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347" i="67" s="1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290" i="65" s="1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64" i="49" l="1"/>
  <c r="W161" i="49" s="1"/>
  <c r="W153" i="64"/>
  <c r="W81" i="54"/>
  <c r="W23" i="26"/>
  <c r="W442" i="72"/>
  <c r="W424" i="72"/>
  <c r="W144" i="63"/>
  <c r="W144" i="61"/>
  <c r="W23" i="15"/>
  <c r="W224" i="72"/>
  <c r="W242" i="72"/>
  <c r="W144" i="53"/>
  <c r="W162" i="53"/>
  <c r="W144" i="51"/>
  <c r="W162" i="52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162" i="62"/>
  <c r="W406" i="72"/>
  <c r="W162" i="61"/>
  <c r="W162" i="63"/>
  <c r="W424" i="71"/>
  <c r="W144" i="62"/>
  <c r="W406" i="71"/>
  <c r="W442" i="71"/>
  <c r="W12" i="15"/>
  <c r="W260" i="72"/>
  <c r="W224" i="71"/>
  <c r="W242" i="71"/>
  <c r="W260" i="71"/>
  <c r="W144" i="5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3" i="4"/>
  <c r="B7" i="4"/>
  <c r="B25" i="4"/>
  <c r="B60" i="4"/>
  <c r="B9" i="4"/>
  <c r="B68" i="4"/>
  <c r="B15" i="4"/>
  <c r="B12" i="4"/>
  <c r="B46" i="4"/>
  <c r="B65" i="4"/>
  <c r="B34" i="4"/>
  <c r="B66" i="4"/>
  <c r="B21" i="4"/>
  <c r="B48" i="4"/>
  <c r="B44" i="4"/>
  <c r="B67" i="4"/>
  <c r="B83" i="4"/>
  <c r="B72" i="4"/>
  <c r="B8" i="4"/>
  <c r="B30" i="4"/>
  <c r="B61" i="4"/>
  <c r="B4" i="4"/>
  <c r="B82" i="4"/>
  <c r="B77" i="4"/>
  <c r="B13" i="4"/>
  <c r="B78" i="4"/>
  <c r="B35" i="4"/>
  <c r="B53" i="4"/>
  <c r="B56" i="4"/>
  <c r="B73" i="4"/>
  <c r="B23" i="4"/>
  <c r="B76" i="4"/>
  <c r="B37" i="4"/>
  <c r="B80" i="4"/>
  <c r="B38" i="4"/>
  <c r="B11" i="4"/>
  <c r="B10" i="4"/>
  <c r="B81" i="4"/>
  <c r="B79" i="4"/>
  <c r="B24" i="4"/>
  <c r="B58" i="4"/>
  <c r="B70" i="4"/>
  <c r="B26" i="4"/>
  <c r="B84" i="4"/>
  <c r="B57" i="4"/>
  <c r="B59" i="4"/>
  <c r="B49" i="4"/>
  <c r="B20" i="4"/>
  <c r="B28" i="4"/>
  <c r="B41" i="4"/>
  <c r="B27" i="4"/>
  <c r="B22" i="4"/>
  <c r="B52" i="4"/>
  <c r="B29" i="4"/>
  <c r="B40" i="4"/>
  <c r="B47" i="4"/>
  <c r="B16" i="4"/>
  <c r="B36" i="4"/>
  <c r="B64" i="4"/>
  <c r="B45" i="4"/>
  <c r="B71" i="4"/>
  <c r="B14" i="4"/>
  <c r="B54" i="4"/>
  <c r="B17" i="4"/>
  <c r="B39" i="4"/>
  <c r="B55" i="4"/>
  <c r="B69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O15" i="10" l="1"/>
  <c r="P109" i="56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<sst xmlns="http://schemas.openxmlformats.org/spreadsheetml/2006/main" count="18216" uniqueCount="4947">
  <si>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</si>
  <si>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</si>
  <si>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</si>
  <si>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</si>
  <si>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</si>
  <si>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</si>
  <si>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</si>
  <si>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</si>
  <si>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</si>
  <si>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</si>
  <si>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</si>
  <si>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</si>
  <si>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</si>
  <si>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</si>
  <si>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</si>
  <si>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</si>
  <si>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</si>
  <si>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</si>
  <si>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</si>
  <si>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</si>
  <si>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</si>
  <si>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</si>
  <si>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</si>
  <si>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</si>
  <si>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</si>
  <si>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</si>
  <si>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</si>
  <si>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</si>
  <si>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</si>
  <si>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</si>
  <si>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</si>
  <si>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</si>
  <si>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</si>
  <si>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</si>
  <si>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</si>
  <si>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</si>
  <si>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</si>
  <si>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</si>
  <si>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</si>
  <si>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</si>
  <si>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</si>
  <si>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</si>
  <si>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</si>
  <si>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</si>
  <si>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</si>
  <si>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</si>
  <si>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</si>
  <si>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</si>
  <si>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</si>
  <si>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</si>
  <si>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</si>
  <si>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</si>
  <si>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</si>
  <si>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</si>
  <si>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</si>
  <si>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</si>
  <si>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</si>
  <si>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</si>
  <si>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</si>
  <si>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</si>
  <si>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</si>
  <si>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</si>
  <si>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</si>
  <si>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</si>
  <si>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</si>
  <si>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</si>
  <si>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</si>
  <si>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</si>
  <si>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</si>
  <si>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</si>
  <si>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</si>
  <si>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</si>
  <si>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</si>
  <si>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</si>
  <si>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</si>
  <si>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</si>
  <si>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</si>
  <si>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</si>
  <si>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</si>
  <si>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</si>
  <si>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</si>
  <si>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</si>
  <si>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</si>
  <si>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</si>
  <si>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</si>
  <si>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</si>
  <si>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</si>
  <si>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</si>
  <si>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</si>
  <si>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</si>
  <si>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</si>
  <si>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</si>
  <si>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</si>
  <si>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</si>
  <si>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</si>
  <si>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</si>
  <si>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</si>
  <si>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</si>
  <si>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</si>
  <si>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</si>
  <si>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</si>
  <si>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</si>
  <si>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</si>
  <si>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</si>
  <si>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</si>
  <si>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</si>
  <si>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</si>
  <si>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</si>
  <si>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</si>
  <si>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</si>
  <si>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</si>
  <si>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</si>
  <si>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</si>
  <si>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</si>
  <si>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</si>
  <si>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</si>
  <si>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</si>
  <si>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</si>
  <si>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</si>
  <si>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</si>
  <si>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</si>
  <si>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</si>
  <si>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</si>
  <si>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</si>
  <si>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</si>
  <si>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</si>
  <si>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</si>
  <si>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</si>
  <si>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</si>
  <si>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</si>
  <si>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</si>
  <si>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</si>
  <si>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</si>
  <si>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</si>
  <si>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</si>
  <si>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</si>
  <si>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</si>
  <si>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</si>
  <si>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</si>
  <si>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</si>
  <si>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</si>
  <si>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</si>
  <si>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</si>
  <si>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</si>
  <si>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</si>
  <si>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</si>
  <si>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</si>
  <si>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</si>
  <si>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</si>
  <si>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</si>
  <si>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</si>
  <si>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</si>
  <si>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</si>
  <si>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</si>
  <si>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</si>
  <si>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</si>
  <si>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</si>
  <si>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</si>
  <si>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</si>
  <si>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</si>
  <si>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</si>
  <si>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</si>
  <si>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</si>
  <si>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</si>
  <si>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</si>
  <si>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</si>
  <si>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</si>
  <si>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</si>
  <si>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</si>
  <si>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</si>
  <si>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</si>
  <si>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</si>
  <si>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</si>
  <si>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</si>
  <si>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</si>
  <si>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</si>
  <si>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</si>
  <si>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</si>
  <si>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</si>
  <si>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</si>
  <si>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</si>
  <si>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</si>
  <si>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</si>
  <si>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</si>
  <si>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</si>
  <si>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</si>
  <si>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</si>
  <si>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</si>
  <si>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</si>
  <si>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</si>
  <si>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</si>
  <si>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</si>
  <si>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</si>
  <si>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</si>
  <si>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</si>
  <si>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</si>
  <si>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</si>
  <si>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</si>
  <si>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</si>
  <si>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</si>
  <si>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</si>
  <si>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</si>
  <si>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</si>
  <si>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</si>
  <si>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</si>
  <si>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</si>
  <si>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</si>
  <si>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</si>
  <si>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</si>
  <si>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</si>
  <si>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</si>
  <si>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</si>
  <si>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</si>
  <si>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</si>
  <si>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</si>
  <si>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</si>
  <si>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</si>
  <si>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</si>
  <si>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BE</t>
  </si>
  <si>
    <t>Belgium</t>
  </si>
  <si>
    <t>BE - Residential sector summary</t>
  </si>
  <si>
    <t>Macro.Meuro2015.BE.ConsumptionExpenditure</t>
  </si>
  <si>
    <t>Macro.number.BE.Population</t>
  </si>
  <si>
    <t>NUM.number.BE.Res.HH</t>
  </si>
  <si>
    <t>SurfaceArea.ksqm.BE.Res.HH</t>
  </si>
  <si>
    <t>NUM.number.BE.Res.HHnew</t>
  </si>
  <si>
    <t>SurfaceArea.ksqm.BE.Res.HHnew</t>
  </si>
  <si>
    <t>HDD.Celsius.BE.Actual</t>
  </si>
  <si>
    <t>HDD.Celsius.BE.Mean</t>
  </si>
  <si>
    <t>HDD.ratio.BE.Relative</t>
  </si>
  <si>
    <t>FEC.ktoe.BE.ES.Res</t>
  </si>
  <si>
    <t>FEC.ktoe.BE.ES.Res.Solids</t>
  </si>
  <si>
    <t>FEC.ktoe.BE.ES.Res.LPG</t>
  </si>
  <si>
    <t>FEC.ktoe.BE.ES.Res.Oil</t>
  </si>
  <si>
    <t>FEC.ktoe.BE.ES.Res.NG</t>
  </si>
  <si>
    <t>FEC.ktoe.BE.ES.Res.Biomass_Waste</t>
  </si>
  <si>
    <t>FEC.ktoe.BE.ES.Res.Biogas</t>
  </si>
  <si>
    <t>FEC.ktoe.BE.ES.Res.LiqBio</t>
  </si>
  <si>
    <t>FEC.ktoe.BE.ES.Res.Solar</t>
  </si>
  <si>
    <t>FEC.ktoe.BE.ES.Res.Geo</t>
  </si>
  <si>
    <t>FEC.ktoe.BE.ES.Res.Ambient</t>
  </si>
  <si>
    <t>FEC.ktoe.BE.ES.Res.Steam_Distr</t>
  </si>
  <si>
    <t>FEC.ktoe.BE.ES.Res.Elec</t>
  </si>
  <si>
    <t>FEC.ktoe.BE.Res.HH</t>
  </si>
  <si>
    <t>FEC.ktoe.BE.Res.HH.Thermal</t>
  </si>
  <si>
    <t>FEC.ktoe.BE.Res.HH.Thermal.SH</t>
  </si>
  <si>
    <t>FEC.ktoe.BE.Res.HH.Thermal.SC</t>
  </si>
  <si>
    <t>FEC.ktoe.BE.Res.HH.Thermal.WH</t>
  </si>
  <si>
    <t>FEC.ktoe.BE.Res.HH.Thermal.CO</t>
  </si>
  <si>
    <t>FEC.ktoe.BE.Res.HH.Appl</t>
  </si>
  <si>
    <t>EMI.ktCO2.BE.ES.Res</t>
  </si>
  <si>
    <t>EMI.ktCO2.BE.ES.Res.Solids</t>
  </si>
  <si>
    <t>EMI.ktCO2.BE.ES.Res.LPG</t>
  </si>
  <si>
    <t>EMI.ktCO2.BE.ES.Res.Oil</t>
  </si>
  <si>
    <t>EMI.ktCO2.BE.ES.Res.NG</t>
  </si>
  <si>
    <t>EMI.ktCO2.BE.ES.Res.Biomass_Waste</t>
  </si>
  <si>
    <t>EMI.ktCO2.BE.ES.Res.Biogas</t>
  </si>
  <si>
    <t>EMI.ktCO2.BE.ES.Res.LiqBio</t>
  </si>
  <si>
    <t>EMI.ktCO2.BE.ES.Res.Solar</t>
  </si>
  <si>
    <t>EMI.ktCO2.BE.ES.Res.Geo</t>
  </si>
  <si>
    <t>EMI.ktCO2.BE.ES.Res.Ambient</t>
  </si>
  <si>
    <t>EMI.ktCO2.BE.ES.Res.Steam_Distr</t>
  </si>
  <si>
    <t>EMI.ktCO2.BE.ES.Res.Elec</t>
  </si>
  <si>
    <t>EMI.ktCO2.BE.Res.HH</t>
  </si>
  <si>
    <t>EMI.ktCO2.BE.Res.HH.Thermal</t>
  </si>
  <si>
    <t>EMI.ktCO2.BE.Res.HH.Thermal.SH</t>
  </si>
  <si>
    <t>EMI.ktCO2.BE.Res.HH.Thermal.SC</t>
  </si>
  <si>
    <t>EMI.ktCO2.BE.Res.HH.Thermal.WH</t>
  </si>
  <si>
    <t>EMI.ktCO2.BE.Res.HH.Thermal.CO</t>
  </si>
  <si>
    <t>EMI.ktCO2.BE.Res.HH.Appl</t>
  </si>
  <si>
    <t>FEC_per_household.kWh.BE.Res.HH</t>
  </si>
  <si>
    <t>FEC_per_household.kWh.BE.Res.HH.Thermal</t>
  </si>
  <si>
    <t>FEC_per_household.kWh.BE.Res.HH.Thermal.SH</t>
  </si>
  <si>
    <t>FEC_per_household.kWh.BE.Res.HH.Thermal.SC</t>
  </si>
  <si>
    <t>FEC_per_household.kWh.BE.Res.HH.Thermal.WH</t>
  </si>
  <si>
    <t>FEC_per_household.kWh.BE.Res.HH.Thermal.CO</t>
  </si>
  <si>
    <t>FEC_per_household.kWh.BE.Res.HH.Appl</t>
  </si>
  <si>
    <t>TES_per_household.kWh.BE.Res.HH.Thermal</t>
  </si>
  <si>
    <t>TES_per_household.kWh.BE.Res.HH.Thermal.SH</t>
  </si>
  <si>
    <t>TES_per_household.kWh.BE.Res.HH.Thermal.SC</t>
  </si>
  <si>
    <t>TES_per_household.kWh.BE.Res.HH.Thermal.WH</t>
  </si>
  <si>
    <t>TES_per_household.kWh.BE.Res.HH.Thermal.CO</t>
  </si>
  <si>
    <t>EMI_per_household.kgCO2.BE.Res.HH</t>
  </si>
  <si>
    <t>EMI_per_household.kgCO2.BE.Res.HH.Thermal</t>
  </si>
  <si>
    <t>EMI_per_household.kgCO2.BE.Res.HH.Thermal.SH</t>
  </si>
  <si>
    <t>EMI_per_household.kgCO2.BE.Res.HH.Thermal.SC</t>
  </si>
  <si>
    <t>EMI_per_household.kgCO2.BE.Res.HH.Thermal.WH</t>
  </si>
  <si>
    <t>EMI_per_household.kgCO2.BE.Res.HH.Thermal.CO</t>
  </si>
  <si>
    <t>EMI_per_household.kgCO2.BE.Res.HH.Appl</t>
  </si>
  <si>
    <t>Eff.ratio.BE.Res.HH.Thermal</t>
  </si>
  <si>
    <t>Eff.ratio.BE.Res.HH.Thermal.SH</t>
  </si>
  <si>
    <t>Eff.ratio.BE.Res.HH.Thermal.SC</t>
  </si>
  <si>
    <t>Eff.ratio.BE.Res.HH.Thermal.WH</t>
  </si>
  <si>
    <t>Eff.ratio.BE.Res.HH.Thermal.CO</t>
  </si>
  <si>
    <t>FEC_per_sqm.kWh.BE.Res.HH</t>
  </si>
  <si>
    <t>FEC_per_sqm.kWh.BE.Res.HH.Thermal</t>
  </si>
  <si>
    <t>FEC_per_sqm.kWh.BE.Res.HH.Thermal.SH</t>
  </si>
  <si>
    <t>FEC_per_sqm.kWh.BE.Res.HH.Thermal.SC</t>
  </si>
  <si>
    <t>FEC_per_sqm.kWh.BE.Res.HH.Thermal.WH</t>
  </si>
  <si>
    <t>FEC_per_sqm.kWh.BE.Res.HH.Thermal.CO</t>
  </si>
  <si>
    <t>FEC_per_sqm.kWh.BE.Res.HH.Appl</t>
  </si>
  <si>
    <t>TES_per_sqm.kWh.BE.Res.HH.Thermal</t>
  </si>
  <si>
    <t>TES_per_sqm.kWh.BE.Res.HH.Thermal.SH</t>
  </si>
  <si>
    <t>TES_per_sqm.kWh.BE.Res.HH.Thermal.SC</t>
  </si>
  <si>
    <t>TES_per_sqm.kWh.BE.Res.HH.Thermal.WH</t>
  </si>
  <si>
    <t>TES_per_sqm.kWh.BE.Res.HH.Thermal.CO</t>
  </si>
  <si>
    <t>EMI_per_sqm.kgCO2.BE.Res.HH</t>
  </si>
  <si>
    <t>EMI_per_sqm.kgCO2.BE.Res.HH.Thermal</t>
  </si>
  <si>
    <t>EMI_per_sqm.kgCO2.BE.Res.HH.Thermal.SH</t>
  </si>
  <si>
    <t>EMI_per_sqm.kgCO2.BE.Res.HH.Thermal.SC</t>
  </si>
  <si>
    <t>EMI_per_sqm.kgCO2.BE.Res.HH.Thermal.WH</t>
  </si>
  <si>
    <t>EMI_per_sqm.kgCO2.BE.Res.HH.Thermal.CO</t>
  </si>
  <si>
    <t>EMI_per_sqm.kgCO2.BE.Res.HH.Appl</t>
  </si>
  <si>
    <t>FEC_per_capita.kWh.BE.Res.HH</t>
  </si>
  <si>
    <t>FEC_per_capita.kWh.BE.Res.HH.Thermal</t>
  </si>
  <si>
    <t>FEC_per_capita.kWh.BE.Res.HH.Thermal.SH</t>
  </si>
  <si>
    <t>FEC_per_capita.kWh.BE.Res.HH.Thermal.SC</t>
  </si>
  <si>
    <t>FEC_per_capita.kWh.BE.Res.HH.Thermal.WH</t>
  </si>
  <si>
    <t>FEC_per_capita.kWh.BE.Res.HH.Thermal.CO</t>
  </si>
  <si>
    <t>FEC_per_capita.kWh.BE.Res.HH.Appl</t>
  </si>
  <si>
    <t>TES_per_capita.kWh.BE.Res.HH.Thermal</t>
  </si>
  <si>
    <t>TES_per_capita.kWh.BE.Res.HH.Thermal.SH</t>
  </si>
  <si>
    <t>TES_per_capita.kWh.BE.Res.HH.Thermal.SC</t>
  </si>
  <si>
    <t>TES_per_capita.kWh.BE.Res.HH.Thermal.WH</t>
  </si>
  <si>
    <t>TES_per_capita.kWh.BE.Res.HH.Thermal.CO</t>
  </si>
  <si>
    <t>EMI_per_capita.kgCO2.BE.Res.HH</t>
  </si>
  <si>
    <t>EMI_per_capita.kgCO2.BE.Res.HH.Thermal</t>
  </si>
  <si>
    <t>EMI_per_capita.kgCO2.BE.Res.HH.Thermal.SH</t>
  </si>
  <si>
    <t>EMI_per_capita.kgCO2.BE.Res.HH.Thermal.SC</t>
  </si>
  <si>
    <t>EMI_per_capita.kgCO2.BE.Res.HH.Thermal.WH</t>
  </si>
  <si>
    <t>EMI_per_capita.kgCO2.BE.Res.HH.Thermal.CO</t>
  </si>
  <si>
    <t>EMI_per_capita.kgCO2.BE.Res.HH.Appl</t>
  </si>
  <si>
    <t>BE - Number of households</t>
  </si>
  <si>
    <t>NUM.number.BE.Res.HH.Thermal</t>
  </si>
  <si>
    <t>NUM.number.BE.Res.HH.Thermal.SH</t>
  </si>
  <si>
    <t>NUM.number.BE.Res.HH.Thermal.SH.Solids</t>
  </si>
  <si>
    <t>NUM.number.BE.Res.HH.Thermal.SH.LPG</t>
  </si>
  <si>
    <t>NUM.number.BE.Res.HH.Thermal.SH.Oil</t>
  </si>
  <si>
    <t>NUM.number.BE.Res.HH.Thermal.SH.Gas</t>
  </si>
  <si>
    <t>NUM.number.BE.Res.HH.Thermal.SH.Biomass</t>
  </si>
  <si>
    <t>NUM.number.BE.Res.HH.Thermal.SH.Geo</t>
  </si>
  <si>
    <t>NUM.number.BE.Res.HH.Thermal.SH.DistrHeat</t>
  </si>
  <si>
    <t>NUM.number.BE.Res.HH.Thermal.SH.AdvElc</t>
  </si>
  <si>
    <t>NUM.number.BE.Res.HH.Thermal.SH.ConvElc</t>
  </si>
  <si>
    <t>NUM.number.BE.Res.HH.Thermal.SC</t>
  </si>
  <si>
    <t>NUM.number.BE.Res.HH.Thermal.SC.AC</t>
  </si>
  <si>
    <t>NUM.number.BE.Res.HH.Thermal.WH</t>
  </si>
  <si>
    <t>NUM.number.BE.Res.HH.Thermal.WH.Solids</t>
  </si>
  <si>
    <t>NUM.number.BE.Res.HH.Thermal.WH.LPG</t>
  </si>
  <si>
    <t>NUM.number.BE.Res.HH.Thermal.WH.Oil</t>
  </si>
  <si>
    <t>NUM.number.BE.Res.HH.Thermal.WH.Gas</t>
  </si>
  <si>
    <t>NUM.number.BE.Res.HH.Thermal.WH.Biomass</t>
  </si>
  <si>
    <t>NUM.number.BE.Res.HH.Thermal.WH.Geo</t>
  </si>
  <si>
    <t>NUM.number.BE.Res.HH.Thermal.WH.DistrHeat</t>
  </si>
  <si>
    <t>NUM.number.BE.Res.HH.Thermal.WH.Elc</t>
  </si>
  <si>
    <t>NUM.number.BE.Res.HH.Thermal.WH.Solar</t>
  </si>
  <si>
    <t>NUM.number.BE.Res.HH.Thermal.CO</t>
  </si>
  <si>
    <t>NUM.number.BE.Res.HH.Thermal.CO.Solids</t>
  </si>
  <si>
    <t>NUM.number.BE.Res.HH.Thermal.CO.LPG</t>
  </si>
  <si>
    <t>NUM.number.BE.Res.HH.Thermal.CO.Gas</t>
  </si>
  <si>
    <t>NUM.number.BE.Res.HH.Thermal.CO.Biomass</t>
  </si>
  <si>
    <t>NUM.number.BE.Res.HH.Thermal.CO.Elc</t>
  </si>
  <si>
    <t>BE - Final energy consumption</t>
  </si>
  <si>
    <t>FEC.ktoe.BE.Res.HH.Thermal.SH.Solids.Solids</t>
  </si>
  <si>
    <t>FEC.ktoe.BE.Res.HH.Thermal.SH.LPG.LPG</t>
  </si>
  <si>
    <t>FEC.ktoe.BE.Res.HH.Thermal.SH.Oil.Oil_LiqBio</t>
  </si>
  <si>
    <t>FEC.ktoe.BE.Res.HH.Thermal.SH.Gas.NG_Biogas</t>
  </si>
  <si>
    <t>FEC.ktoe.BE.Res.HH.Thermal.SH.Biomass.Biomass_Waste</t>
  </si>
  <si>
    <t>FEC.ktoe.BE.Res.HH.Thermal.SH.Geo.Geo</t>
  </si>
  <si>
    <t>FEC.ktoe.BE.Res.HH.Thermal.SH.DistrHeat.Steam_Distr</t>
  </si>
  <si>
    <t>FEC.ktoe.BE.Res.HH.Thermal.SH.AdvElc.Elec</t>
  </si>
  <si>
    <t>FEC.ktoe.BE.Res.HH.Thermal.SH.ConvElc.Elec</t>
  </si>
  <si>
    <t>FEC.ktoe.BE.Res.HH.Thermal.SH.TotalCirculation.Elec</t>
  </si>
  <si>
    <t>FEC.ktoe.BE.Res.HH.Thermal.SC.AC.Elec</t>
  </si>
  <si>
    <t>FEC.ktoe.BE.Res.HH.Thermal.WH.Solids.Solids</t>
  </si>
  <si>
    <t>FEC.ktoe.BE.Res.HH.Thermal.WH.LPG.LPG</t>
  </si>
  <si>
    <t>FEC.ktoe.BE.Res.HH.Thermal.WH.Oil.Oil_LiqBio</t>
  </si>
  <si>
    <t>FEC.ktoe.BE.Res.HH.Thermal.WH.Gas.NG_Biogas</t>
  </si>
  <si>
    <t>FEC.ktoe.BE.Res.HH.Thermal.WH.Biomass.Biomass_Waste</t>
  </si>
  <si>
    <t>FEC.ktoe.BE.Res.HH.Thermal.WH.Geo.Geo</t>
  </si>
  <si>
    <t>FEC.ktoe.BE.Res.HH.Thermal.WH.DistrHeat.Steam_Distr</t>
  </si>
  <si>
    <t>FEC.ktoe.BE.Res.HH.Thermal.WH.Elc.Elec</t>
  </si>
  <si>
    <t>FEC.ktoe.BE.Res.HH.Thermal.WH.TotalSolar.Solar</t>
  </si>
  <si>
    <t>FEC.ktoe.BE.Res.HH.Thermal.CO.Solids.Solids</t>
  </si>
  <si>
    <t>FEC.ktoe.BE.Res.HH.Thermal.CO.LPG.LPG</t>
  </si>
  <si>
    <t>FEC.ktoe.BE.Res.HH.Thermal.CO.Gas.NG_Biogas</t>
  </si>
  <si>
    <t>FEC.ktoe.BE.Res.HH.Thermal.CO.Biomass.Biomass_Waste</t>
  </si>
  <si>
    <t>FEC.ktoe.BE.Res.HH.Thermal.CO.Elc.Elec</t>
  </si>
  <si>
    <t>BE - Thermal energy service</t>
  </si>
  <si>
    <t>TES.ktoe.BE.Res.HH.Thermal</t>
  </si>
  <si>
    <t>TES.ktoe.BE.Res.HH.Thermal.SH</t>
  </si>
  <si>
    <t>TES.ktoe.BE.Res.HH.Thermal.SH.Solids.Solids</t>
  </si>
  <si>
    <t>TES.ktoe.BE.Res.HH.Thermal.SH.LPG.LPG</t>
  </si>
  <si>
    <t>TES.ktoe.BE.Res.HH.Thermal.SH.Oil.Oil_LiqBio</t>
  </si>
  <si>
    <t>TES.ktoe.BE.Res.HH.Thermal.SH.Gas.NG_Biogas</t>
  </si>
  <si>
    <t>TES.ktoe.BE.Res.HH.Thermal.SH.Biomass.Biomass_Waste</t>
  </si>
  <si>
    <t>TES.ktoe.BE.Res.HH.Thermal.SH.Geo.Geo</t>
  </si>
  <si>
    <t>TES.ktoe.BE.Res.HH.Thermal.SH.DistrHeat.Steam_Distr</t>
  </si>
  <si>
    <t>TES.ktoe.BE.Res.HH.Thermal.SH.AdvElc.Elec</t>
  </si>
  <si>
    <t>TES.ktoe.BE.Res.HH.Thermal.SH.ConvElc.Elec</t>
  </si>
  <si>
    <t>TES.ktoe.BE.Res.HH.Thermal.SH.TotalCirculation.Elec</t>
  </si>
  <si>
    <t>TES.ktoe.BE.Res.HH.Thermal.SC</t>
  </si>
  <si>
    <t>TES.ktoe.BE.Res.HH.Thermal.SC.AC.Elec</t>
  </si>
  <si>
    <t>TES.ktoe.BE.Res.HH.Thermal.WH</t>
  </si>
  <si>
    <t>TES.ktoe.BE.Res.HH.Thermal.WH.Solids.Solids</t>
  </si>
  <si>
    <t>TES.ktoe.BE.Res.HH.Thermal.WH.LPG.LPG</t>
  </si>
  <si>
    <t>TES.ktoe.BE.Res.HH.Thermal.WH.Oil.Oil_LiqBio</t>
  </si>
  <si>
    <t>TES.ktoe.BE.Res.HH.Thermal.WH.Gas.NG_Biogas</t>
  </si>
  <si>
    <t>TES.ktoe.BE.Res.HH.Thermal.WH.Biomass.Biomass_Waste</t>
  </si>
  <si>
    <t>TES.ktoe.BE.Res.HH.Thermal.WH.Geo.Geo</t>
  </si>
  <si>
    <t>TES.ktoe.BE.Res.HH.Thermal.WH.DistrHeat.Steam_Distr</t>
  </si>
  <si>
    <t>TES.ktoe.BE.Res.HH.Thermal.WH.Elc.Elec</t>
  </si>
  <si>
    <t>TES.ktoe.BE.Res.HH.Thermal.WH.TotalSolar.Solar</t>
  </si>
  <si>
    <t>TES.ktoe.BE.Res.HH.Thermal.CO</t>
  </si>
  <si>
    <t>TES.ktoe.BE.Res.HH.Thermal.CO.Solids.Solids</t>
  </si>
  <si>
    <t>TES.ktoe.BE.Res.HH.Thermal.CO.LPG.LPG</t>
  </si>
  <si>
    <t>TES.ktoe.BE.Res.HH.Thermal.CO.Gas.NG_Biogas</t>
  </si>
  <si>
    <t>TES.ktoe.BE.Res.HH.Thermal.CO.Biomass.Biomass_Waste</t>
  </si>
  <si>
    <t>TES.ktoe.BE.Res.HH.Thermal.CO.Elc.Elec</t>
  </si>
  <si>
    <t>BE - System efficiency indicator of total stock</t>
  </si>
  <si>
    <t>Eff.ratio.BE.Res.HH.Thermal.SH.Solids.Solids</t>
  </si>
  <si>
    <t>Eff.ratio.BE.Res.HH.Thermal.SH.LPG.LPG</t>
  </si>
  <si>
    <t>Eff.ratio.BE.Res.HH.Thermal.SH.Oil.Oil_LiqBio</t>
  </si>
  <si>
    <t>Eff.ratio.BE.Res.HH.Thermal.SH.Gas.NG_Biogas</t>
  </si>
  <si>
    <t>Eff.ratio.BE.Res.HH.Thermal.SH.Biomass.Biomass_Waste</t>
  </si>
  <si>
    <t>Eff.ratio.BE.Res.HH.Thermal.SH.Geo.Geo</t>
  </si>
  <si>
    <t>Eff.ratio.BE.Res.HH.Thermal.SH.DistrHeat.Steam_Distr</t>
  </si>
  <si>
    <t>Eff.ratio.BE.Res.HH.Thermal.SH.AdvElc.Elec</t>
  </si>
  <si>
    <t>Eff.ratio.BE.Res.HH.Thermal.SH.ConvElc.Elec</t>
  </si>
  <si>
    <t>Eff.ratio.BE.Res.HH.Thermal.SH.TotalCirculation.Elec</t>
  </si>
  <si>
    <t>Eff.ratio.BE.Res.HH.Thermal.SC.AC.Elec</t>
  </si>
  <si>
    <t>Eff.ratio.BE.Res.HH.Thermal.WH.Solids.Solids</t>
  </si>
  <si>
    <t>Eff.ratio.BE.Res.HH.Thermal.WH.LPG.LPG</t>
  </si>
  <si>
    <t>Eff.ratio.BE.Res.HH.Thermal.WH.Oil.Oil_LiqBio</t>
  </si>
  <si>
    <t>Eff.ratio.BE.Res.HH.Thermal.WH.Gas.NG_Biogas</t>
  </si>
  <si>
    <t>Eff.ratio.BE.Res.HH.Thermal.WH.Biomass.Biomass_Waste</t>
  </si>
  <si>
    <t>Eff.ratio.BE.Res.HH.Thermal.WH.Geo.Geo</t>
  </si>
  <si>
    <t>Eff.ratio.BE.Res.HH.Thermal.WH.DistrHeat.Steam_Distr</t>
  </si>
  <si>
    <t>Eff.ratio.BE.Res.HH.Thermal.WH.Elc.Elec</t>
  </si>
  <si>
    <t>Eff.ratio.BE.Res.HH.Thermal.WH.TotalSolar.Solar</t>
  </si>
  <si>
    <t>Eff.ratio.BE.Res.HH.Thermal.CO.Solids.Solids</t>
  </si>
  <si>
    <t>Eff.ratio.BE.Res.HH.Thermal.CO.LPG.LPG</t>
  </si>
  <si>
    <t>Eff.ratio.BE.Res.HH.Thermal.CO.Gas.NG_Biogas</t>
  </si>
  <si>
    <t>Eff.ratio.BE.Res.HH.Thermal.CO.Biomass.Biomass_Waste</t>
  </si>
  <si>
    <t>Eff.ratio.BE.Res.HH.Thermal.CO.Elc.Elec</t>
  </si>
  <si>
    <t>BE - CO2 emissions</t>
  </si>
  <si>
    <t>EMI.ktCO2.BE.Res.HH.Thermal.SH.Solids.Solids</t>
  </si>
  <si>
    <t>EMI.ktCO2.BE.Res.HH.Thermal.SH.LPG.LPG</t>
  </si>
  <si>
    <t>EMI.ktCO2.BE.Res.HH.Thermal.SH.Oil.Oil_LiqBio</t>
  </si>
  <si>
    <t>EMI.ktCO2.BE.Res.HH.Thermal.SH.Gas.NG_Biogas</t>
  </si>
  <si>
    <t>EMI.ktCO2.BE.Res.HH.Thermal.SH.Biomass.Biomass_Waste</t>
  </si>
  <si>
    <t>EMI.ktCO2.BE.Res.HH.Thermal.SH.Geo.Geo</t>
  </si>
  <si>
    <t>EMI.ktCO2.BE.Res.HH.Thermal.SH.DistrHeat.Steam_Distr</t>
  </si>
  <si>
    <t>EMI.ktCO2.BE.Res.HH.Thermal.SH.AdvElc.Elec</t>
  </si>
  <si>
    <t>EMI.ktCO2.BE.Res.HH.Thermal.SH.ConvElc.Elec</t>
  </si>
  <si>
    <t>EMI.ktCO2.BE.Res.HH.Thermal.SH.TotalCirculation.Elec</t>
  </si>
  <si>
    <t>EMI.ktCO2.BE.Res.HH.Thermal.SC.AC.Elec</t>
  </si>
  <si>
    <t>EMI.ktCO2.BE.Res.HH.Thermal.WH.Solids.Solids</t>
  </si>
  <si>
    <t>EMI.ktCO2.BE.Res.HH.Thermal.WH.LPG.LPG</t>
  </si>
  <si>
    <t>EMI.ktCO2.BE.Res.HH.Thermal.WH.Oil.Oil_LiqBio</t>
  </si>
  <si>
    <t>EMI.ktCO2.BE.Res.HH.Thermal.WH.Gas.NG_Biogas</t>
  </si>
  <si>
    <t>EMI.ktCO2.BE.Res.HH.Thermal.WH.Biomass.Biomass_Waste</t>
  </si>
  <si>
    <t>EMI.ktCO2.BE.Res.HH.Thermal.WH.Geo.Geo</t>
  </si>
  <si>
    <t>EMI.ktCO2.BE.Res.HH.Thermal.WH.DistrHeat.Steam_Distr</t>
  </si>
  <si>
    <t>EMI.ktCO2.BE.Res.HH.Thermal.WH.Elc.Elec</t>
  </si>
  <si>
    <t>EMI.ktCO2.BE.Res.HH.Thermal.WH.TotalSolar.Solar</t>
  </si>
  <si>
    <t>EMI.ktCO2.BE.Res.HH.Thermal.CO.Solids.Solids</t>
  </si>
  <si>
    <t>EMI.ktCO2.BE.Res.HH.Thermal.CO.LPG.LPG</t>
  </si>
  <si>
    <t>EMI.ktCO2.BE.Res.HH.Thermal.CO.Gas.NG_Biogas</t>
  </si>
  <si>
    <t>EMI.ktCO2.BE.Res.HH.Thermal.CO.Biomass.Biomass_Waste</t>
  </si>
  <si>
    <t>EMI.ktCO2.BE.Res.HH.Thermal.CO.Elc.Elec</t>
  </si>
  <si>
    <t>BE - Final energy consumption per household</t>
  </si>
  <si>
    <t>FEC_per_household.kWh.BE.Res.HH.Thermal.SH.Solids.Solids</t>
  </si>
  <si>
    <t>FEC_per_household.kWh.BE.Res.HH.Thermal.SH.LPG.LPG</t>
  </si>
  <si>
    <t>FEC_per_household.kWh.BE.Res.HH.Thermal.SH.Oil.Oil_LiqBio</t>
  </si>
  <si>
    <t>FEC_per_household.kWh.BE.Res.HH.Thermal.SH.Gas.NG_Biogas</t>
  </si>
  <si>
    <t>FEC_per_household.kWh.BE.Res.HH.Thermal.SH.Biomass.Biomass_Waste</t>
  </si>
  <si>
    <t>FEC_per_household.kWh.BE.Res.HH.Thermal.SH.Geo.Geo</t>
  </si>
  <si>
    <t>FEC_per_household.kWh.BE.Res.HH.Thermal.SH.DistrHeat.Steam_Distr</t>
  </si>
  <si>
    <t>FEC_per_household.kWh.BE.Res.HH.Thermal.SH.AdvElc.Elec</t>
  </si>
  <si>
    <t>FEC_per_household.kWh.BE.Res.HH.Thermal.SH.ConvElc.Elec</t>
  </si>
  <si>
    <t>FEC_per_household.kWh.BE.Res.HH.Thermal.SH.TotalCirculation.Elec</t>
  </si>
  <si>
    <t>FEC_per_household.kWh.BE.Res.HH.Thermal.SC.AC.Elec</t>
  </si>
  <si>
    <t>FEC_per_household.kWh.BE.Res.HH.Thermal.WH.Solids.Solids</t>
  </si>
  <si>
    <t>FEC_per_household.kWh.BE.Res.HH.Thermal.WH.LPG.LPG</t>
  </si>
  <si>
    <t>FEC_per_household.kWh.BE.Res.HH.Thermal.WH.Oil.Oil_LiqBio</t>
  </si>
  <si>
    <t>FEC_per_household.kWh.BE.Res.HH.Thermal.WH.Gas.NG_Biogas</t>
  </si>
  <si>
    <t>FEC_per_household.kWh.BE.Res.HH.Thermal.WH.Biomass.Biomass_Waste</t>
  </si>
  <si>
    <t>FEC_per_household.kWh.BE.Res.HH.Thermal.WH.Geo.Geo</t>
  </si>
  <si>
    <t>FEC_per_household.kWh.BE.Res.HH.Thermal.WH.DistrHeat.Steam_Distr</t>
  </si>
  <si>
    <t>FEC_per_household.kWh.BE.Res.HH.Thermal.WH.Elc.Elec</t>
  </si>
  <si>
    <t>FEC_per_household.kWh.BE.Res.HH.Thermal.WH.TotalSolar.Solar</t>
  </si>
  <si>
    <t>FEC_per_household.kWh.BE.Res.HH.Thermal.CO.Solids.Solids</t>
  </si>
  <si>
    <t>FEC_per_household.kWh.BE.Res.HH.Thermal.CO.LPG.LPG</t>
  </si>
  <si>
    <t>FEC_per_household.kWh.BE.Res.HH.Thermal.CO.Gas.NG_Biogas</t>
  </si>
  <si>
    <t>FEC_per_household.kWh.BE.Res.HH.Thermal.CO.Biomass.Biomass_Waste</t>
  </si>
  <si>
    <t>FEC_per_household.kWh.BE.Res.HH.Thermal.CO.Elc.Elec</t>
  </si>
  <si>
    <t>BE - Thermal energy service per household</t>
  </si>
  <si>
    <t>TES_per_household.kWh.BE.Res.HH.Thermal.SH.Solids.Solids</t>
  </si>
  <si>
    <t>TES_per_household.kWh.BE.Res.HH.Thermal.SH.LPG.LPG</t>
  </si>
  <si>
    <t>TES_per_household.kWh.BE.Res.HH.Thermal.SH.Oil.Oil_LiqBio</t>
  </si>
  <si>
    <t>TES_per_household.kWh.BE.Res.HH.Thermal.SH.Gas.NG_Biogas</t>
  </si>
  <si>
    <t>TES_per_household.kWh.BE.Res.HH.Thermal.SH.Biomass.Biomass_Waste</t>
  </si>
  <si>
    <t>TES_per_household.kWh.BE.Res.HH.Thermal.SH.Geo.Geo</t>
  </si>
  <si>
    <t>TES_per_household.kWh.BE.Res.HH.Thermal.SH.DistrHeat.Steam_Distr</t>
  </si>
  <si>
    <t>TES_per_household.kWh.BE.Res.HH.Thermal.SH.AdvElc.Elec</t>
  </si>
  <si>
    <t>TES_per_household.kWh.BE.Res.HH.Thermal.SH.ConvElc.Elec</t>
  </si>
  <si>
    <t>TES_per_household.kWh.BE.Res.HH.Thermal.SH.TotalCirculation.Elec</t>
  </si>
  <si>
    <t>TES_per_household.kWh.BE.Res.HH.Thermal.SC.AC.Elec</t>
  </si>
  <si>
    <t>TES_per_household.kWh.BE.Res.HH.Thermal.WH.Solids.Solids</t>
  </si>
  <si>
    <t>TES_per_household.kWh.BE.Res.HH.Thermal.WH.LPG.LPG</t>
  </si>
  <si>
    <t>TES_per_household.kWh.BE.Res.HH.Thermal.WH.Oil.Oil_LiqBio</t>
  </si>
  <si>
    <t>TES_per_household.kWh.BE.Res.HH.Thermal.WH.Gas.NG_Biogas</t>
  </si>
  <si>
    <t>TES_per_household.kWh.BE.Res.HH.Thermal.WH.Biomass.Biomass_Waste</t>
  </si>
  <si>
    <t>TES_per_household.kWh.BE.Res.HH.Thermal.WH.Geo.Geo</t>
  </si>
  <si>
    <t>TES_per_household.kWh.BE.Res.HH.Thermal.WH.DistrHeat.Steam_Distr</t>
  </si>
  <si>
    <t>TES_per_household.kWh.BE.Res.HH.Thermal.WH.Elc.Elec</t>
  </si>
  <si>
    <t>TES_per_household.kWh.BE.Res.HH.Thermal.WH.TotalSolar.Solar</t>
  </si>
  <si>
    <t>TES_per_household.kWh.BE.Res.HH.Thermal.CO.Solids.Solids</t>
  </si>
  <si>
    <t>TES_per_household.kWh.BE.Res.HH.Thermal.CO.LPG.LPG</t>
  </si>
  <si>
    <t>TES_per_household.kWh.BE.Res.HH.Thermal.CO.Gas.NG_Biogas</t>
  </si>
  <si>
    <t>TES_per_household.kWh.BE.Res.HH.Thermal.CO.Biomass.Biomass_Waste</t>
  </si>
  <si>
    <t>TES_per_household.kWh.BE.Res.HH.Thermal.CO.Elc.Elec</t>
  </si>
  <si>
    <t>BE - CO2 emissions per household</t>
  </si>
  <si>
    <t>EMI_per_household.kgCO2.BE.Res.HH.Thermal.SH.Solids.Solids</t>
  </si>
  <si>
    <t>EMI_per_household.kgCO2.BE.Res.HH.Thermal.SH.LPG.LPG</t>
  </si>
  <si>
    <t>EMI_per_household.kgCO2.BE.Res.HH.Thermal.SH.Oil.Oil_LiqBio</t>
  </si>
  <si>
    <t>EMI_per_household.kgCO2.BE.Res.HH.Thermal.SH.Gas.NG_Biogas</t>
  </si>
  <si>
    <t>EMI_per_household.kgCO2.BE.Res.HH.Thermal.SH.Biomass.Biomass_Waste</t>
  </si>
  <si>
    <t>EMI_per_household.kgCO2.BE.Res.HH.Thermal.SH.Geo.Geo</t>
  </si>
  <si>
    <t>EMI_per_household.kgCO2.BE.Res.HH.Thermal.SH.DistrHeat.Steam_Distr</t>
  </si>
  <si>
    <t>EMI_per_household.kgCO2.BE.Res.HH.Thermal.SH.AdvElc.Elec</t>
  </si>
  <si>
    <t>EMI_per_household.kgCO2.BE.Res.HH.Thermal.SH.ConvElc.Elec</t>
  </si>
  <si>
    <t>EMI_per_household.kgCO2.BE.Res.HH.Thermal.SH.TotalCirculation.Elec</t>
  </si>
  <si>
    <t>EMI_per_household.kgCO2.BE.Res.HH.Thermal.SC.AC.Elec</t>
  </si>
  <si>
    <t>EMI_per_household.kgCO2.BE.Res.HH.Thermal.WH.Solids.Solids</t>
  </si>
  <si>
    <t>EMI_per_household.kgCO2.BE.Res.HH.Thermal.WH.LPG.LPG</t>
  </si>
  <si>
    <t>EMI_per_household.kgCO2.BE.Res.HH.Thermal.WH.Oil.Oil_LiqBio</t>
  </si>
  <si>
    <t>EMI_per_household.kgCO2.BE.Res.HH.Thermal.WH.Gas.NG_Biogas</t>
  </si>
  <si>
    <t>EMI_per_household.kgCO2.BE.Res.HH.Thermal.WH.Biomass.Biomass_Waste</t>
  </si>
  <si>
    <t>EMI_per_household.kgCO2.BE.Res.HH.Thermal.WH.Geo.Geo</t>
  </si>
  <si>
    <t>EMI_per_household.kgCO2.BE.Res.HH.Thermal.WH.DistrHeat.Steam_Distr</t>
  </si>
  <si>
    <t>EMI_per_household.kgCO2.BE.Res.HH.Thermal.WH.Elc.Elec</t>
  </si>
  <si>
    <t>EMI_per_household.kgCO2.BE.Res.HH.Thermal.WH.TotalSolar.Solar</t>
  </si>
  <si>
    <t>EMI_per_household.kgCO2.BE.Res.HH.Thermal.CO.Solids.Solids</t>
  </si>
  <si>
    <t>EMI_per_household.kgCO2.BE.Res.HH.Thermal.CO.LPG.LPG</t>
  </si>
  <si>
    <t>EMI_per_household.kgCO2.BE.Res.HH.Thermal.CO.Gas.NG_Biogas</t>
  </si>
  <si>
    <t>EMI_per_household.kgCO2.BE.Res.HH.Thermal.CO.Biomass.Biomass_Waste</t>
  </si>
  <si>
    <t>EMI_per_household.kgCO2.BE.Res.HH.Thermal.CO.Elc.Elec</t>
  </si>
  <si>
    <t>BE - Final energy consumption per surface area</t>
  </si>
  <si>
    <t>FEC_per_sqm.kWh.BE.Res.HH.Thermal.SH.Solids.Solids</t>
  </si>
  <si>
    <t>FEC_per_sqm.kWh.BE.Res.HH.Thermal.SH.LPG.LPG</t>
  </si>
  <si>
    <t>FEC_per_sqm.kWh.BE.Res.HH.Thermal.SH.Oil.Oil_LiqBio</t>
  </si>
  <si>
    <t>FEC_per_sqm.kWh.BE.Res.HH.Thermal.SH.Gas.NG_Biogas</t>
  </si>
  <si>
    <t>FEC_per_sqm.kWh.BE.Res.HH.Thermal.SH.Biomass.Biomass_Waste</t>
  </si>
  <si>
    <t>FEC_per_sqm.kWh.BE.Res.HH.Thermal.SH.Geo.Geo</t>
  </si>
  <si>
    <t>FEC_per_sqm.kWh.BE.Res.HH.Thermal.SH.DistrHeat.Steam_Distr</t>
  </si>
  <si>
    <t>FEC_per_sqm.kWh.BE.Res.HH.Thermal.SH.AdvElc.Elec</t>
  </si>
  <si>
    <t>FEC_per_sqm.kWh.BE.Res.HH.Thermal.SH.ConvElc.Elec</t>
  </si>
  <si>
    <t>FEC_per_sqm.kWh.BE.Res.HH.Thermal.SH.TotalCirculation.Elec</t>
  </si>
  <si>
    <t>FEC_per_sqm.kWh.BE.Res.HH.Thermal.SC.AC.Elec</t>
  </si>
  <si>
    <t>FEC_per_sqm.kWh.BE.Res.HH.Thermal.WH.Solids.Solids</t>
  </si>
  <si>
    <t>FEC_per_sqm.kWh.BE.Res.HH.Thermal.WH.LPG.LPG</t>
  </si>
  <si>
    <t>FEC_per_sqm.kWh.BE.Res.HH.Thermal.WH.Oil.Oil_LiqBio</t>
  </si>
  <si>
    <t>FEC_per_sqm.kWh.BE.Res.HH.Thermal.WH.Gas.NG_Biogas</t>
  </si>
  <si>
    <t>FEC_per_sqm.kWh.BE.Res.HH.Thermal.WH.Biomass.Biomass_Waste</t>
  </si>
  <si>
    <t>FEC_per_sqm.kWh.BE.Res.HH.Thermal.WH.Geo.Geo</t>
  </si>
  <si>
    <t>FEC_per_sqm.kWh.BE.Res.HH.Thermal.WH.DistrHeat.Steam_Distr</t>
  </si>
  <si>
    <t>FEC_per_sqm.kWh.BE.Res.HH.Thermal.WH.Elc.Elec</t>
  </si>
  <si>
    <t>FEC_per_sqm.kWh.BE.Res.HH.Thermal.WH.TotalSolar.Solar</t>
  </si>
  <si>
    <t>FEC_per_sqm.kWh.BE.Res.HH.Thermal.CO.Solids.Solids</t>
  </si>
  <si>
    <t>FEC_per_sqm.kWh.BE.Res.HH.Thermal.CO.LPG.LPG</t>
  </si>
  <si>
    <t>FEC_per_sqm.kWh.BE.Res.HH.Thermal.CO.Gas.NG_Biogas</t>
  </si>
  <si>
    <t>FEC_per_sqm.kWh.BE.Res.HH.Thermal.CO.Biomass.Biomass_Waste</t>
  </si>
  <si>
    <t>FEC_per_sqm.kWh.BE.Res.HH.Thermal.CO.Elc.Elec</t>
  </si>
  <si>
    <t>BE - Thermal energy service per surface area</t>
  </si>
  <si>
    <t>TES_per_sqm.kWh.BE.Res.HH.Thermal.SH.Solids.Solids</t>
  </si>
  <si>
    <t>TES_per_sqm.kWh.BE.Res.HH.Thermal.SH.LPG.LPG</t>
  </si>
  <si>
    <t>TES_per_sqm.kWh.BE.Res.HH.Thermal.SH.Oil.Oil_LiqBio</t>
  </si>
  <si>
    <t>TES_per_sqm.kWh.BE.Res.HH.Thermal.SH.Gas.NG_Biogas</t>
  </si>
  <si>
    <t>TES_per_sqm.kWh.BE.Res.HH.Thermal.SH.Biomass.Biomass_Waste</t>
  </si>
  <si>
    <t>TES_per_sqm.kWh.BE.Res.HH.Thermal.SH.Geo.Geo</t>
  </si>
  <si>
    <t>TES_per_sqm.kWh.BE.Res.HH.Thermal.SH.DistrHeat.Steam_Distr</t>
  </si>
  <si>
    <t>TES_per_sqm.kWh.BE.Res.HH.Thermal.SH.AdvElc.Elec</t>
  </si>
  <si>
    <t>TES_per_sqm.kWh.BE.Res.HH.Thermal.SH.ConvElc.Elec</t>
  </si>
  <si>
    <t>TES_per_sqm.kWh.BE.Res.HH.Thermal.SH.TotalCirculation.Elec</t>
  </si>
  <si>
    <t>TES_per_sqm.kWh.BE.Res.HH.Thermal.SC.AC.Elec</t>
  </si>
  <si>
    <t>TES_per_sqm.kWh.BE.Res.HH.Thermal.WH.Solids.Solids</t>
  </si>
  <si>
    <t>TES_per_sqm.kWh.BE.Res.HH.Thermal.WH.LPG.LPG</t>
  </si>
  <si>
    <t>TES_per_sqm.kWh.BE.Res.HH.Thermal.WH.Oil.Oil_LiqBio</t>
  </si>
  <si>
    <t>TES_per_sqm.kWh.BE.Res.HH.Thermal.WH.Gas.NG_Biogas</t>
  </si>
  <si>
    <t>TES_per_sqm.kWh.BE.Res.HH.Thermal.WH.Biomass.Biomass_Waste</t>
  </si>
  <si>
    <t>TES_per_sqm.kWh.BE.Res.HH.Thermal.WH.Geo.Geo</t>
  </si>
  <si>
    <t>TES_per_sqm.kWh.BE.Res.HH.Thermal.WH.DistrHeat.Steam_Distr</t>
  </si>
  <si>
    <t>TES_per_sqm.kWh.BE.Res.HH.Thermal.WH.Elc.Elec</t>
  </si>
  <si>
    <t>TES_per_sqm.kWh.BE.Res.HH.Thermal.WH.TotalSolar.Solar</t>
  </si>
  <si>
    <t>TES_per_sqm.kWh.BE.Res.HH.Thermal.CO.Solids.Solids</t>
  </si>
  <si>
    <t>TES_per_sqm.kWh.BE.Res.HH.Thermal.CO.LPG.LPG</t>
  </si>
  <si>
    <t>TES_per_sqm.kWh.BE.Res.HH.Thermal.CO.Gas.NG_Biogas</t>
  </si>
  <si>
    <t>TES_per_sqm.kWh.BE.Res.HH.Thermal.CO.Biomass.Biomass_Waste</t>
  </si>
  <si>
    <t>TES_per_sqm.kWh.BE.Res.HH.Thermal.CO.Elc.Elec</t>
  </si>
  <si>
    <t>BE - CO2 emissions per surface area</t>
  </si>
  <si>
    <t>EMI_per_sqm.kgCO2.BE.Res.HH.Thermal.SH.Solids.Solids</t>
  </si>
  <si>
    <t>EMI_per_sqm.kgCO2.BE.Res.HH.Thermal.SH.LPG.LPG</t>
  </si>
  <si>
    <t>EMI_per_sqm.kgCO2.BE.Res.HH.Thermal.SH.Oil.Oil_LiqBio</t>
  </si>
  <si>
    <t>EMI_per_sqm.kgCO2.BE.Res.HH.Thermal.SH.Gas.NG_Biogas</t>
  </si>
  <si>
    <t>EMI_per_sqm.kgCO2.BE.Res.HH.Thermal.SH.Biomass.Biomass_Waste</t>
  </si>
  <si>
    <t>EMI_per_sqm.kgCO2.BE.Res.HH.Thermal.SH.Geo.Geo</t>
  </si>
  <si>
    <t>EMI_per_sqm.kgCO2.BE.Res.HH.Thermal.SH.DistrHeat.Steam_Distr</t>
  </si>
  <si>
    <t>EMI_per_sqm.kgCO2.BE.Res.HH.Thermal.SH.AdvElc.Elec</t>
  </si>
  <si>
    <t>EMI_per_sqm.kgCO2.BE.Res.HH.Thermal.SH.ConvElc.Elec</t>
  </si>
  <si>
    <t>EMI_per_sqm.kgCO2.BE.Res.HH.Thermal.SH.TotalCirculation.Elec</t>
  </si>
  <si>
    <t>EMI_per_sqm.kgCO2.BE.Res.HH.Thermal.SC.AC.Elec</t>
  </si>
  <si>
    <t>EMI_per_sqm.kgCO2.BE.Res.HH.Thermal.WH.Solids.Solids</t>
  </si>
  <si>
    <t>EMI_per_sqm.kgCO2.BE.Res.HH.Thermal.WH.LPG.LPG</t>
  </si>
  <si>
    <t>EMI_per_sqm.kgCO2.BE.Res.HH.Thermal.WH.Oil.Oil_LiqBio</t>
  </si>
  <si>
    <t>EMI_per_sqm.kgCO2.BE.Res.HH.Thermal.WH.Gas.NG_Biogas</t>
  </si>
  <si>
    <t>EMI_per_sqm.kgCO2.BE.Res.HH.Thermal.WH.Biomass.Biomass_Waste</t>
  </si>
  <si>
    <t>EMI_per_sqm.kgCO2.BE.Res.HH.Thermal.WH.Geo.Geo</t>
  </si>
  <si>
    <t>EMI_per_sqm.kgCO2.BE.Res.HH.Thermal.WH.DistrHeat.Steam_Distr</t>
  </si>
  <si>
    <t>EMI_per_sqm.kgCO2.BE.Res.HH.Thermal.WH.Elc.Elec</t>
  </si>
  <si>
    <t>EMI_per_sqm.kgCO2.BE.Res.HH.Thermal.WH.TotalSolar.Solar</t>
  </si>
  <si>
    <t>EMI_per_sqm.kgCO2.BE.Res.HH.Thermal.CO.Solids.Solids</t>
  </si>
  <si>
    <t>EMI_per_sqm.kgCO2.BE.Res.HH.Thermal.CO.LPG.LPG</t>
  </si>
  <si>
    <t>EMI_per_sqm.kgCO2.BE.Res.HH.Thermal.CO.Gas.NG_Biogas</t>
  </si>
  <si>
    <t>EMI_per_sqm.kgCO2.BE.Res.HH.Thermal.CO.Biomass.Biomass_Waste</t>
  </si>
  <si>
    <t>EMI_per_sqm.kgCO2.BE.Res.HH.Thermal.CO.Elc.Elec</t>
  </si>
  <si>
    <t>BE - Number of new and renovated households</t>
  </si>
  <si>
    <t>NUM.number.BE.Res.HHnew.Thermal</t>
  </si>
  <si>
    <t>NUM.number.BE.Res.HHnew.Thermal.SH</t>
  </si>
  <si>
    <t>NUM.number.BE.Res.HHnew.Thermal.SH.Solids</t>
  </si>
  <si>
    <t>NUM.number.BE.Res.HHnew.Thermal.SH.LPG</t>
  </si>
  <si>
    <t>NUM.number.BE.Res.HHnew.Thermal.SH.Oil</t>
  </si>
  <si>
    <t>NUM.number.BE.Res.HHnew.Thermal.SH.Gas</t>
  </si>
  <si>
    <t>NUM.number.BE.Res.HHnew.Thermal.SH.Biomass</t>
  </si>
  <si>
    <t>NUM.number.BE.Res.HHnew.Thermal.SH.Geo</t>
  </si>
  <si>
    <t>NUM.number.BE.Res.HHnew.Thermal.SH.DistrHeat</t>
  </si>
  <si>
    <t>NUM.number.BE.Res.HHnew.Thermal.SH.AdvElc</t>
  </si>
  <si>
    <t>NUM.number.BE.Res.HHnew.Thermal.SH.ConvElc</t>
  </si>
  <si>
    <t>NUM.number.BE.Res.HHnew.Thermal.SC</t>
  </si>
  <si>
    <t>NUM.number.BE.Res.HHnew.Thermal.SC.AC</t>
  </si>
  <si>
    <t>NUM.number.BE.Res.HHnew.Thermal.WH</t>
  </si>
  <si>
    <t>NUM.number.BE.Res.HHnew.Thermal.WH.Solids</t>
  </si>
  <si>
    <t>NUM.number.BE.Res.HHnew.Thermal.WH.LPG</t>
  </si>
  <si>
    <t>NUM.number.BE.Res.HHnew.Thermal.WH.Oil</t>
  </si>
  <si>
    <t>NUM.number.BE.Res.HHnew.Thermal.WH.Gas</t>
  </si>
  <si>
    <t>NUM.number.BE.Res.HHnew.Thermal.WH.Biomass</t>
  </si>
  <si>
    <t>NUM.number.BE.Res.HHnew.Thermal.WH.Geo</t>
  </si>
  <si>
    <t>NUM.number.BE.Res.HHnew.Thermal.WH.DistrHeat</t>
  </si>
  <si>
    <t>NUM.number.BE.Res.HHnew.Thermal.WH.Elc</t>
  </si>
  <si>
    <t>NUM.number.BE.Res.HHnew.Thermal.WH.Solar</t>
  </si>
  <si>
    <t>NUM.number.BE.Res.HHnew.Thermal.CO</t>
  </si>
  <si>
    <t>NUM.number.BE.Res.HHnew.Thermal.CO.Solids</t>
  </si>
  <si>
    <t>NUM.number.BE.Res.HHnew.Thermal.CO.LPG</t>
  </si>
  <si>
    <t>NUM.number.BE.Res.HHnew.Thermal.CO.Gas</t>
  </si>
  <si>
    <t>NUM.number.BE.Res.HHnew.Thermal.CO.Biomass</t>
  </si>
  <si>
    <t>NUM.number.BE.Res.HHnew.Thermal.CO.Elc</t>
  </si>
  <si>
    <t>BE - Final energy consumption in new and renovated households</t>
  </si>
  <si>
    <t>FEC.ktoe.BE.Res.HHnew.Thermal</t>
  </si>
  <si>
    <t>FEC.ktoe.BE.Res.HHnew.Thermal.SH</t>
  </si>
  <si>
    <t>FEC.ktoe.BE.Res.HHnew.Thermal.SH.Solids.Solids</t>
  </si>
  <si>
    <t>FEC.ktoe.BE.Res.HHnew.Thermal.SH.LPG.LPG</t>
  </si>
  <si>
    <t>FEC.ktoe.BE.Res.HHnew.Thermal.SH.Oil.Oil_LiqBio</t>
  </si>
  <si>
    <t>FEC.ktoe.BE.Res.HHnew.Thermal.SH.Gas.NG_Biogas</t>
  </si>
  <si>
    <t>FEC.ktoe.BE.Res.HHnew.Thermal.SH.Biomass.Biomass_Waste</t>
  </si>
  <si>
    <t>FEC.ktoe.BE.Res.HHnew.Thermal.SH.Geo.Geo</t>
  </si>
  <si>
    <t>FEC.ktoe.BE.Res.HHnew.Thermal.SH.DistrHeat.Steam_Distr</t>
  </si>
  <si>
    <t>FEC.ktoe.BE.Res.HHnew.Thermal.SH.AdvElc.Elec</t>
  </si>
  <si>
    <t>FEC.ktoe.BE.Res.HHnew.Thermal.SH.ConvElc.Elec</t>
  </si>
  <si>
    <t>FEC.ktoe.BE.Res.HHnew.Thermal.SH.TotalCirculation.Elec</t>
  </si>
  <si>
    <t>FEC.ktoe.BE.Res.HHnew.Thermal.SC</t>
  </si>
  <si>
    <t>FEC.ktoe.BE.Res.HHnew.Thermal.SC.AC.Elec</t>
  </si>
  <si>
    <t>FEC.ktoe.BE.Res.HHnew.Thermal.WH</t>
  </si>
  <si>
    <t>FEC.ktoe.BE.Res.HHnew.Thermal.WH.Solids.Solids</t>
  </si>
  <si>
    <t>FEC.ktoe.BE.Res.HHnew.Thermal.WH.LPG.LPG</t>
  </si>
  <si>
    <t>FEC.ktoe.BE.Res.HHnew.Thermal.WH.Oil.Oil_LiqBio</t>
  </si>
  <si>
    <t>FEC.ktoe.BE.Res.HHnew.Thermal.WH.Gas.NG_Biogas</t>
  </si>
  <si>
    <t>FEC.ktoe.BE.Res.HHnew.Thermal.WH.Biomass.Biomass_Waste</t>
  </si>
  <si>
    <t>FEC.ktoe.BE.Res.HHnew.Thermal.WH.Geo.Geo</t>
  </si>
  <si>
    <t>FEC.ktoe.BE.Res.HHnew.Thermal.WH.DistrHeat.Steam_Distr</t>
  </si>
  <si>
    <t>FEC.ktoe.BE.Res.HHnew.Thermal.WH.Elc.Elec</t>
  </si>
  <si>
    <t>FEC.ktoe.BE.Res.HHnew.Thermal.WH.TotalSolar.Solar</t>
  </si>
  <si>
    <t>FEC.ktoe.BE.Res.HHnew.Thermal.CO</t>
  </si>
  <si>
    <t>FEC.ktoe.BE.Res.HHnew.Thermal.CO.Solids.Solids</t>
  </si>
  <si>
    <t>FEC.ktoe.BE.Res.HHnew.Thermal.CO.LPG.LPG</t>
  </si>
  <si>
    <t>FEC.ktoe.BE.Res.HHnew.Thermal.CO.Gas.NG_Biogas</t>
  </si>
  <si>
    <t>FEC.ktoe.BE.Res.HHnew.Thermal.CO.Biomass.Biomass_Waste</t>
  </si>
  <si>
    <t>FEC.ktoe.BE.Res.HHnew.Thermal.CO.Elc.Elec</t>
  </si>
  <si>
    <t>BE - Thermal energy service in new and renovated households</t>
  </si>
  <si>
    <t>TES.ktoe.BE.Res.HHnew.Thermal</t>
  </si>
  <si>
    <t>TES.ktoe.BE.Res.HHnew.Thermal.SH</t>
  </si>
  <si>
    <t>TES.ktoe.BE.Res.HHnew.Thermal.SH.Solids.Solids</t>
  </si>
  <si>
    <t>TES.ktoe.BE.Res.HHnew.Thermal.SH.LPG.LPG</t>
  </si>
  <si>
    <t>TES.ktoe.BE.Res.HHnew.Thermal.SH.Oil.Oil_LiqBio</t>
  </si>
  <si>
    <t>TES.ktoe.BE.Res.HHnew.Thermal.SH.Gas.NG_Biogas</t>
  </si>
  <si>
    <t>TES.ktoe.BE.Res.HHnew.Thermal.SH.Biomass.Biomass_Waste</t>
  </si>
  <si>
    <t>TES.ktoe.BE.Res.HHnew.Thermal.SH.Geo.Geo</t>
  </si>
  <si>
    <t>TES.ktoe.BE.Res.HHnew.Thermal.SH.DistrHeat.Steam_Distr</t>
  </si>
  <si>
    <t>TES.ktoe.BE.Res.HHnew.Thermal.SH.AdvElc.Elec</t>
  </si>
  <si>
    <t>TES.ktoe.BE.Res.HHnew.Thermal.SH.ConvElc.Elec</t>
  </si>
  <si>
    <t>TES.ktoe.BE.Res.HHnew.Thermal.SH.TotalCirculation.Elec</t>
  </si>
  <si>
    <t>TES.ktoe.BE.Res.HHnew.Thermal.SC</t>
  </si>
  <si>
    <t>TES.ktoe.BE.Res.HHnew.Thermal.SC.AC.Elec</t>
  </si>
  <si>
    <t>TES.ktoe.BE.Res.HHnew.Thermal.WH</t>
  </si>
  <si>
    <t>TES.ktoe.BE.Res.HHnew.Thermal.WH.Solids.Solids</t>
  </si>
  <si>
    <t>TES.ktoe.BE.Res.HHnew.Thermal.WH.LPG.LPG</t>
  </si>
  <si>
    <t>TES.ktoe.BE.Res.HHnew.Thermal.WH.Oil.Oil_LiqBio</t>
  </si>
  <si>
    <t>TES.ktoe.BE.Res.HHnew.Thermal.WH.Gas.NG_Biogas</t>
  </si>
  <si>
    <t>TES.ktoe.BE.Res.HHnew.Thermal.WH.Biomass.Biomass_Waste</t>
  </si>
  <si>
    <t>TES.ktoe.BE.Res.HHnew.Thermal.WH.Geo.Geo</t>
  </si>
  <si>
    <t>TES.ktoe.BE.Res.HHnew.Thermal.WH.DistrHeat.Steam_Distr</t>
  </si>
  <si>
    <t>TES.ktoe.BE.Res.HHnew.Thermal.WH.Elc.Elec</t>
  </si>
  <si>
    <t>TES.ktoe.BE.Res.HHnew.Thermal.WH.TotalSolar.Solar</t>
  </si>
  <si>
    <t>TES.ktoe.BE.Res.HHnew.Thermal.CO</t>
  </si>
  <si>
    <t>TES.ktoe.BE.Res.HHnew.Thermal.CO.Solids.Solids</t>
  </si>
  <si>
    <t>TES.ktoe.BE.Res.HHnew.Thermal.CO.LPG.LPG</t>
  </si>
  <si>
    <t>TES.ktoe.BE.Res.HHnew.Thermal.CO.Gas.NG_Biogas</t>
  </si>
  <si>
    <t>TES.ktoe.BE.Res.HHnew.Thermal.CO.Biomass.Biomass_Waste</t>
  </si>
  <si>
    <t>TES.ktoe.BE.Res.HHnew.Thermal.CO.Elc.Elec</t>
  </si>
  <si>
    <t>BE - System efficiency indicator of new and renovated households</t>
  </si>
  <si>
    <t>Eff.ratio.BE.Res.HHnew.Thermal</t>
  </si>
  <si>
    <t>Eff.ratio.BE.Res.HHnew.Thermal.SH</t>
  </si>
  <si>
    <t>Eff.ratio.BE.Res.HHnew.Thermal.SH.Solids.Solids</t>
  </si>
  <si>
    <t>Eff.ratio.BE.Res.HHnew.Thermal.SH.LPG.LPG</t>
  </si>
  <si>
    <t>Eff.ratio.BE.Res.HHnew.Thermal.SH.Oil.Oil_LiqBio</t>
  </si>
  <si>
    <t>Eff.ratio.BE.Res.HHnew.Thermal.SH.Gas.NG_Biogas</t>
  </si>
  <si>
    <t>Eff.ratio.BE.Res.HHnew.Thermal.SH.Biomass.Biomass_Waste</t>
  </si>
  <si>
    <t>Eff.ratio.BE.Res.HHnew.Thermal.SH.Geo.Geo</t>
  </si>
  <si>
    <t>Eff.ratio.BE.Res.HHnew.Thermal.SH.DistrHeat.Steam_Distr</t>
  </si>
  <si>
    <t>Eff.ratio.BE.Res.HHnew.Thermal.SH.AdvElc.Elec</t>
  </si>
  <si>
    <t>Eff.ratio.BE.Res.HHnew.Thermal.SH.ConvElc.Elec</t>
  </si>
  <si>
    <t>Eff.ratio.BE.Res.HHnew.Thermal.SH.TotalCirculation.Elec</t>
  </si>
  <si>
    <t>Eff.ratio.BE.Res.HHnew.Thermal.SC</t>
  </si>
  <si>
    <t>Eff.ratio.BE.Res.HHnew.Thermal.SC.AC.Elec</t>
  </si>
  <si>
    <t>Eff.ratio.BE.Res.HHnew.Thermal.WH</t>
  </si>
  <si>
    <t>Eff.ratio.BE.Res.HHnew.Thermal.WH.Solids.Solids</t>
  </si>
  <si>
    <t>Eff.ratio.BE.Res.HHnew.Thermal.WH.LPG.LPG</t>
  </si>
  <si>
    <t>Eff.ratio.BE.Res.HHnew.Thermal.WH.Oil.Oil_LiqBio</t>
  </si>
  <si>
    <t>Eff.ratio.BE.Res.HHnew.Thermal.WH.Gas.NG_Biogas</t>
  </si>
  <si>
    <t>Eff.ratio.BE.Res.HHnew.Thermal.WH.Biomass.Biomass_Waste</t>
  </si>
  <si>
    <t>Eff.ratio.BE.Res.HHnew.Thermal.WH.Geo.Geo</t>
  </si>
  <si>
    <t>Eff.ratio.BE.Res.HHnew.Thermal.WH.DistrHeat.Steam_Distr</t>
  </si>
  <si>
    <t>Eff.ratio.BE.Res.HHnew.Thermal.WH.Elc.Elec</t>
  </si>
  <si>
    <t>Eff.ratio.BE.Res.HHnew.Thermal.WH.TotalSolar.Solar</t>
  </si>
  <si>
    <t>Eff.ratio.BE.Res.HHnew.Thermal.CO</t>
  </si>
  <si>
    <t>Eff.ratio.BE.Res.HHnew.Thermal.CO.Solids.Solids</t>
  </si>
  <si>
    <t>Eff.ratio.BE.Res.HHnew.Thermal.CO.LPG.LPG</t>
  </si>
  <si>
    <t>Eff.ratio.BE.Res.HHnew.Thermal.CO.Gas.NG_Biogas</t>
  </si>
  <si>
    <t>Eff.ratio.BE.Res.HHnew.Thermal.CO.Biomass.Biomass_Waste</t>
  </si>
  <si>
    <t>Eff.ratio.BE.Res.HHnew.Thermal.CO.Elc.Elec</t>
  </si>
  <si>
    <t>BE - CO2 emissions in new and renovated households</t>
  </si>
  <si>
    <t>EMI.ktCO2.BE.Res.HHnew.Thermal</t>
  </si>
  <si>
    <t>EMI.ktCO2.BE.Res.HHnew.Thermal.SH</t>
  </si>
  <si>
    <t>EMI.ktCO2.BE.Res.HHnew.Thermal.SH.Solids.Solids</t>
  </si>
  <si>
    <t>EMI.ktCO2.BE.Res.HHnew.Thermal.SH.LPG.LPG</t>
  </si>
  <si>
    <t>EMI.ktCO2.BE.Res.HHnew.Thermal.SH.Oil.Oil_LiqBio</t>
  </si>
  <si>
    <t>EMI.ktCO2.BE.Res.HHnew.Thermal.SH.Gas.NG_Biogas</t>
  </si>
  <si>
    <t>EMI.ktCO2.BE.Res.HHnew.Thermal.SH.Biomass.Biomass_Waste</t>
  </si>
  <si>
    <t>EMI.ktCO2.BE.Res.HHnew.Thermal.SH.Geo.Geo</t>
  </si>
  <si>
    <t>EMI.ktCO2.BE.Res.HHnew.Thermal.SH.DistrHeat.Steam_Distr</t>
  </si>
  <si>
    <t>EMI.ktCO2.BE.Res.HHnew.Thermal.SH.AdvElc.Elec</t>
  </si>
  <si>
    <t>EMI.ktCO2.BE.Res.HHnew.Thermal.SH.ConvElc.Elec</t>
  </si>
  <si>
    <t>EMI.ktCO2.BE.Res.HHnew.Thermal.SH.TotalCirculation.Elec</t>
  </si>
  <si>
    <t>EMI.ktCO2.BE.Res.HHnew.Thermal.SC</t>
  </si>
  <si>
    <t>EMI.ktCO2.BE.Res.HHnew.Thermal.SC.AC.Elec</t>
  </si>
  <si>
    <t>EMI.ktCO2.BE.Res.HHnew.Thermal.WH</t>
  </si>
  <si>
    <t>EMI.ktCO2.BE.Res.HHnew.Thermal.WH.Solids.Solids</t>
  </si>
  <si>
    <t>EMI.ktCO2.BE.Res.HHnew.Thermal.WH.LPG.LPG</t>
  </si>
  <si>
    <t>EMI.ktCO2.BE.Res.HHnew.Thermal.WH.Oil.Oil_LiqBio</t>
  </si>
  <si>
    <t>EMI.ktCO2.BE.Res.HHnew.Thermal.WH.Gas.NG_Biogas</t>
  </si>
  <si>
    <t>EMI.ktCO2.BE.Res.HHnew.Thermal.WH.Biomass.Biomass_Waste</t>
  </si>
  <si>
    <t>EMI.ktCO2.BE.Res.HHnew.Thermal.WH.Geo.Geo</t>
  </si>
  <si>
    <t>EMI.ktCO2.BE.Res.HHnew.Thermal.WH.DistrHeat.Steam_Distr</t>
  </si>
  <si>
    <t>EMI.ktCO2.BE.Res.HHnew.Thermal.WH.Elc.Elec</t>
  </si>
  <si>
    <t>EMI.ktCO2.BE.Res.HHnew.Thermal.WH.TotalSolar.Solar</t>
  </si>
  <si>
    <t>EMI.ktCO2.BE.Res.HHnew.Thermal.CO</t>
  </si>
  <si>
    <t>EMI.ktCO2.BE.Res.HHnew.Thermal.CO.Solids.Solids</t>
  </si>
  <si>
    <t>EMI.ktCO2.BE.Res.HHnew.Thermal.CO.LPG.LPG</t>
  </si>
  <si>
    <t>EMI.ktCO2.BE.Res.HHnew.Thermal.CO.Gas.NG_Biogas</t>
  </si>
  <si>
    <t>EMI.ktCO2.BE.Res.HHnew.Thermal.CO.Biomass.Biomass_Waste</t>
  </si>
  <si>
    <t>EMI.ktCO2.BE.Res.HHnew.Thermal.CO.Elc.Elec</t>
  </si>
  <si>
    <t>BE - Final energy consumption of new and renovated households (per household)</t>
  </si>
  <si>
    <t>FEC_per_household.kWh.BE.Res.HHnew.Thermal</t>
  </si>
  <si>
    <t>FEC_per_household.kWh.BE.Res.HHnew.Thermal.SH</t>
  </si>
  <si>
    <t>FEC_per_household.kWh.BE.Res.HHnew.Thermal.SH.Solids.Solids</t>
  </si>
  <si>
    <t>FEC_per_household.kWh.BE.Res.HHnew.Thermal.SH.LPG.LPG</t>
  </si>
  <si>
    <t>FEC_per_household.kWh.BE.Res.HHnew.Thermal.SH.Oil.Oil_LiqBio</t>
  </si>
  <si>
    <t>FEC_per_household.kWh.BE.Res.HHnew.Thermal.SH.Gas.NG_Biogas</t>
  </si>
  <si>
    <t>FEC_per_household.kWh.BE.Res.HHnew.Thermal.SH.Biomass.Biomass_Waste</t>
  </si>
  <si>
    <t>FEC_per_household.kWh.BE.Res.HHnew.Thermal.SH.Geo.Geo</t>
  </si>
  <si>
    <t>FEC_per_household.kWh.BE.Res.HHnew.Thermal.SH.DistrHeat.Steam_Distr</t>
  </si>
  <si>
    <t>FEC_per_household.kWh.BE.Res.HHnew.Thermal.SH.AdvElc.Elec</t>
  </si>
  <si>
    <t>FEC_per_household.kWh.BE.Res.HHnew.Thermal.SH.ConvElc.Elec</t>
  </si>
  <si>
    <t>FEC_per_household.kWh.BE.Res.HHnew.Thermal.SH.TotalCirculation.Elec</t>
  </si>
  <si>
    <t>FEC_per_household.kWh.BE.Res.HHnew.Thermal.SC</t>
  </si>
  <si>
    <t>FEC_per_household.kWh.BE.Res.HHnew.Thermal.SC.AC.Elec</t>
  </si>
  <si>
    <t>FEC_per_household.kWh.BE.Res.HHnew.Thermal.WH</t>
  </si>
  <si>
    <t>FEC_per_household.kWh.BE.Res.HHnew.Thermal.WH.Solids.Solids</t>
  </si>
  <si>
    <t>FEC_per_household.kWh.BE.Res.HHnew.Thermal.WH.LPG.LPG</t>
  </si>
  <si>
    <t>FEC_per_household.kWh.BE.Res.HHnew.Thermal.WH.Oil.Oil_LiqBio</t>
  </si>
  <si>
    <t>FEC_per_household.kWh.BE.Res.HHnew.Thermal.WH.Gas.NG_Biogas</t>
  </si>
  <si>
    <t>FEC_per_household.kWh.BE.Res.HHnew.Thermal.WH.Biomass.Biomass_Waste</t>
  </si>
  <si>
    <t>FEC_per_household.kWh.BE.Res.HHnew.Thermal.WH.Geo.Geo</t>
  </si>
  <si>
    <t>FEC_per_household.kWh.BE.Res.HHnew.Thermal.WH.DistrHeat.Steam_Distr</t>
  </si>
  <si>
    <t>FEC_per_household.kWh.BE.Res.HHnew.Thermal.WH.Elc.Elec</t>
  </si>
  <si>
    <t>FEC_per_household.kWh.BE.Res.HHnew.Thermal.WH.TotalSolar.Solar</t>
  </si>
  <si>
    <t>FEC_per_household.kWh.BE.Res.HHnew.Thermal.CO</t>
  </si>
  <si>
    <t>FEC_per_household.kWh.BE.Res.HHnew.Thermal.CO.Solids.Solids</t>
  </si>
  <si>
    <t>FEC_per_household.kWh.BE.Res.HHnew.Thermal.CO.LPG.LPG</t>
  </si>
  <si>
    <t>FEC_per_household.kWh.BE.Res.HHnew.Thermal.CO.Gas.NG_Biogas</t>
  </si>
  <si>
    <t>FEC_per_household.kWh.BE.Res.HHnew.Thermal.CO.Biomass.Biomass_Waste</t>
  </si>
  <si>
    <t>FEC_per_household.kWh.BE.Res.HHnew.Thermal.CO.Elc.Elec</t>
  </si>
  <si>
    <t>BE - Thermal energy service of new and renovated households (per household)</t>
  </si>
  <si>
    <t>TES_per_household.kWh.BE.Res.HHnew.Thermal</t>
  </si>
  <si>
    <t>TES_per_household.kWh.BE.Res.HHnew.Thermal.SH</t>
  </si>
  <si>
    <t>TES_per_household.kWh.BE.Res.HHnew.Thermal.SH.Solids.Solids</t>
  </si>
  <si>
    <t>TES_per_household.kWh.BE.Res.HHnew.Thermal.SH.LPG.LPG</t>
  </si>
  <si>
    <t>TES_per_household.kWh.BE.Res.HHnew.Thermal.SH.Oil.Oil_LiqBio</t>
  </si>
  <si>
    <t>TES_per_household.kWh.BE.Res.HHnew.Thermal.SH.Gas.NG_Biogas</t>
  </si>
  <si>
    <t>TES_per_household.kWh.BE.Res.HHnew.Thermal.SH.Biomass.Biomass_Waste</t>
  </si>
  <si>
    <t>TES_per_household.kWh.BE.Res.HHnew.Thermal.SH.Geo.Geo</t>
  </si>
  <si>
    <t>TES_per_household.kWh.BE.Res.HHnew.Thermal.SH.DistrHeat.Steam_Distr</t>
  </si>
  <si>
    <t>TES_per_household.kWh.BE.Res.HHnew.Thermal.SH.AdvElc.Elec</t>
  </si>
  <si>
    <t>TES_per_household.kWh.BE.Res.HHnew.Thermal.SH.ConvElc.Elec</t>
  </si>
  <si>
    <t>TES_per_household.kWh.BE.Res.HHnew.Thermal.SH.TotalCirculation.Elec</t>
  </si>
  <si>
    <t>TES_per_household.kWh.BE.Res.HHnew.Thermal.SC</t>
  </si>
  <si>
    <t>TES_per_household.kWh.BE.Res.HHnew.Thermal.SC.AC.Elec</t>
  </si>
  <si>
    <t>TES_per_household.kWh.BE.Res.HHnew.Thermal.WH</t>
  </si>
  <si>
    <t>TES_per_household.kWh.BE.Res.HHnew.Thermal.WH.Solids.Solids</t>
  </si>
  <si>
    <t>TES_per_household.kWh.BE.Res.HHnew.Thermal.WH.LPG.LPG</t>
  </si>
  <si>
    <t>TES_per_household.kWh.BE.Res.HHnew.Thermal.WH.Oil.Oil_LiqBio</t>
  </si>
  <si>
    <t>TES_per_household.kWh.BE.Res.HHnew.Thermal.WH.Gas.NG_Biogas</t>
  </si>
  <si>
    <t>TES_per_household.kWh.BE.Res.HHnew.Thermal.WH.Biomass.Biomass_Waste</t>
  </si>
  <si>
    <t>TES_per_household.kWh.BE.Res.HHnew.Thermal.WH.Geo.Geo</t>
  </si>
  <si>
    <t>TES_per_household.kWh.BE.Res.HHnew.Thermal.WH.DistrHeat.Steam_Distr</t>
  </si>
  <si>
    <t>TES_per_household.kWh.BE.Res.HHnew.Thermal.WH.Elc.Elec</t>
  </si>
  <si>
    <t>TES_per_household.kWh.BE.Res.HHnew.Thermal.WH.TotalSolar.Solar</t>
  </si>
  <si>
    <t>TES_per_household.kWh.BE.Res.HHnew.Thermal.CO</t>
  </si>
  <si>
    <t>TES_per_household.kWh.BE.Res.HHnew.Thermal.CO.Solids.Solids</t>
  </si>
  <si>
    <t>TES_per_household.kWh.BE.Res.HHnew.Thermal.CO.LPG.LPG</t>
  </si>
  <si>
    <t>TES_per_household.kWh.BE.Res.HHnew.Thermal.CO.Gas.NG_Biogas</t>
  </si>
  <si>
    <t>TES_per_household.kWh.BE.Res.HHnew.Thermal.CO.Biomass.Biomass_Waste</t>
  </si>
  <si>
    <t>TES_per_household.kWh.BE.Res.HHnew.Thermal.CO.Elc.Elec</t>
  </si>
  <si>
    <t>BE - CO2 emissions in new and renovated households (per household)</t>
  </si>
  <si>
    <t>EMI_per_household.kgCO2.BE.Res.HHnew.Thermal</t>
  </si>
  <si>
    <t>EMI_per_household.kgCO2.BE.Res.HHnew.Thermal.SH</t>
  </si>
  <si>
    <t>EMI_per_household.kgCO2.BE.Res.HHnew.Thermal.SH.Solids.Solids</t>
  </si>
  <si>
    <t>EMI_per_household.kgCO2.BE.Res.HHnew.Thermal.SH.LPG.LPG</t>
  </si>
  <si>
    <t>EMI_per_household.kgCO2.BE.Res.HHnew.Thermal.SH.Oil.Oil_LiqBio</t>
  </si>
  <si>
    <t>EMI_per_household.kgCO2.BE.Res.HHnew.Thermal.SH.Gas.NG_Biogas</t>
  </si>
  <si>
    <t>EMI_per_household.kgCO2.BE.Res.HHnew.Thermal.SH.Biomass.Biomass_Waste</t>
  </si>
  <si>
    <t>EMI_per_household.kgCO2.BE.Res.HHnew.Thermal.SH.Geo.Geo</t>
  </si>
  <si>
    <t>EMI_per_household.kgCO2.BE.Res.HHnew.Thermal.SH.DistrHeat.Steam_Distr</t>
  </si>
  <si>
    <t>EMI_per_household.kgCO2.BE.Res.HHnew.Thermal.SH.AdvElc.Elec</t>
  </si>
  <si>
    <t>EMI_per_household.kgCO2.BE.Res.HHnew.Thermal.SH.ConvElc.Elec</t>
  </si>
  <si>
    <t>EMI_per_household.kgCO2.BE.Res.HHnew.Thermal.SH.TotalCirculation.Elec</t>
  </si>
  <si>
    <t>EMI_per_household.kgCO2.BE.Res.HHnew.Thermal.SC</t>
  </si>
  <si>
    <t>EMI_per_household.kgCO2.BE.Res.HHnew.Thermal.SC.AC.Elec</t>
  </si>
  <si>
    <t>EMI_per_household.kgCO2.BE.Res.HHnew.Thermal.WH</t>
  </si>
  <si>
    <t>EMI_per_household.kgCO2.BE.Res.HHnew.Thermal.WH.Solids.Solids</t>
  </si>
  <si>
    <t>EMI_per_household.kgCO2.BE.Res.HHnew.Thermal.WH.LPG.LPG</t>
  </si>
  <si>
    <t>EMI_per_household.kgCO2.BE.Res.HHnew.Thermal.WH.Oil.Oil_LiqBio</t>
  </si>
  <si>
    <t>EMI_per_household.kgCO2.BE.Res.HHnew.Thermal.WH.Gas.NG_Biogas</t>
  </si>
  <si>
    <t>EMI_per_household.kgCO2.BE.Res.HHnew.Thermal.WH.Biomass.Biomass_Waste</t>
  </si>
  <si>
    <t>EMI_per_household.kgCO2.BE.Res.HHnew.Thermal.WH.Geo.Geo</t>
  </si>
  <si>
    <t>EMI_per_household.kgCO2.BE.Res.HHnew.Thermal.WH.DistrHeat.Steam_Distr</t>
  </si>
  <si>
    <t>EMI_per_household.kgCO2.BE.Res.HHnew.Thermal.WH.Elc.Elec</t>
  </si>
  <si>
    <t>EMI_per_household.kgCO2.BE.Res.HHnew.Thermal.WH.TotalSolar.Solar</t>
  </si>
  <si>
    <t>EMI_per_household.kgCO2.BE.Res.HHnew.Thermal.CO</t>
  </si>
  <si>
    <t>EMI_per_household.kgCO2.BE.Res.HHnew.Thermal.CO.Solids.Solids</t>
  </si>
  <si>
    <t>EMI_per_household.kgCO2.BE.Res.HHnew.Thermal.CO.LPG.LPG</t>
  </si>
  <si>
    <t>EMI_per_household.kgCO2.BE.Res.HHnew.Thermal.CO.Gas.NG_Biogas</t>
  </si>
  <si>
    <t>EMI_per_household.kgCO2.BE.Res.HHnew.Thermal.CO.Biomass.Biomass_Waste</t>
  </si>
  <si>
    <t>EMI_per_household.kgCO2.BE.Res.HHnew.Thermal.CO.Elc.Elec</t>
  </si>
  <si>
    <t>BE - Final energy consumption in new and renovated households per surface area</t>
  </si>
  <si>
    <t>FEC_per_sqm.kWh.BE.Res.HHnew.Thermal</t>
  </si>
  <si>
    <t>FEC_per_sqm.kWh.BE.Res.HHnew.Thermal.SH</t>
  </si>
  <si>
    <t>FEC_per_sqm.kWh.BE.Res.HHnew.Thermal.SH.Solids.Solids</t>
  </si>
  <si>
    <t>FEC_per_sqm.kWh.BE.Res.HHnew.Thermal.SH.LPG.LPG</t>
  </si>
  <si>
    <t>FEC_per_sqm.kWh.BE.Res.HHnew.Thermal.SH.Oil.Oil_LiqBio</t>
  </si>
  <si>
    <t>FEC_per_sqm.kWh.BE.Res.HHnew.Thermal.SH.Gas.NG_Biogas</t>
  </si>
  <si>
    <t>FEC_per_sqm.kWh.BE.Res.HHnew.Thermal.SH.Biomass.Biomass_Waste</t>
  </si>
  <si>
    <t>FEC_per_sqm.kWh.BE.Res.HHnew.Thermal.SH.Geo.Geo</t>
  </si>
  <si>
    <t>FEC_per_sqm.kWh.BE.Res.HHnew.Thermal.SH.DistrHeat.Steam_Distr</t>
  </si>
  <si>
    <t>FEC_per_sqm.kWh.BE.Res.HHnew.Thermal.SH.AdvElc.Elec</t>
  </si>
  <si>
    <t>FEC_per_sqm.kWh.BE.Res.HHnew.Thermal.SH.ConvElc.Elec</t>
  </si>
  <si>
    <t>FEC_per_sqm.kWh.BE.Res.HHnew.Thermal.SH.TotalCirculation.Elec</t>
  </si>
  <si>
    <t>FEC_per_sqm.kWh.BE.Res.HHnew.Thermal.SC</t>
  </si>
  <si>
    <t>FEC_per_sqm.kWh.BE.Res.HHnew.Thermal.SC.AC.Elec</t>
  </si>
  <si>
    <t>FEC_per_sqm.kWh.BE.Res.HHnew.Thermal.WH</t>
  </si>
  <si>
    <t>FEC_per_sqm.kWh.BE.Res.HHnew.Thermal.WH.Solids.Solids</t>
  </si>
  <si>
    <t>FEC_per_sqm.kWh.BE.Res.HHnew.Thermal.WH.LPG.LPG</t>
  </si>
  <si>
    <t>FEC_per_sqm.kWh.BE.Res.HHnew.Thermal.WH.Oil.Oil_LiqBio</t>
  </si>
  <si>
    <t>FEC_per_sqm.kWh.BE.Res.HHnew.Thermal.WH.Gas.NG_Biogas</t>
  </si>
  <si>
    <t>FEC_per_sqm.kWh.BE.Res.HHnew.Thermal.WH.Biomass.Biomass_Waste</t>
  </si>
  <si>
    <t>FEC_per_sqm.kWh.BE.Res.HHnew.Thermal.WH.Geo.Geo</t>
  </si>
  <si>
    <t>FEC_per_sqm.kWh.BE.Res.HHnew.Thermal.WH.DistrHeat.Steam_Distr</t>
  </si>
  <si>
    <t>FEC_per_sqm.kWh.BE.Res.HHnew.Thermal.WH.Elc.Elec</t>
  </si>
  <si>
    <t>FEC_per_sqm.kWh.BE.Res.HHnew.Thermal.WH.TotalSolar.Solar</t>
  </si>
  <si>
    <t>FEC_per_sqm.kWh.BE.Res.HHnew.Thermal.CO</t>
  </si>
  <si>
    <t>FEC_per_sqm.kWh.BE.Res.HHnew.Thermal.CO.Solids.Solids</t>
  </si>
  <si>
    <t>FEC_per_sqm.kWh.BE.Res.HHnew.Thermal.CO.LPG.LPG</t>
  </si>
  <si>
    <t>FEC_per_sqm.kWh.BE.Res.HHnew.Thermal.CO.Gas.NG_Biogas</t>
  </si>
  <si>
    <t>FEC_per_sqm.kWh.BE.Res.HHnew.Thermal.CO.Biomass.Biomass_Waste</t>
  </si>
  <si>
    <t>FEC_per_sqm.kWh.BE.Res.HHnew.Thermal.CO.Elc.Elec</t>
  </si>
  <si>
    <t>BE - Thermal energy service in new and renovated households per surface area</t>
  </si>
  <si>
    <t>TES_per_sqm.kWh.BE.Res.HHnew.Thermal</t>
  </si>
  <si>
    <t>TES_per_sqm.kWh.BE.Res.HHnew.Thermal.SH</t>
  </si>
  <si>
    <t>TES_per_sqm.kWh.BE.Res.HHnew.Thermal.SH.Solids.Solids</t>
  </si>
  <si>
    <t>TES_per_sqm.kWh.BE.Res.HHnew.Thermal.SH.LPG.LPG</t>
  </si>
  <si>
    <t>TES_per_sqm.kWh.BE.Res.HHnew.Thermal.SH.Oil.Oil_LiqBio</t>
  </si>
  <si>
    <t>TES_per_sqm.kWh.BE.Res.HHnew.Thermal.SH.Gas.NG_Biogas</t>
  </si>
  <si>
    <t>TES_per_sqm.kWh.BE.Res.HHnew.Thermal.SH.Biomass.Biomass_Waste</t>
  </si>
  <si>
    <t>TES_per_sqm.kWh.BE.Res.HHnew.Thermal.SH.Geo.Geo</t>
  </si>
  <si>
    <t>TES_per_sqm.kWh.BE.Res.HHnew.Thermal.SH.DistrHeat.Steam_Distr</t>
  </si>
  <si>
    <t>TES_per_sqm.kWh.BE.Res.HHnew.Thermal.SH.AdvElc.Elec</t>
  </si>
  <si>
    <t>TES_per_sqm.kWh.BE.Res.HHnew.Thermal.SH.ConvElc.Elec</t>
  </si>
  <si>
    <t>TES_per_sqm.kWh.BE.Res.HHnew.Thermal.SH.TotalCirculation.Elec</t>
  </si>
  <si>
    <t>TES_per_sqm.kWh.BE.Res.HHnew.Thermal.SC</t>
  </si>
  <si>
    <t>TES_per_sqm.kWh.BE.Res.HHnew.Thermal.SC.AC.Elec</t>
  </si>
  <si>
    <t>TES_per_sqm.kWh.BE.Res.HHnew.Thermal.WH</t>
  </si>
  <si>
    <t>TES_per_sqm.kWh.BE.Res.HHnew.Thermal.WH.Solids.Solids</t>
  </si>
  <si>
    <t>TES_per_sqm.kWh.BE.Res.HHnew.Thermal.WH.LPG.LPG</t>
  </si>
  <si>
    <t>TES_per_sqm.kWh.BE.Res.HHnew.Thermal.WH.Oil.Oil_LiqBio</t>
  </si>
  <si>
    <t>TES_per_sqm.kWh.BE.Res.HHnew.Thermal.WH.Gas.NG_Biogas</t>
  </si>
  <si>
    <t>TES_per_sqm.kWh.BE.Res.HHnew.Thermal.WH.Biomass.Biomass_Waste</t>
  </si>
  <si>
    <t>TES_per_sqm.kWh.BE.Res.HHnew.Thermal.WH.Geo.Geo</t>
  </si>
  <si>
    <t>TES_per_sqm.kWh.BE.Res.HHnew.Thermal.WH.DistrHeat.Steam_Distr</t>
  </si>
  <si>
    <t>TES_per_sqm.kWh.BE.Res.HHnew.Thermal.WH.Elc.Elec</t>
  </si>
  <si>
    <t>TES_per_sqm.kWh.BE.Res.HHnew.Thermal.WH.TotalSolar.Solar</t>
  </si>
  <si>
    <t>TES_per_sqm.kWh.BE.Res.HHnew.Thermal.CO</t>
  </si>
  <si>
    <t>TES_per_sqm.kWh.BE.Res.HHnew.Thermal.CO.Solids.Solids</t>
  </si>
  <si>
    <t>TES_per_sqm.kWh.BE.Res.HHnew.Thermal.CO.LPG.LPG</t>
  </si>
  <si>
    <t>TES_per_sqm.kWh.BE.Res.HHnew.Thermal.CO.Gas.NG_Biogas</t>
  </si>
  <si>
    <t>TES_per_sqm.kWh.BE.Res.HHnew.Thermal.CO.Biomass.Biomass_Waste</t>
  </si>
  <si>
    <t>TES_per_sqm.kWh.BE.Res.HHnew.Thermal.CO.Elc.Elec</t>
  </si>
  <si>
    <t>BE - CO2 emissions in new and renovated households per surface area</t>
  </si>
  <si>
    <t>EMI_per_sqm.kgCO2.BE.Res.HHnew.Thermal</t>
  </si>
  <si>
    <t>EMI_per_sqm.kgCO2.BE.Res.HHnew.Thermal.SH</t>
  </si>
  <si>
    <t>EMI_per_sqm.kgCO2.BE.Res.HHnew.Thermal.SH.Solids.Solids</t>
  </si>
  <si>
    <t>EMI_per_sqm.kgCO2.BE.Res.HHnew.Thermal.SH.LPG.LPG</t>
  </si>
  <si>
    <t>EMI_per_sqm.kgCO2.BE.Res.HHnew.Thermal.SH.Oil.Oil_LiqBio</t>
  </si>
  <si>
    <t>EMI_per_sqm.kgCO2.BE.Res.HHnew.Thermal.SH.Gas.NG_Biogas</t>
  </si>
  <si>
    <t>EMI_per_sqm.kgCO2.BE.Res.HHnew.Thermal.SH.Biomass.Biomass_Waste</t>
  </si>
  <si>
    <t>EMI_per_sqm.kgCO2.BE.Res.HHnew.Thermal.SH.Geo.Geo</t>
  </si>
  <si>
    <t>EMI_per_sqm.kgCO2.BE.Res.HHnew.Thermal.SH.DistrHeat.Steam_Distr</t>
  </si>
  <si>
    <t>EMI_per_sqm.kgCO2.BE.Res.HHnew.Thermal.SH.AdvElc.Elec</t>
  </si>
  <si>
    <t>EMI_per_sqm.kgCO2.BE.Res.HHnew.Thermal.SH.ConvElc.Elec</t>
  </si>
  <si>
    <t>EMI_per_sqm.kgCO2.BE.Res.HHnew.Thermal.SH.TotalCirculation.Elec</t>
  </si>
  <si>
    <t>EMI_per_sqm.kgCO2.BE.Res.HHnew.Thermal.SC</t>
  </si>
  <si>
    <t>EMI_per_sqm.kgCO2.BE.Res.HHnew.Thermal.SC.AC.Elec</t>
  </si>
  <si>
    <t>EMI_per_sqm.kgCO2.BE.Res.HHnew.Thermal.WH</t>
  </si>
  <si>
    <t>EMI_per_sqm.kgCO2.BE.Res.HHnew.Thermal.WH.Solids.Solids</t>
  </si>
  <si>
    <t>EMI_per_sqm.kgCO2.BE.Res.HHnew.Thermal.WH.LPG.LPG</t>
  </si>
  <si>
    <t>EMI_per_sqm.kgCO2.BE.Res.HHnew.Thermal.WH.Oil.Oil_LiqBio</t>
  </si>
  <si>
    <t>EMI_per_sqm.kgCO2.BE.Res.HHnew.Thermal.WH.Gas.NG_Biogas</t>
  </si>
  <si>
    <t>EMI_per_sqm.kgCO2.BE.Res.HHnew.Thermal.WH.Biomass.Biomass_Waste</t>
  </si>
  <si>
    <t>EMI_per_sqm.kgCO2.BE.Res.HHnew.Thermal.WH.Geo.Geo</t>
  </si>
  <si>
    <t>EMI_per_sqm.kgCO2.BE.Res.HHnew.Thermal.WH.DistrHeat.Steam_Distr</t>
  </si>
  <si>
    <t>EMI_per_sqm.kgCO2.BE.Res.HHnew.Thermal.WH.Elc.Elec</t>
  </si>
  <si>
    <t>EMI_per_sqm.kgCO2.BE.Res.HHnew.Thermal.WH.TotalSolar.Solar</t>
  </si>
  <si>
    <t>EMI_per_sqm.kgCO2.BE.Res.HHnew.Thermal.CO</t>
  </si>
  <si>
    <t>EMI_per_sqm.kgCO2.BE.Res.HHnew.Thermal.CO.Solids.Solids</t>
  </si>
  <si>
    <t>EMI_per_sqm.kgCO2.BE.Res.HHnew.Thermal.CO.LPG.LPG</t>
  </si>
  <si>
    <t>EMI_per_sqm.kgCO2.BE.Res.HHnew.Thermal.CO.Gas.NG_Biogas</t>
  </si>
  <si>
    <t>EMI_per_sqm.kgCO2.BE.Res.HHnew.Thermal.CO.Biomass.Biomass_Waste</t>
  </si>
  <si>
    <t>EMI_per_sqm.kgCO2.BE.Res.HHnew.Thermal.CO.Elc.Elec</t>
  </si>
  <si>
    <t>FEC.ktoe.BE.Res.HH.Appl.RF</t>
  </si>
  <si>
    <t>FEC.ktoe.BE.Res.HH.Appl.WM</t>
  </si>
  <si>
    <t>FEC.ktoe.BE.Res.HH.Appl.DR</t>
  </si>
  <si>
    <t>FEC.ktoe.BE.Res.HH.Appl.DW</t>
  </si>
  <si>
    <t>FEC.ktoe.BE.Res.HH.Appl.TV</t>
  </si>
  <si>
    <t>FEC.ktoe.BE.Res.HH.Appl.IT</t>
  </si>
  <si>
    <t>FEC.ktoe.BE.Res.HH.Appl.LI</t>
  </si>
  <si>
    <t>FEC.ktoe.BE.Res.HH.Appl.OA</t>
  </si>
  <si>
    <t>Size.MW.BE.Res.HH.Appl</t>
  </si>
  <si>
    <t>Size.MW.BE.Res.HH.Appl.RF</t>
  </si>
  <si>
    <t>Size.MW.BE.Res.HH.Appl.WM</t>
  </si>
  <si>
    <t>Size.MW.BE.Res.HH.Appl.DR</t>
  </si>
  <si>
    <t>Size.MW.BE.Res.HH.Appl.DW</t>
  </si>
  <si>
    <t>Size.MW.BE.Res.HH.Appl.TV</t>
  </si>
  <si>
    <t>Size.MW.BE.Res.HH.Appl.IT</t>
  </si>
  <si>
    <t>Size.MW.BE.Res.HH.Appl.LI</t>
  </si>
  <si>
    <t>Size.MW.BE.Res.HH.Appl.OA</t>
  </si>
  <si>
    <t>NUM.number.BE.Res.HH.Appl.RF</t>
  </si>
  <si>
    <t>NUM.number.BE.Res.HH.Appl.WM</t>
  </si>
  <si>
    <t>NUM.number.BE.Res.HH.Appl.DR</t>
  </si>
  <si>
    <t>NUM.number.BE.Res.HH.Appl.DW</t>
  </si>
  <si>
    <t>NUM.number.BE.Res.HH.Appl.TV</t>
  </si>
  <si>
    <t>NUM.number.BE.Res.HH.Appl.IT</t>
  </si>
  <si>
    <t>NUM.number.BE.Res.HH.Appl.LI</t>
  </si>
  <si>
    <t>NUM.number.BE.Res.HH.Appl.OA</t>
  </si>
  <si>
    <t>NUM.number.BE.Res.HH.Applnew.RF</t>
  </si>
  <si>
    <t>NUM.number.BE.Res.HH.Applnew.WM</t>
  </si>
  <si>
    <t>NUM.number.BE.Res.HH.Applnew.DR</t>
  </si>
  <si>
    <t>NUM.number.BE.Res.HH.Applnew.DW</t>
  </si>
  <si>
    <t>NUM.number.BE.Res.HH.Applnew.TV</t>
  </si>
  <si>
    <t>NUM.number.BE.Res.HH.Applnew.IT</t>
  </si>
  <si>
    <t>NUM.number.BE.Res.HH.Applnew.LI</t>
  </si>
  <si>
    <t>NUM.number.BE.Res.HH.Applnew.OA</t>
  </si>
  <si>
    <t>NUM.number.BE.Res.HH.Applrepl.RF</t>
  </si>
  <si>
    <t>NUM.number.BE.Res.HH.Applrepl.WM</t>
  </si>
  <si>
    <t>NUM.number.BE.Res.HH.Applrepl.DR</t>
  </si>
  <si>
    <t>NUM.number.BE.Res.HH.Applrepl.DW</t>
  </si>
  <si>
    <t>NUM.number.BE.Res.HH.Applrepl.TV</t>
  </si>
  <si>
    <t>NUM.number.BE.Res.HH.Applrepl.IT</t>
  </si>
  <si>
    <t>NUM.number.BE.Res.HH.Applrepl.LI</t>
  </si>
  <si>
    <t>NUM.number.BE.Res.HH.Applrepl.OA</t>
  </si>
  <si>
    <t>Op.hours.BE.Res.HH.Appl.RF</t>
  </si>
  <si>
    <t>Op.hours.BE.Res.HH.Appl.WM</t>
  </si>
  <si>
    <t>Op.hours.BE.Res.HH.Appl.DR</t>
  </si>
  <si>
    <t>Op.hours.BE.Res.HH.Appl.DW</t>
  </si>
  <si>
    <t>Op.hours.BE.Res.HH.Appl.TV</t>
  </si>
  <si>
    <t>Op.hours.BE.Res.HH.Appl.IT</t>
  </si>
  <si>
    <t>Op.hours.BE.Res.HH.Appl.LI</t>
  </si>
  <si>
    <t>Op.hours.BE.Res.HH.Appl.OA</t>
  </si>
  <si>
    <t>Size_per_appl.W.BE.Res.HH.Appl.RF</t>
  </si>
  <si>
    <t>Size_per_appl.W.BE.Res.HH.Appl.WM</t>
  </si>
  <si>
    <t>Size_per_appl.W.BE.Res.HH.Appl.DR</t>
  </si>
  <si>
    <t>Size_per_appl.W.BE.Res.HH.Appl.DW</t>
  </si>
  <si>
    <t>Size_per_appl.W.BE.Res.HH.Appl.TV</t>
  </si>
  <si>
    <t>Size_per_appl.W.BE.Res.HH.Appl.IT</t>
  </si>
  <si>
    <t>Size_per_appl.W.BE.Res.HH.Appl.LI</t>
  </si>
  <si>
    <t>Size_per_appl.W.BE.Res.HH.Appl.OA</t>
  </si>
  <si>
    <t>Size_per_appl.W.BE.Res.HH.Applnew.RF</t>
  </si>
  <si>
    <t>Size_per_appl.W.BE.Res.HH.Applnew.WM</t>
  </si>
  <si>
    <t>Size_per_appl.W.BE.Res.HH.Applnew.DR</t>
  </si>
  <si>
    <t>Size_per_appl.W.BE.Res.HH.Applnew.DW</t>
  </si>
  <si>
    <t>Size_per_appl.W.BE.Res.HH.Applnew.TV</t>
  </si>
  <si>
    <t>Size_per_appl.W.BE.Res.HH.Applnew.IT</t>
  </si>
  <si>
    <t>Size_per_appl.W.BE.Res.HH.Applnew.LI</t>
  </si>
  <si>
    <t>Size_per_appl.W.BE.Res.HH.Applnew.OA</t>
  </si>
  <si>
    <t>NUM.number_per_household.BE.Res.HH.Appl.RF</t>
  </si>
  <si>
    <t>NUM.number_per_household.BE.Res.HH.Appl.WM</t>
  </si>
  <si>
    <t>NUM.number_per_household.BE.Res.HH.Appl.DR</t>
  </si>
  <si>
    <t>NUM.number_per_household.BE.Res.HH.Appl.DW</t>
  </si>
  <si>
    <t>NUM.number_per_household.BE.Res.HH.Appl.TV</t>
  </si>
  <si>
    <t>NUM.number_per_household.BE.Res.HH.Appl.IT</t>
  </si>
  <si>
    <t>NUM.number_per_household.BE.Res.HH.Appl.LI</t>
  </si>
  <si>
    <t>NUM.number_per_household.BE.Res.HH.Appl.OA</t>
  </si>
  <si>
    <t>Size_per_household.W.BE.Res.HH.Appl.RF</t>
  </si>
  <si>
    <t>Size_per_household.W.BE.Res.HH.Appl.WM</t>
  </si>
  <si>
    <t>Size_per_household.W.BE.Res.HH.Appl.DR</t>
  </si>
  <si>
    <t>Size_per_household.W.BE.Res.HH.Appl.DW</t>
  </si>
  <si>
    <t>Size_per_household.W.BE.Res.HH.Appl.TV</t>
  </si>
  <si>
    <t>Size_per_household.W.BE.Res.HH.Appl.IT</t>
  </si>
  <si>
    <t>Size_per_household.W.BE.Res.HH.Appl.LI</t>
  </si>
  <si>
    <t>Size_per_household.W.BE.Res.HH.Appl.OA</t>
  </si>
  <si>
    <t>FEC_per_household.kWh.BE.Res.HH.Appl.RF</t>
  </si>
  <si>
    <t>FEC_per_household.kWh.BE.Res.HH.Appl.WM</t>
  </si>
  <si>
    <t>FEC_per_household.kWh.BE.Res.HH.Appl.DR</t>
  </si>
  <si>
    <t>FEC_per_household.kWh.BE.Res.HH.Appl.DW</t>
  </si>
  <si>
    <t>FEC_per_household.kWh.BE.Res.HH.Appl.TV</t>
  </si>
  <si>
    <t>FEC_per_household.kWh.BE.Res.HH.Appl.IT</t>
  </si>
  <si>
    <t>FEC_per_household.kWh.BE.Res.HH.Appl.LI</t>
  </si>
  <si>
    <t>FEC_per_household.kWh.BE.Res.HH.Appl.OA</t>
  </si>
  <si>
    <t>Lumens_per_household.lumen.BE.Res.HH.Appl.LI</t>
  </si>
  <si>
    <t>BE - Number of households (detailed structure)</t>
  </si>
  <si>
    <t>NUM.number.BE.Res.HH.Thermal.SH.Solids.SH</t>
  </si>
  <si>
    <t>NUM.number.BE.Res.HH.Thermal.SH.Solids.SC.AC</t>
  </si>
  <si>
    <t>NUM.number.BE.Res.HH.Thermal.SH.Solids.WH.Solids.NoSolar</t>
  </si>
  <si>
    <t>NUM.number.BE.Res.HH.Thermal.SH.Solids.WH.LPG.NoSolar</t>
  </si>
  <si>
    <t>NUM.number.BE.Res.HH.Thermal.SH.Solids.WH.LPG.Solar</t>
  </si>
  <si>
    <t>NUM.number.BE.Res.HH.Thermal.SH.Solids.WH.Elc.NoSolar</t>
  </si>
  <si>
    <t>NUM.number.BE.Res.HH.Thermal.SH.Solids.WH.Elc.Solar</t>
  </si>
  <si>
    <t>NUM.number.BE.Res.HH.Thermal.SH.Solids.CO.Solids</t>
  </si>
  <si>
    <t>NUM.number.BE.Res.HH.Thermal.SH.Solids.CO.LPG</t>
  </si>
  <si>
    <t>NUM.number.BE.Res.HH.Thermal.SH.Solids.CO.Elc</t>
  </si>
  <si>
    <t>NUM.number.BE.Res.HH.Thermal.SH.LPG.SH</t>
  </si>
  <si>
    <t>NUM.number.BE.Res.HH.Thermal.SH.LPG.SC.AC</t>
  </si>
  <si>
    <t>NUM.number.BE.Res.HH.Thermal.SH.LPG.WH.LPG.NoSolar</t>
  </si>
  <si>
    <t>NUM.number.BE.Res.HH.Thermal.SH.LPG.WH.LPG.Solar</t>
  </si>
  <si>
    <t>NUM.number.BE.Res.HH.Thermal.SH.LPG.WH.Elc.NoSolar</t>
  </si>
  <si>
    <t>NUM.number.BE.Res.HH.Thermal.SH.LPG.WH.Elc.Solar</t>
  </si>
  <si>
    <t>NUM.number.BE.Res.HH.Thermal.SH.LPG.CO.LPG</t>
  </si>
  <si>
    <t>NUM.number.BE.Res.HH.Thermal.SH.LPG.CO.Elc</t>
  </si>
  <si>
    <t>NUM.number.BE.Res.HH.Thermal.SH.Oil.SH</t>
  </si>
  <si>
    <t>NUM.number.BE.Res.HH.Thermal.SH.Oil.SC.AC</t>
  </si>
  <si>
    <t>NUM.number.BE.Res.HH.Thermal.SH.Oil.WH.Oil.NoSolar</t>
  </si>
  <si>
    <t>NUM.number.BE.Res.HH.Thermal.SH.Oil.WH.Oil.Solar</t>
  </si>
  <si>
    <t>NUM.number.BE.Res.HH.Thermal.SH.Oil.WH.Elc.NoSolar</t>
  </si>
  <si>
    <t>NUM.number.BE.Res.HH.Thermal.SH.Oil.WH.Elc.Solar</t>
  </si>
  <si>
    <t>NUM.number.BE.Res.HH.Thermal.SH.Oil.CO.LPG</t>
  </si>
  <si>
    <t>NUM.number.BE.Res.HH.Thermal.SH.Oil.CO.Elc</t>
  </si>
  <si>
    <t>NUM.number.BE.Res.HH.Thermal.SH.Gas.SH</t>
  </si>
  <si>
    <t>NUM.number.BE.Res.HH.Thermal.SH.Gas.SC.AC</t>
  </si>
  <si>
    <t>NUM.number.BE.Res.HH.Thermal.SH.Gas.WH.Gas.NoSolar</t>
  </si>
  <si>
    <t>NUM.number.BE.Res.HH.Thermal.SH.Gas.WH.Gas.Solar</t>
  </si>
  <si>
    <t>NUM.number.BE.Res.HH.Thermal.SH.Gas.WH.Elc.NoSolar</t>
  </si>
  <si>
    <t>NUM.number.BE.Res.HH.Thermal.SH.Gas.WH.Elc.Solar</t>
  </si>
  <si>
    <t>NUM.number.BE.Res.HH.Thermal.SH.Gas.CO.Gas</t>
  </si>
  <si>
    <t>NUM.number.BE.Res.HH.Thermal.SH.Gas.CO.Elc</t>
  </si>
  <si>
    <t>NUM.number.BE.Res.HH.Thermal.SH.Biomass.SH</t>
  </si>
  <si>
    <t>NUM.number.BE.Res.HH.Thermal.SH.Biomass.SC.AC</t>
  </si>
  <si>
    <t>NUM.number.BE.Res.HH.Thermal.SH.Biomass.WH.Biomass.NoSolar</t>
  </si>
  <si>
    <t>NUM.number.BE.Res.HH.Thermal.SH.Biomass.WH.Biomass.Solar</t>
  </si>
  <si>
    <t>NUM.number.BE.Res.HH.Thermal.SH.Biomass.WH.LPG.NoSolar</t>
  </si>
  <si>
    <t>NUM.number.BE.Res.HH.Thermal.SH.Biomass.WH.LPG.Solar</t>
  </si>
  <si>
    <t>NUM.number.BE.Res.HH.Thermal.SH.Biomass.WH.Elc.NoSolar</t>
  </si>
  <si>
    <t>NUM.number.BE.Res.HH.Thermal.SH.Biomass.WH.Elc.Solar</t>
  </si>
  <si>
    <t>NUM.number.BE.Res.HH.Thermal.SH.Biomass.CO.Biomass</t>
  </si>
  <si>
    <t>NUM.number.BE.Res.HH.Thermal.SH.Biomass.CO.LPG</t>
  </si>
  <si>
    <t>NUM.number.BE.Res.HH.Thermal.SH.Biomass.CO.Elc</t>
  </si>
  <si>
    <t>NUM.number.BE.Res.HH.Thermal.SH.Geo.SH</t>
  </si>
  <si>
    <t>NUM.number.BE.Res.HH.Thermal.SH.Geo.SC.AC</t>
  </si>
  <si>
    <t>NUM.number.BE.Res.HH.Thermal.SH.Geo.WH.Geo.NoSolar</t>
  </si>
  <si>
    <t>NUM.number.BE.Res.HH.Thermal.SH.Geo.WH.Geo.Solar</t>
  </si>
  <si>
    <t>NUM.number.BE.Res.HH.Thermal.SH.Geo.WH.Elc.NoSolar</t>
  </si>
  <si>
    <t>NUM.number.BE.Res.HH.Thermal.SH.Geo.WH.Elc.Solar</t>
  </si>
  <si>
    <t>NUM.number.BE.Res.HH.Thermal.SH.Geo.CO.LPG</t>
  </si>
  <si>
    <t>NUM.number.BE.Res.HH.Thermal.SH.Geo.CO.Elc</t>
  </si>
  <si>
    <t>NUM.number.BE.Res.HH.Thermal.SH.DistrHeat.SH</t>
  </si>
  <si>
    <t>NUM.number.BE.Res.HH.Thermal.SH.DistrHeat.SC.AC</t>
  </si>
  <si>
    <t>NUM.number.BE.Res.HH.Thermal.SH.DistrHeat.WH.DistrHeat.NoSolar</t>
  </si>
  <si>
    <t>NUM.number.BE.Res.HH.Thermal.SH.DistrHeat.WH.DistrHeat.Solar</t>
  </si>
  <si>
    <t>NUM.number.BE.Res.HH.Thermal.SH.DistrHeat.WH.Elc.NoSolar</t>
  </si>
  <si>
    <t>NUM.number.BE.Res.HH.Thermal.SH.DistrHeat.WH.Elc.Solar</t>
  </si>
  <si>
    <t>NUM.number.BE.Res.HH.Thermal.SH.DistrHeat.CO.LPG</t>
  </si>
  <si>
    <t>NUM.number.BE.Res.HH.Thermal.SH.DistrHeat.CO.Elc</t>
  </si>
  <si>
    <t>NUM.number.BE.Res.HH.Thermal.SH.AdvElc.SH</t>
  </si>
  <si>
    <t>NUM.number.BE.Res.HH.Thermal.SH.AdvElc.SC.AC</t>
  </si>
  <si>
    <t>NUM.number.BE.Res.HH.Thermal.SH.AdvElc.WH.LPG.NoSolar</t>
  </si>
  <si>
    <t>NUM.number.BE.Res.HH.Thermal.SH.AdvElc.WH.LPG.Solar</t>
  </si>
  <si>
    <t>NUM.number.BE.Res.HH.Thermal.SH.AdvElc.WH.Elc.NoSolar</t>
  </si>
  <si>
    <t>NUM.number.BE.Res.HH.Thermal.SH.AdvElc.WH.Elc.Solar</t>
  </si>
  <si>
    <t>NUM.number.BE.Res.HH.Thermal.SH.AdvElc.CO.LPG</t>
  </si>
  <si>
    <t>NUM.number.BE.Res.HH.Thermal.SH.AdvElc.CO.Elc</t>
  </si>
  <si>
    <t>NUM.number.BE.Res.HH.Thermal.SH.ConvElc.SH</t>
  </si>
  <si>
    <t>NUM.number.BE.Res.HH.Thermal.SH.ConvElc.SC.AC</t>
  </si>
  <si>
    <t>NUM.number.BE.Res.HH.Thermal.SH.ConvElc.WH.LPG.NoSolar</t>
  </si>
  <si>
    <t>NUM.number.BE.Res.HH.Thermal.SH.ConvElc.WH.LPG.Solar</t>
  </si>
  <si>
    <t>NUM.number.BE.Res.HH.Thermal.SH.ConvElc.WH.Elc.NoSolar</t>
  </si>
  <si>
    <t>NUM.number.BE.Res.HH.Thermal.SH.ConvElc.WH.Elc.Solar</t>
  </si>
  <si>
    <t>NUM.number.BE.Res.HH.Thermal.SH.ConvElc.CO.LPG</t>
  </si>
  <si>
    <t>NUM.number.BE.Res.HH.Thermal.SH.ConvElc.CO.Elc</t>
  </si>
  <si>
    <t>BE - Retired equipment (detailed structure)</t>
  </si>
  <si>
    <t>NUM.number.BE.Res.HH.ThermalOut.SH.Solids</t>
  </si>
  <si>
    <t>NUM.number.BE.Res.HH.ThermalOut.SH.Solids.SH</t>
  </si>
  <si>
    <t>NUM.number.BE.Res.HH.ThermalOut.SH.Solids.SC.AC</t>
  </si>
  <si>
    <t>NUM.number.BE.Res.HH.ThermalOut.SH.Solids.WH.Solids.NoSolar</t>
  </si>
  <si>
    <t>NUM.number.BE.Res.HH.ThermalOut.SH.Solids.WH.LPG.NoSolar</t>
  </si>
  <si>
    <t>NUM.number.BE.Res.HH.ThermalOut.SH.Solids.WH.LPG.Solar</t>
  </si>
  <si>
    <t>NUM.number.BE.Res.HH.ThermalOut.SH.Solids.WH.Elc.NoSolar</t>
  </si>
  <si>
    <t>NUM.number.BE.Res.HH.ThermalOut.SH.Solids.WH.Elc.Solar</t>
  </si>
  <si>
    <t>NUM.number.BE.Res.HH.ThermalOut.SH.Solids.CO.Solids</t>
  </si>
  <si>
    <t>NUM.number.BE.Res.HH.ThermalOut.SH.Solids.CO.LPG</t>
  </si>
  <si>
    <t>NUM.number.BE.Res.HH.ThermalOut.SH.Solids.CO.Elc</t>
  </si>
  <si>
    <t>NUM.number.BE.Res.HH.ThermalOut.SH.LPG</t>
  </si>
  <si>
    <t>NUM.number.BE.Res.HH.ThermalOut.SH.LPG.SH</t>
  </si>
  <si>
    <t>NUM.number.BE.Res.HH.ThermalOut.SH.LPG.SC.AC</t>
  </si>
  <si>
    <t>NUM.number.BE.Res.HH.ThermalOut.SH.LPG.WH.LPG.NoSolar</t>
  </si>
  <si>
    <t>NUM.number.BE.Res.HH.ThermalOut.SH.LPG.WH.LPG.Solar</t>
  </si>
  <si>
    <t>NUM.number.BE.Res.HH.ThermalOut.SH.LPG.WH.Elc.NoSolar</t>
  </si>
  <si>
    <t>NUM.number.BE.Res.HH.ThermalOut.SH.LPG.WH.Elc.Solar</t>
  </si>
  <si>
    <t>NUM.number.BE.Res.HH.ThermalOut.SH.LPG.CO.LPG</t>
  </si>
  <si>
    <t>NUM.number.BE.Res.HH.ThermalOut.SH.LPG.CO.Elc</t>
  </si>
  <si>
    <t>NUM.number.BE.Res.HH.ThermalOut.SH.Oil</t>
  </si>
  <si>
    <t>NUM.number.BE.Res.HH.ThermalOut.SH.Oil.SH</t>
  </si>
  <si>
    <t>NUM.number.BE.Res.HH.ThermalOut.SH.Oil.SC.AC</t>
  </si>
  <si>
    <t>NUM.number.BE.Res.HH.ThermalOut.SH.Oil.WH.Oil.NoSolar</t>
  </si>
  <si>
    <t>NUM.number.BE.Res.HH.ThermalOut.SH.Oil.WH.Oil.Solar</t>
  </si>
  <si>
    <t>NUM.number.BE.Res.HH.ThermalOut.SH.Oil.WH.Elc.NoSolar</t>
  </si>
  <si>
    <t>NUM.number.BE.Res.HH.ThermalOut.SH.Oil.WH.Elc.Solar</t>
  </si>
  <si>
    <t>NUM.number.BE.Res.HH.ThermalOut.SH.Oil.CO.LPG</t>
  </si>
  <si>
    <t>NUM.number.BE.Res.HH.ThermalOut.SH.Oil.CO.Elc</t>
  </si>
  <si>
    <t>NUM.number.BE.Res.HH.ThermalOut.SH.Gas</t>
  </si>
  <si>
    <t>NUM.number.BE.Res.HH.ThermalOut.SH.Gas.SH</t>
  </si>
  <si>
    <t>NUM.number.BE.Res.HH.ThermalOut.SH.Gas.SC.AC</t>
  </si>
  <si>
    <t>NUM.number.BE.Res.HH.ThermalOut.SH.Gas.WH.Gas.NoSolar</t>
  </si>
  <si>
    <t>NUM.number.BE.Res.HH.ThermalOut.SH.Gas.WH.Gas.Solar</t>
  </si>
  <si>
    <t>NUM.number.BE.Res.HH.ThermalOut.SH.Gas.WH.Elc.NoSolar</t>
  </si>
  <si>
    <t>NUM.number.BE.Res.HH.ThermalOut.SH.Gas.WH.Elc.Solar</t>
  </si>
  <si>
    <t>NUM.number.BE.Res.HH.ThermalOut.SH.Gas.CO.Gas</t>
  </si>
  <si>
    <t>NUM.number.BE.Res.HH.ThermalOut.SH.Gas.CO.Elc</t>
  </si>
  <si>
    <t>NUM.number.BE.Res.HH.ThermalOut.SH.Biomass</t>
  </si>
  <si>
    <t>NUM.number.BE.Res.HH.ThermalOut.SH.Biomass.SH</t>
  </si>
  <si>
    <t>NUM.number.BE.Res.HH.ThermalOut.SH.Biomass.SC.AC</t>
  </si>
  <si>
    <t>NUM.number.BE.Res.HH.ThermalOut.SH.Biomass.WH.Biomass.NoSolar</t>
  </si>
  <si>
    <t>NUM.number.BE.Res.HH.ThermalOut.SH.Biomass.WH.Biomass.Solar</t>
  </si>
  <si>
    <t>NUM.number.BE.Res.HH.ThermalOut.SH.Biomass.WH.LPG.NoSolar</t>
  </si>
  <si>
    <t>NUM.number.BE.Res.HH.ThermalOut.SH.Biomass.WH.LPG.Solar</t>
  </si>
  <si>
    <t>NUM.number.BE.Res.HH.ThermalOut.SH.Biomass.WH.Elc.NoSolar</t>
  </si>
  <si>
    <t>NUM.number.BE.Res.HH.ThermalOut.SH.Biomass.WH.Elc.Solar</t>
  </si>
  <si>
    <t>NUM.number.BE.Res.HH.ThermalOut.SH.Biomass.CO.Biomass</t>
  </si>
  <si>
    <t>NUM.number.BE.Res.HH.ThermalOut.SH.Biomass.CO.LPG</t>
  </si>
  <si>
    <t>NUM.number.BE.Res.HH.ThermalOut.SH.Biomass.CO.Elc</t>
  </si>
  <si>
    <t>NUM.number.BE.Res.HH.ThermalOut.SH.Geo</t>
  </si>
  <si>
    <t>NUM.number.BE.Res.HH.ThermalOut.SH.Geo.SH</t>
  </si>
  <si>
    <t>NUM.number.BE.Res.HH.ThermalOut.SH.Geo.SC.AC</t>
  </si>
  <si>
    <t>NUM.number.BE.Res.HH.ThermalOut.SH.Geo.WH.Geo.NoSolar</t>
  </si>
  <si>
    <t>NUM.number.BE.Res.HH.ThermalOut.SH.Geo.WH.Geo.Solar</t>
  </si>
  <si>
    <t>NUM.number.BE.Res.HH.ThermalOut.SH.Geo.WH.Elc.NoSolar</t>
  </si>
  <si>
    <t>NUM.number.BE.Res.HH.ThermalOut.SH.Geo.WH.Elc.Solar</t>
  </si>
  <si>
    <t>NUM.number.BE.Res.HH.ThermalOut.SH.Geo.CO.LPG</t>
  </si>
  <si>
    <t>NUM.number.BE.Res.HH.ThermalOut.SH.Geo.CO.Elc</t>
  </si>
  <si>
    <t>NUM.number.BE.Res.HH.ThermalOut.SH.DistrHeat</t>
  </si>
  <si>
    <t>NUM.number.BE.Res.HH.ThermalOut.SH.DistrHeat.SH</t>
  </si>
  <si>
    <t>NUM.number.BE.Res.HH.ThermalOut.SH.DistrHeat.SC.AC</t>
  </si>
  <si>
    <t>NUM.number.BE.Res.HH.ThermalOut.SH.DistrHeat.WH.DistrHeat.NoSolar</t>
  </si>
  <si>
    <t>NUM.number.BE.Res.HH.ThermalOut.SH.DistrHeat.WH.DistrHeat.Solar</t>
  </si>
  <si>
    <t>NUM.number.BE.Res.HH.ThermalOut.SH.DistrHeat.WH.Elc.NoSolar</t>
  </si>
  <si>
    <t>NUM.number.BE.Res.HH.ThermalOut.SH.DistrHeat.WH.Elc.Solar</t>
  </si>
  <si>
    <t>NUM.number.BE.Res.HH.ThermalOut.SH.DistrHeat.CO.LPG</t>
  </si>
  <si>
    <t>NUM.number.BE.Res.HH.ThermalOut.SH.DistrHeat.CO.Elc</t>
  </si>
  <si>
    <t>NUM.number.BE.Res.HH.ThermalOut.SH.AdvElc</t>
  </si>
  <si>
    <t>NUM.number.BE.Res.HH.ThermalOut.SH.AdvElc.SH</t>
  </si>
  <si>
    <t>NUM.number.BE.Res.HH.ThermalOut.SH.AdvElc.SC.AC</t>
  </si>
  <si>
    <t>NUM.number.BE.Res.HH.ThermalOut.SH.AdvElc.WH.LPG.NoSolar</t>
  </si>
  <si>
    <t>NUM.number.BE.Res.HH.ThermalOut.SH.AdvElc.WH.LPG.Solar</t>
  </si>
  <si>
    <t>NUM.number.BE.Res.HH.ThermalOut.SH.AdvElc.WH.Elc.NoSolar</t>
  </si>
  <si>
    <t>NUM.number.BE.Res.HH.ThermalOut.SH.AdvElc.WH.Elc.Solar</t>
  </si>
  <si>
    <t>NUM.number.BE.Res.HH.ThermalOut.SH.AdvElc.CO.LPG</t>
  </si>
  <si>
    <t>NUM.number.BE.Res.HH.ThermalOut.SH.AdvElc.CO.Elc</t>
  </si>
  <si>
    <t>NUM.number.BE.Res.HH.ThermalOut.SH.ConvElc</t>
  </si>
  <si>
    <t>NUM.number.BE.Res.HH.ThermalOut.SH.ConvElc.SH</t>
  </si>
  <si>
    <t>NUM.number.BE.Res.HH.ThermalOut.SH.ConvElc.SC.AC</t>
  </si>
  <si>
    <t>NUM.number.BE.Res.HH.ThermalOut.SH.ConvElc.WH.LPG.NoSolar</t>
  </si>
  <si>
    <t>NUM.number.BE.Res.HH.ThermalOut.SH.ConvElc.WH.LPG.Solar</t>
  </si>
  <si>
    <t>NUM.number.BE.Res.HH.ThermalOut.SH.ConvElc.WH.Elc.NoSolar</t>
  </si>
  <si>
    <t>NUM.number.BE.Res.HH.ThermalOut.SH.ConvElc.WH.Elc.Solar</t>
  </si>
  <si>
    <t>NUM.number.BE.Res.HH.ThermalOut.SH.ConvElc.CO.LPG</t>
  </si>
  <si>
    <t>NUM.number.BE.Res.HH.ThermalOut.SH.ConvElc.CO.Elc</t>
  </si>
  <si>
    <t>BE - New equipment installations (detailed structure)</t>
  </si>
  <si>
    <t>NUM.number.BE.Res.HH.ThermalNew.SH.Solids</t>
  </si>
  <si>
    <t>NUM.number.BE.Res.HH.ThermalNew.SH.Solids.SH</t>
  </si>
  <si>
    <t>NUM.number.BE.Res.HH.ThermalNew.SH.Solids.SC.AC</t>
  </si>
  <si>
    <t>NUM.number.BE.Res.HH.ThermalNew.SH.Solids.WH.Solids.NoSolar</t>
  </si>
  <si>
    <t>NUM.number.BE.Res.HH.ThermalNew.SH.Solids.WH.LPG.NoSolar</t>
  </si>
  <si>
    <t>NUM.number.BE.Res.HH.ThermalNew.SH.Solids.WH.LPG.Solar</t>
  </si>
  <si>
    <t>NUM.number.BE.Res.HH.ThermalNew.SH.Solids.WH.Elc.NoSolar</t>
  </si>
  <si>
    <t>NUM.number.BE.Res.HH.ThermalNew.SH.Solids.WH.Elc.Solar</t>
  </si>
  <si>
    <t>NUM.number.BE.Res.HH.ThermalNew.SH.Solids.CO.Solids</t>
  </si>
  <si>
    <t>NUM.number.BE.Res.HH.ThermalNew.SH.Solids.CO.LPG</t>
  </si>
  <si>
    <t>NUM.number.BE.Res.HH.ThermalNew.SH.Solids.CO.Elc</t>
  </si>
  <si>
    <t>NUM.number.BE.Res.HH.ThermalNew.SH.LPG</t>
  </si>
  <si>
    <t>NUM.number.BE.Res.HH.ThermalNew.SH.LPG.SH</t>
  </si>
  <si>
    <t>NUM.number.BE.Res.HH.ThermalNew.SH.LPG.SC.AC</t>
  </si>
  <si>
    <t>NUM.number.BE.Res.HH.ThermalNew.SH.LPG.WH.LPG.NoSolar</t>
  </si>
  <si>
    <t>NUM.number.BE.Res.HH.ThermalNew.SH.LPG.WH.LPG.Solar</t>
  </si>
  <si>
    <t>NUM.number.BE.Res.HH.ThermalNew.SH.LPG.WH.Elc.NoSolar</t>
  </si>
  <si>
    <t>NUM.number.BE.Res.HH.ThermalNew.SH.LPG.WH.Elc.Solar</t>
  </si>
  <si>
    <t>NUM.number.BE.Res.HH.ThermalNew.SH.LPG.CO.LPG</t>
  </si>
  <si>
    <t>NUM.number.BE.Res.HH.ThermalNew.SH.LPG.CO.Elc</t>
  </si>
  <si>
    <t>NUM.number.BE.Res.HH.ThermalNew.SH.Oil</t>
  </si>
  <si>
    <t>NUM.number.BE.Res.HH.ThermalNew.SH.Oil.SH</t>
  </si>
  <si>
    <t>NUM.number.BE.Res.HH.ThermalNew.SH.Oil.SC.AC</t>
  </si>
  <si>
    <t>NUM.number.BE.Res.HH.ThermalNew.SH.Oil.WH.Oil.NoSolar</t>
  </si>
  <si>
    <t>NUM.number.BE.Res.HH.ThermalNew.SH.Oil.WH.Oil.Solar</t>
  </si>
  <si>
    <t>NUM.number.BE.Res.HH.ThermalNew.SH.Oil.WH.Elc.NoSolar</t>
  </si>
  <si>
    <t>NUM.number.BE.Res.HH.ThermalNew.SH.Oil.WH.Elc.Solar</t>
  </si>
  <si>
    <t>NUM.number.BE.Res.HH.ThermalNew.SH.Oil.CO.LPG</t>
  </si>
  <si>
    <t>NUM.number.BE.Res.HH.ThermalNew.SH.Oil.CO.Elc</t>
  </si>
  <si>
    <t>NUM.number.BE.Res.HH.ThermalNew.SH.Gas</t>
  </si>
  <si>
    <t>NUM.number.BE.Res.HH.ThermalNew.SH.Gas.SH</t>
  </si>
  <si>
    <t>NUM.number.BE.Res.HH.ThermalNew.SH.Gas.SC.AC</t>
  </si>
  <si>
    <t>NUM.number.BE.Res.HH.ThermalNew.SH.Gas.WH.Gas.NoSolar</t>
  </si>
  <si>
    <t>NUM.number.BE.Res.HH.ThermalNew.SH.Gas.WH.Gas.Solar</t>
  </si>
  <si>
    <t>NUM.number.BE.Res.HH.ThermalNew.SH.Gas.WH.Elc.NoSolar</t>
  </si>
  <si>
    <t>NUM.number.BE.Res.HH.ThermalNew.SH.Gas.WH.Elc.Solar</t>
  </si>
  <si>
    <t>NUM.number.BE.Res.HH.ThermalNew.SH.Gas.CO.Gas</t>
  </si>
  <si>
    <t>NUM.number.BE.Res.HH.ThermalNew.SH.Gas.CO.Elc</t>
  </si>
  <si>
    <t>NUM.number.BE.Res.HH.ThermalNew.SH.Biomass</t>
  </si>
  <si>
    <t>NUM.number.BE.Res.HH.ThermalNew.SH.Biomass.SH</t>
  </si>
  <si>
    <t>NUM.number.BE.Res.HH.ThermalNew.SH.Biomass.SC.AC</t>
  </si>
  <si>
    <t>NUM.number.BE.Res.HH.ThermalNew.SH.Biomass.WH.Biomass.NoSolar</t>
  </si>
  <si>
    <t>NUM.number.BE.Res.HH.ThermalNew.SH.Biomass.WH.Biomass.Solar</t>
  </si>
  <si>
    <t>NUM.number.BE.Res.HH.ThermalNew.SH.Biomass.WH.LPG.NoSolar</t>
  </si>
  <si>
    <t>NUM.number.BE.Res.HH.ThermalNew.SH.Biomass.WH.LPG.Solar</t>
  </si>
  <si>
    <t>NUM.number.BE.Res.HH.ThermalNew.SH.Biomass.WH.Elc.NoSolar</t>
  </si>
  <si>
    <t>NUM.number.BE.Res.HH.ThermalNew.SH.Biomass.WH.Elc.Solar</t>
  </si>
  <si>
    <t>NUM.number.BE.Res.HH.ThermalNew.SH.Biomass.CO.Biomass</t>
  </si>
  <si>
    <t>NUM.number.BE.Res.HH.ThermalNew.SH.Biomass.CO.LPG</t>
  </si>
  <si>
    <t>NUM.number.BE.Res.HH.ThermalNew.SH.Biomass.CO.Elc</t>
  </si>
  <si>
    <t>NUM.number.BE.Res.HH.ThermalNew.SH.Geo</t>
  </si>
  <si>
    <t>NUM.number.BE.Res.HH.ThermalNew.SH.Geo.SH</t>
  </si>
  <si>
    <t>NUM.number.BE.Res.HH.ThermalNew.SH.Geo.SC.AC</t>
  </si>
  <si>
    <t>NUM.number.BE.Res.HH.ThermalNew.SH.Geo.WH.Geo.NoSolar</t>
  </si>
  <si>
    <t>NUM.number.BE.Res.HH.ThermalNew.SH.Geo.WH.Geo.Solar</t>
  </si>
  <si>
    <t>NUM.number.BE.Res.HH.ThermalNew.SH.Geo.WH.Elc.NoSolar</t>
  </si>
  <si>
    <t>NUM.number.BE.Res.HH.ThermalNew.SH.Geo.WH.Elc.Solar</t>
  </si>
  <si>
    <t>NUM.number.BE.Res.HH.ThermalNew.SH.Geo.CO.LPG</t>
  </si>
  <si>
    <t>NUM.number.BE.Res.HH.ThermalNew.SH.Geo.CO.Elc</t>
  </si>
  <si>
    <t>NUM.number.BE.Res.HH.ThermalNew.SH.DistrHeat</t>
  </si>
  <si>
    <t>NUM.number.BE.Res.HH.ThermalNew.SH.DistrHeat.SH</t>
  </si>
  <si>
    <t>NUM.number.BE.Res.HH.ThermalNew.SH.DistrHeat.SC.AC</t>
  </si>
  <si>
    <t>NUM.number.BE.Res.HH.ThermalNew.SH.DistrHeat.WH.DistrHeat.NoSolar</t>
  </si>
  <si>
    <t>NUM.number.BE.Res.HH.ThermalNew.SH.DistrHeat.WH.DistrHeat.Solar</t>
  </si>
  <si>
    <t>NUM.number.BE.Res.HH.ThermalNew.SH.DistrHeat.WH.Elc.NoSolar</t>
  </si>
  <si>
    <t>NUM.number.BE.Res.HH.ThermalNew.SH.DistrHeat.WH.Elc.Solar</t>
  </si>
  <si>
    <t>NUM.number.BE.Res.HH.ThermalNew.SH.DistrHeat.CO.LPG</t>
  </si>
  <si>
    <t>NUM.number.BE.Res.HH.ThermalNew.SH.DistrHeat.CO.Elc</t>
  </si>
  <si>
    <t>NUM.number.BE.Res.HH.ThermalNew.SH.AdvElc</t>
  </si>
  <si>
    <t>NUM.number.BE.Res.HH.ThermalNew.SH.AdvElc.SH</t>
  </si>
  <si>
    <t>NUM.number.BE.Res.HH.ThermalNew.SH.AdvElc.SC.AC</t>
  </si>
  <si>
    <t>NUM.number.BE.Res.HH.ThermalNew.SH.AdvElc.WH.LPG.NoSolar</t>
  </si>
  <si>
    <t>NUM.number.BE.Res.HH.ThermalNew.SH.AdvElc.WH.LPG.Solar</t>
  </si>
  <si>
    <t>NUM.number.BE.Res.HH.ThermalNew.SH.AdvElc.WH.Elc.NoSolar</t>
  </si>
  <si>
    <t>NUM.number.BE.Res.HH.ThermalNew.SH.AdvElc.WH.Elc.Solar</t>
  </si>
  <si>
    <t>NUM.number.BE.Res.HH.ThermalNew.SH.AdvElc.CO.LPG</t>
  </si>
  <si>
    <t>NUM.number.BE.Res.HH.ThermalNew.SH.AdvElc.CO.Elc</t>
  </si>
  <si>
    <t>NUM.number.BE.Res.HH.ThermalNew.SH.ConvElc</t>
  </si>
  <si>
    <t>NUM.number.BE.Res.HH.ThermalNew.SH.ConvElc.SH</t>
  </si>
  <si>
    <t>NUM.number.BE.Res.HH.ThermalNew.SH.ConvElc.SC.AC</t>
  </si>
  <si>
    <t>NUM.number.BE.Res.HH.ThermalNew.SH.ConvElc.WH.LPG.NoSolar</t>
  </si>
  <si>
    <t>NUM.number.BE.Res.HH.ThermalNew.SH.ConvElc.WH.LPG.Solar</t>
  </si>
  <si>
    <t>NUM.number.BE.Res.HH.ThermalNew.SH.ConvElc.WH.Elc.NoSolar</t>
  </si>
  <si>
    <t>NUM.number.BE.Res.HH.ThermalNew.SH.ConvElc.WH.Elc.Solar</t>
  </si>
  <si>
    <t>NUM.number.BE.Res.HH.ThermalNew.SH.ConvElc.CO.LPG</t>
  </si>
  <si>
    <t>NUM.number.BE.Res.HH.ThermalNew.SH.ConvElc.CO.Elc</t>
  </si>
  <si>
    <t>BE - New equipment installations in new and renovated households (detailed structure)</t>
  </si>
  <si>
    <t>NUM.number.BE.Res.HHnew.ThermalNew.SH.Solids</t>
  </si>
  <si>
    <t>NUM.number.BE.Res.HHnew.ThermalNew.SH.Solids.SH</t>
  </si>
  <si>
    <t>NUM.number.BE.Res.HHnew.ThermalNew.SH.Solids.SC.AC</t>
  </si>
  <si>
    <t>NUM.number.BE.Res.HHnew.ThermalNew.SH.Solids.WH.Solids.NoSolar</t>
  </si>
  <si>
    <t>NUM.number.BE.Res.HHnew.ThermalNew.SH.Solids.WH.LPG.NoSolar</t>
  </si>
  <si>
    <t>NUM.number.BE.Res.HHnew.ThermalNew.SH.Solids.WH.LPG.Solar</t>
  </si>
  <si>
    <t>NUM.number.BE.Res.HHnew.ThermalNew.SH.Solids.WH.Elc.NoSolar</t>
  </si>
  <si>
    <t>NUM.number.BE.Res.HHnew.ThermalNew.SH.Solids.WH.Elc.Solar</t>
  </si>
  <si>
    <t>NUM.number.BE.Res.HHnew.ThermalNew.SH.Solids.CO.Solids</t>
  </si>
  <si>
    <t>NUM.number.BE.Res.HHnew.ThermalNew.SH.Solids.CO.LPG</t>
  </si>
  <si>
    <t>NUM.number.BE.Res.HHnew.ThermalNew.SH.Solids.CO.Elc</t>
  </si>
  <si>
    <t>NUM.number.BE.Res.HHnew.ThermalNew.SH.LPG</t>
  </si>
  <si>
    <t>NUM.number.BE.Res.HHnew.ThermalNew.SH.LPG.SH</t>
  </si>
  <si>
    <t>NUM.number.BE.Res.HHnew.ThermalNew.SH.LPG.SC.AC</t>
  </si>
  <si>
    <t>NUM.number.BE.Res.HHnew.ThermalNew.SH.LPG.WH.LPG.NoSolar</t>
  </si>
  <si>
    <t>NUM.number.BE.Res.HHnew.ThermalNew.SH.LPG.WH.LPG.Solar</t>
  </si>
  <si>
    <t>NUM.number.BE.Res.HHnew.ThermalNew.SH.LPG.WH.Elc.NoSolar</t>
  </si>
  <si>
    <t>NUM.number.BE.Res.HHnew.ThermalNew.SH.LPG.WH.Elc.Solar</t>
  </si>
  <si>
    <t>NUM.number.BE.Res.HHnew.ThermalNew.SH.LPG.CO.LPG</t>
  </si>
  <si>
    <t>NUM.number.BE.Res.HHnew.ThermalNew.SH.LPG.CO.Elc</t>
  </si>
  <si>
    <t>NUM.number.BE.Res.HHnew.ThermalNew.SH.Oil</t>
  </si>
  <si>
    <t>NUM.number.BE.Res.HHnew.ThermalNew.SH.Oil.SH</t>
  </si>
  <si>
    <t>NUM.number.BE.Res.HHnew.ThermalNew.SH.Oil.SC.AC</t>
  </si>
  <si>
    <t>NUM.number.BE.Res.HHnew.ThermalNew.SH.Oil.WH.Oil.NoSolar</t>
  </si>
  <si>
    <t>NUM.number.BE.Res.HHnew.ThermalNew.SH.Oil.WH.Oil.Solar</t>
  </si>
  <si>
    <t>NUM.number.BE.Res.HHnew.ThermalNew.SH.Oil.WH.Elc.NoSolar</t>
  </si>
  <si>
    <t>NUM.number.BE.Res.HHnew.ThermalNew.SH.Oil.WH.Elc.Solar</t>
  </si>
  <si>
    <t>NUM.number.BE.Res.HHnew.ThermalNew.SH.Oil.CO.LPG</t>
  </si>
  <si>
    <t>NUM.number.BE.Res.HHnew.ThermalNew.SH.Oil.CO.Elc</t>
  </si>
  <si>
    <t>NUM.number.BE.Res.HHnew.ThermalNew.SH.Gas</t>
  </si>
  <si>
    <t>NUM.number.BE.Res.HHnew.ThermalNew.SH.Gas.SH</t>
  </si>
  <si>
    <t>NUM.number.BE.Res.HHnew.ThermalNew.SH.Gas.SC.AC</t>
  </si>
  <si>
    <t>NUM.number.BE.Res.HHnew.ThermalNew.SH.Gas.WH.Gas.NoSolar</t>
  </si>
  <si>
    <t>NUM.number.BE.Res.HHnew.ThermalNew.SH.Gas.WH.Gas.Solar</t>
  </si>
  <si>
    <t>NUM.number.BE.Res.HHnew.ThermalNew.SH.Gas.WH.Elc.NoSolar</t>
  </si>
  <si>
    <t>NUM.number.BE.Res.HHnew.ThermalNew.SH.Gas.WH.Elc.Solar</t>
  </si>
  <si>
    <t>NUM.number.BE.Res.HHnew.ThermalNew.SH.Gas.CO.Gas</t>
  </si>
  <si>
    <t>NUM.number.BE.Res.HHnew.ThermalNew.SH.Gas.CO.Elc</t>
  </si>
  <si>
    <t>NUM.number.BE.Res.HHnew.ThermalNew.SH.Biomass</t>
  </si>
  <si>
    <t>NUM.number.BE.Res.HHnew.ThermalNew.SH.Biomass.SH</t>
  </si>
  <si>
    <t>NUM.number.BE.Res.HHnew.ThermalNew.SH.Biomass.SC.AC</t>
  </si>
  <si>
    <t>NUM.number.BE.Res.HHnew.ThermalNew.SH.Biomass.WH.Biomass.NoSolar</t>
  </si>
  <si>
    <t>NUM.number.BE.Res.HHnew.ThermalNew.SH.Biomass.WH.Biomass.Solar</t>
  </si>
  <si>
    <t>NUM.number.BE.Res.HHnew.ThermalNew.SH.Biomass.WH.LPG.NoSolar</t>
  </si>
  <si>
    <t>NUM.number.BE.Res.HHnew.ThermalNew.SH.Biomass.WH.LPG.Solar</t>
  </si>
  <si>
    <t>NUM.number.BE.Res.HHnew.ThermalNew.SH.Biomass.WH.Elc.NoSolar</t>
  </si>
  <si>
    <t>NUM.number.BE.Res.HHnew.ThermalNew.SH.Biomass.WH.Elc.Solar</t>
  </si>
  <si>
    <t>NUM.number.BE.Res.HHnew.ThermalNew.SH.Biomass.CO.Biomass</t>
  </si>
  <si>
    <t>NUM.number.BE.Res.HHnew.ThermalNew.SH.Biomass.CO.LPG</t>
  </si>
  <si>
    <t>NUM.number.BE.Res.HHnew.ThermalNew.SH.Biomass.CO.Elc</t>
  </si>
  <si>
    <t>NUM.number.BE.Res.HHnew.ThermalNew.SH.Geo</t>
  </si>
  <si>
    <t>NUM.number.BE.Res.HHnew.ThermalNew.SH.Geo.SH</t>
  </si>
  <si>
    <t>NUM.number.BE.Res.HHnew.ThermalNew.SH.Geo.SC.AC</t>
  </si>
  <si>
    <t>NUM.number.BE.Res.HHnew.ThermalNew.SH.Geo.WH.Geo.NoSolar</t>
  </si>
  <si>
    <t>NUM.number.BE.Res.HHnew.ThermalNew.SH.Geo.WH.Geo.Solar</t>
  </si>
  <si>
    <t>NUM.number.BE.Res.HHnew.ThermalNew.SH.Geo.WH.Elc.NoSolar</t>
  </si>
  <si>
    <t>NUM.number.BE.Res.HHnew.ThermalNew.SH.Geo.WH.Elc.Solar</t>
  </si>
  <si>
    <t>NUM.number.BE.Res.HHnew.ThermalNew.SH.Geo.CO.LPG</t>
  </si>
  <si>
    <t>NUM.number.BE.Res.HHnew.ThermalNew.SH.Geo.CO.Elc</t>
  </si>
  <si>
    <t>NUM.number.BE.Res.HHnew.ThermalNew.SH.DistrHeat</t>
  </si>
  <si>
    <t>NUM.number.BE.Res.HHnew.ThermalNew.SH.DistrHeat.SH</t>
  </si>
  <si>
    <t>NUM.number.BE.Res.HHnew.ThermalNew.SH.DistrHeat.SC.AC</t>
  </si>
  <si>
    <t>NUM.number.BE.Res.HHnew.ThermalNew.SH.DistrHeat.WH.DistrHeat.NoSolar</t>
  </si>
  <si>
    <t>NUM.number.BE.Res.HHnew.ThermalNew.SH.DistrHeat.WH.DistrHeat.Solar</t>
  </si>
  <si>
    <t>NUM.number.BE.Res.HHnew.ThermalNew.SH.DistrHeat.WH.Elc.NoSolar</t>
  </si>
  <si>
    <t>NUM.number.BE.Res.HHnew.ThermalNew.SH.DistrHeat.WH.Elc.Solar</t>
  </si>
  <si>
    <t>NUM.number.BE.Res.HHnew.ThermalNew.SH.DistrHeat.CO.LPG</t>
  </si>
  <si>
    <t>NUM.number.BE.Res.HHnew.ThermalNew.SH.DistrHeat.CO.Elc</t>
  </si>
  <si>
    <t>NUM.number.BE.Res.HHnew.ThermalNew.SH.AdvElc</t>
  </si>
  <si>
    <t>NUM.number.BE.Res.HHnew.ThermalNew.SH.AdvElc.SH</t>
  </si>
  <si>
    <t>NUM.number.BE.Res.HHnew.ThermalNew.SH.AdvElc.SC.AC</t>
  </si>
  <si>
    <t>NUM.number.BE.Res.HHnew.ThermalNew.SH.AdvElc.WH.LPG.NoSolar</t>
  </si>
  <si>
    <t>NUM.number.BE.Res.HHnew.ThermalNew.SH.AdvElc.WH.LPG.Solar</t>
  </si>
  <si>
    <t>NUM.number.BE.Res.HHnew.ThermalNew.SH.AdvElc.WH.Elc.NoSolar</t>
  </si>
  <si>
    <t>NUM.number.BE.Res.HHnew.ThermalNew.SH.AdvElc.WH.Elc.Solar</t>
  </si>
  <si>
    <t>NUM.number.BE.Res.HHnew.ThermalNew.SH.AdvElc.CO.LPG</t>
  </si>
  <si>
    <t>NUM.number.BE.Res.HHnew.ThermalNew.SH.AdvElc.CO.Elc</t>
  </si>
  <si>
    <t>NUM.number.BE.Res.HHnew.ThermalNew.SH.ConvElc</t>
  </si>
  <si>
    <t>NUM.number.BE.Res.HHnew.ThermalNew.SH.ConvElc.SH</t>
  </si>
  <si>
    <t>NUM.number.BE.Res.HHnew.ThermalNew.SH.ConvElc.SC.AC</t>
  </si>
  <si>
    <t>NUM.number.BE.Res.HHnew.ThermalNew.SH.ConvElc.WH.LPG.NoSolar</t>
  </si>
  <si>
    <t>NUM.number.BE.Res.HHnew.ThermalNew.SH.ConvElc.WH.LPG.Solar</t>
  </si>
  <si>
    <t>NUM.number.BE.Res.HHnew.ThermalNew.SH.ConvElc.WH.Elc.NoSolar</t>
  </si>
  <si>
    <t>NUM.number.BE.Res.HHnew.ThermalNew.SH.ConvElc.WH.Elc.Solar</t>
  </si>
  <si>
    <t>NUM.number.BE.Res.HHnew.ThermalNew.SH.ConvElc.CO.LPG</t>
  </si>
  <si>
    <t>NUM.number.BE.Res.HHnew.ThermalNew.SH.ConvElc.CO.Elc</t>
  </si>
  <si>
    <t>BE - New equipment installations via replacement (detailed structure)</t>
  </si>
  <si>
    <t>NUM.number.BE.Res.HH.ThermalRepl.SH.Solids</t>
  </si>
  <si>
    <t>NUM.number.BE.Res.HH.ThermalRepl.SH.Solids.SH</t>
  </si>
  <si>
    <t>NUM.number.BE.Res.HH.ThermalRepl.SH.Solids.SC.AC</t>
  </si>
  <si>
    <t>NUM.number.BE.Res.HH.ThermalRepl.SH.Solids.WH.Solids.NoSolar</t>
  </si>
  <si>
    <t>NUM.number.BE.Res.HH.ThermalRepl.SH.Solids.WH.LPG.NoSolar</t>
  </si>
  <si>
    <t>NUM.number.BE.Res.HH.ThermalRepl.SH.Solids.WH.LPG.Solar</t>
  </si>
  <si>
    <t>NUM.number.BE.Res.HH.ThermalRepl.SH.Solids.WH.Elc.NoSolar</t>
  </si>
  <si>
    <t>NUM.number.BE.Res.HH.ThermalRepl.SH.Solids.WH.Elc.Solar</t>
  </si>
  <si>
    <t>NUM.number.BE.Res.HH.ThermalRepl.SH.Solids.CO.Solids</t>
  </si>
  <si>
    <t>NUM.number.BE.Res.HH.ThermalRepl.SH.Solids.CO.LPG</t>
  </si>
  <si>
    <t>NUM.number.BE.Res.HH.ThermalRepl.SH.Solids.CO.Elc</t>
  </si>
  <si>
    <t>NUM.number.BE.Res.HH.ThermalRepl.SH.LPG</t>
  </si>
  <si>
    <t>NUM.number.BE.Res.HH.ThermalRepl.SH.LPG.SH</t>
  </si>
  <si>
    <t>NUM.number.BE.Res.HH.ThermalRepl.SH.LPG.SC.AC</t>
  </si>
  <si>
    <t>NUM.number.BE.Res.HH.ThermalRepl.SH.LPG.WH.LPG.NoSolar</t>
  </si>
  <si>
    <t>NUM.number.BE.Res.HH.ThermalRepl.SH.LPG.WH.LPG.Solar</t>
  </si>
  <si>
    <t>NUM.number.BE.Res.HH.ThermalRepl.SH.LPG.WH.Elc.NoSolar</t>
  </si>
  <si>
    <t>NUM.number.BE.Res.HH.ThermalRepl.SH.LPG.WH.Elc.Solar</t>
  </si>
  <si>
    <t>NUM.number.BE.Res.HH.ThermalRepl.SH.LPG.CO.LPG</t>
  </si>
  <si>
    <t>NUM.number.BE.Res.HH.ThermalRepl.SH.LPG.CO.Elc</t>
  </si>
  <si>
    <t>NUM.number.BE.Res.HH.ThermalRepl.SH.Oil</t>
  </si>
  <si>
    <t>NUM.number.BE.Res.HH.ThermalRepl.SH.Oil.SH</t>
  </si>
  <si>
    <t>NUM.number.BE.Res.HH.ThermalRepl.SH.Oil.SC.AC</t>
  </si>
  <si>
    <t>NUM.number.BE.Res.HH.ThermalRepl.SH.Oil.WH.Oil.NoSolar</t>
  </si>
  <si>
    <t>NUM.number.BE.Res.HH.ThermalRepl.SH.Oil.WH.Oil.Solar</t>
  </si>
  <si>
    <t>NUM.number.BE.Res.HH.ThermalRepl.SH.Oil.WH.Elc.NoSolar</t>
  </si>
  <si>
    <t>NUM.number.BE.Res.HH.ThermalRepl.SH.Oil.WH.Elc.Solar</t>
  </si>
  <si>
    <t>NUM.number.BE.Res.HH.ThermalRepl.SH.Oil.CO.LPG</t>
  </si>
  <si>
    <t>NUM.number.BE.Res.HH.ThermalRepl.SH.Oil.CO.Elc</t>
  </si>
  <si>
    <t>NUM.number.BE.Res.HH.ThermalRepl.SH.Gas</t>
  </si>
  <si>
    <t>NUM.number.BE.Res.HH.ThermalRepl.SH.Gas.SH</t>
  </si>
  <si>
    <t>NUM.number.BE.Res.HH.ThermalRepl.SH.Gas.SC.AC</t>
  </si>
  <si>
    <t>NUM.number.BE.Res.HH.ThermalRepl.SH.Gas.WH.Gas.NoSolar</t>
  </si>
  <si>
    <t>NUM.number.BE.Res.HH.ThermalRepl.SH.Gas.WH.Gas.Solar</t>
  </si>
  <si>
    <t>NUM.number.BE.Res.HH.ThermalRepl.SH.Gas.WH.Elc.NoSolar</t>
  </si>
  <si>
    <t>NUM.number.BE.Res.HH.ThermalRepl.SH.Gas.WH.Elc.Solar</t>
  </si>
  <si>
    <t>NUM.number.BE.Res.HH.ThermalRepl.SH.Gas.CO.Gas</t>
  </si>
  <si>
    <t>NUM.number.BE.Res.HH.ThermalRepl.SH.Gas.CO.Elc</t>
  </si>
  <si>
    <t>NUM.number.BE.Res.HH.ThermalRepl.SH.Biomass</t>
  </si>
  <si>
    <t>NUM.number.BE.Res.HH.ThermalRepl.SH.Biomass.SH</t>
  </si>
  <si>
    <t>NUM.number.BE.Res.HH.ThermalRepl.SH.Biomass.SC.AC</t>
  </si>
  <si>
    <t>NUM.number.BE.Res.HH.ThermalRepl.SH.Biomass.WH.Biomass.NoSolar</t>
  </si>
  <si>
    <t>NUM.number.BE.Res.HH.ThermalRepl.SH.Biomass.WH.Biomass.Solar</t>
  </si>
  <si>
    <t>NUM.number.BE.Res.HH.ThermalRepl.SH.Biomass.WH.LPG.NoSolar</t>
  </si>
  <si>
    <t>NUM.number.BE.Res.HH.ThermalRepl.SH.Biomass.WH.LPG.Solar</t>
  </si>
  <si>
    <t>NUM.number.BE.Res.HH.ThermalRepl.SH.Biomass.WH.Elc.NoSolar</t>
  </si>
  <si>
    <t>NUM.number.BE.Res.HH.ThermalRepl.SH.Biomass.WH.Elc.Solar</t>
  </si>
  <si>
    <t>NUM.number.BE.Res.HH.ThermalRepl.SH.Biomass.CO.Biomass</t>
  </si>
  <si>
    <t>NUM.number.BE.Res.HH.ThermalRepl.SH.Biomass.CO.LPG</t>
  </si>
  <si>
    <t>NUM.number.BE.Res.HH.ThermalRepl.SH.Biomass.CO.Elc</t>
  </si>
  <si>
    <t>NUM.number.BE.Res.HH.ThermalRepl.SH.Geo</t>
  </si>
  <si>
    <t>NUM.number.BE.Res.HH.ThermalRepl.SH.Geo.SH</t>
  </si>
  <si>
    <t>NUM.number.BE.Res.HH.ThermalRepl.SH.Geo.SC.AC</t>
  </si>
  <si>
    <t>NUM.number.BE.Res.HH.ThermalRepl.SH.Geo.WH.Geo.NoSolar</t>
  </si>
  <si>
    <t>NUM.number.BE.Res.HH.ThermalRepl.SH.Geo.WH.Geo.Solar</t>
  </si>
  <si>
    <t>NUM.number.BE.Res.HH.ThermalRepl.SH.Geo.WH.Elc.NoSolar</t>
  </si>
  <si>
    <t>NUM.number.BE.Res.HH.ThermalRepl.SH.Geo.WH.Elc.Solar</t>
  </si>
  <si>
    <t>NUM.number.BE.Res.HH.ThermalRepl.SH.Geo.CO.LPG</t>
  </si>
  <si>
    <t>NUM.number.BE.Res.HH.ThermalRepl.SH.Geo.CO.Elc</t>
  </si>
  <si>
    <t>NUM.number.BE.Res.HH.ThermalRepl.SH.DistrHeat</t>
  </si>
  <si>
    <t>NUM.number.BE.Res.HH.ThermalRepl.SH.DistrHeat.SH</t>
  </si>
  <si>
    <t>NUM.number.BE.Res.HH.ThermalRepl.SH.DistrHeat.SC.AC</t>
  </si>
  <si>
    <t>NUM.number.BE.Res.HH.ThermalRepl.SH.DistrHeat.WH.DistrHeat.NoSolar</t>
  </si>
  <si>
    <t>NUM.number.BE.Res.HH.ThermalRepl.SH.DistrHeat.WH.DistrHeat.Solar</t>
  </si>
  <si>
    <t>NUM.number.BE.Res.HH.ThermalRepl.SH.DistrHeat.WH.Elc.NoSolar</t>
  </si>
  <si>
    <t>NUM.number.BE.Res.HH.ThermalRepl.SH.DistrHeat.WH.Elc.Solar</t>
  </si>
  <si>
    <t>NUM.number.BE.Res.HH.ThermalRepl.SH.DistrHeat.CO.LPG</t>
  </si>
  <si>
    <t>NUM.number.BE.Res.HH.ThermalRepl.SH.DistrHeat.CO.Elc</t>
  </si>
  <si>
    <t>NUM.number.BE.Res.HH.ThermalRepl.SH.AdvElc</t>
  </si>
  <si>
    <t>NUM.number.BE.Res.HH.ThermalRepl.SH.AdvElc.SH</t>
  </si>
  <si>
    <t>NUM.number.BE.Res.HH.ThermalRepl.SH.AdvElc.SC.AC</t>
  </si>
  <si>
    <t>NUM.number.BE.Res.HH.ThermalRepl.SH.AdvElc.WH.LPG.NoSolar</t>
  </si>
  <si>
    <t>NUM.number.BE.Res.HH.ThermalRepl.SH.AdvElc.WH.LPG.Solar</t>
  </si>
  <si>
    <t>NUM.number.BE.Res.HH.ThermalRepl.SH.AdvElc.WH.Elc.NoSolar</t>
  </si>
  <si>
    <t>NUM.number.BE.Res.HH.ThermalRepl.SH.AdvElc.WH.Elc.Solar</t>
  </si>
  <si>
    <t>NUM.number.BE.Res.HH.ThermalRepl.SH.AdvElc.CO.LPG</t>
  </si>
  <si>
    <t>NUM.number.BE.Res.HH.ThermalRepl.SH.AdvElc.CO.Elc</t>
  </si>
  <si>
    <t>NUM.number.BE.Res.HH.ThermalRepl.SH.ConvElc</t>
  </si>
  <si>
    <t>NUM.number.BE.Res.HH.ThermalRepl.SH.ConvElc.SH</t>
  </si>
  <si>
    <t>NUM.number.BE.Res.HH.ThermalRepl.SH.ConvElc.SC.AC</t>
  </si>
  <si>
    <t>NUM.number.BE.Res.HH.ThermalRepl.SH.ConvElc.WH.LPG.NoSolar</t>
  </si>
  <si>
    <t>NUM.number.BE.Res.HH.ThermalRepl.SH.ConvElc.WH.LPG.Solar</t>
  </si>
  <si>
    <t>NUM.number.BE.Res.HH.ThermalRepl.SH.ConvElc.WH.Elc.NoSolar</t>
  </si>
  <si>
    <t>NUM.number.BE.Res.HH.ThermalRepl.SH.ConvElc.WH.Elc.Solar</t>
  </si>
  <si>
    <t>NUM.number.BE.Res.HH.ThermalRepl.SH.ConvElc.CO.LPG</t>
  </si>
  <si>
    <t>NUM.number.BE.Res.HH.ThermalRepl.SH.ConvElc.CO.Elc</t>
  </si>
  <si>
    <t>BE - Equipment installations in 2021 - vintage structure</t>
  </si>
  <si>
    <t>VIN.number.BE.Res.HH.Thermal.SH.Solids</t>
  </si>
  <si>
    <t>VIN.number.BE.Res.HH.Thermal.SH.Solids.SH</t>
  </si>
  <si>
    <t>VIN.number.BE.Res.HH.Thermal.SH.Solids.SC.AC</t>
  </si>
  <si>
    <t>VIN.number.BE.Res.HH.Thermal.SH.Solids.WH.Solids.NoSolar</t>
  </si>
  <si>
    <t>VIN.number.BE.Res.HH.Thermal.SH.Solids.WH.LPG.NoSolar</t>
  </si>
  <si>
    <t>VIN.number.BE.Res.HH.Thermal.SH.Solids.WH.LPG.Solar</t>
  </si>
  <si>
    <t>VIN.number.BE.Res.HH.Thermal.SH.Solids.WH.Elc.NoSolar</t>
  </si>
  <si>
    <t>VIN.number.BE.Res.HH.Thermal.SH.Solids.WH.Elc.Solar</t>
  </si>
  <si>
    <t>VIN.number.BE.Res.HH.Thermal.SH.Solids.CO.Solids</t>
  </si>
  <si>
    <t>VIN.number.BE.Res.HH.Thermal.SH.Solids.CO.LPG</t>
  </si>
  <si>
    <t>VIN.number.BE.Res.HH.Thermal.SH.Solids.CO.Elc</t>
  </si>
  <si>
    <t>VIN.number.BE.Res.HH.Thermal.SH.LPG</t>
  </si>
  <si>
    <t>VIN.number.BE.Res.HH.Thermal.SH.LPG.SH</t>
  </si>
  <si>
    <t>VIN.number.BE.Res.HH.Thermal.SH.LPG.SC.AC</t>
  </si>
  <si>
    <t>VIN.number.BE.Res.HH.Thermal.SH.LPG.WH.LPG.NoSolar</t>
  </si>
  <si>
    <t>VIN.number.BE.Res.HH.Thermal.SH.LPG.WH.LPG.Solar</t>
  </si>
  <si>
    <t>VIN.number.BE.Res.HH.Thermal.SH.LPG.WH.Elc.NoSolar</t>
  </si>
  <si>
    <t>VIN.number.BE.Res.HH.Thermal.SH.LPG.WH.Elc.Solar</t>
  </si>
  <si>
    <t>VIN.number.BE.Res.HH.Thermal.SH.LPG.CO.LPG</t>
  </si>
  <si>
    <t>VIN.number.BE.Res.HH.Thermal.SH.LPG.CO.Elc</t>
  </si>
  <si>
    <t>VIN.number.BE.Res.HH.Thermal.SH.Oil</t>
  </si>
  <si>
    <t>VIN.number.BE.Res.HH.Thermal.SH.Oil.SH</t>
  </si>
  <si>
    <t>VIN.number.BE.Res.HH.Thermal.SH.Oil.SC.AC</t>
  </si>
  <si>
    <t>VIN.number.BE.Res.HH.Thermal.SH.Oil.WH.Oil.NoSolar</t>
  </si>
  <si>
    <t>VIN.number.BE.Res.HH.Thermal.SH.Oil.WH.Oil.Solar</t>
  </si>
  <si>
    <t>VIN.number.BE.Res.HH.Thermal.SH.Oil.WH.Elc.NoSolar</t>
  </si>
  <si>
    <t>VIN.number.BE.Res.HH.Thermal.SH.Oil.WH.Elc.Solar</t>
  </si>
  <si>
    <t>VIN.number.BE.Res.HH.Thermal.SH.Oil.CO.LPG</t>
  </si>
  <si>
    <t>VIN.number.BE.Res.HH.Thermal.SH.Oil.CO.Elc</t>
  </si>
  <si>
    <t>VIN.number.BE.Res.HH.Thermal.SH.Gas</t>
  </si>
  <si>
    <t>VIN.number.BE.Res.HH.Thermal.SH.Gas.SH</t>
  </si>
  <si>
    <t>VIN.number.BE.Res.HH.Thermal.SH.Gas.SC.AC</t>
  </si>
  <si>
    <t>VIN.number.BE.Res.HH.Thermal.SH.Gas.WH.Gas.NoSolar</t>
  </si>
  <si>
    <t>VIN.number.BE.Res.HH.Thermal.SH.Gas.WH.Gas.Solar</t>
  </si>
  <si>
    <t>VIN.number.BE.Res.HH.Thermal.SH.Gas.WH.Elc.NoSolar</t>
  </si>
  <si>
    <t>VIN.number.BE.Res.HH.Thermal.SH.Gas.WH.Elc.Solar</t>
  </si>
  <si>
    <t>VIN.number.BE.Res.HH.Thermal.SH.Gas.CO.Gas</t>
  </si>
  <si>
    <t>VIN.number.BE.Res.HH.Thermal.SH.Gas.CO.Elc</t>
  </si>
  <si>
    <t>VIN.number.BE.Res.HH.Thermal.SH.Biomass</t>
  </si>
  <si>
    <t>VIN.number.BE.Res.HH.Thermal.SH.Biomass.SH</t>
  </si>
  <si>
    <t>VIN.number.BE.Res.HH.Thermal.SH.Biomass.SC.AC</t>
  </si>
  <si>
    <t>VIN.number.BE.Res.HH.Thermal.SH.Biomass.WH.Biomass.NoSolar</t>
  </si>
  <si>
    <t>VIN.number.BE.Res.HH.Thermal.SH.Biomass.WH.Biomass.Solar</t>
  </si>
  <si>
    <t>VIN.number.BE.Res.HH.Thermal.SH.Biomass.WH.LPG.NoSolar</t>
  </si>
  <si>
    <t>VIN.number.BE.Res.HH.Thermal.SH.Biomass.WH.LPG.Solar</t>
  </si>
  <si>
    <t>VIN.number.BE.Res.HH.Thermal.SH.Biomass.WH.Elc.NoSolar</t>
  </si>
  <si>
    <t>VIN.number.BE.Res.HH.Thermal.SH.Biomass.WH.Elc.Solar</t>
  </si>
  <si>
    <t>VIN.number.BE.Res.HH.Thermal.SH.Biomass.CO.Biomass</t>
  </si>
  <si>
    <t>VIN.number.BE.Res.HH.Thermal.SH.Biomass.CO.LPG</t>
  </si>
  <si>
    <t>VIN.number.BE.Res.HH.Thermal.SH.Biomass.CO.Elc</t>
  </si>
  <si>
    <t>VIN.number.BE.Res.HH.Thermal.SH.Geo</t>
  </si>
  <si>
    <t>VIN.number.BE.Res.HH.Thermal.SH.Geo.SH</t>
  </si>
  <si>
    <t>VIN.number.BE.Res.HH.Thermal.SH.Geo.SC.AC</t>
  </si>
  <si>
    <t>VIN.number.BE.Res.HH.Thermal.SH.Geo.WH.Geo.NoSolar</t>
  </si>
  <si>
    <t>VIN.number.BE.Res.HH.Thermal.SH.Geo.WH.Geo.Solar</t>
  </si>
  <si>
    <t>VIN.number.BE.Res.HH.Thermal.SH.Geo.WH.Elc.NoSolar</t>
  </si>
  <si>
    <t>VIN.number.BE.Res.HH.Thermal.SH.Geo.WH.Elc.Solar</t>
  </si>
  <si>
    <t>VIN.number.BE.Res.HH.Thermal.SH.Geo.CO.LPG</t>
  </si>
  <si>
    <t>VIN.number.BE.Res.HH.Thermal.SH.Geo.CO.Elc</t>
  </si>
  <si>
    <t>VIN.number.BE.Res.HH.Thermal.SH.DistrHeat</t>
  </si>
  <si>
    <t>VIN.number.BE.Res.HH.Thermal.SH.DistrHeat.SH</t>
  </si>
  <si>
    <t>VIN.number.BE.Res.HH.Thermal.SH.DistrHeat.SC.AC</t>
  </si>
  <si>
    <t>VIN.number.BE.Res.HH.Thermal.SH.DistrHeat.WH.DistrHeat.NoSolar</t>
  </si>
  <si>
    <t>VIN.number.BE.Res.HH.Thermal.SH.DistrHeat.WH.DistrHeat.Solar</t>
  </si>
  <si>
    <t>VIN.number.BE.Res.HH.Thermal.SH.DistrHeat.WH.Elc.NoSolar</t>
  </si>
  <si>
    <t>VIN.number.BE.Res.HH.Thermal.SH.DistrHeat.WH.Elc.Solar</t>
  </si>
  <si>
    <t>VIN.number.BE.Res.HH.Thermal.SH.DistrHeat.CO.LPG</t>
  </si>
  <si>
    <t>VIN.number.BE.Res.HH.Thermal.SH.DistrHeat.CO.Elc</t>
  </si>
  <si>
    <t>VIN.number.BE.Res.HH.Thermal.SH.AdvElc</t>
  </si>
  <si>
    <t>VIN.number.BE.Res.HH.Thermal.SH.AdvElc.SH</t>
  </si>
  <si>
    <t>VIN.number.BE.Res.HH.Thermal.SH.AdvElc.SC.AC</t>
  </si>
  <si>
    <t>VIN.number.BE.Res.HH.Thermal.SH.AdvElc.WH.LPG.NoSolar</t>
  </si>
  <si>
    <t>VIN.number.BE.Res.HH.Thermal.SH.AdvElc.WH.LPG.Solar</t>
  </si>
  <si>
    <t>VIN.number.BE.Res.HH.Thermal.SH.AdvElc.WH.Elc.NoSolar</t>
  </si>
  <si>
    <t>VIN.number.BE.Res.HH.Thermal.SH.AdvElc.WH.Elc.Solar</t>
  </si>
  <si>
    <t>VIN.number.BE.Res.HH.Thermal.SH.AdvElc.CO.LPG</t>
  </si>
  <si>
    <t>VIN.number.BE.Res.HH.Thermal.SH.AdvElc.CO.Elc</t>
  </si>
  <si>
    <t>VIN.number.BE.Res.HH.Thermal.SH.ConvElc</t>
  </si>
  <si>
    <t>VIN.number.BE.Res.HH.Thermal.SH.ConvElc.SH</t>
  </si>
  <si>
    <t>VIN.number.BE.Res.HH.Thermal.SH.ConvElc.SC.AC</t>
  </si>
  <si>
    <t>VIN.number.BE.Res.HH.Thermal.SH.ConvElc.WH.LPG.NoSolar</t>
  </si>
  <si>
    <t>VIN.number.BE.Res.HH.Thermal.SH.ConvElc.WH.LPG.Solar</t>
  </si>
  <si>
    <t>VIN.number.BE.Res.HH.Thermal.SH.ConvElc.WH.Elc.NoSolar</t>
  </si>
  <si>
    <t>VIN.number.BE.Res.HH.Thermal.SH.ConvElc.WH.Elc.Solar</t>
  </si>
  <si>
    <t>VIN.number.BE.Res.HH.Thermal.SH.ConvElc.CO.LPG</t>
  </si>
  <si>
    <t>VIN.number.BE.Res.HH.Thermal.SH.ConvElc.CO.Elc</t>
  </si>
  <si>
    <t>BE - Final energy consumption (detailed structure)</t>
  </si>
  <si>
    <t>FEC.ktoe.BE.Res.HH.Thermal.SH.Solids</t>
  </si>
  <si>
    <t>FEC.ktoe.BE.Res.HH.Thermal.SH.Solids.SH</t>
  </si>
  <si>
    <t>FEC.ktoe.BE.Res.HH.Thermal.SH.Solids.SH.Solids</t>
  </si>
  <si>
    <t>FEC.ktoe.BE.Res.HH.Thermal.SH.Solids.SH.Elec</t>
  </si>
  <si>
    <t>FEC.ktoe.BE.Res.HH.Thermal.SH.Solids.SC</t>
  </si>
  <si>
    <t>FEC.ktoe.BE.Res.HH.Thermal.SH.Solids.SC.AC.Elec</t>
  </si>
  <si>
    <t>FEC.ktoe.BE.Res.HH.Thermal.SH.Solids.WH</t>
  </si>
  <si>
    <t>FEC.ktoe.BE.Res.HH.Thermal.SH.Solids.WH.Solids.NoSolar.Solids</t>
  </si>
  <si>
    <t>FEC.ktoe.BE.Res.HH.Thermal.SH.Solids.WH.LPG.NoSolar.LPG</t>
  </si>
  <si>
    <t>FEC.ktoe.BE.Res.HH.Thermal.SH.Solids.WH.LPG.Solar</t>
  </si>
  <si>
    <t>FEC.ktoe.BE.Res.HH.Thermal.SH.Solids.WH.LPG.Solar.LPG</t>
  </si>
  <si>
    <t>FEC.ktoe.BE.Res.HH.Thermal.SH.Solids.WH.LPG.Solar.Solar</t>
  </si>
  <si>
    <t>FEC.ktoe.BE.Res.HH.Thermal.SH.Solids.WH.Elc.NoSolar.Elec</t>
  </si>
  <si>
    <t>FEC.ktoe.BE.Res.HH.Thermal.SH.Solids.WH.Elc.Solar</t>
  </si>
  <si>
    <t>FEC.ktoe.BE.Res.HH.Thermal.SH.Solids.WH.Elc.Solar.Elec</t>
  </si>
  <si>
    <t>FEC.ktoe.BE.Res.HH.Thermal.SH.Solids.WH.Elc.Solar.Solar</t>
  </si>
  <si>
    <t>FEC.ktoe.BE.Res.HH.Thermal.SH.Solids.CO</t>
  </si>
  <si>
    <t>FEC.ktoe.BE.Res.HH.Thermal.SH.Solids.CO.Solids.Solids</t>
  </si>
  <si>
    <t>FEC.ktoe.BE.Res.HH.Thermal.SH.Solids.CO.LPG.LPG</t>
  </si>
  <si>
    <t>FEC.ktoe.BE.Res.HH.Thermal.SH.Solids.CO.Elc.Elec</t>
  </si>
  <si>
    <t>FEC.ktoe.BE.Res.HH.Thermal.SH.LPG</t>
  </si>
  <si>
    <t>FEC.ktoe.BE.Res.HH.Thermal.SH.LPG.SH</t>
  </si>
  <si>
    <t>FEC.ktoe.BE.Res.HH.Thermal.SH.LPG.SH.LPG</t>
  </si>
  <si>
    <t>FEC.ktoe.BE.Res.HH.Thermal.SH.LPG.SH.Elec</t>
  </si>
  <si>
    <t>FEC.ktoe.BE.Res.HH.Thermal.SH.LPG.SC</t>
  </si>
  <si>
    <t>FEC.ktoe.BE.Res.HH.Thermal.SH.LPG.SC.AC.Elec</t>
  </si>
  <si>
    <t>FEC.ktoe.BE.Res.HH.Thermal.SH.LPG.WH</t>
  </si>
  <si>
    <t>FEC.ktoe.BE.Res.HH.Thermal.SH.LPG.WH.LPG.NoSolar.LPG</t>
  </si>
  <si>
    <t>FEC.ktoe.BE.Res.HH.Thermal.SH.LPG.WH.LPG.Solar</t>
  </si>
  <si>
    <t>FEC.ktoe.BE.Res.HH.Thermal.SH.LPG.WH.LPG.Solar.LPG</t>
  </si>
  <si>
    <t>FEC.ktoe.BE.Res.HH.Thermal.SH.LPG.WH.LPG.Solar.Solar</t>
  </si>
  <si>
    <t>FEC.ktoe.BE.Res.HH.Thermal.SH.LPG.WH.Elc.NoSolar.Elec</t>
  </si>
  <si>
    <t>FEC.ktoe.BE.Res.HH.Thermal.SH.LPG.WH.Elc.Solar</t>
  </si>
  <si>
    <t>FEC.ktoe.BE.Res.HH.Thermal.SH.LPG.WH.Elc.Solar.Elec</t>
  </si>
  <si>
    <t>FEC.ktoe.BE.Res.HH.Thermal.SH.LPG.WH.Elc.Solar.Solar</t>
  </si>
  <si>
    <t>FEC.ktoe.BE.Res.HH.Thermal.SH.LPG.CO</t>
  </si>
  <si>
    <t>FEC.ktoe.BE.Res.HH.Thermal.SH.LPG.CO.LPG.LPG</t>
  </si>
  <si>
    <t>FEC.ktoe.BE.Res.HH.Thermal.SH.LPG.CO.Elc.Elec</t>
  </si>
  <si>
    <t>FEC.ktoe.BE.Res.HH.Thermal.SH.Oil</t>
  </si>
  <si>
    <t>FEC.ktoe.BE.Res.HH.Thermal.SH.Oil.SH</t>
  </si>
  <si>
    <t>FEC.ktoe.BE.Res.HH.Thermal.SH.Oil.SH.Oil</t>
  </si>
  <si>
    <t>FEC.ktoe.BE.Res.HH.Thermal.SH.Oil.SH.Elec</t>
  </si>
  <si>
    <t>FEC.ktoe.BE.Res.HH.Thermal.SH.Oil.SC</t>
  </si>
  <si>
    <t>FEC.ktoe.BE.Res.HH.Thermal.SH.Oil.SC.AC.Elec</t>
  </si>
  <si>
    <t>FEC.ktoe.BE.Res.HH.Thermal.SH.Oil.WH</t>
  </si>
  <si>
    <t>FEC.ktoe.BE.Res.HH.Thermal.SH.Oil.WH.Oil.NoSolar.Oil</t>
  </si>
  <si>
    <t>FEC.ktoe.BE.Res.HH.Thermal.SH.Oil.WH.Oil.Solar</t>
  </si>
  <si>
    <t>FEC.ktoe.BE.Res.HH.Thermal.SH.Oil.WH.Oil.Solar.Oil</t>
  </si>
  <si>
    <t>FEC.ktoe.BE.Res.HH.Thermal.SH.Oil.WH.Oil.Solar.Solar</t>
  </si>
  <si>
    <t>FEC.ktoe.BE.Res.HH.Thermal.SH.Oil.WH.Elc.NoSolar.Elec</t>
  </si>
  <si>
    <t>FEC.ktoe.BE.Res.HH.Thermal.SH.Oil.WH.Elc.Solar</t>
  </si>
  <si>
    <t>FEC.ktoe.BE.Res.HH.Thermal.SH.Oil.WH.Elc.Solar.Elec</t>
  </si>
  <si>
    <t>FEC.ktoe.BE.Res.HH.Thermal.SH.Oil.WH.Elc.Solar.Solar</t>
  </si>
  <si>
    <t>FEC.ktoe.BE.Res.HH.Thermal.SH.Oil.CO</t>
  </si>
  <si>
    <t>FEC.ktoe.BE.Res.HH.Thermal.SH.Oil.CO.LPG.LPG</t>
  </si>
  <si>
    <t>FEC.ktoe.BE.Res.HH.Thermal.SH.Oil.CO.Elc.Elec</t>
  </si>
  <si>
    <t>FEC.ktoe.BE.Res.HH.Thermal.SH.Gas</t>
  </si>
  <si>
    <t>FEC.ktoe.BE.Res.HH.Thermal.SH.Gas.SH</t>
  </si>
  <si>
    <t>FEC.ktoe.BE.Res.HH.Thermal.SH.Gas.SH.Gas</t>
  </si>
  <si>
    <t>FEC.ktoe.BE.Res.HH.Thermal.SH.Gas.SH.Elec</t>
  </si>
  <si>
    <t>FEC.ktoe.BE.Res.HH.Thermal.SH.Gas.SC</t>
  </si>
  <si>
    <t>FEC.ktoe.BE.Res.HH.Thermal.SH.Gas.SC.AC.Elec</t>
  </si>
  <si>
    <t>FEC.ktoe.BE.Res.HH.Thermal.SH.Gas.WH</t>
  </si>
  <si>
    <t>FEC.ktoe.BE.Res.HH.Thermal.SH.Gas.WH.Gas.NoSolar.Gas</t>
  </si>
  <si>
    <t>FEC.ktoe.BE.Res.HH.Thermal.SH.Gas.WH.Gas.Solar</t>
  </si>
  <si>
    <t>FEC.ktoe.BE.Res.HH.Thermal.SH.Gas.WH.Gas.Solar.Gas</t>
  </si>
  <si>
    <t>FEC.ktoe.BE.Res.HH.Thermal.SH.Gas.WH.Gas.Solar.Solar</t>
  </si>
  <si>
    <t>FEC.ktoe.BE.Res.HH.Thermal.SH.Gas.WH.Elc.NoSolar.Elec</t>
  </si>
  <si>
    <t>FEC.ktoe.BE.Res.HH.Thermal.SH.Gas.WH.Elc.Solar</t>
  </si>
  <si>
    <t>FEC.ktoe.BE.Res.HH.Thermal.SH.Gas.WH.Elc.Solar.Elec</t>
  </si>
  <si>
    <t>FEC.ktoe.BE.Res.HH.Thermal.SH.Gas.WH.Elc.Solar.Solar</t>
  </si>
  <si>
    <t>FEC.ktoe.BE.Res.HH.Thermal.SH.Gas.CO</t>
  </si>
  <si>
    <t>FEC.ktoe.BE.Res.HH.Thermal.SH.Gas.CO.Gas.Gas</t>
  </si>
  <si>
    <t>FEC.ktoe.BE.Res.HH.Thermal.SH.Gas.CO.Elc.Elec</t>
  </si>
  <si>
    <t>FEC.ktoe.BE.Res.HH.Thermal.SH.Biomass</t>
  </si>
  <si>
    <t>FEC.ktoe.BE.Res.HH.Thermal.SH.Biomass.SH</t>
  </si>
  <si>
    <t>FEC.ktoe.BE.Res.HH.Thermal.SH.Biomass.SH.Biomass</t>
  </si>
  <si>
    <t>FEC.ktoe.BE.Res.HH.Thermal.SH.Biomass.SH.Elec</t>
  </si>
  <si>
    <t>FEC.ktoe.BE.Res.HH.Thermal.SH.Biomass.SC</t>
  </si>
  <si>
    <t>FEC.ktoe.BE.Res.HH.Thermal.SH.Biomass.SC.AC.Elec</t>
  </si>
  <si>
    <t>FEC.ktoe.BE.Res.HH.Thermal.SH.Biomass.WH</t>
  </si>
  <si>
    <t>FEC.ktoe.BE.Res.HH.Thermal.SH.Biomass.WH.Biomass.NoSolar.Biomass</t>
  </si>
  <si>
    <t>FEC.ktoe.BE.Res.HH.Thermal.SH.Biomass.WH.Biomass.Solar</t>
  </si>
  <si>
    <t>FEC.ktoe.BE.Res.HH.Thermal.SH.Biomass.WH.Biomass.Solar.Biomass</t>
  </si>
  <si>
    <t>FEC.ktoe.BE.Res.HH.Thermal.SH.Biomass.WH.Biomass.Solar.Solar</t>
  </si>
  <si>
    <t>FEC.ktoe.BE.Res.HH.Thermal.SH.Biomass.WH.LPG.NoSolar.LPG</t>
  </si>
  <si>
    <t>FEC.ktoe.BE.Res.HH.Thermal.SH.Biomass.WH.LPG.Solar</t>
  </si>
  <si>
    <t>FEC.ktoe.BE.Res.HH.Thermal.SH.Biomass.WH.LPG.Solar.LPG</t>
  </si>
  <si>
    <t>FEC.ktoe.BE.Res.HH.Thermal.SH.Biomass.WH.LPG.Solar.Solar</t>
  </si>
  <si>
    <t>FEC.ktoe.BE.Res.HH.Thermal.SH.Biomass.WH.Elc.NoSolar.Elec</t>
  </si>
  <si>
    <t>FEC.ktoe.BE.Res.HH.Thermal.SH.Biomass.WH.Elc.Solar</t>
  </si>
  <si>
    <t>FEC.ktoe.BE.Res.HH.Thermal.SH.Biomass.WH.Elc.Solar.Elec</t>
  </si>
  <si>
    <t>FEC.ktoe.BE.Res.HH.Thermal.SH.Biomass.WH.Elc.Solar.Solar</t>
  </si>
  <si>
    <t>FEC.ktoe.BE.Res.HH.Thermal.SH.Biomass.CO</t>
  </si>
  <si>
    <t>FEC.ktoe.BE.Res.HH.Thermal.SH.Biomass.CO.Biomass.Biomass</t>
  </si>
  <si>
    <t>FEC.ktoe.BE.Res.HH.Thermal.SH.Biomass.CO.LPG.LPG</t>
  </si>
  <si>
    <t>FEC.ktoe.BE.Res.HH.Thermal.SH.Biomass.CO.Elc.Elec</t>
  </si>
  <si>
    <t>FEC.ktoe.BE.Res.HH.Thermal.SH.Geo</t>
  </si>
  <si>
    <t>FEC.ktoe.BE.Res.HH.Thermal.SH.Geo.SH</t>
  </si>
  <si>
    <t>FEC.ktoe.BE.Res.HH.Thermal.SH.Geo.SH.Geo</t>
  </si>
  <si>
    <t>FEC.ktoe.BE.Res.HH.Thermal.SH.Geo.SH.Elec</t>
  </si>
  <si>
    <t>FEC.ktoe.BE.Res.HH.Thermal.SH.Geo.SC</t>
  </si>
  <si>
    <t>FEC.ktoe.BE.Res.HH.Thermal.SH.Geo.SC.AC.Elec</t>
  </si>
  <si>
    <t>FEC.ktoe.BE.Res.HH.Thermal.SH.Geo.WH</t>
  </si>
  <si>
    <t>FEC.ktoe.BE.Res.HH.Thermal.SH.Geo.WH.Geo.NoSolar.Geo</t>
  </si>
  <si>
    <t>FEC.ktoe.BE.Res.HH.Thermal.SH.Geo.WH.Geo.Solar</t>
  </si>
  <si>
    <t>FEC.ktoe.BE.Res.HH.Thermal.SH.Geo.WH.Geo.Solar.Geo</t>
  </si>
  <si>
    <t>FEC.ktoe.BE.Res.HH.Thermal.SH.Geo.WH.Geo.Solar.Solar</t>
  </si>
  <si>
    <t>FEC.ktoe.BE.Res.HH.Thermal.SH.Geo.WH.Elc.NoSolar.Elec</t>
  </si>
  <si>
    <t>FEC.ktoe.BE.Res.HH.Thermal.SH.Geo.WH.Elc.Solar</t>
  </si>
  <si>
    <t>FEC.ktoe.BE.Res.HH.Thermal.SH.Geo.WH.Elc.Solar.Elec</t>
  </si>
  <si>
    <t>FEC.ktoe.BE.Res.HH.Thermal.SH.Geo.WH.Elc.Solar.Solar</t>
  </si>
  <si>
    <t>FEC.ktoe.BE.Res.HH.Thermal.SH.Geo.CO</t>
  </si>
  <si>
    <t>FEC.ktoe.BE.Res.HH.Thermal.SH.Geo.CO.LPG.LPG</t>
  </si>
  <si>
    <t>FEC.ktoe.BE.Res.HH.Thermal.SH.Geo.CO.Elc.Elec</t>
  </si>
  <si>
    <t>FEC.ktoe.BE.Res.HH.Thermal.SH.DistrHeat</t>
  </si>
  <si>
    <t>FEC.ktoe.BE.Res.HH.Thermal.SH.DistrHeat.SH</t>
  </si>
  <si>
    <t>FEC.ktoe.BE.Res.HH.Thermal.SH.DistrHeat.SH.Steam_Distr</t>
  </si>
  <si>
    <t>FEC.ktoe.BE.Res.HH.Thermal.SH.DistrHeat.SH.Elec</t>
  </si>
  <si>
    <t>FEC.ktoe.BE.Res.HH.Thermal.SH.DistrHeat.SC</t>
  </si>
  <si>
    <t>FEC.ktoe.BE.Res.HH.Thermal.SH.DistrHeat.SC.AC.Elec</t>
  </si>
  <si>
    <t>FEC.ktoe.BE.Res.HH.Thermal.SH.DistrHeat.WH</t>
  </si>
  <si>
    <t>FEC.ktoe.BE.Res.HH.Thermal.SH.DistrHeat.WH.DistrHeat.NoSolar.Steam_Distr</t>
  </si>
  <si>
    <t>FEC.ktoe.BE.Res.HH.Thermal.SH.DistrHeat.WH.DistrHeat.Solar</t>
  </si>
  <si>
    <t>FEC.ktoe.BE.Res.HH.Thermal.SH.DistrHeat.WH.DistrHeat.Solar.Steam_Distr</t>
  </si>
  <si>
    <t>FEC.ktoe.BE.Res.HH.Thermal.SH.DistrHeat.WH.DistrHeat.Solar.Solar</t>
  </si>
  <si>
    <t>FEC.ktoe.BE.Res.HH.Thermal.SH.DistrHeat.WH.Elc.NoSolar.Elec</t>
  </si>
  <si>
    <t>FEC.ktoe.BE.Res.HH.Thermal.SH.DistrHeat.WH.Elc.Solar</t>
  </si>
  <si>
    <t>FEC.ktoe.BE.Res.HH.Thermal.SH.DistrHeat.WH.Elc.Solar.Elec</t>
  </si>
  <si>
    <t>FEC.ktoe.BE.Res.HH.Thermal.SH.DistrHeat.WH.Elc.Solar.Solar</t>
  </si>
  <si>
    <t>FEC.ktoe.BE.Res.HH.Thermal.SH.DistrHeat.CO</t>
  </si>
  <si>
    <t>FEC.ktoe.BE.Res.HH.Thermal.SH.DistrHeat.CO.LPG.LPG</t>
  </si>
  <si>
    <t>FEC.ktoe.BE.Res.HH.Thermal.SH.DistrHeat.CO.Elc.Elec</t>
  </si>
  <si>
    <t>FEC.ktoe.BE.Res.HH.Thermal.SH.AdvElc</t>
  </si>
  <si>
    <t>FEC.ktoe.BE.Res.HH.Thermal.SH.AdvElc.SH</t>
  </si>
  <si>
    <t>FEC.ktoe.BE.Res.HH.Thermal.SH.AdvElc.SH.Elec</t>
  </si>
  <si>
    <t>FEC.ktoe.BE.Res.HH.Thermal.SH.AdvElc.SC</t>
  </si>
  <si>
    <t>FEC.ktoe.BE.Res.HH.Thermal.SH.AdvElc.SC.AC.Elec</t>
  </si>
  <si>
    <t>FEC.ktoe.BE.Res.HH.Thermal.SH.AdvElc.WH</t>
  </si>
  <si>
    <t>FEC.ktoe.BE.Res.HH.Thermal.SH.AdvElc.WH.LPG.NoSolar.LPG</t>
  </si>
  <si>
    <t>FEC.ktoe.BE.Res.HH.Thermal.SH.AdvElc.WH.LPG.Solar</t>
  </si>
  <si>
    <t>FEC.ktoe.BE.Res.HH.Thermal.SH.AdvElc.WH.LPG.Solar.LPG</t>
  </si>
  <si>
    <t>FEC.ktoe.BE.Res.HH.Thermal.SH.AdvElc.WH.LPG.Solar.Solar</t>
  </si>
  <si>
    <t>FEC.ktoe.BE.Res.HH.Thermal.SH.AdvElc.WH.Elc.NoSolar.Elec</t>
  </si>
  <si>
    <t>FEC.ktoe.BE.Res.HH.Thermal.SH.AdvElc.WH.Elc.Solar</t>
  </si>
  <si>
    <t>FEC.ktoe.BE.Res.HH.Thermal.SH.AdvElc.WH.Elc.Solar.Elec</t>
  </si>
  <si>
    <t>FEC.ktoe.BE.Res.HH.Thermal.SH.AdvElc.WH.Elc.Solar.Solar</t>
  </si>
  <si>
    <t>FEC.ktoe.BE.Res.HH.Thermal.SH.AdvElc.CO</t>
  </si>
  <si>
    <t>FEC.ktoe.BE.Res.HH.Thermal.SH.AdvElc.CO.LPG.LPG</t>
  </si>
  <si>
    <t>FEC.ktoe.BE.Res.HH.Thermal.SH.AdvElc.CO.Elc.Elec</t>
  </si>
  <si>
    <t>FEC.ktoe.BE.Res.HH.Thermal.SH.ConvElc</t>
  </si>
  <si>
    <t>FEC.ktoe.BE.Res.HH.Thermal.SH.ConvElc.SH</t>
  </si>
  <si>
    <t>FEC.ktoe.BE.Res.HH.Thermal.SH.ConvElc.SH.Elec</t>
  </si>
  <si>
    <t>FEC.ktoe.BE.Res.HH.Thermal.SH.ConvElc.SC</t>
  </si>
  <si>
    <t>FEC.ktoe.BE.Res.HH.Thermal.SH.ConvElc.SC.AC.Elec</t>
  </si>
  <si>
    <t>FEC.ktoe.BE.Res.HH.Thermal.SH.ConvElc.WH</t>
  </si>
  <si>
    <t>FEC.ktoe.BE.Res.HH.Thermal.SH.ConvElc.WH.LPG.NoSolar.LPG</t>
  </si>
  <si>
    <t>FEC.ktoe.BE.Res.HH.Thermal.SH.ConvElc.WH.LPG.Solar</t>
  </si>
  <si>
    <t>FEC.ktoe.BE.Res.HH.Thermal.SH.ConvElc.WH.LPG.Solar.LPG</t>
  </si>
  <si>
    <t>FEC.ktoe.BE.Res.HH.Thermal.SH.ConvElc.WH.LPG.Solar.Solar</t>
  </si>
  <si>
    <t>FEC.ktoe.BE.Res.HH.Thermal.SH.ConvElc.WH.Elc.NoSolar.Elec</t>
  </si>
  <si>
    <t>FEC.ktoe.BE.Res.HH.Thermal.SH.ConvElc.WH.Elc.Solar</t>
  </si>
  <si>
    <t>FEC.ktoe.BE.Res.HH.Thermal.SH.ConvElc.WH.Elc.Solar.Elec</t>
  </si>
  <si>
    <t>FEC.ktoe.BE.Res.HH.Thermal.SH.ConvElc.WH.Elc.Solar.Solar</t>
  </si>
  <si>
    <t>FEC.ktoe.BE.Res.HH.Thermal.SH.ConvElc.CO</t>
  </si>
  <si>
    <t>FEC.ktoe.BE.Res.HH.Thermal.SH.ConvElc.CO.LPG.LPG</t>
  </si>
  <si>
    <t>FEC.ktoe.BE.Res.HH.Thermal.SH.ConvElc.CO.Elc.Elec</t>
  </si>
  <si>
    <t>BE - Thermal energy service (detailed structure)</t>
  </si>
  <si>
    <t>TES.ktoe.BE.Res.HH.Thermal.SH.Solids</t>
  </si>
  <si>
    <t>TES.ktoe.BE.Res.HH.Thermal.SH.Solids.SH</t>
  </si>
  <si>
    <t>TES.ktoe.BE.Res.HH.Thermal.SH.Solids.SH.Solids</t>
  </si>
  <si>
    <t>TES.ktoe.BE.Res.HH.Thermal.SH.Solids.SH.Elec</t>
  </si>
  <si>
    <t>TES.ktoe.BE.Res.HH.Thermal.SH.Solids.SC</t>
  </si>
  <si>
    <t>TES.ktoe.BE.Res.HH.Thermal.SH.Solids.SC.AC.Elec</t>
  </si>
  <si>
    <t>TES.ktoe.BE.Res.HH.Thermal.SH.Solids.WH</t>
  </si>
  <si>
    <t>TES.ktoe.BE.Res.HH.Thermal.SH.Solids.WH.Solids.NoSolar.Solids</t>
  </si>
  <si>
    <t>TES.ktoe.BE.Res.HH.Thermal.SH.Solids.WH.LPG.NoSolar.LPG</t>
  </si>
  <si>
    <t>TES.ktoe.BE.Res.HH.Thermal.SH.Solids.WH.LPG.Solar</t>
  </si>
  <si>
    <t>TES.ktoe.BE.Res.HH.Thermal.SH.Solids.WH.LPG.Solar.LPG</t>
  </si>
  <si>
    <t>TES.ktoe.BE.Res.HH.Thermal.SH.Solids.WH.LPG.Solar.Solar</t>
  </si>
  <si>
    <t>TES.ktoe.BE.Res.HH.Thermal.SH.Solids.WH.Elc.NoSolar.Elec</t>
  </si>
  <si>
    <t>TES.ktoe.BE.Res.HH.Thermal.SH.Solids.WH.Elc.Solar</t>
  </si>
  <si>
    <t>TES.ktoe.BE.Res.HH.Thermal.SH.Solids.WH.Elc.Solar.Elec</t>
  </si>
  <si>
    <t>TES.ktoe.BE.Res.HH.Thermal.SH.Solids.WH.Elc.Solar.Solar</t>
  </si>
  <si>
    <t>TES.ktoe.BE.Res.HH.Thermal.SH.Solids.CO</t>
  </si>
  <si>
    <t>TES.ktoe.BE.Res.HH.Thermal.SH.Solids.CO.Solids.Solids</t>
  </si>
  <si>
    <t>TES.ktoe.BE.Res.HH.Thermal.SH.Solids.CO.LPG.LPG</t>
  </si>
  <si>
    <t>TES.ktoe.BE.Res.HH.Thermal.SH.Solids.CO.Elc.Elec</t>
  </si>
  <si>
    <t>TES.ktoe.BE.Res.HH.Thermal.SH.LPG</t>
  </si>
  <si>
    <t>TES.ktoe.BE.Res.HH.Thermal.SH.LPG.SH</t>
  </si>
  <si>
    <t>TES.ktoe.BE.Res.HH.Thermal.SH.LPG.SH.LPG</t>
  </si>
  <si>
    <t>TES.ktoe.BE.Res.HH.Thermal.SH.LPG.SH.Elec</t>
  </si>
  <si>
    <t>TES.ktoe.BE.Res.HH.Thermal.SH.LPG.SC</t>
  </si>
  <si>
    <t>TES.ktoe.BE.Res.HH.Thermal.SH.LPG.SC.AC.Elec</t>
  </si>
  <si>
    <t>TES.ktoe.BE.Res.HH.Thermal.SH.LPG.WH</t>
  </si>
  <si>
    <t>TES.ktoe.BE.Res.HH.Thermal.SH.LPG.WH.LPG.NoSolar.LPG</t>
  </si>
  <si>
    <t>TES.ktoe.BE.Res.HH.Thermal.SH.LPG.WH.LPG.Solar</t>
  </si>
  <si>
    <t>TES.ktoe.BE.Res.HH.Thermal.SH.LPG.WH.LPG.Solar.LPG</t>
  </si>
  <si>
    <t>TES.ktoe.BE.Res.HH.Thermal.SH.LPG.WH.LPG.Solar.Solar</t>
  </si>
  <si>
    <t>TES.ktoe.BE.Res.HH.Thermal.SH.LPG.WH.Elc.NoSolar.Elec</t>
  </si>
  <si>
    <t>TES.ktoe.BE.Res.HH.Thermal.SH.LPG.WH.Elc.Solar</t>
  </si>
  <si>
    <t>TES.ktoe.BE.Res.HH.Thermal.SH.LPG.WH.Elc.Solar.Elec</t>
  </si>
  <si>
    <t>TES.ktoe.BE.Res.HH.Thermal.SH.LPG.WH.Elc.Solar.Solar</t>
  </si>
  <si>
    <t>TES.ktoe.BE.Res.HH.Thermal.SH.LPG.CO</t>
  </si>
  <si>
    <t>TES.ktoe.BE.Res.HH.Thermal.SH.LPG.CO.LPG.LPG</t>
  </si>
  <si>
    <t>TES.ktoe.BE.Res.HH.Thermal.SH.LPG.CO.Elc.Elec</t>
  </si>
  <si>
    <t>TES.ktoe.BE.Res.HH.Thermal.SH.Oil</t>
  </si>
  <si>
    <t>TES.ktoe.BE.Res.HH.Thermal.SH.Oil.SH</t>
  </si>
  <si>
    <t>TES.ktoe.BE.Res.HH.Thermal.SH.Oil.SH.Oil</t>
  </si>
  <si>
    <t>TES.ktoe.BE.Res.HH.Thermal.SH.Oil.SH.Elec</t>
  </si>
  <si>
    <t>TES.ktoe.BE.Res.HH.Thermal.SH.Oil.SC</t>
  </si>
  <si>
    <t>TES.ktoe.BE.Res.HH.Thermal.SH.Oil.SC.AC.Elec</t>
  </si>
  <si>
    <t>TES.ktoe.BE.Res.HH.Thermal.SH.Oil.WH</t>
  </si>
  <si>
    <t>TES.ktoe.BE.Res.HH.Thermal.SH.Oil.WH.Oil.NoSolar.Oil</t>
  </si>
  <si>
    <t>TES.ktoe.BE.Res.HH.Thermal.SH.Oil.WH.Oil.Solar</t>
  </si>
  <si>
    <t>TES.ktoe.BE.Res.HH.Thermal.SH.Oil.WH.Oil.Solar.Oil</t>
  </si>
  <si>
    <t>TES.ktoe.BE.Res.HH.Thermal.SH.Oil.WH.Oil.Solar.Solar</t>
  </si>
  <si>
    <t>TES.ktoe.BE.Res.HH.Thermal.SH.Oil.WH.Elc.NoSolar.Elec</t>
  </si>
  <si>
    <t>TES.ktoe.BE.Res.HH.Thermal.SH.Oil.WH.Elc.Solar</t>
  </si>
  <si>
    <t>TES.ktoe.BE.Res.HH.Thermal.SH.Oil.WH.Elc.Solar.Elec</t>
  </si>
  <si>
    <t>TES.ktoe.BE.Res.HH.Thermal.SH.Oil.WH.Elc.Solar.Solar</t>
  </si>
  <si>
    <t>TES.ktoe.BE.Res.HH.Thermal.SH.Oil.CO</t>
  </si>
  <si>
    <t>TES.ktoe.BE.Res.HH.Thermal.SH.Oil.CO.LPG.LPG</t>
  </si>
  <si>
    <t>TES.ktoe.BE.Res.HH.Thermal.SH.Oil.CO.Elc.Elec</t>
  </si>
  <si>
    <t>TES.ktoe.BE.Res.HH.Thermal.SH.Gas</t>
  </si>
  <si>
    <t>TES.ktoe.BE.Res.HH.Thermal.SH.Gas.SH</t>
  </si>
  <si>
    <t>TES.ktoe.BE.Res.HH.Thermal.SH.Gas.SH.Gas</t>
  </si>
  <si>
    <t>TES.ktoe.BE.Res.HH.Thermal.SH.Gas.SH.Elec</t>
  </si>
  <si>
    <t>TES.ktoe.BE.Res.HH.Thermal.SH.Gas.SC</t>
  </si>
  <si>
    <t>TES.ktoe.BE.Res.HH.Thermal.SH.Gas.SC.AC.Elec</t>
  </si>
  <si>
    <t>TES.ktoe.BE.Res.HH.Thermal.SH.Gas.WH</t>
  </si>
  <si>
    <t>TES.ktoe.BE.Res.HH.Thermal.SH.Gas.WH.Gas.NoSolar.Gas</t>
  </si>
  <si>
    <t>TES.ktoe.BE.Res.HH.Thermal.SH.Gas.WH.Gas.Solar</t>
  </si>
  <si>
    <t>TES.ktoe.BE.Res.HH.Thermal.SH.Gas.WH.Gas.Solar.Gas</t>
  </si>
  <si>
    <t>TES.ktoe.BE.Res.HH.Thermal.SH.Gas.WH.Gas.Solar.Solar</t>
  </si>
  <si>
    <t>TES.ktoe.BE.Res.HH.Thermal.SH.Gas.WH.Elc.NoSolar.Elec</t>
  </si>
  <si>
    <t>TES.ktoe.BE.Res.HH.Thermal.SH.Gas.WH.Elc.Solar</t>
  </si>
  <si>
    <t>TES.ktoe.BE.Res.HH.Thermal.SH.Gas.WH.Elc.Solar.Elec</t>
  </si>
  <si>
    <t>TES.ktoe.BE.Res.HH.Thermal.SH.Gas.WH.Elc.Solar.Solar</t>
  </si>
  <si>
    <t>TES.ktoe.BE.Res.HH.Thermal.SH.Gas.CO</t>
  </si>
  <si>
    <t>TES.ktoe.BE.Res.HH.Thermal.SH.Gas.CO.Gas.Gas</t>
  </si>
  <si>
    <t>TES.ktoe.BE.Res.HH.Thermal.SH.Gas.CO.Elc.Elec</t>
  </si>
  <si>
    <t>TES.ktoe.BE.Res.HH.Thermal.SH.Biomass</t>
  </si>
  <si>
    <t>TES.ktoe.BE.Res.HH.Thermal.SH.Biomass.SH</t>
  </si>
  <si>
    <t>TES.ktoe.BE.Res.HH.Thermal.SH.Biomass.SH.Biomass</t>
  </si>
  <si>
    <t>TES.ktoe.BE.Res.HH.Thermal.SH.Biomass.SH.Elec</t>
  </si>
  <si>
    <t>TES.ktoe.BE.Res.HH.Thermal.SH.Biomass.SC</t>
  </si>
  <si>
    <t>TES.ktoe.BE.Res.HH.Thermal.SH.Biomass.SC.AC.Elec</t>
  </si>
  <si>
    <t>TES.ktoe.BE.Res.HH.Thermal.SH.Biomass.WH</t>
  </si>
  <si>
    <t>TES.ktoe.BE.Res.HH.Thermal.SH.Biomass.WH.Biomass.NoSolar.Biomass</t>
  </si>
  <si>
    <t>TES.ktoe.BE.Res.HH.Thermal.SH.Biomass.WH.Biomass.Solar</t>
  </si>
  <si>
    <t>TES.ktoe.BE.Res.HH.Thermal.SH.Biomass.WH.Biomass.Solar.Biomass</t>
  </si>
  <si>
    <t>TES.ktoe.BE.Res.HH.Thermal.SH.Biomass.WH.Biomass.Solar.Solar</t>
  </si>
  <si>
    <t>TES.ktoe.BE.Res.HH.Thermal.SH.Biomass.WH.LPG.NoSolar.LPG</t>
  </si>
  <si>
    <t>TES.ktoe.BE.Res.HH.Thermal.SH.Biomass.WH.LPG.Solar</t>
  </si>
  <si>
    <t>TES.ktoe.BE.Res.HH.Thermal.SH.Biomass.WH.LPG.Solar.LPG</t>
  </si>
  <si>
    <t>TES.ktoe.BE.Res.HH.Thermal.SH.Biomass.WH.LPG.Solar.Solar</t>
  </si>
  <si>
    <t>TES.ktoe.BE.Res.HH.Thermal.SH.Biomass.WH.Elc.NoSolar.Elec</t>
  </si>
  <si>
    <t>TES.ktoe.BE.Res.HH.Thermal.SH.Biomass.WH.Elc.Solar</t>
  </si>
  <si>
    <t>TES.ktoe.BE.Res.HH.Thermal.SH.Biomass.WH.Elc.Solar.Elec</t>
  </si>
  <si>
    <t>TES.ktoe.BE.Res.HH.Thermal.SH.Biomass.WH.Elc.Solar.Solar</t>
  </si>
  <si>
    <t>TES.ktoe.BE.Res.HH.Thermal.SH.Biomass.CO</t>
  </si>
  <si>
    <t>TES.ktoe.BE.Res.HH.Thermal.SH.Biomass.CO.Biomass.Biomass</t>
  </si>
  <si>
    <t>TES.ktoe.BE.Res.HH.Thermal.SH.Biomass.CO.LPG.LPG</t>
  </si>
  <si>
    <t>TES.ktoe.BE.Res.HH.Thermal.SH.Biomass.CO.Elc.Elec</t>
  </si>
  <si>
    <t>TES.ktoe.BE.Res.HH.Thermal.SH.Geo</t>
  </si>
  <si>
    <t>TES.ktoe.BE.Res.HH.Thermal.SH.Geo.SH</t>
  </si>
  <si>
    <t>TES.ktoe.BE.Res.HH.Thermal.SH.Geo.SH.Geo</t>
  </si>
  <si>
    <t>TES.ktoe.BE.Res.HH.Thermal.SH.Geo.SH.Elec</t>
  </si>
  <si>
    <t>TES.ktoe.BE.Res.HH.Thermal.SH.Geo.SC</t>
  </si>
  <si>
    <t>TES.ktoe.BE.Res.HH.Thermal.SH.Geo.SC.AC.Elec</t>
  </si>
  <si>
    <t>TES.ktoe.BE.Res.HH.Thermal.SH.Geo.WH</t>
  </si>
  <si>
    <t>TES.ktoe.BE.Res.HH.Thermal.SH.Geo.WH.Geo.NoSolar.Geo</t>
  </si>
  <si>
    <t>TES.ktoe.BE.Res.HH.Thermal.SH.Geo.WH.Geo.Solar</t>
  </si>
  <si>
    <t>TES.ktoe.BE.Res.HH.Thermal.SH.Geo.WH.Geo.Solar.Geo</t>
  </si>
  <si>
    <t>TES.ktoe.BE.Res.HH.Thermal.SH.Geo.WH.Geo.Solar.Solar</t>
  </si>
  <si>
    <t>TES.ktoe.BE.Res.HH.Thermal.SH.Geo.WH.Elc.NoSolar.Elec</t>
  </si>
  <si>
    <t>TES.ktoe.BE.Res.HH.Thermal.SH.Geo.WH.Elc.Solar</t>
  </si>
  <si>
    <t>TES.ktoe.BE.Res.HH.Thermal.SH.Geo.WH.Elc.Solar.Elec</t>
  </si>
  <si>
    <t>TES.ktoe.BE.Res.HH.Thermal.SH.Geo.WH.Elc.Solar.Solar</t>
  </si>
  <si>
    <t>TES.ktoe.BE.Res.HH.Thermal.SH.Geo.CO</t>
  </si>
  <si>
    <t>TES.ktoe.BE.Res.HH.Thermal.SH.Geo.CO.LPG.LPG</t>
  </si>
  <si>
    <t>TES.ktoe.BE.Res.HH.Thermal.SH.Geo.CO.Elc.Elec</t>
  </si>
  <si>
    <t>TES.ktoe.BE.Res.HH.Thermal.SH.DistrHeat</t>
  </si>
  <si>
    <t>TES.ktoe.BE.Res.HH.Thermal.SH.DistrHeat.SH</t>
  </si>
  <si>
    <t>TES.ktoe.BE.Res.HH.Thermal.SH.DistrHeat.SH.Steam_Distr</t>
  </si>
  <si>
    <t>TES.ktoe.BE.Res.HH.Thermal.SH.DistrHeat.SH.Elec</t>
  </si>
  <si>
    <t>TES.ktoe.BE.Res.HH.Thermal.SH.DistrHeat.SC</t>
  </si>
  <si>
    <t>TES.ktoe.BE.Res.HH.Thermal.SH.DistrHeat.SC.AC.Elec</t>
  </si>
  <si>
    <t>TES.ktoe.BE.Res.HH.Thermal.SH.DistrHeat.WH</t>
  </si>
  <si>
    <t>TES.ktoe.BE.Res.HH.Thermal.SH.DistrHeat.WH.DistrHeat.NoSolar.Steam_Distr</t>
  </si>
  <si>
    <t>TES.ktoe.BE.Res.HH.Thermal.SH.DistrHeat.WH.DistrHeat.Solar</t>
  </si>
  <si>
    <t>TES.ktoe.BE.Res.HH.Thermal.SH.DistrHeat.WH.DistrHeat.Solar.Steam_Distr</t>
  </si>
  <si>
    <t>TES.ktoe.BE.Res.HH.Thermal.SH.DistrHeat.WH.DistrHeat.Solar.Solar</t>
  </si>
  <si>
    <t>TES.ktoe.BE.Res.HH.Thermal.SH.DistrHeat.WH.Elc.NoSolar.Elec</t>
  </si>
  <si>
    <t>TES.ktoe.BE.Res.HH.Thermal.SH.DistrHeat.WH.Elc.Solar</t>
  </si>
  <si>
    <t>TES.ktoe.BE.Res.HH.Thermal.SH.DistrHeat.WH.Elc.Solar.Elec</t>
  </si>
  <si>
    <t>TES.ktoe.BE.Res.HH.Thermal.SH.DistrHeat.WH.Elc.Solar.Solar</t>
  </si>
  <si>
    <t>TES.ktoe.BE.Res.HH.Thermal.SH.DistrHeat.CO</t>
  </si>
  <si>
    <t>TES.ktoe.BE.Res.HH.Thermal.SH.DistrHeat.CO.LPG.LPG</t>
  </si>
  <si>
    <t>TES.ktoe.BE.Res.HH.Thermal.SH.DistrHeat.CO.Elc.Elec</t>
  </si>
  <si>
    <t>TES.ktoe.BE.Res.HH.Thermal.SH.AdvElc</t>
  </si>
  <si>
    <t>TES.ktoe.BE.Res.HH.Thermal.SH.AdvElc.SH</t>
  </si>
  <si>
    <t>TES.ktoe.BE.Res.HH.Thermal.SH.AdvElc.SH.Elec</t>
  </si>
  <si>
    <t>TES.ktoe.BE.Res.HH.Thermal.SH.AdvElc.SC</t>
  </si>
  <si>
    <t>TES.ktoe.BE.Res.HH.Thermal.SH.AdvElc.SC.AC.Elec</t>
  </si>
  <si>
    <t>TES.ktoe.BE.Res.HH.Thermal.SH.AdvElc.WH</t>
  </si>
  <si>
    <t>TES.ktoe.BE.Res.HH.Thermal.SH.AdvElc.WH.LPG.NoSolar.LPG</t>
  </si>
  <si>
    <t>TES.ktoe.BE.Res.HH.Thermal.SH.AdvElc.WH.LPG.Solar</t>
  </si>
  <si>
    <t>TES.ktoe.BE.Res.HH.Thermal.SH.AdvElc.WH.LPG.Solar.LPG</t>
  </si>
  <si>
    <t>TES.ktoe.BE.Res.HH.Thermal.SH.AdvElc.WH.LPG.Solar.Solar</t>
  </si>
  <si>
    <t>TES.ktoe.BE.Res.HH.Thermal.SH.AdvElc.WH.Elc.NoSolar.Elec</t>
  </si>
  <si>
    <t>TES.ktoe.BE.Res.HH.Thermal.SH.AdvElc.WH.Elc.Solar</t>
  </si>
  <si>
    <t>TES.ktoe.BE.Res.HH.Thermal.SH.AdvElc.WH.Elc.Solar.Elec</t>
  </si>
  <si>
    <t>TES.ktoe.BE.Res.HH.Thermal.SH.AdvElc.WH.Elc.Solar.Solar</t>
  </si>
  <si>
    <t>TES.ktoe.BE.Res.HH.Thermal.SH.AdvElc.CO</t>
  </si>
  <si>
    <t>TES.ktoe.BE.Res.HH.Thermal.SH.AdvElc.CO.LPG.LPG</t>
  </si>
  <si>
    <t>TES.ktoe.BE.Res.HH.Thermal.SH.AdvElc.CO.Elc.Elec</t>
  </si>
  <si>
    <t>TES.ktoe.BE.Res.HH.Thermal.SH.ConvElc</t>
  </si>
  <si>
    <t>TES.ktoe.BE.Res.HH.Thermal.SH.ConvElc.SH</t>
  </si>
  <si>
    <t>TES.ktoe.BE.Res.HH.Thermal.SH.ConvElc.SH.Elec</t>
  </si>
  <si>
    <t>TES.ktoe.BE.Res.HH.Thermal.SH.ConvElc.SC</t>
  </si>
  <si>
    <t>TES.ktoe.BE.Res.HH.Thermal.SH.ConvElc.SC.AC.Elec</t>
  </si>
  <si>
    <t>TES.ktoe.BE.Res.HH.Thermal.SH.ConvElc.WH</t>
  </si>
  <si>
    <t>TES.ktoe.BE.Res.HH.Thermal.SH.ConvElc.WH.LPG.NoSolar.LPG</t>
  </si>
  <si>
    <t>TES.ktoe.BE.Res.HH.Thermal.SH.ConvElc.WH.LPG.Solar</t>
  </si>
  <si>
    <t>TES.ktoe.BE.Res.HH.Thermal.SH.ConvElc.WH.LPG.Solar.LPG</t>
  </si>
  <si>
    <t>TES.ktoe.BE.Res.HH.Thermal.SH.ConvElc.WH.LPG.Solar.Solar</t>
  </si>
  <si>
    <t>TES.ktoe.BE.Res.HH.Thermal.SH.ConvElc.WH.Elc.NoSolar.Elec</t>
  </si>
  <si>
    <t>TES.ktoe.BE.Res.HH.Thermal.SH.ConvElc.WH.Elc.Solar</t>
  </si>
  <si>
    <t>TES.ktoe.BE.Res.HH.Thermal.SH.ConvElc.WH.Elc.Solar.Elec</t>
  </si>
  <si>
    <t>TES.ktoe.BE.Res.HH.Thermal.SH.ConvElc.WH.Elc.Solar.Solar</t>
  </si>
  <si>
    <t>TES.ktoe.BE.Res.HH.Thermal.SH.ConvElc.CO</t>
  </si>
  <si>
    <t>TES.ktoe.BE.Res.HH.Thermal.SH.ConvElc.CO.LPG.LPG</t>
  </si>
  <si>
    <t>TES.ktoe.BE.Res.HH.Thermal.SH.ConvElc.CO.Elc.Elec</t>
  </si>
  <si>
    <t>BE - System efficiency indicator (detailed structure)</t>
  </si>
  <si>
    <t>Eff.ratio.BE.Res.HH.Thermal.SH.Solids</t>
  </si>
  <si>
    <t>Eff.ratio.BE.Res.HH.Thermal.SH.Solids.SH</t>
  </si>
  <si>
    <t>Eff.ratio.BE.Res.HH.Thermal.SH.Solids.SH.Solids</t>
  </si>
  <si>
    <t>Eff.ratio.BE.Res.HH.Thermal.SH.Solids.SH.Elec</t>
  </si>
  <si>
    <t>Eff.ratio.BE.Res.HH.Thermal.SH.Solids.SC</t>
  </si>
  <si>
    <t>Eff.ratio.BE.Res.HH.Thermal.SH.Solids.SC.AC.Elec</t>
  </si>
  <si>
    <t>Eff.ratio.BE.Res.HH.Thermal.SH.Solids.WH</t>
  </si>
  <si>
    <t>Eff.ratio.BE.Res.HH.Thermal.SH.Solids.WH.Solids.NoSolar.Solids</t>
  </si>
  <si>
    <t>Eff.ratio.BE.Res.HH.Thermal.SH.Solids.WH.LPG.NoSolar.LPG</t>
  </si>
  <si>
    <t>Eff.ratio.BE.Res.HH.Thermal.SH.Solids.WH.LPG.Solar</t>
  </si>
  <si>
    <t>Eff.ratio.BE.Res.HH.Thermal.SH.Solids.WH.LPG.Solar.LPG</t>
  </si>
  <si>
    <t>Eff.ratio.BE.Res.HH.Thermal.SH.Solids.WH.LPG.Solar.Solar</t>
  </si>
  <si>
    <t>Eff.ratio.BE.Res.HH.Thermal.SH.Solids.WH.Elc.NoSolar.Elec</t>
  </si>
  <si>
    <t>Eff.ratio.BE.Res.HH.Thermal.SH.Solids.WH.Elc.Solar</t>
  </si>
  <si>
    <t>Eff.ratio.BE.Res.HH.Thermal.SH.Solids.WH.Elc.Solar.Elec</t>
  </si>
  <si>
    <t>Eff.ratio.BE.Res.HH.Thermal.SH.Solids.WH.Elc.Solar.Solar</t>
  </si>
  <si>
    <t>Eff.ratio.BE.Res.HH.Thermal.SH.Solids.CO</t>
  </si>
  <si>
    <t>Eff.ratio.BE.Res.HH.Thermal.SH.Solids.CO.Solids.Solids</t>
  </si>
  <si>
    <t>Eff.ratio.BE.Res.HH.Thermal.SH.Solids.CO.LPG.LPG</t>
  </si>
  <si>
    <t>Eff.ratio.BE.Res.HH.Thermal.SH.Solids.CO.Elc.Elec</t>
  </si>
  <si>
    <t>Eff.ratio.BE.Res.HH.Thermal.SH.LPG</t>
  </si>
  <si>
    <t>Eff.ratio.BE.Res.HH.Thermal.SH.LPG.SH</t>
  </si>
  <si>
    <t>Eff.ratio.BE.Res.HH.Thermal.SH.LPG.SH.LPG</t>
  </si>
  <si>
    <t>Eff.ratio.BE.Res.HH.Thermal.SH.LPG.SH.Elec</t>
  </si>
  <si>
    <t>Eff.ratio.BE.Res.HH.Thermal.SH.LPG.SC</t>
  </si>
  <si>
    <t>Eff.ratio.BE.Res.HH.Thermal.SH.LPG.SC.AC.Elec</t>
  </si>
  <si>
    <t>Eff.ratio.BE.Res.HH.Thermal.SH.LPG.WH</t>
  </si>
  <si>
    <t>Eff.ratio.BE.Res.HH.Thermal.SH.LPG.WH.LPG.NoSolar.LPG</t>
  </si>
  <si>
    <t>Eff.ratio.BE.Res.HH.Thermal.SH.LPG.WH.LPG.Solar</t>
  </si>
  <si>
    <t>Eff.ratio.BE.Res.HH.Thermal.SH.LPG.WH.LPG.Solar.LPG</t>
  </si>
  <si>
    <t>Eff.ratio.BE.Res.HH.Thermal.SH.LPG.WH.LPG.Solar.Solar</t>
  </si>
  <si>
    <t>Eff.ratio.BE.Res.HH.Thermal.SH.LPG.WH.Elc.NoSolar.Elec</t>
  </si>
  <si>
    <t>Eff.ratio.BE.Res.HH.Thermal.SH.LPG.WH.Elc.Solar</t>
  </si>
  <si>
    <t>Eff.ratio.BE.Res.HH.Thermal.SH.LPG.WH.Elc.Solar.Elec</t>
  </si>
  <si>
    <t>Eff.ratio.BE.Res.HH.Thermal.SH.LPG.WH.Elc.Solar.Solar</t>
  </si>
  <si>
    <t>Eff.ratio.BE.Res.HH.Thermal.SH.LPG.CO</t>
  </si>
  <si>
    <t>Eff.ratio.BE.Res.HH.Thermal.SH.LPG.CO.LPG.LPG</t>
  </si>
  <si>
    <t>Eff.ratio.BE.Res.HH.Thermal.SH.LPG.CO.Elc.Elec</t>
  </si>
  <si>
    <t>Eff.ratio.BE.Res.HH.Thermal.SH.Oil</t>
  </si>
  <si>
    <t>Eff.ratio.BE.Res.HH.Thermal.SH.Oil.SH</t>
  </si>
  <si>
    <t>Eff.ratio.BE.Res.HH.Thermal.SH.Oil.SH.Oil</t>
  </si>
  <si>
    <t>Eff.ratio.BE.Res.HH.Thermal.SH.Oil.SH.Elec</t>
  </si>
  <si>
    <t>Eff.ratio.BE.Res.HH.Thermal.SH.Oil.SC</t>
  </si>
  <si>
    <t>Eff.ratio.BE.Res.HH.Thermal.SH.Oil.SC.AC.Elec</t>
  </si>
  <si>
    <t>Eff.ratio.BE.Res.HH.Thermal.SH.Oil.WH</t>
  </si>
  <si>
    <t>Eff.ratio.BE.Res.HH.Thermal.SH.Oil.WH.Oil.NoSolar.Oil</t>
  </si>
  <si>
    <t>Eff.ratio.BE.Res.HH.Thermal.SH.Oil.WH.Oil.Solar</t>
  </si>
  <si>
    <t>Eff.ratio.BE.Res.HH.Thermal.SH.Oil.WH.Oil.Solar.Oil</t>
  </si>
  <si>
    <t>Eff.ratio.BE.Res.HH.Thermal.SH.Oil.WH.Oil.Solar.Solar</t>
  </si>
  <si>
    <t>Eff.ratio.BE.Res.HH.Thermal.SH.Oil.WH.Elc.NoSolar.Elec</t>
  </si>
  <si>
    <t>Eff.ratio.BE.Res.HH.Thermal.SH.Oil.WH.Elc.Solar</t>
  </si>
  <si>
    <t>Eff.ratio.BE.Res.HH.Thermal.SH.Oil.WH.Elc.Solar.Elec</t>
  </si>
  <si>
    <t>Eff.ratio.BE.Res.HH.Thermal.SH.Oil.WH.Elc.Solar.Solar</t>
  </si>
  <si>
    <t>Eff.ratio.BE.Res.HH.Thermal.SH.Oil.CO</t>
  </si>
  <si>
    <t>Eff.ratio.BE.Res.HH.Thermal.SH.Oil.CO.LPG.LPG</t>
  </si>
  <si>
    <t>Eff.ratio.BE.Res.HH.Thermal.SH.Oil.CO.Elc.Elec</t>
  </si>
  <si>
    <t>Eff.ratio.BE.Res.HH.Thermal.SH.Gas</t>
  </si>
  <si>
    <t>Eff.ratio.BE.Res.HH.Thermal.SH.Gas.SH</t>
  </si>
  <si>
    <t>Eff.ratio.BE.Res.HH.Thermal.SH.Gas.SH.Gas</t>
  </si>
  <si>
    <t>Eff.ratio.BE.Res.HH.Thermal.SH.Gas.SH.Elec</t>
  </si>
  <si>
    <t>Eff.ratio.BE.Res.HH.Thermal.SH.Gas.SC</t>
  </si>
  <si>
    <t>Eff.ratio.BE.Res.HH.Thermal.SH.Gas.SC.AC.Elec</t>
  </si>
  <si>
    <t>Eff.ratio.BE.Res.HH.Thermal.SH.Gas.WH</t>
  </si>
  <si>
    <t>Eff.ratio.BE.Res.HH.Thermal.SH.Gas.WH.Gas.NoSolar.Gas</t>
  </si>
  <si>
    <t>Eff.ratio.BE.Res.HH.Thermal.SH.Gas.WH.Gas.Solar</t>
  </si>
  <si>
    <t>Eff.ratio.BE.Res.HH.Thermal.SH.Gas.WH.Gas.Solar.Gas</t>
  </si>
  <si>
    <t>Eff.ratio.BE.Res.HH.Thermal.SH.Gas.WH.Gas.Solar.Solar</t>
  </si>
  <si>
    <t>Eff.ratio.BE.Res.HH.Thermal.SH.Gas.WH.Elc.NoSolar.Elec</t>
  </si>
  <si>
    <t>Eff.ratio.BE.Res.HH.Thermal.SH.Gas.WH.Elc.Solar</t>
  </si>
  <si>
    <t>Eff.ratio.BE.Res.HH.Thermal.SH.Gas.WH.Elc.Solar.Elec</t>
  </si>
  <si>
    <t>Eff.ratio.BE.Res.HH.Thermal.SH.Gas.WH.Elc.Solar.Solar</t>
  </si>
  <si>
    <t>Eff.ratio.BE.Res.HH.Thermal.SH.Gas.CO</t>
  </si>
  <si>
    <t>Eff.ratio.BE.Res.HH.Thermal.SH.Gas.CO.Gas.Gas</t>
  </si>
  <si>
    <t>Eff.ratio.BE.Res.HH.Thermal.SH.Gas.CO.Elc.Elec</t>
  </si>
  <si>
    <t>Eff.ratio.BE.Res.HH.Thermal.SH.Biomass</t>
  </si>
  <si>
    <t>Eff.ratio.BE.Res.HH.Thermal.SH.Biomass.SH</t>
  </si>
  <si>
    <t>Eff.ratio.BE.Res.HH.Thermal.SH.Biomass.SH.Biomass</t>
  </si>
  <si>
    <t>Eff.ratio.BE.Res.HH.Thermal.SH.Biomass.SH.Elec</t>
  </si>
  <si>
    <t>Eff.ratio.BE.Res.HH.Thermal.SH.Biomass.SC</t>
  </si>
  <si>
    <t>Eff.ratio.BE.Res.HH.Thermal.SH.Biomass.SC.AC.Elec</t>
  </si>
  <si>
    <t>Eff.ratio.BE.Res.HH.Thermal.SH.Biomass.WH</t>
  </si>
  <si>
    <t>Eff.ratio.BE.Res.HH.Thermal.SH.Biomass.WH.Biomass.NoSolar.Biomass</t>
  </si>
  <si>
    <t>Eff.ratio.BE.Res.HH.Thermal.SH.Biomass.WH.Biomass.Solar</t>
  </si>
  <si>
    <t>Eff.ratio.BE.Res.HH.Thermal.SH.Biomass.WH.Biomass.Solar.Biomass</t>
  </si>
  <si>
    <t>Eff.ratio.BE.Res.HH.Thermal.SH.Biomass.WH.Biomass.Solar.Solar</t>
  </si>
  <si>
    <t>Eff.ratio.BE.Res.HH.Thermal.SH.Biomass.WH.LPG.NoSolar.LPG</t>
  </si>
  <si>
    <t>Eff.ratio.BE.Res.HH.Thermal.SH.Biomass.WH.LPG.Solar</t>
  </si>
  <si>
    <t>Eff.ratio.BE.Res.HH.Thermal.SH.Biomass.WH.LPG.Solar.LPG</t>
  </si>
  <si>
    <t>Eff.ratio.BE.Res.HH.Thermal.SH.Biomass.WH.LPG.Solar.Solar</t>
  </si>
  <si>
    <t>Eff.ratio.BE.Res.HH.Thermal.SH.Biomass.WH.Elc.NoSolar.Elec</t>
  </si>
  <si>
    <t>Eff.ratio.BE.Res.HH.Thermal.SH.Biomass.WH.Elc.Solar</t>
  </si>
  <si>
    <t>Eff.ratio.BE.Res.HH.Thermal.SH.Biomass.WH.Elc.Solar.Elec</t>
  </si>
  <si>
    <t>Eff.ratio.BE.Res.HH.Thermal.SH.Biomass.WH.Elc.Solar.Solar</t>
  </si>
  <si>
    <t>Eff.ratio.BE.Res.HH.Thermal.SH.Biomass.CO</t>
  </si>
  <si>
    <t>Eff.ratio.BE.Res.HH.Thermal.SH.Biomass.CO.Biomass.Biomass</t>
  </si>
  <si>
    <t>Eff.ratio.BE.Res.HH.Thermal.SH.Biomass.CO.LPG.LPG</t>
  </si>
  <si>
    <t>Eff.ratio.BE.Res.HH.Thermal.SH.Biomass.CO.Elc.Elec</t>
  </si>
  <si>
    <t>Eff.ratio.BE.Res.HH.Thermal.SH.Geo</t>
  </si>
  <si>
    <t>Eff.ratio.BE.Res.HH.Thermal.SH.Geo.SH</t>
  </si>
  <si>
    <t>Eff.ratio.BE.Res.HH.Thermal.SH.Geo.SH.Geo</t>
  </si>
  <si>
    <t>Eff.ratio.BE.Res.HH.Thermal.SH.Geo.SH.Elec</t>
  </si>
  <si>
    <t>Eff.ratio.BE.Res.HH.Thermal.SH.Geo.SC</t>
  </si>
  <si>
    <t>Eff.ratio.BE.Res.HH.Thermal.SH.Geo.SC.AC.Elec</t>
  </si>
  <si>
    <t>Eff.ratio.BE.Res.HH.Thermal.SH.Geo.WH</t>
  </si>
  <si>
    <t>Eff.ratio.BE.Res.HH.Thermal.SH.Geo.WH.Geo.NoSolar.Geo</t>
  </si>
  <si>
    <t>Eff.ratio.BE.Res.HH.Thermal.SH.Geo.WH.Geo.Solar</t>
  </si>
  <si>
    <t>Eff.ratio.BE.Res.HH.Thermal.SH.Geo.WH.Geo.Solar.Geo</t>
  </si>
  <si>
    <t>Eff.ratio.BE.Res.HH.Thermal.SH.Geo.WH.Geo.Solar.Solar</t>
  </si>
  <si>
    <t>Eff.ratio.BE.Res.HH.Thermal.SH.Geo.WH.Elc.NoSolar.Elec</t>
  </si>
  <si>
    <t>Eff.ratio.BE.Res.HH.Thermal.SH.Geo.WH.Elc.Solar</t>
  </si>
  <si>
    <t>Eff.ratio.BE.Res.HH.Thermal.SH.Geo.WH.Elc.Solar.Elec</t>
  </si>
  <si>
    <t>Eff.ratio.BE.Res.HH.Thermal.SH.Geo.WH.Elc.Solar.Solar</t>
  </si>
  <si>
    <t>Eff.ratio.BE.Res.HH.Thermal.SH.Geo.CO</t>
  </si>
  <si>
    <t>Eff.ratio.BE.Res.HH.Thermal.SH.Geo.CO.LPG.LPG</t>
  </si>
  <si>
    <t>Eff.ratio.BE.Res.HH.Thermal.SH.Geo.CO.Elc.Elec</t>
  </si>
  <si>
    <t>Eff.ratio.BE.Res.HH.Thermal.SH.DistrHeat</t>
  </si>
  <si>
    <t>Eff.ratio.BE.Res.HH.Thermal.SH.DistrHeat.SH</t>
  </si>
  <si>
    <t>Eff.ratio.BE.Res.HH.Thermal.SH.DistrHeat.SH.Steam_Distr</t>
  </si>
  <si>
    <t>Eff.ratio.BE.Res.HH.Thermal.SH.DistrHeat.SH.Elec</t>
  </si>
  <si>
    <t>Eff.ratio.BE.Res.HH.Thermal.SH.DistrHeat.SC</t>
  </si>
  <si>
    <t>Eff.ratio.BE.Res.HH.Thermal.SH.DistrHeat.SC.AC.Elec</t>
  </si>
  <si>
    <t>Eff.ratio.BE.Res.HH.Thermal.SH.DistrHeat.WH</t>
  </si>
  <si>
    <t>Eff.ratio.BE.Res.HH.Thermal.SH.DistrHeat.WH.DistrHeat.NoSolar.Steam_Distr</t>
  </si>
  <si>
    <t>Eff.ratio.BE.Res.HH.Thermal.SH.DistrHeat.WH.DistrHeat.Solar</t>
  </si>
  <si>
    <t>Eff.ratio.BE.Res.HH.Thermal.SH.DistrHeat.WH.DistrHeat.Solar.Steam_Distr</t>
  </si>
  <si>
    <t>Eff.ratio.BE.Res.HH.Thermal.SH.DistrHeat.WH.DistrHeat.Solar.Solar</t>
  </si>
  <si>
    <t>Eff.ratio.BE.Res.HH.Thermal.SH.DistrHeat.WH.Elc.NoSolar.Elec</t>
  </si>
  <si>
    <t>Eff.ratio.BE.Res.HH.Thermal.SH.DistrHeat.WH.Elc.Solar</t>
  </si>
  <si>
    <t>Eff.ratio.BE.Res.HH.Thermal.SH.DistrHeat.WH.Elc.Solar.Elec</t>
  </si>
  <si>
    <t>Eff.ratio.BE.Res.HH.Thermal.SH.DistrHeat.WH.Elc.Solar.Solar</t>
  </si>
  <si>
    <t>Eff.ratio.BE.Res.HH.Thermal.SH.DistrHeat.CO</t>
  </si>
  <si>
    <t>Eff.ratio.BE.Res.HH.Thermal.SH.DistrHeat.CO.LPG.LPG</t>
  </si>
  <si>
    <t>Eff.ratio.BE.Res.HH.Thermal.SH.DistrHeat.CO.Elc.Elec</t>
  </si>
  <si>
    <t>Eff.ratio.BE.Res.HH.Thermal.SH.AdvElc</t>
  </si>
  <si>
    <t>Eff.ratio.BE.Res.HH.Thermal.SH.AdvElc.SH</t>
  </si>
  <si>
    <t>Eff.ratio.BE.Res.HH.Thermal.SH.AdvElc.SH.Elec</t>
  </si>
  <si>
    <t>Eff.ratio.BE.Res.HH.Thermal.SH.AdvElc.SC</t>
  </si>
  <si>
    <t>Eff.ratio.BE.Res.HH.Thermal.SH.AdvElc.SC.AC.Elec</t>
  </si>
  <si>
    <t>Eff.ratio.BE.Res.HH.Thermal.SH.AdvElc.WH</t>
  </si>
  <si>
    <t>Eff.ratio.BE.Res.HH.Thermal.SH.AdvElc.WH.LPG.NoSolar.LPG</t>
  </si>
  <si>
    <t>Eff.ratio.BE.Res.HH.Thermal.SH.AdvElc.WH.LPG.Solar</t>
  </si>
  <si>
    <t>Eff.ratio.BE.Res.HH.Thermal.SH.AdvElc.WH.LPG.Solar.LPG</t>
  </si>
  <si>
    <t>Eff.ratio.BE.Res.HH.Thermal.SH.AdvElc.WH.LPG.Solar.Solar</t>
  </si>
  <si>
    <t>Eff.ratio.BE.Res.HH.Thermal.SH.AdvElc.WH.Elc.NoSolar.Elec</t>
  </si>
  <si>
    <t>Eff.ratio.BE.Res.HH.Thermal.SH.AdvElc.WH.Elc.Solar</t>
  </si>
  <si>
    <t>Eff.ratio.BE.Res.HH.Thermal.SH.AdvElc.WH.Elc.Solar.Elec</t>
  </si>
  <si>
    <t>Eff.ratio.BE.Res.HH.Thermal.SH.AdvElc.WH.Elc.Solar.Solar</t>
  </si>
  <si>
    <t>Eff.ratio.BE.Res.HH.Thermal.SH.AdvElc.CO</t>
  </si>
  <si>
    <t>Eff.ratio.BE.Res.HH.Thermal.SH.AdvElc.CO.LPG.LPG</t>
  </si>
  <si>
    <t>Eff.ratio.BE.Res.HH.Thermal.SH.AdvElc.CO.Elc.Elec</t>
  </si>
  <si>
    <t>Eff.ratio.BE.Res.HH.Thermal.SH.ConvElc</t>
  </si>
  <si>
    <t>Eff.ratio.BE.Res.HH.Thermal.SH.ConvElc.SH</t>
  </si>
  <si>
    <t>Eff.ratio.BE.Res.HH.Thermal.SH.ConvElc.SH.Elec</t>
  </si>
  <si>
    <t>Eff.ratio.BE.Res.HH.Thermal.SH.ConvElc.SC</t>
  </si>
  <si>
    <t>Eff.ratio.BE.Res.HH.Thermal.SH.ConvElc.SC.AC.Elec</t>
  </si>
  <si>
    <t>Eff.ratio.BE.Res.HH.Thermal.SH.ConvElc.WH</t>
  </si>
  <si>
    <t>Eff.ratio.BE.Res.HH.Thermal.SH.ConvElc.WH.LPG.NoSolar.LPG</t>
  </si>
  <si>
    <t>Eff.ratio.BE.Res.HH.Thermal.SH.ConvElc.WH.LPG.Solar</t>
  </si>
  <si>
    <t>Eff.ratio.BE.Res.HH.Thermal.SH.ConvElc.WH.LPG.Solar.LPG</t>
  </si>
  <si>
    <t>Eff.ratio.BE.Res.HH.Thermal.SH.ConvElc.WH.LPG.Solar.Solar</t>
  </si>
  <si>
    <t>Eff.ratio.BE.Res.HH.Thermal.SH.ConvElc.WH.Elc.NoSolar.Elec</t>
  </si>
  <si>
    <t>Eff.ratio.BE.Res.HH.Thermal.SH.ConvElc.WH.Elc.Solar</t>
  </si>
  <si>
    <t>Eff.ratio.BE.Res.HH.Thermal.SH.ConvElc.WH.Elc.Solar.Elec</t>
  </si>
  <si>
    <t>Eff.ratio.BE.Res.HH.Thermal.SH.ConvElc.WH.Elc.Solar.Solar</t>
  </si>
  <si>
    <t>Eff.ratio.BE.Res.HH.Thermal.SH.ConvElc.CO</t>
  </si>
  <si>
    <t>Eff.ratio.BE.Res.HH.Thermal.SH.ConvElc.CO.LPG.LPG</t>
  </si>
  <si>
    <t>Eff.ratio.BE.Res.HH.Thermal.SH.ConvElc.CO.Elc.Elec</t>
  </si>
  <si>
    <t>BE - CO2 emissions (detailed structure)</t>
  </si>
  <si>
    <t>EMI.ktCO2.BE.Res.HH.Thermal.SH.Solids</t>
  </si>
  <si>
    <t>EMI.ktCO2.BE.Res.HH.Thermal.SH.Solids.SH</t>
  </si>
  <si>
    <t>EMI.ktCO2.BE.Res.HH.Thermal.SH.Solids.SH.Solids</t>
  </si>
  <si>
    <t>EMI.ktCO2.BE.Res.HH.Thermal.SH.Solids.SH.Elec</t>
  </si>
  <si>
    <t>EMI.ktCO2.BE.Res.HH.Thermal.SH.Solids.SC</t>
  </si>
  <si>
    <t>EMI.ktCO2.BE.Res.HH.Thermal.SH.Solids.SC.AC.Elec</t>
  </si>
  <si>
    <t>EMI.ktCO2.BE.Res.HH.Thermal.SH.Solids.WH</t>
  </si>
  <si>
    <t>EMI.ktCO2.BE.Res.HH.Thermal.SH.Solids.WH.Solids.NoSolar.Solids</t>
  </si>
  <si>
    <t>EMI.ktCO2.BE.Res.HH.Thermal.SH.Solids.WH.LPG.NoSolar.LPG</t>
  </si>
  <si>
    <t>EMI.ktCO2.BE.Res.HH.Thermal.SH.Solids.WH.LPG.Solar</t>
  </si>
  <si>
    <t>EMI.ktCO2.BE.Res.HH.Thermal.SH.Solids.WH.LPG.Solar.LPG</t>
  </si>
  <si>
    <t>EMI.ktCO2.BE.Res.HH.Thermal.SH.Solids.WH.LPG.Solar.Solar</t>
  </si>
  <si>
    <t>EMI.ktCO2.BE.Res.HH.Thermal.SH.Solids.WH.Elc.NoSolar.Elec</t>
  </si>
  <si>
    <t>EMI.ktCO2.BE.Res.HH.Thermal.SH.Solids.WH.Elc.Solar</t>
  </si>
  <si>
    <t>EMI.ktCO2.BE.Res.HH.Thermal.SH.Solids.WH.Elc.Solar.Elec</t>
  </si>
  <si>
    <t>EMI.ktCO2.BE.Res.HH.Thermal.SH.Solids.WH.Elc.Solar.Solar</t>
  </si>
  <si>
    <t>EMI.ktCO2.BE.Res.HH.Thermal.SH.Solids.CO</t>
  </si>
  <si>
    <t>EMI.ktCO2.BE.Res.HH.Thermal.SH.Solids.CO.Solids.Solids</t>
  </si>
  <si>
    <t>EMI.ktCO2.BE.Res.HH.Thermal.SH.Solids.CO.LPG.LPG</t>
  </si>
  <si>
    <t>EMI.ktCO2.BE.Res.HH.Thermal.SH.Solids.CO.Elc.Elec</t>
  </si>
  <si>
    <t>EMI.ktCO2.BE.Res.HH.Thermal.SH.LPG</t>
  </si>
  <si>
    <t>EMI.ktCO2.BE.Res.HH.Thermal.SH.LPG.SH</t>
  </si>
  <si>
    <t>EMI.ktCO2.BE.Res.HH.Thermal.SH.LPG.SH.LPG</t>
  </si>
  <si>
    <t>EMI.ktCO2.BE.Res.HH.Thermal.SH.LPG.SH.Elec</t>
  </si>
  <si>
    <t>EMI.ktCO2.BE.Res.HH.Thermal.SH.LPG.SC</t>
  </si>
  <si>
    <t>EMI.ktCO2.BE.Res.HH.Thermal.SH.LPG.SC.AC.Elec</t>
  </si>
  <si>
    <t>EMI.ktCO2.BE.Res.HH.Thermal.SH.LPG.WH</t>
  </si>
  <si>
    <t>EMI.ktCO2.BE.Res.HH.Thermal.SH.LPG.WH.LPG.NoSolar.LPG</t>
  </si>
  <si>
    <t>EMI.ktCO2.BE.Res.HH.Thermal.SH.LPG.WH.LPG.Solar</t>
  </si>
  <si>
    <t>EMI.ktCO2.BE.Res.HH.Thermal.SH.LPG.WH.LPG.Solar.LPG</t>
  </si>
  <si>
    <t>EMI.ktCO2.BE.Res.HH.Thermal.SH.LPG.WH.LPG.Solar.Solar</t>
  </si>
  <si>
    <t>EMI.ktCO2.BE.Res.HH.Thermal.SH.LPG.WH.Elc.NoSolar.Elec</t>
  </si>
  <si>
    <t>EMI.ktCO2.BE.Res.HH.Thermal.SH.LPG.WH.Elc.Solar</t>
  </si>
  <si>
    <t>EMI.ktCO2.BE.Res.HH.Thermal.SH.LPG.WH.Elc.Solar.Elec</t>
  </si>
  <si>
    <t>EMI.ktCO2.BE.Res.HH.Thermal.SH.LPG.WH.Elc.Solar.Solar</t>
  </si>
  <si>
    <t>EMI.ktCO2.BE.Res.HH.Thermal.SH.LPG.CO</t>
  </si>
  <si>
    <t>EMI.ktCO2.BE.Res.HH.Thermal.SH.LPG.CO.LPG.LPG</t>
  </si>
  <si>
    <t>EMI.ktCO2.BE.Res.HH.Thermal.SH.LPG.CO.Elc.Elec</t>
  </si>
  <si>
    <t>EMI.ktCO2.BE.Res.HH.Thermal.SH.Oil</t>
  </si>
  <si>
    <t>EMI.ktCO2.BE.Res.HH.Thermal.SH.Oil.SH</t>
  </si>
  <si>
    <t>EMI.ktCO2.BE.Res.HH.Thermal.SH.Oil.SH.Oil</t>
  </si>
  <si>
    <t>EMI.ktCO2.BE.Res.HH.Thermal.SH.Oil.SH.Elec</t>
  </si>
  <si>
    <t>EMI.ktCO2.BE.Res.HH.Thermal.SH.Oil.SC</t>
  </si>
  <si>
    <t>EMI.ktCO2.BE.Res.HH.Thermal.SH.Oil.SC.AC.Elec</t>
  </si>
  <si>
    <t>EMI.ktCO2.BE.Res.HH.Thermal.SH.Oil.WH</t>
  </si>
  <si>
    <t>EMI.ktCO2.BE.Res.HH.Thermal.SH.Oil.WH.Oil.NoSolar.Oil</t>
  </si>
  <si>
    <t>EMI.ktCO2.BE.Res.HH.Thermal.SH.Oil.WH.Oil.Solar</t>
  </si>
  <si>
    <t>EMI.ktCO2.BE.Res.HH.Thermal.SH.Oil.WH.Oil.Solar.Oil</t>
  </si>
  <si>
    <t>EMI.ktCO2.BE.Res.HH.Thermal.SH.Oil.WH.Oil.Solar.Solar</t>
  </si>
  <si>
    <t>EMI.ktCO2.BE.Res.HH.Thermal.SH.Oil.WH.Elc.NoSolar.Elec</t>
  </si>
  <si>
    <t>EMI.ktCO2.BE.Res.HH.Thermal.SH.Oil.WH.Elc.Solar</t>
  </si>
  <si>
    <t>EMI.ktCO2.BE.Res.HH.Thermal.SH.Oil.WH.Elc.Solar.Elec</t>
  </si>
  <si>
    <t>EMI.ktCO2.BE.Res.HH.Thermal.SH.Oil.WH.Elc.Solar.Solar</t>
  </si>
  <si>
    <t>EMI.ktCO2.BE.Res.HH.Thermal.SH.Oil.CO</t>
  </si>
  <si>
    <t>EMI.ktCO2.BE.Res.HH.Thermal.SH.Oil.CO.LPG.LPG</t>
  </si>
  <si>
    <t>EMI.ktCO2.BE.Res.HH.Thermal.SH.Oil.CO.Elc.Elec</t>
  </si>
  <si>
    <t>EMI.ktCO2.BE.Res.HH.Thermal.SH.Gas</t>
  </si>
  <si>
    <t>EMI.ktCO2.BE.Res.HH.Thermal.SH.Gas.SH</t>
  </si>
  <si>
    <t>EMI.ktCO2.BE.Res.HH.Thermal.SH.Gas.SH.Gas</t>
  </si>
  <si>
    <t>EMI.ktCO2.BE.Res.HH.Thermal.SH.Gas.SH.Elec</t>
  </si>
  <si>
    <t>EMI.ktCO2.BE.Res.HH.Thermal.SH.Gas.SC</t>
  </si>
  <si>
    <t>EMI.ktCO2.BE.Res.HH.Thermal.SH.Gas.SC.AC.Elec</t>
  </si>
  <si>
    <t>EMI.ktCO2.BE.Res.HH.Thermal.SH.Gas.WH</t>
  </si>
  <si>
    <t>EMI.ktCO2.BE.Res.HH.Thermal.SH.Gas.WH.Gas.NoSolar.Gas</t>
  </si>
  <si>
    <t>EMI.ktCO2.BE.Res.HH.Thermal.SH.Gas.WH.Gas.Solar</t>
  </si>
  <si>
    <t>EMI.ktCO2.BE.Res.HH.Thermal.SH.Gas.WH.Gas.Solar.Gas</t>
  </si>
  <si>
    <t>EMI.ktCO2.BE.Res.HH.Thermal.SH.Gas.WH.Gas.Solar.Solar</t>
  </si>
  <si>
    <t>EMI.ktCO2.BE.Res.HH.Thermal.SH.Gas.WH.Elc.NoSolar.Elec</t>
  </si>
  <si>
    <t>EMI.ktCO2.BE.Res.HH.Thermal.SH.Gas.WH.Elc.Solar</t>
  </si>
  <si>
    <t>EMI.ktCO2.BE.Res.HH.Thermal.SH.Gas.WH.Elc.Solar.Elec</t>
  </si>
  <si>
    <t>EMI.ktCO2.BE.Res.HH.Thermal.SH.Gas.WH.Elc.Solar.Solar</t>
  </si>
  <si>
    <t>EMI.ktCO2.BE.Res.HH.Thermal.SH.Gas.CO</t>
  </si>
  <si>
    <t>EMI.ktCO2.BE.Res.HH.Thermal.SH.Gas.CO.Gas.Gas</t>
  </si>
  <si>
    <t>EMI.ktCO2.BE.Res.HH.Thermal.SH.Gas.CO.Elc.Elec</t>
  </si>
  <si>
    <t>EMI.ktCO2.BE.Res.HH.Thermal.SH.Biomass</t>
  </si>
  <si>
    <t>EMI.ktCO2.BE.Res.HH.Thermal.SH.Biomass.SH</t>
  </si>
  <si>
    <t>EMI.ktCO2.BE.Res.HH.Thermal.SH.Biomass.SH.Biomass</t>
  </si>
  <si>
    <t>EMI.ktCO2.BE.Res.HH.Thermal.SH.Biomass.SH.Elec</t>
  </si>
  <si>
    <t>EMI.ktCO2.BE.Res.HH.Thermal.SH.Biomass.SC</t>
  </si>
  <si>
    <t>EMI.ktCO2.BE.Res.HH.Thermal.SH.Biomass.SC.AC.Elec</t>
  </si>
  <si>
    <t>EMI.ktCO2.BE.Res.HH.Thermal.SH.Biomass.WH</t>
  </si>
  <si>
    <t>EMI.ktCO2.BE.Res.HH.Thermal.SH.Biomass.WH.Biomass.NoSolar.Biomass</t>
  </si>
  <si>
    <t>EMI.ktCO2.BE.Res.HH.Thermal.SH.Biomass.WH.Biomass.Solar</t>
  </si>
  <si>
    <t>EMI.ktCO2.BE.Res.HH.Thermal.SH.Biomass.WH.Biomass.Solar.Biomass</t>
  </si>
  <si>
    <t>EMI.ktCO2.BE.Res.HH.Thermal.SH.Biomass.WH.Biomass.Solar.Solar</t>
  </si>
  <si>
    <t>EMI.ktCO2.BE.Res.HH.Thermal.SH.Biomass.WH.LPG.NoSolar.LPG</t>
  </si>
  <si>
    <t>EMI.ktCO2.BE.Res.HH.Thermal.SH.Biomass.WH.LPG.Solar</t>
  </si>
  <si>
    <t>EMI.ktCO2.BE.Res.HH.Thermal.SH.Biomass.WH.LPG.Solar.LPG</t>
  </si>
  <si>
    <t>EMI.ktCO2.BE.Res.HH.Thermal.SH.Biomass.WH.LPG.Solar.Solar</t>
  </si>
  <si>
    <t>EMI.ktCO2.BE.Res.HH.Thermal.SH.Biomass.WH.Elc.NoSolar.Elec</t>
  </si>
  <si>
    <t>EMI.ktCO2.BE.Res.HH.Thermal.SH.Biomass.WH.Elc.Solar</t>
  </si>
  <si>
    <t>EMI.ktCO2.BE.Res.HH.Thermal.SH.Biomass.WH.Elc.Solar.Elec</t>
  </si>
  <si>
    <t>EMI.ktCO2.BE.Res.HH.Thermal.SH.Biomass.WH.Elc.Solar.Solar</t>
  </si>
  <si>
    <t>EMI.ktCO2.BE.Res.HH.Thermal.SH.Biomass.CO</t>
  </si>
  <si>
    <t>EMI.ktCO2.BE.Res.HH.Thermal.SH.Biomass.CO.Biomass.Biomass</t>
  </si>
  <si>
    <t>EMI.ktCO2.BE.Res.HH.Thermal.SH.Biomass.CO.LPG.LPG</t>
  </si>
  <si>
    <t>EMI.ktCO2.BE.Res.HH.Thermal.SH.Biomass.CO.Elc.Elec</t>
  </si>
  <si>
    <t>EMI.ktCO2.BE.Res.HH.Thermal.SH.Geo</t>
  </si>
  <si>
    <t>EMI.ktCO2.BE.Res.HH.Thermal.SH.Geo.SH</t>
  </si>
  <si>
    <t>EMI.ktCO2.BE.Res.HH.Thermal.SH.Geo.SH.Geo</t>
  </si>
  <si>
    <t>EMI.ktCO2.BE.Res.HH.Thermal.SH.Geo.SH.Elec</t>
  </si>
  <si>
    <t>EMI.ktCO2.BE.Res.HH.Thermal.SH.Geo.SC</t>
  </si>
  <si>
    <t>EMI.ktCO2.BE.Res.HH.Thermal.SH.Geo.SC.AC.Elec</t>
  </si>
  <si>
    <t>EMI.ktCO2.BE.Res.HH.Thermal.SH.Geo.WH</t>
  </si>
  <si>
    <t>EMI.ktCO2.BE.Res.HH.Thermal.SH.Geo.WH.Geo.NoSolar.Geo</t>
  </si>
  <si>
    <t>EMI.ktCO2.BE.Res.HH.Thermal.SH.Geo.WH.Geo.Solar</t>
  </si>
  <si>
    <t>EMI.ktCO2.BE.Res.HH.Thermal.SH.Geo.WH.Geo.Solar.Geo</t>
  </si>
  <si>
    <t>EMI.ktCO2.BE.Res.HH.Thermal.SH.Geo.WH.Geo.Solar.Solar</t>
  </si>
  <si>
    <t>EMI.ktCO2.BE.Res.HH.Thermal.SH.Geo.WH.Elc.NoSolar.Elec</t>
  </si>
  <si>
    <t>EMI.ktCO2.BE.Res.HH.Thermal.SH.Geo.WH.Elc.Solar</t>
  </si>
  <si>
    <t>EMI.ktCO2.BE.Res.HH.Thermal.SH.Geo.WH.Elc.Solar.Elec</t>
  </si>
  <si>
    <t>EMI.ktCO2.BE.Res.HH.Thermal.SH.Geo.WH.Elc.Solar.Solar</t>
  </si>
  <si>
    <t>EMI.ktCO2.BE.Res.HH.Thermal.SH.Geo.CO</t>
  </si>
  <si>
    <t>EMI.ktCO2.BE.Res.HH.Thermal.SH.Geo.CO.LPG.LPG</t>
  </si>
  <si>
    <t>EMI.ktCO2.BE.Res.HH.Thermal.SH.Geo.CO.Elc.Elec</t>
  </si>
  <si>
    <t>EMI.ktCO2.BE.Res.HH.Thermal.SH.DistrHeat</t>
  </si>
  <si>
    <t>EMI.ktCO2.BE.Res.HH.Thermal.SH.DistrHeat.SH</t>
  </si>
  <si>
    <t>EMI.ktCO2.BE.Res.HH.Thermal.SH.DistrHeat.SH.Steam_Distr</t>
  </si>
  <si>
    <t>EMI.ktCO2.BE.Res.HH.Thermal.SH.DistrHeat.SH.Elec</t>
  </si>
  <si>
    <t>EMI.ktCO2.BE.Res.HH.Thermal.SH.DistrHeat.SC</t>
  </si>
  <si>
    <t>EMI.ktCO2.BE.Res.HH.Thermal.SH.DistrHeat.SC.AC.Elec</t>
  </si>
  <si>
    <t>EMI.ktCO2.BE.Res.HH.Thermal.SH.DistrHeat.WH</t>
  </si>
  <si>
    <t>EMI.ktCO2.BE.Res.HH.Thermal.SH.DistrHeat.WH.DistrHeat.NoSolar.Steam_Distr</t>
  </si>
  <si>
    <t>EMI.ktCO2.BE.Res.HH.Thermal.SH.DistrHeat.WH.DistrHeat.Solar</t>
  </si>
  <si>
    <t>EMI.ktCO2.BE.Res.HH.Thermal.SH.DistrHeat.WH.DistrHeat.Solar.Steam_Distr</t>
  </si>
  <si>
    <t>EMI.ktCO2.BE.Res.HH.Thermal.SH.DistrHeat.WH.DistrHeat.Solar.Solar</t>
  </si>
  <si>
    <t>EMI.ktCO2.BE.Res.HH.Thermal.SH.DistrHeat.WH.Elc.NoSolar.Elec</t>
  </si>
  <si>
    <t>EMI.ktCO2.BE.Res.HH.Thermal.SH.DistrHeat.WH.Elc.Solar</t>
  </si>
  <si>
    <t>EMI.ktCO2.BE.Res.HH.Thermal.SH.DistrHeat.WH.Elc.Solar.Elec</t>
  </si>
  <si>
    <t>EMI.ktCO2.BE.Res.HH.Thermal.SH.DistrHeat.WH.Elc.Solar.Solar</t>
  </si>
  <si>
    <t>EMI.ktCO2.BE.Res.HH.Thermal.SH.DistrHeat.CO</t>
  </si>
  <si>
    <t>EMI.ktCO2.BE.Res.HH.Thermal.SH.DistrHeat.CO.LPG.LPG</t>
  </si>
  <si>
    <t>EMI.ktCO2.BE.Res.HH.Thermal.SH.DistrHeat.CO.Elc.Elec</t>
  </si>
  <si>
    <t>EMI.ktCO2.BE.Res.HH.Thermal.SH.AdvElc</t>
  </si>
  <si>
    <t>EMI.ktCO2.BE.Res.HH.Thermal.SH.AdvElc.SH</t>
  </si>
  <si>
    <t>EMI.ktCO2.BE.Res.HH.Thermal.SH.AdvElc.SH.Elec</t>
  </si>
  <si>
    <t>EMI.ktCO2.BE.Res.HH.Thermal.SH.AdvElc.SC</t>
  </si>
  <si>
    <t>EMI.ktCO2.BE.Res.HH.Thermal.SH.AdvElc.SC.AC.Elec</t>
  </si>
  <si>
    <t>EMI.ktCO2.BE.Res.HH.Thermal.SH.AdvElc.WH</t>
  </si>
  <si>
    <t>EMI.ktCO2.BE.Res.HH.Thermal.SH.AdvElc.WH.LPG.NoSolar.LPG</t>
  </si>
  <si>
    <t>EMI.ktCO2.BE.Res.HH.Thermal.SH.AdvElc.WH.LPG.Solar</t>
  </si>
  <si>
    <t>EMI.ktCO2.BE.Res.HH.Thermal.SH.AdvElc.WH.LPG.Solar.LPG</t>
  </si>
  <si>
    <t>EMI.ktCO2.BE.Res.HH.Thermal.SH.AdvElc.WH.LPG.Solar.Solar</t>
  </si>
  <si>
    <t>EMI.ktCO2.BE.Res.HH.Thermal.SH.AdvElc.WH.Elc.NoSolar.Elec</t>
  </si>
  <si>
    <t>EMI.ktCO2.BE.Res.HH.Thermal.SH.AdvElc.WH.Elc.Solar</t>
  </si>
  <si>
    <t>EMI.ktCO2.BE.Res.HH.Thermal.SH.AdvElc.WH.Elc.Solar.Elec</t>
  </si>
  <si>
    <t>EMI.ktCO2.BE.Res.HH.Thermal.SH.AdvElc.WH.Elc.Solar.Solar</t>
  </si>
  <si>
    <t>EMI.ktCO2.BE.Res.HH.Thermal.SH.AdvElc.CO</t>
  </si>
  <si>
    <t>EMI.ktCO2.BE.Res.HH.Thermal.SH.AdvElc.CO.LPG.LPG</t>
  </si>
  <si>
    <t>EMI.ktCO2.BE.Res.HH.Thermal.SH.AdvElc.CO.Elc.Elec</t>
  </si>
  <si>
    <t>EMI.ktCO2.BE.Res.HH.Thermal.SH.ConvElc</t>
  </si>
  <si>
    <t>EMI.ktCO2.BE.Res.HH.Thermal.SH.ConvElc.SH</t>
  </si>
  <si>
    <t>EMI.ktCO2.BE.Res.HH.Thermal.SH.ConvElc.SH.Elec</t>
  </si>
  <si>
    <t>EMI.ktCO2.BE.Res.HH.Thermal.SH.ConvElc.SC</t>
  </si>
  <si>
    <t>EMI.ktCO2.BE.Res.HH.Thermal.SH.ConvElc.SC.AC.Elec</t>
  </si>
  <si>
    <t>EMI.ktCO2.BE.Res.HH.Thermal.SH.ConvElc.WH</t>
  </si>
  <si>
    <t>EMI.ktCO2.BE.Res.HH.Thermal.SH.ConvElc.WH.LPG.NoSolar.LPG</t>
  </si>
  <si>
    <t>EMI.ktCO2.BE.Res.HH.Thermal.SH.ConvElc.WH.LPG.Solar</t>
  </si>
  <si>
    <t>EMI.ktCO2.BE.Res.HH.Thermal.SH.ConvElc.WH.LPG.Solar.LPG</t>
  </si>
  <si>
    <t>EMI.ktCO2.BE.Res.HH.Thermal.SH.ConvElc.WH.LPG.Solar.Solar</t>
  </si>
  <si>
    <t>EMI.ktCO2.BE.Res.HH.Thermal.SH.ConvElc.WH.Elc.NoSolar.Elec</t>
  </si>
  <si>
    <t>EMI.ktCO2.BE.Res.HH.Thermal.SH.ConvElc.WH.Elc.Solar</t>
  </si>
  <si>
    <t>EMI.ktCO2.BE.Res.HH.Thermal.SH.ConvElc.WH.Elc.Solar.Elec</t>
  </si>
  <si>
    <t>EMI.ktCO2.BE.Res.HH.Thermal.SH.ConvElc.WH.Elc.Solar.Solar</t>
  </si>
  <si>
    <t>EMI.ktCO2.BE.Res.HH.Thermal.SH.ConvElc.CO</t>
  </si>
  <si>
    <t>EMI.ktCO2.BE.Res.HH.Thermal.SH.ConvElc.CO.LPG.LPG</t>
  </si>
  <si>
    <t>EMI.ktCO2.BE.Res.HH.Thermal.SH.ConvElc.CO.Elc.Elec</t>
  </si>
  <si>
    <t>BE - Final energy consumption per household (detailed structure)</t>
  </si>
  <si>
    <t>FEC_per_household.kWh.BE.Res.HH.Thermal.SH.Solids</t>
  </si>
  <si>
    <t>FEC_per_household.kWh.BE.Res.HH.Thermal.SH.Solids.SH</t>
  </si>
  <si>
    <t>FEC_per_household.kWh.BE.Res.HH.Thermal.SH.Solids.SH.Solids</t>
  </si>
  <si>
    <t>FEC_per_household.kWh.BE.Res.HH.Thermal.SH.Solids.SH.Elec</t>
  </si>
  <si>
    <t>FEC_per_household.kWh.BE.Res.HH.Thermal.SH.Solids.SC</t>
  </si>
  <si>
    <t>FEC_per_household.kWh.BE.Res.HH.Thermal.SH.Solids.SC.AC.Elec</t>
  </si>
  <si>
    <t>FEC_per_household.kWh.BE.Res.HH.Thermal.SH.Solids.WH</t>
  </si>
  <si>
    <t>FEC_per_household.kWh.BE.Res.HH.Thermal.SH.Solids.WH.Solids.NoSolar.Solids</t>
  </si>
  <si>
    <t>FEC_per_household.kWh.BE.Res.HH.Thermal.SH.Solids.WH.LPG.NoSolar.LPG</t>
  </si>
  <si>
    <t>FEC_per_household.kWh.BE.Res.HH.Thermal.SH.Solids.WH.LPG.Solar</t>
  </si>
  <si>
    <t>FEC_per_household.kWh.BE.Res.HH.Thermal.SH.Solids.WH.LPG.Solar.LPG</t>
  </si>
  <si>
    <t>FEC_per_household.kWh.BE.Res.HH.Thermal.SH.Solids.WH.LPG.Solar.Solar</t>
  </si>
  <si>
    <t>FEC_per_household.kWh.BE.Res.HH.Thermal.SH.Solids.WH.Elc.NoSolar.Elec</t>
  </si>
  <si>
    <t>FEC_per_household.kWh.BE.Res.HH.Thermal.SH.Solids.WH.Elc.Solar</t>
  </si>
  <si>
    <t>FEC_per_household.kWh.BE.Res.HH.Thermal.SH.Solids.WH.Elc.Solar.Elec</t>
  </si>
  <si>
    <t>FEC_per_household.kWh.BE.Res.HH.Thermal.SH.Solids.WH.Elc.Solar.Solar</t>
  </si>
  <si>
    <t>FEC_per_household.kWh.BE.Res.HH.Thermal.SH.Solids.CO</t>
  </si>
  <si>
    <t>FEC_per_household.kWh.BE.Res.HH.Thermal.SH.Solids.CO.Solids.Solids</t>
  </si>
  <si>
    <t>FEC_per_household.kWh.BE.Res.HH.Thermal.SH.Solids.CO.LPG.LPG</t>
  </si>
  <si>
    <t>FEC_per_household.kWh.BE.Res.HH.Thermal.SH.Solids.CO.Elc.Elec</t>
  </si>
  <si>
    <t>FEC_per_household.kWh.BE.Res.HH.Thermal.SH.LPG</t>
  </si>
  <si>
    <t>FEC_per_household.kWh.BE.Res.HH.Thermal.SH.LPG.SH</t>
  </si>
  <si>
    <t>FEC_per_household.kWh.BE.Res.HH.Thermal.SH.LPG.SH.LPG</t>
  </si>
  <si>
    <t>FEC_per_household.kWh.BE.Res.HH.Thermal.SH.LPG.SH.Elec</t>
  </si>
  <si>
    <t>FEC_per_household.kWh.BE.Res.HH.Thermal.SH.LPG.SC</t>
  </si>
  <si>
    <t>FEC_per_household.kWh.BE.Res.HH.Thermal.SH.LPG.SC.AC.Elec</t>
  </si>
  <si>
    <t>FEC_per_household.kWh.BE.Res.HH.Thermal.SH.LPG.WH</t>
  </si>
  <si>
    <t>FEC_per_household.kWh.BE.Res.HH.Thermal.SH.LPG.WH.LPG.NoSolar.LPG</t>
  </si>
  <si>
    <t>FEC_per_household.kWh.BE.Res.HH.Thermal.SH.LPG.WH.LPG.Solar</t>
  </si>
  <si>
    <t>FEC_per_household.kWh.BE.Res.HH.Thermal.SH.LPG.WH.LPG.Solar.LPG</t>
  </si>
  <si>
    <t>FEC_per_household.kWh.BE.Res.HH.Thermal.SH.LPG.WH.LPG.Solar.Solar</t>
  </si>
  <si>
    <t>FEC_per_household.kWh.BE.Res.HH.Thermal.SH.LPG.WH.Elc.NoSolar.Elec</t>
  </si>
  <si>
    <t>FEC_per_household.kWh.BE.Res.HH.Thermal.SH.LPG.WH.Elc.Solar</t>
  </si>
  <si>
    <t>FEC_per_household.kWh.BE.Res.HH.Thermal.SH.LPG.WH.Elc.Solar.Elec</t>
  </si>
  <si>
    <t>FEC_per_household.kWh.BE.Res.HH.Thermal.SH.LPG.WH.Elc.Solar.Solar</t>
  </si>
  <si>
    <t>FEC_per_household.kWh.BE.Res.HH.Thermal.SH.LPG.CO</t>
  </si>
  <si>
    <t>FEC_per_household.kWh.BE.Res.HH.Thermal.SH.LPG.CO.LPG.LPG</t>
  </si>
  <si>
    <t>FEC_per_household.kWh.BE.Res.HH.Thermal.SH.LPG.CO.Elc.Elec</t>
  </si>
  <si>
    <t>FEC_per_household.kWh.BE.Res.HH.Thermal.SH.Oil</t>
  </si>
  <si>
    <t>FEC_per_household.kWh.BE.Res.HH.Thermal.SH.Oil.SH</t>
  </si>
  <si>
    <t>FEC_per_household.kWh.BE.Res.HH.Thermal.SH.Oil.SH.Oil</t>
  </si>
  <si>
    <t>FEC_per_household.kWh.BE.Res.HH.Thermal.SH.Oil.SH.Elec</t>
  </si>
  <si>
    <t>FEC_per_household.kWh.BE.Res.HH.Thermal.SH.Oil.SC</t>
  </si>
  <si>
    <t>FEC_per_household.kWh.BE.Res.HH.Thermal.SH.Oil.SC.AC.Elec</t>
  </si>
  <si>
    <t>FEC_per_household.kWh.BE.Res.HH.Thermal.SH.Oil.WH</t>
  </si>
  <si>
    <t>FEC_per_household.kWh.BE.Res.HH.Thermal.SH.Oil.WH.Oil.NoSolar.Oil</t>
  </si>
  <si>
    <t>FEC_per_household.kWh.BE.Res.HH.Thermal.SH.Oil.WH.Oil.Solar</t>
  </si>
  <si>
    <t>FEC_per_household.kWh.BE.Res.HH.Thermal.SH.Oil.WH.Oil.Solar.Oil</t>
  </si>
  <si>
    <t>FEC_per_household.kWh.BE.Res.HH.Thermal.SH.Oil.WH.Oil.Solar.Solar</t>
  </si>
  <si>
    <t>FEC_per_household.kWh.BE.Res.HH.Thermal.SH.Oil.WH.Elc.NoSolar.Elec</t>
  </si>
  <si>
    <t>FEC_per_household.kWh.BE.Res.HH.Thermal.SH.Oil.WH.Elc.Solar</t>
  </si>
  <si>
    <t>FEC_per_household.kWh.BE.Res.HH.Thermal.SH.Oil.WH.Elc.Solar.Elec</t>
  </si>
  <si>
    <t>FEC_per_household.kWh.BE.Res.HH.Thermal.SH.Oil.WH.Elc.Solar.Solar</t>
  </si>
  <si>
    <t>FEC_per_household.kWh.BE.Res.HH.Thermal.SH.Oil.CO</t>
  </si>
  <si>
    <t>FEC_per_household.kWh.BE.Res.HH.Thermal.SH.Oil.CO.LPG.LPG</t>
  </si>
  <si>
    <t>FEC_per_household.kWh.BE.Res.HH.Thermal.SH.Oil.CO.Elc.Elec</t>
  </si>
  <si>
    <t>FEC_per_household.kWh.BE.Res.HH.Thermal.SH.Gas</t>
  </si>
  <si>
    <t>FEC_per_household.kWh.BE.Res.HH.Thermal.SH.Gas.SH</t>
  </si>
  <si>
    <t>FEC_per_household.kWh.BE.Res.HH.Thermal.SH.Gas.SH.Gas</t>
  </si>
  <si>
    <t>FEC_per_household.kWh.BE.Res.HH.Thermal.SH.Gas.SH.Elec</t>
  </si>
  <si>
    <t>FEC_per_household.kWh.BE.Res.HH.Thermal.SH.Gas.SC</t>
  </si>
  <si>
    <t>FEC_per_household.kWh.BE.Res.HH.Thermal.SH.Gas.SC.AC.Elec</t>
  </si>
  <si>
    <t>FEC_per_household.kWh.BE.Res.HH.Thermal.SH.Gas.WH</t>
  </si>
  <si>
    <t>FEC_per_household.kWh.BE.Res.HH.Thermal.SH.Gas.WH.Gas.NoSolar.Gas</t>
  </si>
  <si>
    <t>FEC_per_household.kWh.BE.Res.HH.Thermal.SH.Gas.WH.Gas.Solar</t>
  </si>
  <si>
    <t>FEC_per_household.kWh.BE.Res.HH.Thermal.SH.Gas.WH.Gas.Solar.Gas</t>
  </si>
  <si>
    <t>FEC_per_household.kWh.BE.Res.HH.Thermal.SH.Gas.WH.Gas.Solar.Solar</t>
  </si>
  <si>
    <t>FEC_per_household.kWh.BE.Res.HH.Thermal.SH.Gas.WH.Elc.NoSolar.Elec</t>
  </si>
  <si>
    <t>FEC_per_household.kWh.BE.Res.HH.Thermal.SH.Gas.WH.Elc.Solar</t>
  </si>
  <si>
    <t>FEC_per_household.kWh.BE.Res.HH.Thermal.SH.Gas.WH.Elc.Solar.Elec</t>
  </si>
  <si>
    <t>FEC_per_household.kWh.BE.Res.HH.Thermal.SH.Gas.WH.Elc.Solar.Solar</t>
  </si>
  <si>
    <t>FEC_per_household.kWh.BE.Res.HH.Thermal.SH.Gas.CO</t>
  </si>
  <si>
    <t>FEC_per_household.kWh.BE.Res.HH.Thermal.SH.Gas.CO.Gas.Gas</t>
  </si>
  <si>
    <t>FEC_per_household.kWh.BE.Res.HH.Thermal.SH.Gas.CO.Elc.Elec</t>
  </si>
  <si>
    <t>FEC_per_household.kWh.BE.Res.HH.Thermal.SH.Biomass</t>
  </si>
  <si>
    <t>FEC_per_household.kWh.BE.Res.HH.Thermal.SH.Biomass.SH</t>
  </si>
  <si>
    <t>FEC_per_household.kWh.BE.Res.HH.Thermal.SH.Biomass.SH.Biomass</t>
  </si>
  <si>
    <t>FEC_per_household.kWh.BE.Res.HH.Thermal.SH.Biomass.SH.Elec</t>
  </si>
  <si>
    <t>FEC_per_household.kWh.BE.Res.HH.Thermal.SH.Biomass.SC</t>
  </si>
  <si>
    <t>FEC_per_household.kWh.BE.Res.HH.Thermal.SH.Biomass.SC.AC.Elec</t>
  </si>
  <si>
    <t>FEC_per_household.kWh.BE.Res.HH.Thermal.SH.Biomass.WH</t>
  </si>
  <si>
    <t>FEC_per_household.kWh.BE.Res.HH.Thermal.SH.Biomass.WH.Biomass.NoSolar.Biomass</t>
  </si>
  <si>
    <t>FEC_per_household.kWh.BE.Res.HH.Thermal.SH.Biomass.WH.Biomass.Solar</t>
  </si>
  <si>
    <t>FEC_per_household.kWh.BE.Res.HH.Thermal.SH.Biomass.WH.Biomass.Solar.Biomass</t>
  </si>
  <si>
    <t>FEC_per_household.kWh.BE.Res.HH.Thermal.SH.Biomass.WH.Biomass.Solar.Solar</t>
  </si>
  <si>
    <t>FEC_per_household.kWh.BE.Res.HH.Thermal.SH.Biomass.WH.LPG.NoSolar.LPG</t>
  </si>
  <si>
    <t>FEC_per_household.kWh.BE.Res.HH.Thermal.SH.Biomass.WH.LPG.Solar</t>
  </si>
  <si>
    <t>FEC_per_household.kWh.BE.Res.HH.Thermal.SH.Biomass.WH.LPG.Solar.LPG</t>
  </si>
  <si>
    <t>FEC_per_household.kWh.BE.Res.HH.Thermal.SH.Biomass.WH.LPG.Solar.Solar</t>
  </si>
  <si>
    <t>FEC_per_household.kWh.BE.Res.HH.Thermal.SH.Biomass.WH.Elc.NoSolar.Elec</t>
  </si>
  <si>
    <t>FEC_per_household.kWh.BE.Res.HH.Thermal.SH.Biomass.WH.Elc.Solar</t>
  </si>
  <si>
    <t>FEC_per_household.kWh.BE.Res.HH.Thermal.SH.Biomass.WH.Elc.Solar.Elec</t>
  </si>
  <si>
    <t>FEC_per_household.kWh.BE.Res.HH.Thermal.SH.Biomass.WH.Elc.Solar.Solar</t>
  </si>
  <si>
    <t>FEC_per_household.kWh.BE.Res.HH.Thermal.SH.Biomass.CO</t>
  </si>
  <si>
    <t>FEC_per_household.kWh.BE.Res.HH.Thermal.SH.Biomass.CO.Biomass.Biomass</t>
  </si>
  <si>
    <t>FEC_per_household.kWh.BE.Res.HH.Thermal.SH.Biomass.CO.LPG.LPG</t>
  </si>
  <si>
    <t>FEC_per_household.kWh.BE.Res.HH.Thermal.SH.Biomass.CO.Elc.Elec</t>
  </si>
  <si>
    <t>FEC_per_household.kWh.BE.Res.HH.Thermal.SH.Geo</t>
  </si>
  <si>
    <t>FEC_per_household.kWh.BE.Res.HH.Thermal.SH.Geo.SH</t>
  </si>
  <si>
    <t>FEC_per_household.kWh.BE.Res.HH.Thermal.SH.Geo.SH.Geo</t>
  </si>
  <si>
    <t>FEC_per_household.kWh.BE.Res.HH.Thermal.SH.Geo.SH.Elec</t>
  </si>
  <si>
    <t>FEC_per_household.kWh.BE.Res.HH.Thermal.SH.Geo.SC</t>
  </si>
  <si>
    <t>FEC_per_household.kWh.BE.Res.HH.Thermal.SH.Geo.SC.AC.Elec</t>
  </si>
  <si>
    <t>FEC_per_household.kWh.BE.Res.HH.Thermal.SH.Geo.WH</t>
  </si>
  <si>
    <t>FEC_per_household.kWh.BE.Res.HH.Thermal.SH.Geo.WH.Geo.NoSolar.Geo</t>
  </si>
  <si>
    <t>FEC_per_household.kWh.BE.Res.HH.Thermal.SH.Geo.WH.Geo.Solar</t>
  </si>
  <si>
    <t>FEC_per_household.kWh.BE.Res.HH.Thermal.SH.Geo.WH.Geo.Solar.Geo</t>
  </si>
  <si>
    <t>FEC_per_household.kWh.BE.Res.HH.Thermal.SH.Geo.WH.Geo.Solar.Solar</t>
  </si>
  <si>
    <t>FEC_per_household.kWh.BE.Res.HH.Thermal.SH.Geo.WH.Elc.NoSolar.Elec</t>
  </si>
  <si>
    <t>FEC_per_household.kWh.BE.Res.HH.Thermal.SH.Geo.WH.Elc.Solar</t>
  </si>
  <si>
    <t>FEC_per_household.kWh.BE.Res.HH.Thermal.SH.Geo.WH.Elc.Solar.Elec</t>
  </si>
  <si>
    <t>FEC_per_household.kWh.BE.Res.HH.Thermal.SH.Geo.WH.Elc.Solar.Solar</t>
  </si>
  <si>
    <t>FEC_per_household.kWh.BE.Res.HH.Thermal.SH.Geo.CO</t>
  </si>
  <si>
    <t>FEC_per_household.kWh.BE.Res.HH.Thermal.SH.Geo.CO.LPG.LPG</t>
  </si>
  <si>
    <t>FEC_per_household.kWh.BE.Res.HH.Thermal.SH.Geo.CO.Elc.Elec</t>
  </si>
  <si>
    <t>FEC_per_household.kWh.BE.Res.HH.Thermal.SH.DistrHeat</t>
  </si>
  <si>
    <t>FEC_per_household.kWh.BE.Res.HH.Thermal.SH.DistrHeat.SH</t>
  </si>
  <si>
    <t>FEC_per_household.kWh.BE.Res.HH.Thermal.SH.DistrHeat.SH.Steam_Distr</t>
  </si>
  <si>
    <t>FEC_per_household.kWh.BE.Res.HH.Thermal.SH.DistrHeat.SH.Elec</t>
  </si>
  <si>
    <t>FEC_per_household.kWh.BE.Res.HH.Thermal.SH.DistrHeat.SC</t>
  </si>
  <si>
    <t>FEC_per_household.kWh.BE.Res.HH.Thermal.SH.DistrHeat.SC.AC.Elec</t>
  </si>
  <si>
    <t>FEC_per_household.kWh.BE.Res.HH.Thermal.SH.DistrHeat.WH</t>
  </si>
  <si>
    <t>FEC_per_household.kWh.BE.Res.HH.Thermal.SH.DistrHeat.WH.DistrHeat.NoSolar.Steam_Distr</t>
  </si>
  <si>
    <t>FEC_per_household.kWh.BE.Res.HH.Thermal.SH.DistrHeat.WH.DistrHeat.Solar</t>
  </si>
  <si>
    <t>FEC_per_household.kWh.BE.Res.HH.Thermal.SH.DistrHeat.WH.DistrHeat.Solar.Steam_Distr</t>
  </si>
  <si>
    <t>FEC_per_household.kWh.BE.Res.HH.Thermal.SH.DistrHeat.WH.DistrHeat.Solar.Solar</t>
  </si>
  <si>
    <t>FEC_per_household.kWh.BE.Res.HH.Thermal.SH.DistrHeat.WH.Elc.NoSolar.Elec</t>
  </si>
  <si>
    <t>FEC_per_household.kWh.BE.Res.HH.Thermal.SH.DistrHeat.WH.Elc.Solar</t>
  </si>
  <si>
    <t>FEC_per_household.kWh.BE.Res.HH.Thermal.SH.DistrHeat.WH.Elc.Solar.Elec</t>
  </si>
  <si>
    <t>FEC_per_household.kWh.BE.Res.HH.Thermal.SH.DistrHeat.WH.Elc.Solar.Solar</t>
  </si>
  <si>
    <t>FEC_per_household.kWh.BE.Res.HH.Thermal.SH.DistrHeat.CO</t>
  </si>
  <si>
    <t>FEC_per_household.kWh.BE.Res.HH.Thermal.SH.DistrHeat.CO.LPG.LPG</t>
  </si>
  <si>
    <t>FEC_per_household.kWh.BE.Res.HH.Thermal.SH.DistrHeat.CO.Elc.Elec</t>
  </si>
  <si>
    <t>FEC_per_household.kWh.BE.Res.HH.Thermal.SH.AdvElc</t>
  </si>
  <si>
    <t>FEC_per_household.kWh.BE.Res.HH.Thermal.SH.AdvElc.SH</t>
  </si>
  <si>
    <t>FEC_per_household.kWh.BE.Res.HH.Thermal.SH.AdvElc.SH.Elec</t>
  </si>
  <si>
    <t>FEC_per_household.kWh.BE.Res.HH.Thermal.SH.AdvElc.SC</t>
  </si>
  <si>
    <t>FEC_per_household.kWh.BE.Res.HH.Thermal.SH.AdvElc.SC.AC.Elec</t>
  </si>
  <si>
    <t>FEC_per_household.kWh.BE.Res.HH.Thermal.SH.AdvElc.WH</t>
  </si>
  <si>
    <t>FEC_per_household.kWh.BE.Res.HH.Thermal.SH.AdvElc.WH.LPG.NoSolar.LPG</t>
  </si>
  <si>
    <t>FEC_per_household.kWh.BE.Res.HH.Thermal.SH.AdvElc.WH.LPG.Solar</t>
  </si>
  <si>
    <t>FEC_per_household.kWh.BE.Res.HH.Thermal.SH.AdvElc.WH.LPG.Solar.LPG</t>
  </si>
  <si>
    <t>FEC_per_household.kWh.BE.Res.HH.Thermal.SH.AdvElc.WH.LPG.Solar.Solar</t>
  </si>
  <si>
    <t>FEC_per_household.kWh.BE.Res.HH.Thermal.SH.AdvElc.WH.Elc.NoSolar.Elec</t>
  </si>
  <si>
    <t>FEC_per_household.kWh.BE.Res.HH.Thermal.SH.AdvElc.WH.Elc.Solar</t>
  </si>
  <si>
    <t>FEC_per_household.kWh.BE.Res.HH.Thermal.SH.AdvElc.WH.Elc.Solar.Elec</t>
  </si>
  <si>
    <t>FEC_per_household.kWh.BE.Res.HH.Thermal.SH.AdvElc.WH.Elc.Solar.Solar</t>
  </si>
  <si>
    <t>FEC_per_household.kWh.BE.Res.HH.Thermal.SH.AdvElc.CO</t>
  </si>
  <si>
    <t>FEC_per_household.kWh.BE.Res.HH.Thermal.SH.AdvElc.CO.LPG.LPG</t>
  </si>
  <si>
    <t>FEC_per_household.kWh.BE.Res.HH.Thermal.SH.AdvElc.CO.Elc.Elec</t>
  </si>
  <si>
    <t>FEC_per_household.kWh.BE.Res.HH.Thermal.SH.ConvElc</t>
  </si>
  <si>
    <t>FEC_per_household.kWh.BE.Res.HH.Thermal.SH.ConvElc.SH</t>
  </si>
  <si>
    <t>FEC_per_household.kWh.BE.Res.HH.Thermal.SH.ConvElc.SH.Elec</t>
  </si>
  <si>
    <t>FEC_per_household.kWh.BE.Res.HH.Thermal.SH.ConvElc.SC</t>
  </si>
  <si>
    <t>FEC_per_household.kWh.BE.Res.HH.Thermal.SH.ConvElc.SC.AC.Elec</t>
  </si>
  <si>
    <t>FEC_per_household.kWh.BE.Res.HH.Thermal.SH.ConvElc.WH</t>
  </si>
  <si>
    <t>FEC_per_household.kWh.BE.Res.HH.Thermal.SH.ConvElc.WH.LPG.NoSolar.LPG</t>
  </si>
  <si>
    <t>FEC_per_household.kWh.BE.Res.HH.Thermal.SH.ConvElc.WH.LPG.Solar</t>
  </si>
  <si>
    <t>FEC_per_household.kWh.BE.Res.HH.Thermal.SH.ConvElc.WH.LPG.Solar.LPG</t>
  </si>
  <si>
    <t>FEC_per_household.kWh.BE.Res.HH.Thermal.SH.ConvElc.WH.LPG.Solar.Solar</t>
  </si>
  <si>
    <t>FEC_per_household.kWh.BE.Res.HH.Thermal.SH.ConvElc.WH.Elc.NoSolar.Elec</t>
  </si>
  <si>
    <t>FEC_per_household.kWh.BE.Res.HH.Thermal.SH.ConvElc.WH.Elc.Solar</t>
  </si>
  <si>
    <t>FEC_per_household.kWh.BE.Res.HH.Thermal.SH.ConvElc.WH.Elc.Solar.Elec</t>
  </si>
  <si>
    <t>FEC_per_household.kWh.BE.Res.HH.Thermal.SH.ConvElc.WH.Elc.Solar.Solar</t>
  </si>
  <si>
    <t>FEC_per_household.kWh.BE.Res.HH.Thermal.SH.ConvElc.CO</t>
  </si>
  <si>
    <t>FEC_per_household.kWh.BE.Res.HH.Thermal.SH.ConvElc.CO.LPG.LPG</t>
  </si>
  <si>
    <t>FEC_per_household.kWh.BE.Res.HH.Thermal.SH.ConvElc.CO.Elc.Elec</t>
  </si>
  <si>
    <t>BE - Thermal energy service per household (detailed structure)</t>
  </si>
  <si>
    <t>TES_per_household.kWh.BE.Res.HH.Thermal.SH.Solids</t>
  </si>
  <si>
    <t>TES_per_household.kWh.BE.Res.HH.Thermal.SH.Solids.SH</t>
  </si>
  <si>
    <t>TES_per_household.kWh.BE.Res.HH.Thermal.SH.Solids.SH.Solids</t>
  </si>
  <si>
    <t>TES_per_household.kWh.BE.Res.HH.Thermal.SH.Solids.SH.Elec</t>
  </si>
  <si>
    <t>TES_per_household.kWh.BE.Res.HH.Thermal.SH.Solids.SC</t>
  </si>
  <si>
    <t>TES_per_household.kWh.BE.Res.HH.Thermal.SH.Solids.SC.AC.Elec</t>
  </si>
  <si>
    <t>TES_per_household.kWh.BE.Res.HH.Thermal.SH.Solids.WH</t>
  </si>
  <si>
    <t>TES_per_household.kWh.BE.Res.HH.Thermal.SH.Solids.WH.Solids.NoSolar.Solids</t>
  </si>
  <si>
    <t>TES_per_household.kWh.BE.Res.HH.Thermal.SH.Solids.WH.LPG.NoSolar.LPG</t>
  </si>
  <si>
    <t>TES_per_household.kWh.BE.Res.HH.Thermal.SH.Solids.WH.LPG.Solar</t>
  </si>
  <si>
    <t>TES_per_household.kWh.BE.Res.HH.Thermal.SH.Solids.WH.LPG.Solar.LPG</t>
  </si>
  <si>
    <t>TES_per_household.kWh.BE.Res.HH.Thermal.SH.Solids.WH.LPG.Solar.Solar</t>
  </si>
  <si>
    <t>TES_per_household.kWh.BE.Res.HH.Thermal.SH.Solids.WH.Elc.NoSolar.Elec</t>
  </si>
  <si>
    <t>TES_per_household.kWh.BE.Res.HH.Thermal.SH.Solids.WH.Elc.Solar</t>
  </si>
  <si>
    <t>TES_per_household.kWh.BE.Res.HH.Thermal.SH.Solids.WH.Elc.Solar.Elec</t>
  </si>
  <si>
    <t>TES_per_household.kWh.BE.Res.HH.Thermal.SH.Solids.WH.Elc.Solar.Solar</t>
  </si>
  <si>
    <t>TES_per_household.kWh.BE.Res.HH.Thermal.SH.Solids.CO</t>
  </si>
  <si>
    <t>TES_per_household.kWh.BE.Res.HH.Thermal.SH.Solids.CO.Solids.Solids</t>
  </si>
  <si>
    <t>TES_per_household.kWh.BE.Res.HH.Thermal.SH.Solids.CO.LPG.LPG</t>
  </si>
  <si>
    <t>TES_per_household.kWh.BE.Res.HH.Thermal.SH.Solids.CO.Elc.Elec</t>
  </si>
  <si>
    <t>TES_per_household.kWh.BE.Res.HH.Thermal.SH.LPG</t>
  </si>
  <si>
    <t>TES_per_household.kWh.BE.Res.HH.Thermal.SH.LPG.SH</t>
  </si>
  <si>
    <t>TES_per_household.kWh.BE.Res.HH.Thermal.SH.LPG.SH.LPG</t>
  </si>
  <si>
    <t>TES_per_household.kWh.BE.Res.HH.Thermal.SH.LPG.SH.Elec</t>
  </si>
  <si>
    <t>TES_per_household.kWh.BE.Res.HH.Thermal.SH.LPG.SC</t>
  </si>
  <si>
    <t>TES_per_household.kWh.BE.Res.HH.Thermal.SH.LPG.SC.AC.Elec</t>
  </si>
  <si>
    <t>TES_per_household.kWh.BE.Res.HH.Thermal.SH.LPG.WH</t>
  </si>
  <si>
    <t>TES_per_household.kWh.BE.Res.HH.Thermal.SH.LPG.WH.LPG.NoSolar.LPG</t>
  </si>
  <si>
    <t>TES_per_household.kWh.BE.Res.HH.Thermal.SH.LPG.WH.LPG.Solar</t>
  </si>
  <si>
    <t>TES_per_household.kWh.BE.Res.HH.Thermal.SH.LPG.WH.LPG.Solar.LPG</t>
  </si>
  <si>
    <t>TES_per_household.kWh.BE.Res.HH.Thermal.SH.LPG.WH.LPG.Solar.Solar</t>
  </si>
  <si>
    <t>TES_per_household.kWh.BE.Res.HH.Thermal.SH.LPG.WH.Elc.NoSolar.Elec</t>
  </si>
  <si>
    <t>TES_per_household.kWh.BE.Res.HH.Thermal.SH.LPG.WH.Elc.Solar</t>
  </si>
  <si>
    <t>TES_per_household.kWh.BE.Res.HH.Thermal.SH.LPG.WH.Elc.Solar.Elec</t>
  </si>
  <si>
    <t>TES_per_household.kWh.BE.Res.HH.Thermal.SH.LPG.WH.Elc.Solar.Solar</t>
  </si>
  <si>
    <t>TES_per_household.kWh.BE.Res.HH.Thermal.SH.LPG.CO</t>
  </si>
  <si>
    <t>TES_per_household.kWh.BE.Res.HH.Thermal.SH.LPG.CO.LPG.LPG</t>
  </si>
  <si>
    <t>TES_per_household.kWh.BE.Res.HH.Thermal.SH.LPG.CO.Elc.Elec</t>
  </si>
  <si>
    <t>TES_per_household.kWh.BE.Res.HH.Thermal.SH.Oil</t>
  </si>
  <si>
    <t>TES_per_household.kWh.BE.Res.HH.Thermal.SH.Oil.SH</t>
  </si>
  <si>
    <t>TES_per_household.kWh.BE.Res.HH.Thermal.SH.Oil.SH.Oil</t>
  </si>
  <si>
    <t>TES_per_household.kWh.BE.Res.HH.Thermal.SH.Oil.SH.Elec</t>
  </si>
  <si>
    <t>TES_per_household.kWh.BE.Res.HH.Thermal.SH.Oil.SC</t>
  </si>
  <si>
    <t>TES_per_household.kWh.BE.Res.HH.Thermal.SH.Oil.SC.AC.Elec</t>
  </si>
  <si>
    <t>TES_per_household.kWh.BE.Res.HH.Thermal.SH.Oil.WH</t>
  </si>
  <si>
    <t>TES_per_household.kWh.BE.Res.HH.Thermal.SH.Oil.WH.Oil.NoSolar.Oil</t>
  </si>
  <si>
    <t>TES_per_household.kWh.BE.Res.HH.Thermal.SH.Oil.WH.Oil.Solar</t>
  </si>
  <si>
    <t>TES_per_household.kWh.BE.Res.HH.Thermal.SH.Oil.WH.Oil.Solar.Oil</t>
  </si>
  <si>
    <t>TES_per_household.kWh.BE.Res.HH.Thermal.SH.Oil.WH.Oil.Solar.Solar</t>
  </si>
  <si>
    <t>TES_per_household.kWh.BE.Res.HH.Thermal.SH.Oil.WH.Elc.NoSolar.Elec</t>
  </si>
  <si>
    <t>TES_per_household.kWh.BE.Res.HH.Thermal.SH.Oil.WH.Elc.Solar</t>
  </si>
  <si>
    <t>TES_per_household.kWh.BE.Res.HH.Thermal.SH.Oil.WH.Elc.Solar.Elec</t>
  </si>
  <si>
    <t>TES_per_household.kWh.BE.Res.HH.Thermal.SH.Oil.WH.Elc.Solar.Solar</t>
  </si>
  <si>
    <t>TES_per_household.kWh.BE.Res.HH.Thermal.SH.Oil.CO</t>
  </si>
  <si>
    <t>TES_per_household.kWh.BE.Res.HH.Thermal.SH.Oil.CO.LPG.LPG</t>
  </si>
  <si>
    <t>TES_per_household.kWh.BE.Res.HH.Thermal.SH.Oil.CO.Elc.Elec</t>
  </si>
  <si>
    <t>TES_per_household.kWh.BE.Res.HH.Thermal.SH.Gas</t>
  </si>
  <si>
    <t>TES_per_household.kWh.BE.Res.HH.Thermal.SH.Gas.SH</t>
  </si>
  <si>
    <t>TES_per_household.kWh.BE.Res.HH.Thermal.SH.Gas.SH.Gas</t>
  </si>
  <si>
    <t>TES_per_household.kWh.BE.Res.HH.Thermal.SH.Gas.SH.Elec</t>
  </si>
  <si>
    <t>TES_per_household.kWh.BE.Res.HH.Thermal.SH.Gas.SC</t>
  </si>
  <si>
    <t>TES_per_household.kWh.BE.Res.HH.Thermal.SH.Gas.SC.AC.Elec</t>
  </si>
  <si>
    <t>TES_per_household.kWh.BE.Res.HH.Thermal.SH.Gas.WH</t>
  </si>
  <si>
    <t>TES_per_household.kWh.BE.Res.HH.Thermal.SH.Gas.WH.Gas.NoSolar.Gas</t>
  </si>
  <si>
    <t>TES_per_household.kWh.BE.Res.HH.Thermal.SH.Gas.WH.Gas.Solar</t>
  </si>
  <si>
    <t>TES_per_household.kWh.BE.Res.HH.Thermal.SH.Gas.WH.Gas.Solar.Gas</t>
  </si>
  <si>
    <t>TES_per_household.kWh.BE.Res.HH.Thermal.SH.Gas.WH.Gas.Solar.Solar</t>
  </si>
  <si>
    <t>TES_per_household.kWh.BE.Res.HH.Thermal.SH.Gas.WH.Elc.NoSolar.Elec</t>
  </si>
  <si>
    <t>TES_per_household.kWh.BE.Res.HH.Thermal.SH.Gas.WH.Elc.Solar</t>
  </si>
  <si>
    <t>TES_per_household.kWh.BE.Res.HH.Thermal.SH.Gas.WH.Elc.Solar.Elec</t>
  </si>
  <si>
    <t>TES_per_household.kWh.BE.Res.HH.Thermal.SH.Gas.WH.Elc.Solar.Solar</t>
  </si>
  <si>
    <t>TES_per_household.kWh.BE.Res.HH.Thermal.SH.Gas.CO</t>
  </si>
  <si>
    <t>TES_per_household.kWh.BE.Res.HH.Thermal.SH.Gas.CO.Gas.Gas</t>
  </si>
  <si>
    <t>TES_per_household.kWh.BE.Res.HH.Thermal.SH.Gas.CO.Elc.Elec</t>
  </si>
  <si>
    <t>TES_per_household.kWh.BE.Res.HH.Thermal.SH.Biomass</t>
  </si>
  <si>
    <t>TES_per_household.kWh.BE.Res.HH.Thermal.SH.Biomass.SH</t>
  </si>
  <si>
    <t>TES_per_household.kWh.BE.Res.HH.Thermal.SH.Biomass.SH.Biomass</t>
  </si>
  <si>
    <t>TES_per_household.kWh.BE.Res.HH.Thermal.SH.Biomass.SH.Elec</t>
  </si>
  <si>
    <t>TES_per_household.kWh.BE.Res.HH.Thermal.SH.Biomass.SC</t>
  </si>
  <si>
    <t>TES_per_household.kWh.BE.Res.HH.Thermal.SH.Biomass.SC.AC.Elec</t>
  </si>
  <si>
    <t>TES_per_household.kWh.BE.Res.HH.Thermal.SH.Biomass.WH</t>
  </si>
  <si>
    <t>TES_per_household.kWh.BE.Res.HH.Thermal.SH.Biomass.WH.Biomass.NoSolar.Biomass</t>
  </si>
  <si>
    <t>TES_per_household.kWh.BE.Res.HH.Thermal.SH.Biomass.WH.Biomass.Solar</t>
  </si>
  <si>
    <t>TES_per_household.kWh.BE.Res.HH.Thermal.SH.Biomass.WH.Biomass.Solar.Biomass</t>
  </si>
  <si>
    <t>TES_per_household.kWh.BE.Res.HH.Thermal.SH.Biomass.WH.Biomass.Solar.Solar</t>
  </si>
  <si>
    <t>TES_per_household.kWh.BE.Res.HH.Thermal.SH.Biomass.WH.LPG.NoSolar.LPG</t>
  </si>
  <si>
    <t>TES_per_household.kWh.BE.Res.HH.Thermal.SH.Biomass.WH.LPG.Solar</t>
  </si>
  <si>
    <t>TES_per_household.kWh.BE.Res.HH.Thermal.SH.Biomass.WH.LPG.Solar.LPG</t>
  </si>
  <si>
    <t>TES_per_household.kWh.BE.Res.HH.Thermal.SH.Biomass.WH.LPG.Solar.Solar</t>
  </si>
  <si>
    <t>TES_per_household.kWh.BE.Res.HH.Thermal.SH.Biomass.WH.Elc.NoSolar.Elec</t>
  </si>
  <si>
    <t>TES_per_household.kWh.BE.Res.HH.Thermal.SH.Biomass.WH.Elc.Solar</t>
  </si>
  <si>
    <t>TES_per_household.kWh.BE.Res.HH.Thermal.SH.Biomass.WH.Elc.Solar.Elec</t>
  </si>
  <si>
    <t>TES_per_household.kWh.BE.Res.HH.Thermal.SH.Biomass.WH.Elc.Solar.Solar</t>
  </si>
  <si>
    <t>TES_per_household.kWh.BE.Res.HH.Thermal.SH.Biomass.CO</t>
  </si>
  <si>
    <t>TES_per_household.kWh.BE.Res.HH.Thermal.SH.Biomass.CO.Biomass.Biomass</t>
  </si>
  <si>
    <t>TES_per_household.kWh.BE.Res.HH.Thermal.SH.Biomass.CO.LPG.LPG</t>
  </si>
  <si>
    <t>TES_per_household.kWh.BE.Res.HH.Thermal.SH.Biomass.CO.Elc.Elec</t>
  </si>
  <si>
    <t>TES_per_household.kWh.BE.Res.HH.Thermal.SH.Geo</t>
  </si>
  <si>
    <t>TES_per_household.kWh.BE.Res.HH.Thermal.SH.Geo.SH</t>
  </si>
  <si>
    <t>TES_per_household.kWh.BE.Res.HH.Thermal.SH.Geo.SH.Geo</t>
  </si>
  <si>
    <t>TES_per_household.kWh.BE.Res.HH.Thermal.SH.Geo.SH.Elec</t>
  </si>
  <si>
    <t>TES_per_household.kWh.BE.Res.HH.Thermal.SH.Geo.SC</t>
  </si>
  <si>
    <t>TES_per_household.kWh.BE.Res.HH.Thermal.SH.Geo.SC.AC.Elec</t>
  </si>
  <si>
    <t>TES_per_household.kWh.BE.Res.HH.Thermal.SH.Geo.WH</t>
  </si>
  <si>
    <t>TES_per_household.kWh.BE.Res.HH.Thermal.SH.Geo.WH.Geo.NoSolar.Geo</t>
  </si>
  <si>
    <t>TES_per_household.kWh.BE.Res.HH.Thermal.SH.Geo.WH.Geo.Solar</t>
  </si>
  <si>
    <t>TES_per_household.kWh.BE.Res.HH.Thermal.SH.Geo.WH.Geo.Solar.Geo</t>
  </si>
  <si>
    <t>TES_per_household.kWh.BE.Res.HH.Thermal.SH.Geo.WH.Geo.Solar.Solar</t>
  </si>
  <si>
    <t>TES_per_household.kWh.BE.Res.HH.Thermal.SH.Geo.WH.Elc.NoSolar.Elec</t>
  </si>
  <si>
    <t>TES_per_household.kWh.BE.Res.HH.Thermal.SH.Geo.WH.Elc.Solar</t>
  </si>
  <si>
    <t>TES_per_household.kWh.BE.Res.HH.Thermal.SH.Geo.WH.Elc.Solar.Elec</t>
  </si>
  <si>
    <t>TES_per_household.kWh.BE.Res.HH.Thermal.SH.Geo.WH.Elc.Solar.Solar</t>
  </si>
  <si>
    <t>TES_per_household.kWh.BE.Res.HH.Thermal.SH.Geo.CO</t>
  </si>
  <si>
    <t>TES_per_household.kWh.BE.Res.HH.Thermal.SH.Geo.CO.LPG.LPG</t>
  </si>
  <si>
    <t>TES_per_household.kWh.BE.Res.HH.Thermal.SH.Geo.CO.Elc.Elec</t>
  </si>
  <si>
    <t>TES_per_household.kWh.BE.Res.HH.Thermal.SH.DistrHeat</t>
  </si>
  <si>
    <t>TES_per_household.kWh.BE.Res.HH.Thermal.SH.DistrHeat.SH</t>
  </si>
  <si>
    <t>TES_per_household.kWh.BE.Res.HH.Thermal.SH.DistrHeat.SH.Steam_Distr</t>
  </si>
  <si>
    <t>TES_per_household.kWh.BE.Res.HH.Thermal.SH.DistrHeat.SH.Elec</t>
  </si>
  <si>
    <t>TES_per_household.kWh.BE.Res.HH.Thermal.SH.DistrHeat.SC</t>
  </si>
  <si>
    <t>TES_per_household.kWh.BE.Res.HH.Thermal.SH.DistrHeat.SC.AC.Elec</t>
  </si>
  <si>
    <t>TES_per_household.kWh.BE.Res.HH.Thermal.SH.DistrHeat.WH</t>
  </si>
  <si>
    <t>TES_per_household.kWh.BE.Res.HH.Thermal.SH.DistrHeat.WH.DistrHeat.NoSolar.Steam_Distr</t>
  </si>
  <si>
    <t>TES_per_household.kWh.BE.Res.HH.Thermal.SH.DistrHeat.WH.DistrHeat.Solar</t>
  </si>
  <si>
    <t>TES_per_household.kWh.BE.Res.HH.Thermal.SH.DistrHeat.WH.DistrHeat.Solar.Steam_Distr</t>
  </si>
  <si>
    <t>TES_per_household.kWh.BE.Res.HH.Thermal.SH.DistrHeat.WH.DistrHeat.Solar.Solar</t>
  </si>
  <si>
    <t>TES_per_household.kWh.BE.Res.HH.Thermal.SH.DistrHeat.WH.Elc.NoSolar.Elec</t>
  </si>
  <si>
    <t>TES_per_household.kWh.BE.Res.HH.Thermal.SH.DistrHeat.WH.Elc.Solar</t>
  </si>
  <si>
    <t>TES_per_household.kWh.BE.Res.HH.Thermal.SH.DistrHeat.WH.Elc.Solar.Elec</t>
  </si>
  <si>
    <t>TES_per_household.kWh.BE.Res.HH.Thermal.SH.DistrHeat.WH.Elc.Solar.Solar</t>
  </si>
  <si>
    <t>TES_per_household.kWh.BE.Res.HH.Thermal.SH.DistrHeat.CO</t>
  </si>
  <si>
    <t>TES_per_household.kWh.BE.Res.HH.Thermal.SH.DistrHeat.CO.LPG.LPG</t>
  </si>
  <si>
    <t>TES_per_household.kWh.BE.Res.HH.Thermal.SH.DistrHeat.CO.Elc.Elec</t>
  </si>
  <si>
    <t>TES_per_household.kWh.BE.Res.HH.Thermal.SH.AdvElc</t>
  </si>
  <si>
    <t>TES_per_household.kWh.BE.Res.HH.Thermal.SH.AdvElc.SH</t>
  </si>
  <si>
    <t>TES_per_household.kWh.BE.Res.HH.Thermal.SH.AdvElc.SH.Elec</t>
  </si>
  <si>
    <t>TES_per_household.kWh.BE.Res.HH.Thermal.SH.AdvElc.SC</t>
  </si>
  <si>
    <t>TES_per_household.kWh.BE.Res.HH.Thermal.SH.AdvElc.SC.AC.Elec</t>
  </si>
  <si>
    <t>TES_per_household.kWh.BE.Res.HH.Thermal.SH.AdvElc.WH</t>
  </si>
  <si>
    <t>TES_per_household.kWh.BE.Res.HH.Thermal.SH.AdvElc.WH.LPG.NoSolar.LPG</t>
  </si>
  <si>
    <t>TES_per_household.kWh.BE.Res.HH.Thermal.SH.AdvElc.WH.LPG.Solar</t>
  </si>
  <si>
    <t>TES_per_household.kWh.BE.Res.HH.Thermal.SH.AdvElc.WH.LPG.Solar.LPG</t>
  </si>
  <si>
    <t>TES_per_household.kWh.BE.Res.HH.Thermal.SH.AdvElc.WH.LPG.Solar.Solar</t>
  </si>
  <si>
    <t>TES_per_household.kWh.BE.Res.HH.Thermal.SH.AdvElc.WH.Elc.NoSolar.Elec</t>
  </si>
  <si>
    <t>TES_per_household.kWh.BE.Res.HH.Thermal.SH.AdvElc.WH.Elc.Solar</t>
  </si>
  <si>
    <t>TES_per_household.kWh.BE.Res.HH.Thermal.SH.AdvElc.WH.Elc.Solar.Elec</t>
  </si>
  <si>
    <t>TES_per_household.kWh.BE.Res.HH.Thermal.SH.AdvElc.WH.Elc.Solar.Solar</t>
  </si>
  <si>
    <t>TES_per_household.kWh.BE.Res.HH.Thermal.SH.AdvElc.CO</t>
  </si>
  <si>
    <t>TES_per_household.kWh.BE.Res.HH.Thermal.SH.AdvElc.CO.LPG.LPG</t>
  </si>
  <si>
    <t>TES_per_household.kWh.BE.Res.HH.Thermal.SH.AdvElc.CO.Elc.Elec</t>
  </si>
  <si>
    <t>TES_per_household.kWh.BE.Res.HH.Thermal.SH.ConvElc</t>
  </si>
  <si>
    <t>TES_per_household.kWh.BE.Res.HH.Thermal.SH.ConvElc.SH</t>
  </si>
  <si>
    <t>TES_per_household.kWh.BE.Res.HH.Thermal.SH.ConvElc.SH.Elec</t>
  </si>
  <si>
    <t>TES_per_household.kWh.BE.Res.HH.Thermal.SH.ConvElc.SC</t>
  </si>
  <si>
    <t>TES_per_household.kWh.BE.Res.HH.Thermal.SH.ConvElc.SC.AC.Elec</t>
  </si>
  <si>
    <t>TES_per_household.kWh.BE.Res.HH.Thermal.SH.ConvElc.WH</t>
  </si>
  <si>
    <t>TES_per_household.kWh.BE.Res.HH.Thermal.SH.ConvElc.WH.LPG.NoSolar.LPG</t>
  </si>
  <si>
    <t>TES_per_household.kWh.BE.Res.HH.Thermal.SH.ConvElc.WH.LPG.Solar</t>
  </si>
  <si>
    <t>TES_per_household.kWh.BE.Res.HH.Thermal.SH.ConvElc.WH.LPG.Solar.LPG</t>
  </si>
  <si>
    <t>TES_per_household.kWh.BE.Res.HH.Thermal.SH.ConvElc.WH.LPG.Solar.Solar</t>
  </si>
  <si>
    <t>TES_per_household.kWh.BE.Res.HH.Thermal.SH.ConvElc.WH.Elc.NoSolar.Elec</t>
  </si>
  <si>
    <t>TES_per_household.kWh.BE.Res.HH.Thermal.SH.ConvElc.WH.Elc.Solar</t>
  </si>
  <si>
    <t>TES_per_household.kWh.BE.Res.HH.Thermal.SH.ConvElc.WH.Elc.Solar.Elec</t>
  </si>
  <si>
    <t>TES_per_household.kWh.BE.Res.HH.Thermal.SH.ConvElc.WH.Elc.Solar.Solar</t>
  </si>
  <si>
    <t>TES_per_household.kWh.BE.Res.HH.Thermal.SH.ConvElc.CO</t>
  </si>
  <si>
    <t>TES_per_household.kWh.BE.Res.HH.Thermal.SH.ConvElc.CO.LPG.LPG</t>
  </si>
  <si>
    <t>TES_per_household.kWh.BE.Res.HH.Thermal.SH.ConvElc.CO.Elc.Elec</t>
  </si>
  <si>
    <t>BE - CO2 emissions per household (detailed structure)</t>
  </si>
  <si>
    <t>EMI_per_household.kgCO2.BE.Res.HH.Thermal.SH.Solids</t>
  </si>
  <si>
    <t>EMI_per_household.kgCO2.BE.Res.HH.Thermal.SH.Solids.SH</t>
  </si>
  <si>
    <t>EMI_per_household.kgCO2.BE.Res.HH.Thermal.SH.Solids.SH.Solids</t>
  </si>
  <si>
    <t>EMI_per_household.kgCO2.BE.Res.HH.Thermal.SH.Solids.SH.Elec</t>
  </si>
  <si>
    <t>EMI_per_household.kgCO2.BE.Res.HH.Thermal.SH.Solids.SC</t>
  </si>
  <si>
    <t>EMI_per_household.kgCO2.BE.Res.HH.Thermal.SH.Solids.SC.AC.Elec</t>
  </si>
  <si>
    <t>EMI_per_household.kgCO2.BE.Res.HH.Thermal.SH.Solids.WH</t>
  </si>
  <si>
    <t>EMI_per_household.kgCO2.BE.Res.HH.Thermal.SH.Solids.WH.Solids.NoSolar.Solids</t>
  </si>
  <si>
    <t>EMI_per_household.kgCO2.BE.Res.HH.Thermal.SH.Solids.WH.LPG.NoSolar.LPG</t>
  </si>
  <si>
    <t>EMI_per_household.kgCO2.BE.Res.HH.Thermal.SH.Solids.WH.LPG.Solar</t>
  </si>
  <si>
    <t>EMI_per_household.kgCO2.BE.Res.HH.Thermal.SH.Solids.WH.LPG.Solar.LPG</t>
  </si>
  <si>
    <t>EMI_per_household.kgCO2.BE.Res.HH.Thermal.SH.Solids.WH.LPG.Solar.Solar</t>
  </si>
  <si>
    <t>EMI_per_household.kgCO2.BE.Res.HH.Thermal.SH.Solids.WH.Elc.NoSolar.Elec</t>
  </si>
  <si>
    <t>EMI_per_household.kgCO2.BE.Res.HH.Thermal.SH.Solids.WH.Elc.Solar</t>
  </si>
  <si>
    <t>EMI_per_household.kgCO2.BE.Res.HH.Thermal.SH.Solids.WH.Elc.Solar.Elec</t>
  </si>
  <si>
    <t>EMI_per_household.kgCO2.BE.Res.HH.Thermal.SH.Solids.WH.Elc.Solar.Solar</t>
  </si>
  <si>
    <t>EMI_per_household.kgCO2.BE.Res.HH.Thermal.SH.Solids.CO</t>
  </si>
  <si>
    <t>EMI_per_household.kgCO2.BE.Res.HH.Thermal.SH.Solids.CO.Solids.Solids</t>
  </si>
  <si>
    <t>EMI_per_household.kgCO2.BE.Res.HH.Thermal.SH.Solids.CO.LPG.LPG</t>
  </si>
  <si>
    <t>EMI_per_household.kgCO2.BE.Res.HH.Thermal.SH.Solids.CO.Elc.Elec</t>
  </si>
  <si>
    <t>EMI_per_household.kgCO2.BE.Res.HH.Thermal.SH.LPG</t>
  </si>
  <si>
    <t>EMI_per_household.kgCO2.BE.Res.HH.Thermal.SH.LPG.SH</t>
  </si>
  <si>
    <t>EMI_per_household.kgCO2.BE.Res.HH.Thermal.SH.LPG.SH.LPG</t>
  </si>
  <si>
    <t>EMI_per_household.kgCO2.BE.Res.HH.Thermal.SH.LPG.SH.Elec</t>
  </si>
  <si>
    <t>EMI_per_household.kgCO2.BE.Res.HH.Thermal.SH.LPG.SC</t>
  </si>
  <si>
    <t>EMI_per_household.kgCO2.BE.Res.HH.Thermal.SH.LPG.SC.AC.Elec</t>
  </si>
  <si>
    <t>EMI_per_household.kgCO2.BE.Res.HH.Thermal.SH.LPG.WH</t>
  </si>
  <si>
    <t>EMI_per_household.kgCO2.BE.Res.HH.Thermal.SH.LPG.WH.LPG.NoSolar.LPG</t>
  </si>
  <si>
    <t>EMI_per_household.kgCO2.BE.Res.HH.Thermal.SH.LPG.WH.LPG.Solar</t>
  </si>
  <si>
    <t>EMI_per_household.kgCO2.BE.Res.HH.Thermal.SH.LPG.WH.LPG.Solar.LPG</t>
  </si>
  <si>
    <t>EMI_per_household.kgCO2.BE.Res.HH.Thermal.SH.LPG.WH.LPG.Solar.Solar</t>
  </si>
  <si>
    <t>EMI_per_household.kgCO2.BE.Res.HH.Thermal.SH.LPG.WH.Elc.NoSolar.Elec</t>
  </si>
  <si>
    <t>EMI_per_household.kgCO2.BE.Res.HH.Thermal.SH.LPG.WH.Elc.Solar</t>
  </si>
  <si>
    <t>EMI_per_household.kgCO2.BE.Res.HH.Thermal.SH.LPG.WH.Elc.Solar.Elec</t>
  </si>
  <si>
    <t>EMI_per_household.kgCO2.BE.Res.HH.Thermal.SH.LPG.WH.Elc.Solar.Solar</t>
  </si>
  <si>
    <t>EMI_per_household.kgCO2.BE.Res.HH.Thermal.SH.LPG.CO</t>
  </si>
  <si>
    <t>EMI_per_household.kgCO2.BE.Res.HH.Thermal.SH.LPG.CO.LPG.LPG</t>
  </si>
  <si>
    <t>EMI_per_household.kgCO2.BE.Res.HH.Thermal.SH.LPG.CO.Elc.Elec</t>
  </si>
  <si>
    <t>EMI_per_household.kgCO2.BE.Res.HH.Thermal.SH.Oil</t>
  </si>
  <si>
    <t>EMI_per_household.kgCO2.BE.Res.HH.Thermal.SH.Oil.SH</t>
  </si>
  <si>
    <t>EMI_per_household.kgCO2.BE.Res.HH.Thermal.SH.Oil.SH.Oil</t>
  </si>
  <si>
    <t>EMI_per_household.kgCO2.BE.Res.HH.Thermal.SH.Oil.SH.Elec</t>
  </si>
  <si>
    <t>EMI_per_household.kgCO2.BE.Res.HH.Thermal.SH.Oil.SC</t>
  </si>
  <si>
    <t>EMI_per_household.kgCO2.BE.Res.HH.Thermal.SH.Oil.SC.AC.Elec</t>
  </si>
  <si>
    <t>EMI_per_household.kgCO2.BE.Res.HH.Thermal.SH.Oil.WH</t>
  </si>
  <si>
    <t>EMI_per_household.kgCO2.BE.Res.HH.Thermal.SH.Oil.WH.Oil.NoSolar.Oil</t>
  </si>
  <si>
    <t>EMI_per_household.kgCO2.BE.Res.HH.Thermal.SH.Oil.WH.Oil.Solar</t>
  </si>
  <si>
    <t>EMI_per_household.kgCO2.BE.Res.HH.Thermal.SH.Oil.WH.Oil.Solar.Oil</t>
  </si>
  <si>
    <t>EMI_per_household.kgCO2.BE.Res.HH.Thermal.SH.Oil.WH.Oil.Solar.Solar</t>
  </si>
  <si>
    <t>EMI_per_household.kgCO2.BE.Res.HH.Thermal.SH.Oil.WH.Elc.NoSolar.Elec</t>
  </si>
  <si>
    <t>EMI_per_household.kgCO2.BE.Res.HH.Thermal.SH.Oil.WH.Elc.Solar</t>
  </si>
  <si>
    <t>EMI_per_household.kgCO2.BE.Res.HH.Thermal.SH.Oil.WH.Elc.Solar.Elec</t>
  </si>
  <si>
    <t>EMI_per_household.kgCO2.BE.Res.HH.Thermal.SH.Oil.WH.Elc.Solar.Solar</t>
  </si>
  <si>
    <t>EMI_per_household.kgCO2.BE.Res.HH.Thermal.SH.Oil.CO</t>
  </si>
  <si>
    <t>EMI_per_household.kgCO2.BE.Res.HH.Thermal.SH.Oil.CO.LPG.LPG</t>
  </si>
  <si>
    <t>EMI_per_household.kgCO2.BE.Res.HH.Thermal.SH.Oil.CO.Elc.Elec</t>
  </si>
  <si>
    <t>EMI_per_household.kgCO2.BE.Res.HH.Thermal.SH.Gas</t>
  </si>
  <si>
    <t>EMI_per_household.kgCO2.BE.Res.HH.Thermal.SH.Gas.SH</t>
  </si>
  <si>
    <t>EMI_per_household.kgCO2.BE.Res.HH.Thermal.SH.Gas.SH.Gas</t>
  </si>
  <si>
    <t>EMI_per_household.kgCO2.BE.Res.HH.Thermal.SH.Gas.SH.Elec</t>
  </si>
  <si>
    <t>EMI_per_household.kgCO2.BE.Res.HH.Thermal.SH.Gas.SC</t>
  </si>
  <si>
    <t>EMI_per_household.kgCO2.BE.Res.HH.Thermal.SH.Gas.SC.AC.Elec</t>
  </si>
  <si>
    <t>EMI_per_household.kgCO2.BE.Res.HH.Thermal.SH.Gas.WH</t>
  </si>
  <si>
    <t>EMI_per_household.kgCO2.BE.Res.HH.Thermal.SH.Gas.WH.Gas.NoSolar.Gas</t>
  </si>
  <si>
    <t>EMI_per_household.kgCO2.BE.Res.HH.Thermal.SH.Gas.WH.Gas.Solar</t>
  </si>
  <si>
    <t>EMI_per_household.kgCO2.BE.Res.HH.Thermal.SH.Gas.WH.Gas.Solar.Gas</t>
  </si>
  <si>
    <t>EMI_per_household.kgCO2.BE.Res.HH.Thermal.SH.Gas.WH.Gas.Solar.Solar</t>
  </si>
  <si>
    <t>EMI_per_household.kgCO2.BE.Res.HH.Thermal.SH.Gas.WH.Elc.NoSolar.Elec</t>
  </si>
  <si>
    <t>EMI_per_household.kgCO2.BE.Res.HH.Thermal.SH.Gas.WH.Elc.Solar</t>
  </si>
  <si>
    <t>EMI_per_household.kgCO2.BE.Res.HH.Thermal.SH.Gas.WH.Elc.Solar.Elec</t>
  </si>
  <si>
    <t>EMI_per_household.kgCO2.BE.Res.HH.Thermal.SH.Gas.WH.Elc.Solar.Solar</t>
  </si>
  <si>
    <t>EMI_per_household.kgCO2.BE.Res.HH.Thermal.SH.Gas.CO</t>
  </si>
  <si>
    <t>EMI_per_household.kgCO2.BE.Res.HH.Thermal.SH.Gas.CO.Gas.Gas</t>
  </si>
  <si>
    <t>EMI_per_household.kgCO2.BE.Res.HH.Thermal.SH.Gas.CO.Elc.Elec</t>
  </si>
  <si>
    <t>EMI_per_household.kgCO2.BE.Res.HH.Thermal.SH.Biomass</t>
  </si>
  <si>
    <t>EMI_per_household.kgCO2.BE.Res.HH.Thermal.SH.Biomass.SH</t>
  </si>
  <si>
    <t>EMI_per_household.kgCO2.BE.Res.HH.Thermal.SH.Biomass.SH.Biomass</t>
  </si>
  <si>
    <t>EMI_per_household.kgCO2.BE.Res.HH.Thermal.SH.Biomass.SH.Elec</t>
  </si>
  <si>
    <t>EMI_per_household.kgCO2.BE.Res.HH.Thermal.SH.Biomass.SC</t>
  </si>
  <si>
    <t>EMI_per_household.kgCO2.BE.Res.HH.Thermal.SH.Biomass.SC.AC.Elec</t>
  </si>
  <si>
    <t>EMI_per_household.kgCO2.BE.Res.HH.Thermal.SH.Biomass.WH</t>
  </si>
  <si>
    <t>EMI_per_household.kgCO2.BE.Res.HH.Thermal.SH.Biomass.WH.Biomass.NoSolar.Biomass</t>
  </si>
  <si>
    <t>EMI_per_household.kgCO2.BE.Res.HH.Thermal.SH.Biomass.WH.Biomass.Solar</t>
  </si>
  <si>
    <t>EMI_per_household.kgCO2.BE.Res.HH.Thermal.SH.Biomass.WH.Biomass.Solar.Biomass</t>
  </si>
  <si>
    <t>EMI_per_household.kgCO2.BE.Res.HH.Thermal.SH.Biomass.WH.Biomass.Solar.Solar</t>
  </si>
  <si>
    <t>EMI_per_household.kgCO2.BE.Res.HH.Thermal.SH.Biomass.WH.LPG.NoSolar.LPG</t>
  </si>
  <si>
    <t>EMI_per_household.kgCO2.BE.Res.HH.Thermal.SH.Biomass.WH.LPG.Solar</t>
  </si>
  <si>
    <t>EMI_per_household.kgCO2.BE.Res.HH.Thermal.SH.Biomass.WH.LPG.Solar.LPG</t>
  </si>
  <si>
    <t>EMI_per_household.kgCO2.BE.Res.HH.Thermal.SH.Biomass.WH.LPG.Solar.Solar</t>
  </si>
  <si>
    <t>EMI_per_household.kgCO2.BE.Res.HH.Thermal.SH.Biomass.WH.Elc.NoSolar.Elec</t>
  </si>
  <si>
    <t>EMI_per_household.kgCO2.BE.Res.HH.Thermal.SH.Biomass.WH.Elc.Solar</t>
  </si>
  <si>
    <t>EMI_per_household.kgCO2.BE.Res.HH.Thermal.SH.Biomass.WH.Elc.Solar.Elec</t>
  </si>
  <si>
    <t>EMI_per_household.kgCO2.BE.Res.HH.Thermal.SH.Biomass.WH.Elc.Solar.Solar</t>
  </si>
  <si>
    <t>EMI_per_household.kgCO2.BE.Res.HH.Thermal.SH.Biomass.CO</t>
  </si>
  <si>
    <t>EMI_per_household.kgCO2.BE.Res.HH.Thermal.SH.Biomass.CO.Biomass.Biomass</t>
  </si>
  <si>
    <t>EMI_per_household.kgCO2.BE.Res.HH.Thermal.SH.Biomass.CO.LPG.LPG</t>
  </si>
  <si>
    <t>EMI_per_household.kgCO2.BE.Res.HH.Thermal.SH.Biomass.CO.Elc.Elec</t>
  </si>
  <si>
    <t>EMI_per_household.kgCO2.BE.Res.HH.Thermal.SH.Geo</t>
  </si>
  <si>
    <t>EMI_per_household.kgCO2.BE.Res.HH.Thermal.SH.Geo.SH</t>
  </si>
  <si>
    <t>EMI_per_household.kgCO2.BE.Res.HH.Thermal.SH.Geo.SH.Geo</t>
  </si>
  <si>
    <t>EMI_per_household.kgCO2.BE.Res.HH.Thermal.SH.Geo.SH.Elec</t>
  </si>
  <si>
    <t>EMI_per_household.kgCO2.BE.Res.HH.Thermal.SH.Geo.SC</t>
  </si>
  <si>
    <t>EMI_per_household.kgCO2.BE.Res.HH.Thermal.SH.Geo.SC.AC.Elec</t>
  </si>
  <si>
    <t>EMI_per_household.kgCO2.BE.Res.HH.Thermal.SH.Geo.WH</t>
  </si>
  <si>
    <t>EMI_per_household.kgCO2.BE.Res.HH.Thermal.SH.Geo.WH.Geo.NoSolar.Geo</t>
  </si>
  <si>
    <t>EMI_per_household.kgCO2.BE.Res.HH.Thermal.SH.Geo.WH.Geo.Solar</t>
  </si>
  <si>
    <t>EMI_per_household.kgCO2.BE.Res.HH.Thermal.SH.Geo.WH.Geo.Solar.Geo</t>
  </si>
  <si>
    <t>EMI_per_household.kgCO2.BE.Res.HH.Thermal.SH.Geo.WH.Geo.Solar.Solar</t>
  </si>
  <si>
    <t>EMI_per_household.kgCO2.BE.Res.HH.Thermal.SH.Geo.WH.Elc.NoSolar.Elec</t>
  </si>
  <si>
    <t>EMI_per_household.kgCO2.BE.Res.HH.Thermal.SH.Geo.WH.Elc.Solar</t>
  </si>
  <si>
    <t>EMI_per_household.kgCO2.BE.Res.HH.Thermal.SH.Geo.WH.Elc.Solar.Elec</t>
  </si>
  <si>
    <t>EMI_per_household.kgCO2.BE.Res.HH.Thermal.SH.Geo.WH.Elc.Solar.Solar</t>
  </si>
  <si>
    <t>EMI_per_household.kgCO2.BE.Res.HH.Thermal.SH.Geo.CO</t>
  </si>
  <si>
    <t>EMI_per_household.kgCO2.BE.Res.HH.Thermal.SH.Geo.CO.LPG.LPG</t>
  </si>
  <si>
    <t>EMI_per_household.kgCO2.BE.Res.HH.Thermal.SH.Geo.CO.Elc.Elec</t>
  </si>
  <si>
    <t>EMI_per_household.kgCO2.BE.Res.HH.Thermal.SH.DistrHeat</t>
  </si>
  <si>
    <t>EMI_per_household.kgCO2.BE.Res.HH.Thermal.SH.DistrHeat.SH</t>
  </si>
  <si>
    <t>EMI_per_household.kgCO2.BE.Res.HH.Thermal.SH.DistrHeat.SH.Steam_Distr</t>
  </si>
  <si>
    <t>EMI_per_household.kgCO2.BE.Res.HH.Thermal.SH.DistrHeat.SH.Elec</t>
  </si>
  <si>
    <t>EMI_per_household.kgCO2.BE.Res.HH.Thermal.SH.DistrHeat.SC</t>
  </si>
  <si>
    <t>EMI_per_household.kgCO2.BE.Res.HH.Thermal.SH.DistrHeat.SC.AC.Elec</t>
  </si>
  <si>
    <t>EMI_per_household.kgCO2.BE.Res.HH.Thermal.SH.DistrHeat.WH</t>
  </si>
  <si>
    <t>EMI_per_household.kgCO2.BE.Res.HH.Thermal.SH.DistrHeat.WH.DistrHeat.NoSolar.Steam_Distr</t>
  </si>
  <si>
    <t>EMI_per_household.kgCO2.BE.Res.HH.Thermal.SH.DistrHeat.WH.DistrHeat.Solar</t>
  </si>
  <si>
    <t>EMI_per_household.kgCO2.BE.Res.HH.Thermal.SH.DistrHeat.WH.DistrHeat.Solar.Steam_Distr</t>
  </si>
  <si>
    <t>EMI_per_household.kgCO2.BE.Res.HH.Thermal.SH.DistrHeat.WH.DistrHeat.Solar.Solar</t>
  </si>
  <si>
    <t>EMI_per_household.kgCO2.BE.Res.HH.Thermal.SH.DistrHeat.WH.Elc.NoSolar.Elec</t>
  </si>
  <si>
    <t>EMI_per_household.kgCO2.BE.Res.HH.Thermal.SH.DistrHeat.WH.Elc.Solar</t>
  </si>
  <si>
    <t>EMI_per_household.kgCO2.BE.Res.HH.Thermal.SH.DistrHeat.WH.Elc.Solar.Elec</t>
  </si>
  <si>
    <t>EMI_per_household.kgCO2.BE.Res.HH.Thermal.SH.DistrHeat.WH.Elc.Solar.Solar</t>
  </si>
  <si>
    <t>EMI_per_household.kgCO2.BE.Res.HH.Thermal.SH.DistrHeat.CO</t>
  </si>
  <si>
    <t>EMI_per_household.kgCO2.BE.Res.HH.Thermal.SH.DistrHeat.CO.LPG.LPG</t>
  </si>
  <si>
    <t>EMI_per_household.kgCO2.BE.Res.HH.Thermal.SH.DistrHeat.CO.Elc.Elec</t>
  </si>
  <si>
    <t>EMI_per_household.kgCO2.BE.Res.HH.Thermal.SH.AdvElc</t>
  </si>
  <si>
    <t>EMI_per_household.kgCO2.BE.Res.HH.Thermal.SH.AdvElc.SH</t>
  </si>
  <si>
    <t>EMI_per_household.kgCO2.BE.Res.HH.Thermal.SH.AdvElc.SH.Elec</t>
  </si>
  <si>
    <t>EMI_per_household.kgCO2.BE.Res.HH.Thermal.SH.AdvElc.SC</t>
  </si>
  <si>
    <t>EMI_per_household.kgCO2.BE.Res.HH.Thermal.SH.AdvElc.SC.AC.Elec</t>
  </si>
  <si>
    <t>EMI_per_household.kgCO2.BE.Res.HH.Thermal.SH.AdvElc.WH</t>
  </si>
  <si>
    <t>EMI_per_household.kgCO2.BE.Res.HH.Thermal.SH.AdvElc.WH.LPG.NoSolar.LPG</t>
  </si>
  <si>
    <t>EMI_per_household.kgCO2.BE.Res.HH.Thermal.SH.AdvElc.WH.LPG.Solar</t>
  </si>
  <si>
    <t>EMI_per_household.kgCO2.BE.Res.HH.Thermal.SH.AdvElc.WH.LPG.Solar.LPG</t>
  </si>
  <si>
    <t>EMI_per_household.kgCO2.BE.Res.HH.Thermal.SH.AdvElc.WH.LPG.Solar.Solar</t>
  </si>
  <si>
    <t>EMI_per_household.kgCO2.BE.Res.HH.Thermal.SH.AdvElc.WH.Elc.NoSolar.Elec</t>
  </si>
  <si>
    <t>EMI_per_household.kgCO2.BE.Res.HH.Thermal.SH.AdvElc.WH.Elc.Solar</t>
  </si>
  <si>
    <t>EMI_per_household.kgCO2.BE.Res.HH.Thermal.SH.AdvElc.WH.Elc.Solar.Elec</t>
  </si>
  <si>
    <t>EMI_per_household.kgCO2.BE.Res.HH.Thermal.SH.AdvElc.WH.Elc.Solar.Solar</t>
  </si>
  <si>
    <t>EMI_per_household.kgCO2.BE.Res.HH.Thermal.SH.AdvElc.CO</t>
  </si>
  <si>
    <t>EMI_per_household.kgCO2.BE.Res.HH.Thermal.SH.AdvElc.CO.LPG.LPG</t>
  </si>
  <si>
    <t>EMI_per_household.kgCO2.BE.Res.HH.Thermal.SH.AdvElc.CO.Elc.Elec</t>
  </si>
  <si>
    <t>EMI_per_household.kgCO2.BE.Res.HH.Thermal.SH.ConvElc</t>
  </si>
  <si>
    <t>EMI_per_household.kgCO2.BE.Res.HH.Thermal.SH.ConvElc.SH</t>
  </si>
  <si>
    <t>EMI_per_household.kgCO2.BE.Res.HH.Thermal.SH.ConvElc.SH.Elec</t>
  </si>
  <si>
    <t>EMI_per_household.kgCO2.BE.Res.HH.Thermal.SH.ConvElc.SC</t>
  </si>
  <si>
    <t>EMI_per_household.kgCO2.BE.Res.HH.Thermal.SH.ConvElc.SC.AC.Elec</t>
  </si>
  <si>
    <t>EMI_per_household.kgCO2.BE.Res.HH.Thermal.SH.ConvElc.WH</t>
  </si>
  <si>
    <t>EMI_per_household.kgCO2.BE.Res.HH.Thermal.SH.ConvElc.WH.LPG.NoSolar.LPG</t>
  </si>
  <si>
    <t>EMI_per_household.kgCO2.BE.Res.HH.Thermal.SH.ConvElc.WH.LPG.Solar</t>
  </si>
  <si>
    <t>EMI_per_household.kgCO2.BE.Res.HH.Thermal.SH.ConvElc.WH.LPG.Solar.LPG</t>
  </si>
  <si>
    <t>EMI_per_household.kgCO2.BE.Res.HH.Thermal.SH.ConvElc.WH.LPG.Solar.Solar</t>
  </si>
  <si>
    <t>EMI_per_household.kgCO2.BE.Res.HH.Thermal.SH.ConvElc.WH.Elc.NoSolar.Elec</t>
  </si>
  <si>
    <t>EMI_per_household.kgCO2.BE.Res.HH.Thermal.SH.ConvElc.WH.Elc.Solar</t>
  </si>
  <si>
    <t>EMI_per_household.kgCO2.BE.Res.HH.Thermal.SH.ConvElc.WH.Elc.Solar.Elec</t>
  </si>
  <si>
    <t>EMI_per_household.kgCO2.BE.Res.HH.Thermal.SH.ConvElc.WH.Elc.Solar.Solar</t>
  </si>
  <si>
    <t>EMI_per_household.kgCO2.BE.Res.HH.Thermal.SH.ConvElc.CO</t>
  </si>
  <si>
    <t>EMI_per_household.kgCO2.BE.Res.HH.Thermal.SH.ConvElc.CO.LPG.LPG</t>
  </si>
  <si>
    <t>EMI_per_household.kgCO2.BE.Res.HH.Thermal.SH.ConvElc.CO.Elc.Elec</t>
  </si>
  <si>
    <t>BE - Final energy consumption per surface area (detailed structure)</t>
  </si>
  <si>
    <t>FEC_per_sqm.kWh.BE.Res.HH.Thermal.SH.Solids</t>
  </si>
  <si>
    <t>FEC_per_sqm.kWh.BE.Res.HH.Thermal.SH.Solids.SH</t>
  </si>
  <si>
    <t>FEC_per_sqm.kWh.BE.Res.HH.Thermal.SH.Solids.SH.Solids</t>
  </si>
  <si>
    <t>FEC_per_sqm.kWh.BE.Res.HH.Thermal.SH.Solids.SH.Elec</t>
  </si>
  <si>
    <t>FEC_per_sqm.kWh.BE.Res.HH.Thermal.SH.Solids.SC</t>
  </si>
  <si>
    <t>FEC_per_sqm.kWh.BE.Res.HH.Thermal.SH.Solids.SC.AC.Elec</t>
  </si>
  <si>
    <t>FEC_per_sqm.kWh.BE.Res.HH.Thermal.SH.Solids.WH</t>
  </si>
  <si>
    <t>FEC_per_sqm.kWh.BE.Res.HH.Thermal.SH.Solids.WH.Solids.NoSolar.Solids</t>
  </si>
  <si>
    <t>FEC_per_sqm.kWh.BE.Res.HH.Thermal.SH.Solids.WH.LPG.NoSolar.LPG</t>
  </si>
  <si>
    <t>FEC_per_sqm.kWh.BE.Res.HH.Thermal.SH.Solids.WH.LPG.Solar</t>
  </si>
  <si>
    <t>FEC_per_sqm.kWh.BE.Res.HH.Thermal.SH.Solids.WH.LPG.Solar.LPG</t>
  </si>
  <si>
    <t>FEC_per_sqm.kWh.BE.Res.HH.Thermal.SH.Solids.WH.LPG.Solar.Solar</t>
  </si>
  <si>
    <t>FEC_per_sqm.kWh.BE.Res.HH.Thermal.SH.Solids.WH.Elc.NoSolar.Elec</t>
  </si>
  <si>
    <t>FEC_per_sqm.kWh.BE.Res.HH.Thermal.SH.Solids.WH.Elc.Solar</t>
  </si>
  <si>
    <t>FEC_per_sqm.kWh.BE.Res.HH.Thermal.SH.Solids.WH.Elc.Solar.Elec</t>
  </si>
  <si>
    <t>FEC_per_sqm.kWh.BE.Res.HH.Thermal.SH.Solids.WH.Elc.Solar.Solar</t>
  </si>
  <si>
    <t>FEC_per_sqm.kWh.BE.Res.HH.Thermal.SH.Solids.CO</t>
  </si>
  <si>
    <t>FEC_per_sqm.kWh.BE.Res.HH.Thermal.SH.Solids.CO.Solids.Solids</t>
  </si>
  <si>
    <t>FEC_per_sqm.kWh.BE.Res.HH.Thermal.SH.Solids.CO.LPG.LPG</t>
  </si>
  <si>
    <t>FEC_per_sqm.kWh.BE.Res.HH.Thermal.SH.Solids.CO.Elc.Elec</t>
  </si>
  <si>
    <t>FEC_per_sqm.kWh.BE.Res.HH.Thermal.SH.LPG</t>
  </si>
  <si>
    <t>FEC_per_sqm.kWh.BE.Res.HH.Thermal.SH.LPG.SH</t>
  </si>
  <si>
    <t>FEC_per_sqm.kWh.BE.Res.HH.Thermal.SH.LPG.SH.LPG</t>
  </si>
  <si>
    <t>FEC_per_sqm.kWh.BE.Res.HH.Thermal.SH.LPG.SH.Elec</t>
  </si>
  <si>
    <t>FEC_per_sqm.kWh.BE.Res.HH.Thermal.SH.LPG.SC</t>
  </si>
  <si>
    <t>FEC_per_sqm.kWh.BE.Res.HH.Thermal.SH.LPG.SC.AC.Elec</t>
  </si>
  <si>
    <t>FEC_per_sqm.kWh.BE.Res.HH.Thermal.SH.LPG.WH</t>
  </si>
  <si>
    <t>FEC_per_sqm.kWh.BE.Res.HH.Thermal.SH.LPG.WH.LPG.NoSolar.LPG</t>
  </si>
  <si>
    <t>FEC_per_sqm.kWh.BE.Res.HH.Thermal.SH.LPG.WH.LPG.Solar</t>
  </si>
  <si>
    <t>FEC_per_sqm.kWh.BE.Res.HH.Thermal.SH.LPG.WH.LPG.Solar.LPG</t>
  </si>
  <si>
    <t>FEC_per_sqm.kWh.BE.Res.HH.Thermal.SH.LPG.WH.LPG.Solar.Solar</t>
  </si>
  <si>
    <t>FEC_per_sqm.kWh.BE.Res.HH.Thermal.SH.LPG.WH.Elc.NoSolar.Elec</t>
  </si>
  <si>
    <t>FEC_per_sqm.kWh.BE.Res.HH.Thermal.SH.LPG.WH.Elc.Solar</t>
  </si>
  <si>
    <t>FEC_per_sqm.kWh.BE.Res.HH.Thermal.SH.LPG.WH.Elc.Solar.Elec</t>
  </si>
  <si>
    <t>FEC_per_sqm.kWh.BE.Res.HH.Thermal.SH.LPG.WH.Elc.Solar.Solar</t>
  </si>
  <si>
    <t>FEC_per_sqm.kWh.BE.Res.HH.Thermal.SH.LPG.CO</t>
  </si>
  <si>
    <t>FEC_per_sqm.kWh.BE.Res.HH.Thermal.SH.LPG.CO.LPG.LPG</t>
  </si>
  <si>
    <t>FEC_per_sqm.kWh.BE.Res.HH.Thermal.SH.LPG.CO.Elc.Elec</t>
  </si>
  <si>
    <t>FEC_per_sqm.kWh.BE.Res.HH.Thermal.SH.Oil</t>
  </si>
  <si>
    <t>FEC_per_sqm.kWh.BE.Res.HH.Thermal.SH.Oil.SH</t>
  </si>
  <si>
    <t>FEC_per_sqm.kWh.BE.Res.HH.Thermal.SH.Oil.SH.Oil</t>
  </si>
  <si>
    <t>FEC_per_sqm.kWh.BE.Res.HH.Thermal.SH.Oil.SH.Elec</t>
  </si>
  <si>
    <t>FEC_per_sqm.kWh.BE.Res.HH.Thermal.SH.Oil.SC</t>
  </si>
  <si>
    <t>FEC_per_sqm.kWh.BE.Res.HH.Thermal.SH.Oil.SC.AC.Elec</t>
  </si>
  <si>
    <t>FEC_per_sqm.kWh.BE.Res.HH.Thermal.SH.Oil.WH</t>
  </si>
  <si>
    <t>FEC_per_sqm.kWh.BE.Res.HH.Thermal.SH.Oil.WH.Oil.NoSolar.Oil</t>
  </si>
  <si>
    <t>FEC_per_sqm.kWh.BE.Res.HH.Thermal.SH.Oil.WH.Oil.Solar</t>
  </si>
  <si>
    <t>FEC_per_sqm.kWh.BE.Res.HH.Thermal.SH.Oil.WH.Oil.Solar.Oil</t>
  </si>
  <si>
    <t>FEC_per_sqm.kWh.BE.Res.HH.Thermal.SH.Oil.WH.Oil.Solar.Solar</t>
  </si>
  <si>
    <t>FEC_per_sqm.kWh.BE.Res.HH.Thermal.SH.Oil.WH.Elc.NoSolar.Elec</t>
  </si>
  <si>
    <t>FEC_per_sqm.kWh.BE.Res.HH.Thermal.SH.Oil.WH.Elc.Solar</t>
  </si>
  <si>
    <t>FEC_per_sqm.kWh.BE.Res.HH.Thermal.SH.Oil.WH.Elc.Solar.Elec</t>
  </si>
  <si>
    <t>FEC_per_sqm.kWh.BE.Res.HH.Thermal.SH.Oil.WH.Elc.Solar.Solar</t>
  </si>
  <si>
    <t>FEC_per_sqm.kWh.BE.Res.HH.Thermal.SH.Oil.CO</t>
  </si>
  <si>
    <t>FEC_per_sqm.kWh.BE.Res.HH.Thermal.SH.Oil.CO.LPG.LPG</t>
  </si>
  <si>
    <t>FEC_per_sqm.kWh.BE.Res.HH.Thermal.SH.Oil.CO.Elc.Elec</t>
  </si>
  <si>
    <t>FEC_per_sqm.kWh.BE.Res.HH.Thermal.SH.Gas</t>
  </si>
  <si>
    <t>FEC_per_sqm.kWh.BE.Res.HH.Thermal.SH.Gas.SH</t>
  </si>
  <si>
    <t>FEC_per_sqm.kWh.BE.Res.HH.Thermal.SH.Gas.SH.Gas</t>
  </si>
  <si>
    <t>FEC_per_sqm.kWh.BE.Res.HH.Thermal.SH.Gas.SH.Elec</t>
  </si>
  <si>
    <t>FEC_per_sqm.kWh.BE.Res.HH.Thermal.SH.Gas.SC</t>
  </si>
  <si>
    <t>FEC_per_sqm.kWh.BE.Res.HH.Thermal.SH.Gas.SC.AC.Elec</t>
  </si>
  <si>
    <t>FEC_per_sqm.kWh.BE.Res.HH.Thermal.SH.Gas.WH</t>
  </si>
  <si>
    <t>FEC_per_sqm.kWh.BE.Res.HH.Thermal.SH.Gas.WH.Gas.NoSolar.Gas</t>
  </si>
  <si>
    <t>FEC_per_sqm.kWh.BE.Res.HH.Thermal.SH.Gas.WH.Gas.Solar</t>
  </si>
  <si>
    <t>FEC_per_sqm.kWh.BE.Res.HH.Thermal.SH.Gas.WH.Gas.Solar.Gas</t>
  </si>
  <si>
    <t>FEC_per_sqm.kWh.BE.Res.HH.Thermal.SH.Gas.WH.Gas.Solar.Solar</t>
  </si>
  <si>
    <t>FEC_per_sqm.kWh.BE.Res.HH.Thermal.SH.Gas.WH.Elc.NoSolar.Elec</t>
  </si>
  <si>
    <t>FEC_per_sqm.kWh.BE.Res.HH.Thermal.SH.Gas.WH.Elc.Solar</t>
  </si>
  <si>
    <t>FEC_per_sqm.kWh.BE.Res.HH.Thermal.SH.Gas.WH.Elc.Solar.Elec</t>
  </si>
  <si>
    <t>FEC_per_sqm.kWh.BE.Res.HH.Thermal.SH.Gas.WH.Elc.Solar.Solar</t>
  </si>
  <si>
    <t>FEC_per_sqm.kWh.BE.Res.HH.Thermal.SH.Gas.CO</t>
  </si>
  <si>
    <t>FEC_per_sqm.kWh.BE.Res.HH.Thermal.SH.Gas.CO.Gas.Gas</t>
  </si>
  <si>
    <t>FEC_per_sqm.kWh.BE.Res.HH.Thermal.SH.Gas.CO.Elc.Elec</t>
  </si>
  <si>
    <t>FEC_per_sqm.kWh.BE.Res.HH.Thermal.SH.Biomass</t>
  </si>
  <si>
    <t>FEC_per_sqm.kWh.BE.Res.HH.Thermal.SH.Biomass.SH</t>
  </si>
  <si>
    <t>FEC_per_sqm.kWh.BE.Res.HH.Thermal.SH.Biomass.SH.Biomass</t>
  </si>
  <si>
    <t>FEC_per_sqm.kWh.BE.Res.HH.Thermal.SH.Biomass.SH.Elec</t>
  </si>
  <si>
    <t>FEC_per_sqm.kWh.BE.Res.HH.Thermal.SH.Biomass.SC</t>
  </si>
  <si>
    <t>FEC_per_sqm.kWh.BE.Res.HH.Thermal.SH.Biomass.SC.AC.Elec</t>
  </si>
  <si>
    <t>FEC_per_sqm.kWh.BE.Res.HH.Thermal.SH.Biomass.WH</t>
  </si>
  <si>
    <t>FEC_per_sqm.kWh.BE.Res.HH.Thermal.SH.Biomass.WH.Biomass.NoSolar.Biomass</t>
  </si>
  <si>
    <t>FEC_per_sqm.kWh.BE.Res.HH.Thermal.SH.Biomass.WH.Biomass.Solar</t>
  </si>
  <si>
    <t>FEC_per_sqm.kWh.BE.Res.HH.Thermal.SH.Biomass.WH.Biomass.Solar.Biomass</t>
  </si>
  <si>
    <t>FEC_per_sqm.kWh.BE.Res.HH.Thermal.SH.Biomass.WH.Biomass.Solar.Solar</t>
  </si>
  <si>
    <t>FEC_per_sqm.kWh.BE.Res.HH.Thermal.SH.Biomass.WH.LPG.NoSolar.LPG</t>
  </si>
  <si>
    <t>FEC_per_sqm.kWh.BE.Res.HH.Thermal.SH.Biomass.WH.LPG.Solar</t>
  </si>
  <si>
    <t>FEC_per_sqm.kWh.BE.Res.HH.Thermal.SH.Biomass.WH.LPG.Solar.LPG</t>
  </si>
  <si>
    <t>FEC_per_sqm.kWh.BE.Res.HH.Thermal.SH.Biomass.WH.LPG.Solar.Solar</t>
  </si>
  <si>
    <t>FEC_per_sqm.kWh.BE.Res.HH.Thermal.SH.Biomass.WH.Elc.NoSolar.Elec</t>
  </si>
  <si>
    <t>FEC_per_sqm.kWh.BE.Res.HH.Thermal.SH.Biomass.WH.Elc.Solar</t>
  </si>
  <si>
    <t>FEC_per_sqm.kWh.BE.Res.HH.Thermal.SH.Biomass.WH.Elc.Solar.Elec</t>
  </si>
  <si>
    <t>FEC_per_sqm.kWh.BE.Res.HH.Thermal.SH.Biomass.WH.Elc.Solar.Solar</t>
  </si>
  <si>
    <t>FEC_per_sqm.kWh.BE.Res.HH.Thermal.SH.Biomass.CO</t>
  </si>
  <si>
    <t>FEC_per_sqm.kWh.BE.Res.HH.Thermal.SH.Biomass.CO.Biomass.Biomass</t>
  </si>
  <si>
    <t>FEC_per_sqm.kWh.BE.Res.HH.Thermal.SH.Biomass.CO.LPG.LPG</t>
  </si>
  <si>
    <t>FEC_per_sqm.kWh.BE.Res.HH.Thermal.SH.Biomass.CO.Elc.Elec</t>
  </si>
  <si>
    <t>FEC_per_sqm.kWh.BE.Res.HH.Thermal.SH.Geo</t>
  </si>
  <si>
    <t>FEC_per_sqm.kWh.BE.Res.HH.Thermal.SH.Geo.SH</t>
  </si>
  <si>
    <t>FEC_per_sqm.kWh.BE.Res.HH.Thermal.SH.Geo.SH.Geo</t>
  </si>
  <si>
    <t>FEC_per_sqm.kWh.BE.Res.HH.Thermal.SH.Geo.SH.Elec</t>
  </si>
  <si>
    <t>FEC_per_sqm.kWh.BE.Res.HH.Thermal.SH.Geo.SC</t>
  </si>
  <si>
    <t>FEC_per_sqm.kWh.BE.Res.HH.Thermal.SH.Geo.SC.AC.Elec</t>
  </si>
  <si>
    <t>FEC_per_sqm.kWh.BE.Res.HH.Thermal.SH.Geo.WH</t>
  </si>
  <si>
    <t>FEC_per_sqm.kWh.BE.Res.HH.Thermal.SH.Geo.WH.Geo.NoSolar.Geo</t>
  </si>
  <si>
    <t>FEC_per_sqm.kWh.BE.Res.HH.Thermal.SH.Geo.WH.Geo.Solar</t>
  </si>
  <si>
    <t>FEC_per_sqm.kWh.BE.Res.HH.Thermal.SH.Geo.WH.Geo.Solar.Geo</t>
  </si>
  <si>
    <t>FEC_per_sqm.kWh.BE.Res.HH.Thermal.SH.Geo.WH.Geo.Solar.Solar</t>
  </si>
  <si>
    <t>FEC_per_sqm.kWh.BE.Res.HH.Thermal.SH.Geo.WH.Elc.NoSolar.Elec</t>
  </si>
  <si>
    <t>FEC_per_sqm.kWh.BE.Res.HH.Thermal.SH.Geo.WH.Elc.Solar</t>
  </si>
  <si>
    <t>FEC_per_sqm.kWh.BE.Res.HH.Thermal.SH.Geo.WH.Elc.Solar.Elec</t>
  </si>
  <si>
    <t>FEC_per_sqm.kWh.BE.Res.HH.Thermal.SH.Geo.WH.Elc.Solar.Solar</t>
  </si>
  <si>
    <t>FEC_per_sqm.kWh.BE.Res.HH.Thermal.SH.Geo.CO</t>
  </si>
  <si>
    <t>FEC_per_sqm.kWh.BE.Res.HH.Thermal.SH.Geo.CO.LPG.LPG</t>
  </si>
  <si>
    <t>FEC_per_sqm.kWh.BE.Res.HH.Thermal.SH.Geo.CO.Elc.Elec</t>
  </si>
  <si>
    <t>FEC_per_sqm.kWh.BE.Res.HH.Thermal.SH.DistrHeat</t>
  </si>
  <si>
    <t>FEC_per_sqm.kWh.BE.Res.HH.Thermal.SH.DistrHeat.SH</t>
  </si>
  <si>
    <t>FEC_per_sqm.kWh.BE.Res.HH.Thermal.SH.DistrHeat.SH.Steam_Distr</t>
  </si>
  <si>
    <t>FEC_per_sqm.kWh.BE.Res.HH.Thermal.SH.DistrHeat.SH.Elec</t>
  </si>
  <si>
    <t>FEC_per_sqm.kWh.BE.Res.HH.Thermal.SH.DistrHeat.SC</t>
  </si>
  <si>
    <t>FEC_per_sqm.kWh.BE.Res.HH.Thermal.SH.DistrHeat.SC.AC.Elec</t>
  </si>
  <si>
    <t>FEC_per_sqm.kWh.BE.Res.HH.Thermal.SH.DistrHeat.WH</t>
  </si>
  <si>
    <t>FEC_per_sqm.kWh.BE.Res.HH.Thermal.SH.DistrHeat.WH.DistrHeat.NoSolar.Steam_Distr</t>
  </si>
  <si>
    <t>FEC_per_sqm.kWh.BE.Res.HH.Thermal.SH.DistrHeat.WH.DistrHeat.Solar</t>
  </si>
  <si>
    <t>FEC_per_sqm.kWh.BE.Res.HH.Thermal.SH.DistrHeat.WH.DistrHeat.Solar.Steam_Distr</t>
  </si>
  <si>
    <t>FEC_per_sqm.kWh.BE.Res.HH.Thermal.SH.DistrHeat.WH.DistrHeat.Solar.Solar</t>
  </si>
  <si>
    <t>FEC_per_sqm.kWh.BE.Res.HH.Thermal.SH.DistrHeat.WH.Elc.NoSolar.Elec</t>
  </si>
  <si>
    <t>FEC_per_sqm.kWh.BE.Res.HH.Thermal.SH.DistrHeat.WH.Elc.Solar</t>
  </si>
  <si>
    <t>FEC_per_sqm.kWh.BE.Res.HH.Thermal.SH.DistrHeat.WH.Elc.Solar.Elec</t>
  </si>
  <si>
    <t>FEC_per_sqm.kWh.BE.Res.HH.Thermal.SH.DistrHeat.WH.Elc.Solar.Solar</t>
  </si>
  <si>
    <t>FEC_per_sqm.kWh.BE.Res.HH.Thermal.SH.DistrHeat.CO</t>
  </si>
  <si>
    <t>FEC_per_sqm.kWh.BE.Res.HH.Thermal.SH.DistrHeat.CO.LPG.LPG</t>
  </si>
  <si>
    <t>FEC_per_sqm.kWh.BE.Res.HH.Thermal.SH.DistrHeat.CO.Elc.Elec</t>
  </si>
  <si>
    <t>FEC_per_sqm.kWh.BE.Res.HH.Thermal.SH.AdvElc</t>
  </si>
  <si>
    <t>FEC_per_sqm.kWh.BE.Res.HH.Thermal.SH.AdvElc.SH</t>
  </si>
  <si>
    <t>FEC_per_sqm.kWh.BE.Res.HH.Thermal.SH.AdvElc.SH.Elec</t>
  </si>
  <si>
    <t>FEC_per_sqm.kWh.BE.Res.HH.Thermal.SH.AdvElc.SC</t>
  </si>
  <si>
    <t>FEC_per_sqm.kWh.BE.Res.HH.Thermal.SH.AdvElc.SC.AC.Elec</t>
  </si>
  <si>
    <t>FEC_per_sqm.kWh.BE.Res.HH.Thermal.SH.AdvElc.WH</t>
  </si>
  <si>
    <t>FEC_per_sqm.kWh.BE.Res.HH.Thermal.SH.AdvElc.WH.LPG.NoSolar.LPG</t>
  </si>
  <si>
    <t>FEC_per_sqm.kWh.BE.Res.HH.Thermal.SH.AdvElc.WH.LPG.Solar</t>
  </si>
  <si>
    <t>FEC_per_sqm.kWh.BE.Res.HH.Thermal.SH.AdvElc.WH.LPG.Solar.LPG</t>
  </si>
  <si>
    <t>FEC_per_sqm.kWh.BE.Res.HH.Thermal.SH.AdvElc.WH.LPG.Solar.Solar</t>
  </si>
  <si>
    <t>FEC_per_sqm.kWh.BE.Res.HH.Thermal.SH.AdvElc.WH.Elc.NoSolar.Elec</t>
  </si>
  <si>
    <t>FEC_per_sqm.kWh.BE.Res.HH.Thermal.SH.AdvElc.WH.Elc.Solar</t>
  </si>
  <si>
    <t>FEC_per_sqm.kWh.BE.Res.HH.Thermal.SH.AdvElc.WH.Elc.Solar.Elec</t>
  </si>
  <si>
    <t>FEC_per_sqm.kWh.BE.Res.HH.Thermal.SH.AdvElc.WH.Elc.Solar.Solar</t>
  </si>
  <si>
    <t>FEC_per_sqm.kWh.BE.Res.HH.Thermal.SH.AdvElc.CO</t>
  </si>
  <si>
    <t>FEC_per_sqm.kWh.BE.Res.HH.Thermal.SH.AdvElc.CO.LPG.LPG</t>
  </si>
  <si>
    <t>FEC_per_sqm.kWh.BE.Res.HH.Thermal.SH.AdvElc.CO.Elc.Elec</t>
  </si>
  <si>
    <t>FEC_per_sqm.kWh.BE.Res.HH.Thermal.SH.ConvElc</t>
  </si>
  <si>
    <t>FEC_per_sqm.kWh.BE.Res.HH.Thermal.SH.ConvElc.SH</t>
  </si>
  <si>
    <t>FEC_per_sqm.kWh.BE.Res.HH.Thermal.SH.ConvElc.SH.Elec</t>
  </si>
  <si>
    <t>FEC_per_sqm.kWh.BE.Res.HH.Thermal.SH.ConvElc.SC</t>
  </si>
  <si>
    <t>FEC_per_sqm.kWh.BE.Res.HH.Thermal.SH.ConvElc.SC.AC.Elec</t>
  </si>
  <si>
    <t>FEC_per_sqm.kWh.BE.Res.HH.Thermal.SH.ConvElc.WH</t>
  </si>
  <si>
    <t>FEC_per_sqm.kWh.BE.Res.HH.Thermal.SH.ConvElc.WH.LPG.NoSolar.LPG</t>
  </si>
  <si>
    <t>FEC_per_sqm.kWh.BE.Res.HH.Thermal.SH.ConvElc.WH.LPG.Solar</t>
  </si>
  <si>
    <t>FEC_per_sqm.kWh.BE.Res.HH.Thermal.SH.ConvElc.WH.LPG.Solar.LPG</t>
  </si>
  <si>
    <t>FEC_per_sqm.kWh.BE.Res.HH.Thermal.SH.ConvElc.WH.LPG.Solar.Solar</t>
  </si>
  <si>
    <t>FEC_per_sqm.kWh.BE.Res.HH.Thermal.SH.ConvElc.WH.Elc.NoSolar.Elec</t>
  </si>
  <si>
    <t>FEC_per_sqm.kWh.BE.Res.HH.Thermal.SH.ConvElc.WH.Elc.Solar</t>
  </si>
  <si>
    <t>FEC_per_sqm.kWh.BE.Res.HH.Thermal.SH.ConvElc.WH.Elc.Solar.Elec</t>
  </si>
  <si>
    <t>FEC_per_sqm.kWh.BE.Res.HH.Thermal.SH.ConvElc.WH.Elc.Solar.Solar</t>
  </si>
  <si>
    <t>FEC_per_sqm.kWh.BE.Res.HH.Thermal.SH.ConvElc.CO</t>
  </si>
  <si>
    <t>FEC_per_sqm.kWh.BE.Res.HH.Thermal.SH.ConvElc.CO.LPG.LPG</t>
  </si>
  <si>
    <t>FEC_per_sqm.kWh.BE.Res.HH.Thermal.SH.ConvElc.CO.Elc.Elec</t>
  </si>
  <si>
    <t>BE - Thermal energy service per surface area (detailed structure)</t>
  </si>
  <si>
    <t>TES_per_sqm.kWh.BE.Res.HH.Thermal.SH.Solids</t>
  </si>
  <si>
    <t>TES_per_sqm.kWh.BE.Res.HH.Thermal.SH.Solids.SH</t>
  </si>
  <si>
    <t>TES_per_sqm.kWh.BE.Res.HH.Thermal.SH.Solids.SH.Solids</t>
  </si>
  <si>
    <t>TES_per_sqm.kWh.BE.Res.HH.Thermal.SH.Solids.SH.Elec</t>
  </si>
  <si>
    <t>TES_per_sqm.kWh.BE.Res.HH.Thermal.SH.Solids.SC</t>
  </si>
  <si>
    <t>TES_per_sqm.kWh.BE.Res.HH.Thermal.SH.Solids.SC.AC.Elec</t>
  </si>
  <si>
    <t>TES_per_sqm.kWh.BE.Res.HH.Thermal.SH.Solids.WH</t>
  </si>
  <si>
    <t>TES_per_sqm.kWh.BE.Res.HH.Thermal.SH.Solids.WH.Solids.NoSolar.Solids</t>
  </si>
  <si>
    <t>TES_per_sqm.kWh.BE.Res.HH.Thermal.SH.Solids.WH.LPG.NoSolar.LPG</t>
  </si>
  <si>
    <t>TES_per_sqm.kWh.BE.Res.HH.Thermal.SH.Solids.WH.LPG.Solar</t>
  </si>
  <si>
    <t>TES_per_sqm.kWh.BE.Res.HH.Thermal.SH.Solids.WH.LPG.Solar.LPG</t>
  </si>
  <si>
    <t>TES_per_sqm.kWh.BE.Res.HH.Thermal.SH.Solids.WH.LPG.Solar.Solar</t>
  </si>
  <si>
    <t>TES_per_sqm.kWh.BE.Res.HH.Thermal.SH.Solids.WH.Elc.NoSolar.Elec</t>
  </si>
  <si>
    <t>TES_per_sqm.kWh.BE.Res.HH.Thermal.SH.Solids.WH.Elc.Solar</t>
  </si>
  <si>
    <t>TES_per_sqm.kWh.BE.Res.HH.Thermal.SH.Solids.WH.Elc.Solar.Elec</t>
  </si>
  <si>
    <t>TES_per_sqm.kWh.BE.Res.HH.Thermal.SH.Solids.WH.Elc.Solar.Solar</t>
  </si>
  <si>
    <t>TES_per_sqm.kWh.BE.Res.HH.Thermal.SH.Solids.CO</t>
  </si>
  <si>
    <t>TES_per_sqm.kWh.BE.Res.HH.Thermal.SH.Solids.CO.Solids.Solids</t>
  </si>
  <si>
    <t>TES_per_sqm.kWh.BE.Res.HH.Thermal.SH.Solids.CO.LPG.LPG</t>
  </si>
  <si>
    <t>TES_per_sqm.kWh.BE.Res.HH.Thermal.SH.Solids.CO.Elc.Elec</t>
  </si>
  <si>
    <t>TES_per_sqm.kWh.BE.Res.HH.Thermal.SH.LPG</t>
  </si>
  <si>
    <t>TES_per_sqm.kWh.BE.Res.HH.Thermal.SH.LPG.SH</t>
  </si>
  <si>
    <t>TES_per_sqm.kWh.BE.Res.HH.Thermal.SH.LPG.SH.LPG</t>
  </si>
  <si>
    <t>TES_per_sqm.kWh.BE.Res.HH.Thermal.SH.LPG.SH.Elec</t>
  </si>
  <si>
    <t>TES_per_sqm.kWh.BE.Res.HH.Thermal.SH.LPG.SC</t>
  </si>
  <si>
    <t>TES_per_sqm.kWh.BE.Res.HH.Thermal.SH.LPG.SC.AC.Elec</t>
  </si>
  <si>
    <t>TES_per_sqm.kWh.BE.Res.HH.Thermal.SH.LPG.WH</t>
  </si>
  <si>
    <t>TES_per_sqm.kWh.BE.Res.HH.Thermal.SH.LPG.WH.LPG.NoSolar.LPG</t>
  </si>
  <si>
    <t>TES_per_sqm.kWh.BE.Res.HH.Thermal.SH.LPG.WH.LPG.Solar</t>
  </si>
  <si>
    <t>TES_per_sqm.kWh.BE.Res.HH.Thermal.SH.LPG.WH.LPG.Solar.LPG</t>
  </si>
  <si>
    <t>TES_per_sqm.kWh.BE.Res.HH.Thermal.SH.LPG.WH.LPG.Solar.Solar</t>
  </si>
  <si>
    <t>TES_per_sqm.kWh.BE.Res.HH.Thermal.SH.LPG.WH.Elc.NoSolar.Elec</t>
  </si>
  <si>
    <t>TES_per_sqm.kWh.BE.Res.HH.Thermal.SH.LPG.WH.Elc.Solar</t>
  </si>
  <si>
    <t>TES_per_sqm.kWh.BE.Res.HH.Thermal.SH.LPG.WH.Elc.Solar.Elec</t>
  </si>
  <si>
    <t>TES_per_sqm.kWh.BE.Res.HH.Thermal.SH.LPG.WH.Elc.Solar.Solar</t>
  </si>
  <si>
    <t>TES_per_sqm.kWh.BE.Res.HH.Thermal.SH.LPG.CO</t>
  </si>
  <si>
    <t>TES_per_sqm.kWh.BE.Res.HH.Thermal.SH.LPG.CO.LPG.LPG</t>
  </si>
  <si>
    <t>TES_per_sqm.kWh.BE.Res.HH.Thermal.SH.LPG.CO.Elc.Elec</t>
  </si>
  <si>
    <t>TES_per_sqm.kWh.BE.Res.HH.Thermal.SH.Oil</t>
  </si>
  <si>
    <t>TES_per_sqm.kWh.BE.Res.HH.Thermal.SH.Oil.SH</t>
  </si>
  <si>
    <t>TES_per_sqm.kWh.BE.Res.HH.Thermal.SH.Oil.SH.Oil</t>
  </si>
  <si>
    <t>TES_per_sqm.kWh.BE.Res.HH.Thermal.SH.Oil.SH.Elec</t>
  </si>
  <si>
    <t>TES_per_sqm.kWh.BE.Res.HH.Thermal.SH.Oil.SC</t>
  </si>
  <si>
    <t>TES_per_sqm.kWh.BE.Res.HH.Thermal.SH.Oil.SC.AC.Elec</t>
  </si>
  <si>
    <t>TES_per_sqm.kWh.BE.Res.HH.Thermal.SH.Oil.WH</t>
  </si>
  <si>
    <t>TES_per_sqm.kWh.BE.Res.HH.Thermal.SH.Oil.WH.Oil.NoSolar.Oil</t>
  </si>
  <si>
    <t>TES_per_sqm.kWh.BE.Res.HH.Thermal.SH.Oil.WH.Oil.Solar</t>
  </si>
  <si>
    <t>TES_per_sqm.kWh.BE.Res.HH.Thermal.SH.Oil.WH.Oil.Solar.Oil</t>
  </si>
  <si>
    <t>TES_per_sqm.kWh.BE.Res.HH.Thermal.SH.Oil.WH.Oil.Solar.Solar</t>
  </si>
  <si>
    <t>TES_per_sqm.kWh.BE.Res.HH.Thermal.SH.Oil.WH.Elc.NoSolar.Elec</t>
  </si>
  <si>
    <t>TES_per_sqm.kWh.BE.Res.HH.Thermal.SH.Oil.WH.Elc.Solar</t>
  </si>
  <si>
    <t>TES_per_sqm.kWh.BE.Res.HH.Thermal.SH.Oil.WH.Elc.Solar.Elec</t>
  </si>
  <si>
    <t>TES_per_sqm.kWh.BE.Res.HH.Thermal.SH.Oil.WH.Elc.Solar.Solar</t>
  </si>
  <si>
    <t>TES_per_sqm.kWh.BE.Res.HH.Thermal.SH.Oil.CO</t>
  </si>
  <si>
    <t>TES_per_sqm.kWh.BE.Res.HH.Thermal.SH.Oil.CO.LPG.LPG</t>
  </si>
  <si>
    <t>TES_per_sqm.kWh.BE.Res.HH.Thermal.SH.Oil.CO.Elc.Elec</t>
  </si>
  <si>
    <t>TES_per_sqm.kWh.BE.Res.HH.Thermal.SH.Gas</t>
  </si>
  <si>
    <t>TES_per_sqm.kWh.BE.Res.HH.Thermal.SH.Gas.SH</t>
  </si>
  <si>
    <t>TES_per_sqm.kWh.BE.Res.HH.Thermal.SH.Gas.SH.Gas</t>
  </si>
  <si>
    <t>TES_per_sqm.kWh.BE.Res.HH.Thermal.SH.Gas.SH.Elec</t>
  </si>
  <si>
    <t>TES_per_sqm.kWh.BE.Res.HH.Thermal.SH.Gas.SC</t>
  </si>
  <si>
    <t>TES_per_sqm.kWh.BE.Res.HH.Thermal.SH.Gas.SC.AC.Elec</t>
  </si>
  <si>
    <t>TES_per_sqm.kWh.BE.Res.HH.Thermal.SH.Gas.WH</t>
  </si>
  <si>
    <t>TES_per_sqm.kWh.BE.Res.HH.Thermal.SH.Gas.WH.Gas.NoSolar.Gas</t>
  </si>
  <si>
    <t>TES_per_sqm.kWh.BE.Res.HH.Thermal.SH.Gas.WH.Gas.Solar</t>
  </si>
  <si>
    <t>TES_per_sqm.kWh.BE.Res.HH.Thermal.SH.Gas.WH.Gas.Solar.Gas</t>
  </si>
  <si>
    <t>TES_per_sqm.kWh.BE.Res.HH.Thermal.SH.Gas.WH.Gas.Solar.Solar</t>
  </si>
  <si>
    <t>TES_per_sqm.kWh.BE.Res.HH.Thermal.SH.Gas.WH.Elc.NoSolar.Elec</t>
  </si>
  <si>
    <t>TES_per_sqm.kWh.BE.Res.HH.Thermal.SH.Gas.WH.Elc.Solar</t>
  </si>
  <si>
    <t>TES_per_sqm.kWh.BE.Res.HH.Thermal.SH.Gas.WH.Elc.Solar.Elec</t>
  </si>
  <si>
    <t>TES_per_sqm.kWh.BE.Res.HH.Thermal.SH.Gas.WH.Elc.Solar.Solar</t>
  </si>
  <si>
    <t>TES_per_sqm.kWh.BE.Res.HH.Thermal.SH.Gas.CO</t>
  </si>
  <si>
    <t>TES_per_sqm.kWh.BE.Res.HH.Thermal.SH.Gas.CO.Gas.Gas</t>
  </si>
  <si>
    <t>TES_per_sqm.kWh.BE.Res.HH.Thermal.SH.Gas.CO.Elc.Elec</t>
  </si>
  <si>
    <t>TES_per_sqm.kWh.BE.Res.HH.Thermal.SH.Biomass</t>
  </si>
  <si>
    <t>TES_per_sqm.kWh.BE.Res.HH.Thermal.SH.Biomass.SH</t>
  </si>
  <si>
    <t>TES_per_sqm.kWh.BE.Res.HH.Thermal.SH.Biomass.SH.Biomass</t>
  </si>
  <si>
    <t>TES_per_sqm.kWh.BE.Res.HH.Thermal.SH.Biomass.SH.Elec</t>
  </si>
  <si>
    <t>TES_per_sqm.kWh.BE.Res.HH.Thermal.SH.Biomass.SC</t>
  </si>
  <si>
    <t>TES_per_sqm.kWh.BE.Res.HH.Thermal.SH.Biomass.SC.AC.Elec</t>
  </si>
  <si>
    <t>TES_per_sqm.kWh.BE.Res.HH.Thermal.SH.Biomass.WH</t>
  </si>
  <si>
    <t>TES_per_sqm.kWh.BE.Res.HH.Thermal.SH.Biomass.WH.Biomass.NoSolar.Biomass</t>
  </si>
  <si>
    <t>TES_per_sqm.kWh.BE.Res.HH.Thermal.SH.Biomass.WH.Biomass.Solar</t>
  </si>
  <si>
    <t>TES_per_sqm.kWh.BE.Res.HH.Thermal.SH.Biomass.WH.Biomass.Solar.Biomass</t>
  </si>
  <si>
    <t>TES_per_sqm.kWh.BE.Res.HH.Thermal.SH.Biomass.WH.Biomass.Solar.Solar</t>
  </si>
  <si>
    <t>TES_per_sqm.kWh.BE.Res.HH.Thermal.SH.Biomass.WH.LPG.NoSolar.LPG</t>
  </si>
  <si>
    <t>TES_per_sqm.kWh.BE.Res.HH.Thermal.SH.Biomass.WH.LPG.Solar</t>
  </si>
  <si>
    <t>TES_per_sqm.kWh.BE.Res.HH.Thermal.SH.Biomass.WH.LPG.Solar.LPG</t>
  </si>
  <si>
    <t>TES_per_sqm.kWh.BE.Res.HH.Thermal.SH.Biomass.WH.LPG.Solar.Solar</t>
  </si>
  <si>
    <t>TES_per_sqm.kWh.BE.Res.HH.Thermal.SH.Biomass.WH.Elc.NoSolar.Elec</t>
  </si>
  <si>
    <t>TES_per_sqm.kWh.BE.Res.HH.Thermal.SH.Biomass.WH.Elc.Solar</t>
  </si>
  <si>
    <t>TES_per_sqm.kWh.BE.Res.HH.Thermal.SH.Biomass.WH.Elc.Solar.Elec</t>
  </si>
  <si>
    <t>TES_per_sqm.kWh.BE.Res.HH.Thermal.SH.Biomass.WH.Elc.Solar.Solar</t>
  </si>
  <si>
    <t>TES_per_sqm.kWh.BE.Res.HH.Thermal.SH.Biomass.CO</t>
  </si>
  <si>
    <t>TES_per_sqm.kWh.BE.Res.HH.Thermal.SH.Biomass.CO.Biomass.Biomass</t>
  </si>
  <si>
    <t>TES_per_sqm.kWh.BE.Res.HH.Thermal.SH.Biomass.CO.LPG.LPG</t>
  </si>
  <si>
    <t>TES_per_sqm.kWh.BE.Res.HH.Thermal.SH.Biomass.CO.Elc.Elec</t>
  </si>
  <si>
    <t>TES_per_sqm.kWh.BE.Res.HH.Thermal.SH.Geo</t>
  </si>
  <si>
    <t>TES_per_sqm.kWh.BE.Res.HH.Thermal.SH.Geo.SH</t>
  </si>
  <si>
    <t>TES_per_sqm.kWh.BE.Res.HH.Thermal.SH.Geo.SH.Geo</t>
  </si>
  <si>
    <t>TES_per_sqm.kWh.BE.Res.HH.Thermal.SH.Geo.SH.Elec</t>
  </si>
  <si>
    <t>TES_per_sqm.kWh.BE.Res.HH.Thermal.SH.Geo.SC</t>
  </si>
  <si>
    <t>TES_per_sqm.kWh.BE.Res.HH.Thermal.SH.Geo.SC.AC.Elec</t>
  </si>
  <si>
    <t>TES_per_sqm.kWh.BE.Res.HH.Thermal.SH.Geo.WH</t>
  </si>
  <si>
    <t>TES_per_sqm.kWh.BE.Res.HH.Thermal.SH.Geo.WH.Geo.NoSolar.Geo</t>
  </si>
  <si>
    <t>TES_per_sqm.kWh.BE.Res.HH.Thermal.SH.Geo.WH.Geo.Solar</t>
  </si>
  <si>
    <t>TES_per_sqm.kWh.BE.Res.HH.Thermal.SH.Geo.WH.Geo.Solar.Geo</t>
  </si>
  <si>
    <t>TES_per_sqm.kWh.BE.Res.HH.Thermal.SH.Geo.WH.Geo.Solar.Solar</t>
  </si>
  <si>
    <t>TES_per_sqm.kWh.BE.Res.HH.Thermal.SH.Geo.WH.Elc.NoSolar.Elec</t>
  </si>
  <si>
    <t>TES_per_sqm.kWh.BE.Res.HH.Thermal.SH.Geo.WH.Elc.Solar</t>
  </si>
  <si>
    <t>TES_per_sqm.kWh.BE.Res.HH.Thermal.SH.Geo.WH.Elc.Solar.Elec</t>
  </si>
  <si>
    <t>TES_per_sqm.kWh.BE.Res.HH.Thermal.SH.Geo.WH.Elc.Solar.Solar</t>
  </si>
  <si>
    <t>TES_per_sqm.kWh.BE.Res.HH.Thermal.SH.Geo.CO</t>
  </si>
  <si>
    <t>TES_per_sqm.kWh.BE.Res.HH.Thermal.SH.Geo.CO.LPG.LPG</t>
  </si>
  <si>
    <t>TES_per_sqm.kWh.BE.Res.HH.Thermal.SH.Geo.CO.Elc.Elec</t>
  </si>
  <si>
    <t>TES_per_sqm.kWh.BE.Res.HH.Thermal.SH.DistrHeat</t>
  </si>
  <si>
    <t>TES_per_sqm.kWh.BE.Res.HH.Thermal.SH.DistrHeat.SH</t>
  </si>
  <si>
    <t>TES_per_sqm.kWh.BE.Res.HH.Thermal.SH.DistrHeat.SH.Steam_Distr</t>
  </si>
  <si>
    <t>TES_per_sqm.kWh.BE.Res.HH.Thermal.SH.DistrHeat.SH.Elec</t>
  </si>
  <si>
    <t>TES_per_sqm.kWh.BE.Res.HH.Thermal.SH.DistrHeat.SC</t>
  </si>
  <si>
    <t>TES_per_sqm.kWh.BE.Res.HH.Thermal.SH.DistrHeat.SC.AC.Elec</t>
  </si>
  <si>
    <t>TES_per_sqm.kWh.BE.Res.HH.Thermal.SH.DistrHeat.WH</t>
  </si>
  <si>
    <t>TES_per_sqm.kWh.BE.Res.HH.Thermal.SH.DistrHeat.WH.DistrHeat.NoSolar.Steam_Distr</t>
  </si>
  <si>
    <t>TES_per_sqm.kWh.BE.Res.HH.Thermal.SH.DistrHeat.WH.DistrHeat.Solar</t>
  </si>
  <si>
    <t>TES_per_sqm.kWh.BE.Res.HH.Thermal.SH.DistrHeat.WH.DistrHeat.Solar.Steam_Distr</t>
  </si>
  <si>
    <t>TES_per_sqm.kWh.BE.Res.HH.Thermal.SH.DistrHeat.WH.DistrHeat.Solar.Solar</t>
  </si>
  <si>
    <t>TES_per_sqm.kWh.BE.Res.HH.Thermal.SH.DistrHeat.WH.Elc.NoSolar.Elec</t>
  </si>
  <si>
    <t>TES_per_sqm.kWh.BE.Res.HH.Thermal.SH.DistrHeat.WH.Elc.Solar</t>
  </si>
  <si>
    <t>TES_per_sqm.kWh.BE.Res.HH.Thermal.SH.DistrHeat.WH.Elc.Solar.Elec</t>
  </si>
  <si>
    <t>TES_per_sqm.kWh.BE.Res.HH.Thermal.SH.DistrHeat.WH.Elc.Solar.Solar</t>
  </si>
  <si>
    <t>TES_per_sqm.kWh.BE.Res.HH.Thermal.SH.DistrHeat.CO</t>
  </si>
  <si>
    <t>TES_per_sqm.kWh.BE.Res.HH.Thermal.SH.DistrHeat.CO.LPG.LPG</t>
  </si>
  <si>
    <t>TES_per_sqm.kWh.BE.Res.HH.Thermal.SH.DistrHeat.CO.Elc.Elec</t>
  </si>
  <si>
    <t>TES_per_sqm.kWh.BE.Res.HH.Thermal.SH.AdvElc</t>
  </si>
  <si>
    <t>TES_per_sqm.kWh.BE.Res.HH.Thermal.SH.AdvElc.SH</t>
  </si>
  <si>
    <t>TES_per_sqm.kWh.BE.Res.HH.Thermal.SH.AdvElc.SH.Elec</t>
  </si>
  <si>
    <t>TES_per_sqm.kWh.BE.Res.HH.Thermal.SH.AdvElc.SC</t>
  </si>
  <si>
    <t>TES_per_sqm.kWh.BE.Res.HH.Thermal.SH.AdvElc.SC.AC.Elec</t>
  </si>
  <si>
    <t>TES_per_sqm.kWh.BE.Res.HH.Thermal.SH.AdvElc.WH</t>
  </si>
  <si>
    <t>TES_per_sqm.kWh.BE.Res.HH.Thermal.SH.AdvElc.WH.LPG.NoSolar.LPG</t>
  </si>
  <si>
    <t>TES_per_sqm.kWh.BE.Res.HH.Thermal.SH.AdvElc.WH.LPG.Solar</t>
  </si>
  <si>
    <t>TES_per_sqm.kWh.BE.Res.HH.Thermal.SH.AdvElc.WH.LPG.Solar.LPG</t>
  </si>
  <si>
    <t>TES_per_sqm.kWh.BE.Res.HH.Thermal.SH.AdvElc.WH.LPG.Solar.Solar</t>
  </si>
  <si>
    <t>TES_per_sqm.kWh.BE.Res.HH.Thermal.SH.AdvElc.WH.Elc.NoSolar.Elec</t>
  </si>
  <si>
    <t>TES_per_sqm.kWh.BE.Res.HH.Thermal.SH.AdvElc.WH.Elc.Solar</t>
  </si>
  <si>
    <t>TES_per_sqm.kWh.BE.Res.HH.Thermal.SH.AdvElc.WH.Elc.Solar.Elec</t>
  </si>
  <si>
    <t>TES_per_sqm.kWh.BE.Res.HH.Thermal.SH.AdvElc.WH.Elc.Solar.Solar</t>
  </si>
  <si>
    <t>TES_per_sqm.kWh.BE.Res.HH.Thermal.SH.AdvElc.CO</t>
  </si>
  <si>
    <t>TES_per_sqm.kWh.BE.Res.HH.Thermal.SH.AdvElc.CO.LPG.LPG</t>
  </si>
  <si>
    <t>TES_per_sqm.kWh.BE.Res.HH.Thermal.SH.AdvElc.CO.Elc.Elec</t>
  </si>
  <si>
    <t>TES_per_sqm.kWh.BE.Res.HH.Thermal.SH.ConvElc</t>
  </si>
  <si>
    <t>TES_per_sqm.kWh.BE.Res.HH.Thermal.SH.ConvElc.SH</t>
  </si>
  <si>
    <t>TES_per_sqm.kWh.BE.Res.HH.Thermal.SH.ConvElc.SH.Elec</t>
  </si>
  <si>
    <t>TES_per_sqm.kWh.BE.Res.HH.Thermal.SH.ConvElc.SC</t>
  </si>
  <si>
    <t>TES_per_sqm.kWh.BE.Res.HH.Thermal.SH.ConvElc.SC.AC.Elec</t>
  </si>
  <si>
    <t>TES_per_sqm.kWh.BE.Res.HH.Thermal.SH.ConvElc.WH</t>
  </si>
  <si>
    <t>TES_per_sqm.kWh.BE.Res.HH.Thermal.SH.ConvElc.WH.LPG.NoSolar.LPG</t>
  </si>
  <si>
    <t>TES_per_sqm.kWh.BE.Res.HH.Thermal.SH.ConvElc.WH.LPG.Solar</t>
  </si>
  <si>
    <t>TES_per_sqm.kWh.BE.Res.HH.Thermal.SH.ConvElc.WH.LPG.Solar.LPG</t>
  </si>
  <si>
    <t>TES_per_sqm.kWh.BE.Res.HH.Thermal.SH.ConvElc.WH.LPG.Solar.Solar</t>
  </si>
  <si>
    <t>TES_per_sqm.kWh.BE.Res.HH.Thermal.SH.ConvElc.WH.Elc.NoSolar.Elec</t>
  </si>
  <si>
    <t>TES_per_sqm.kWh.BE.Res.HH.Thermal.SH.ConvElc.WH.Elc.Solar</t>
  </si>
  <si>
    <t>TES_per_sqm.kWh.BE.Res.HH.Thermal.SH.ConvElc.WH.Elc.Solar.Elec</t>
  </si>
  <si>
    <t>TES_per_sqm.kWh.BE.Res.HH.Thermal.SH.ConvElc.WH.Elc.Solar.Solar</t>
  </si>
  <si>
    <t>TES_per_sqm.kWh.BE.Res.HH.Thermal.SH.ConvElc.CO</t>
  </si>
  <si>
    <t>TES_per_sqm.kWh.BE.Res.HH.Thermal.SH.ConvElc.CO.LPG.LPG</t>
  </si>
  <si>
    <t>TES_per_sqm.kWh.BE.Res.HH.Thermal.SH.ConvElc.CO.Elc.Elec</t>
  </si>
  <si>
    <t>BE - CO2 emissions per surface area (detailed structure)</t>
  </si>
  <si>
    <t>EMI_per_sqm.kgCO2.BE.Res.HH.Thermal.SH.Solids</t>
  </si>
  <si>
    <t>EMI_per_sqm.kgCO2.BE.Res.HH.Thermal.SH.Solids.SH</t>
  </si>
  <si>
    <t>EMI_per_sqm.kgCO2.BE.Res.HH.Thermal.SH.Solids.SH.Solids</t>
  </si>
  <si>
    <t>EMI_per_sqm.kgCO2.BE.Res.HH.Thermal.SH.Solids.SH.Elec</t>
  </si>
  <si>
    <t>EMI_per_sqm.kgCO2.BE.Res.HH.Thermal.SH.Solids.SC</t>
  </si>
  <si>
    <t>EMI_per_sqm.kgCO2.BE.Res.HH.Thermal.SH.Solids.SC.AC.Elec</t>
  </si>
  <si>
    <t>EMI_per_sqm.kgCO2.BE.Res.HH.Thermal.SH.Solids.WH</t>
  </si>
  <si>
    <t>EMI_per_sqm.kgCO2.BE.Res.HH.Thermal.SH.Solids.WH.Solids.NoSolar.Solids</t>
  </si>
  <si>
    <t>EMI_per_sqm.kgCO2.BE.Res.HH.Thermal.SH.Solids.WH.LPG.NoSolar.LPG</t>
  </si>
  <si>
    <t>EMI_per_sqm.kgCO2.BE.Res.HH.Thermal.SH.Solids.WH.LPG.Solar</t>
  </si>
  <si>
    <t>EMI_per_sqm.kgCO2.BE.Res.HH.Thermal.SH.Solids.WH.LPG.Solar.LPG</t>
  </si>
  <si>
    <t>EMI_per_sqm.kgCO2.BE.Res.HH.Thermal.SH.Solids.WH.LPG.Solar.Solar</t>
  </si>
  <si>
    <t>EMI_per_sqm.kgCO2.BE.Res.HH.Thermal.SH.Solids.WH.Elc.NoSolar.Elec</t>
  </si>
  <si>
    <t>EMI_per_sqm.kgCO2.BE.Res.HH.Thermal.SH.Solids.WH.Elc.Solar</t>
  </si>
  <si>
    <t>EMI_per_sqm.kgCO2.BE.Res.HH.Thermal.SH.Solids.WH.Elc.Solar.Elec</t>
  </si>
  <si>
    <t>EMI_per_sqm.kgCO2.BE.Res.HH.Thermal.SH.Solids.WH.Elc.Solar.Solar</t>
  </si>
  <si>
    <t>EMI_per_sqm.kgCO2.BE.Res.HH.Thermal.SH.Solids.CO</t>
  </si>
  <si>
    <t>EMI_per_sqm.kgCO2.BE.Res.HH.Thermal.SH.Solids.CO.Solids.Solids</t>
  </si>
  <si>
    <t>EMI_per_sqm.kgCO2.BE.Res.HH.Thermal.SH.Solids.CO.LPG.LPG</t>
  </si>
  <si>
    <t>EMI_per_sqm.kgCO2.BE.Res.HH.Thermal.SH.Solids.CO.Elc.Elec</t>
  </si>
  <si>
    <t>EMI_per_sqm.kgCO2.BE.Res.HH.Thermal.SH.LPG</t>
  </si>
  <si>
    <t>EMI_per_sqm.kgCO2.BE.Res.HH.Thermal.SH.LPG.SH</t>
  </si>
  <si>
    <t>EMI_per_sqm.kgCO2.BE.Res.HH.Thermal.SH.LPG.SH.LPG</t>
  </si>
  <si>
    <t>EMI_per_sqm.kgCO2.BE.Res.HH.Thermal.SH.LPG.SH.Elec</t>
  </si>
  <si>
    <t>EMI_per_sqm.kgCO2.BE.Res.HH.Thermal.SH.LPG.SC</t>
  </si>
  <si>
    <t>EMI_per_sqm.kgCO2.BE.Res.HH.Thermal.SH.LPG.SC.AC.Elec</t>
  </si>
  <si>
    <t>EMI_per_sqm.kgCO2.BE.Res.HH.Thermal.SH.LPG.WH</t>
  </si>
  <si>
    <t>EMI_per_sqm.kgCO2.BE.Res.HH.Thermal.SH.LPG.WH.LPG.NoSolar.LPG</t>
  </si>
  <si>
    <t>EMI_per_sqm.kgCO2.BE.Res.HH.Thermal.SH.LPG.WH.LPG.Solar</t>
  </si>
  <si>
    <t>EMI_per_sqm.kgCO2.BE.Res.HH.Thermal.SH.LPG.WH.LPG.Solar.LPG</t>
  </si>
  <si>
    <t>EMI_per_sqm.kgCO2.BE.Res.HH.Thermal.SH.LPG.WH.LPG.Solar.Solar</t>
  </si>
  <si>
    <t>EMI_per_sqm.kgCO2.BE.Res.HH.Thermal.SH.LPG.WH.Elc.NoSolar.Elec</t>
  </si>
  <si>
    <t>EMI_per_sqm.kgCO2.BE.Res.HH.Thermal.SH.LPG.WH.Elc.Solar</t>
  </si>
  <si>
    <t>EMI_per_sqm.kgCO2.BE.Res.HH.Thermal.SH.LPG.WH.Elc.Solar.Elec</t>
  </si>
  <si>
    <t>EMI_per_sqm.kgCO2.BE.Res.HH.Thermal.SH.LPG.WH.Elc.Solar.Solar</t>
  </si>
  <si>
    <t>EMI_per_sqm.kgCO2.BE.Res.HH.Thermal.SH.LPG.CO</t>
  </si>
  <si>
    <t>EMI_per_sqm.kgCO2.BE.Res.HH.Thermal.SH.LPG.CO.LPG.LPG</t>
  </si>
  <si>
    <t>EMI_per_sqm.kgCO2.BE.Res.HH.Thermal.SH.LPG.CO.Elc.Elec</t>
  </si>
  <si>
    <t>EMI_per_sqm.kgCO2.BE.Res.HH.Thermal.SH.Oil</t>
  </si>
  <si>
    <t>EMI_per_sqm.kgCO2.BE.Res.HH.Thermal.SH.Oil.SH</t>
  </si>
  <si>
    <t>EMI_per_sqm.kgCO2.BE.Res.HH.Thermal.SH.Oil.SH.Oil</t>
  </si>
  <si>
    <t>EMI_per_sqm.kgCO2.BE.Res.HH.Thermal.SH.Oil.SH.Elec</t>
  </si>
  <si>
    <t>EMI_per_sqm.kgCO2.BE.Res.HH.Thermal.SH.Oil.SC</t>
  </si>
  <si>
    <t>EMI_per_sqm.kgCO2.BE.Res.HH.Thermal.SH.Oil.SC.AC.Elec</t>
  </si>
  <si>
    <t>EMI_per_sqm.kgCO2.BE.Res.HH.Thermal.SH.Oil.WH</t>
  </si>
  <si>
    <t>EMI_per_sqm.kgCO2.BE.Res.HH.Thermal.SH.Oil.WH.Oil.NoSolar.Oil</t>
  </si>
  <si>
    <t>EMI_per_sqm.kgCO2.BE.Res.HH.Thermal.SH.Oil.WH.Oil.Solar</t>
  </si>
  <si>
    <t>EMI_per_sqm.kgCO2.BE.Res.HH.Thermal.SH.Oil.WH.Oil.Solar.Oil</t>
  </si>
  <si>
    <t>EMI_per_sqm.kgCO2.BE.Res.HH.Thermal.SH.Oil.WH.Oil.Solar.Solar</t>
  </si>
  <si>
    <t>EMI_per_sqm.kgCO2.BE.Res.HH.Thermal.SH.Oil.WH.Elc.NoSolar.Elec</t>
  </si>
  <si>
    <t>EMI_per_sqm.kgCO2.BE.Res.HH.Thermal.SH.Oil.WH.Elc.Solar</t>
  </si>
  <si>
    <t>EMI_per_sqm.kgCO2.BE.Res.HH.Thermal.SH.Oil.WH.Elc.Solar.Elec</t>
  </si>
  <si>
    <t>EMI_per_sqm.kgCO2.BE.Res.HH.Thermal.SH.Oil.WH.Elc.Solar.Solar</t>
  </si>
  <si>
    <t>EMI_per_sqm.kgCO2.BE.Res.HH.Thermal.SH.Oil.CO</t>
  </si>
  <si>
    <t>EMI_per_sqm.kgCO2.BE.Res.HH.Thermal.SH.Oil.CO.LPG.LPG</t>
  </si>
  <si>
    <t>EMI_per_sqm.kgCO2.BE.Res.HH.Thermal.SH.Oil.CO.Elc.Elec</t>
  </si>
  <si>
    <t>EMI_per_sqm.kgCO2.BE.Res.HH.Thermal.SH.Gas</t>
  </si>
  <si>
    <t>EMI_per_sqm.kgCO2.BE.Res.HH.Thermal.SH.Gas.SH</t>
  </si>
  <si>
    <t>EMI_per_sqm.kgCO2.BE.Res.HH.Thermal.SH.Gas.SH.Gas</t>
  </si>
  <si>
    <t>EMI_per_sqm.kgCO2.BE.Res.HH.Thermal.SH.Gas.SH.Elec</t>
  </si>
  <si>
    <t>EMI_per_sqm.kgCO2.BE.Res.HH.Thermal.SH.Gas.SC</t>
  </si>
  <si>
    <t>EMI_per_sqm.kgCO2.BE.Res.HH.Thermal.SH.Gas.SC.AC.Elec</t>
  </si>
  <si>
    <t>EMI_per_sqm.kgCO2.BE.Res.HH.Thermal.SH.Gas.WH</t>
  </si>
  <si>
    <t>EMI_per_sqm.kgCO2.BE.Res.HH.Thermal.SH.Gas.WH.Gas.NoSolar.Gas</t>
  </si>
  <si>
    <t>EMI_per_sqm.kgCO2.BE.Res.HH.Thermal.SH.Gas.WH.Gas.Solar</t>
  </si>
  <si>
    <t>EMI_per_sqm.kgCO2.BE.Res.HH.Thermal.SH.Gas.WH.Gas.Solar.Gas</t>
  </si>
  <si>
    <t>EMI_per_sqm.kgCO2.BE.Res.HH.Thermal.SH.Gas.WH.Gas.Solar.Solar</t>
  </si>
  <si>
    <t>EMI_per_sqm.kgCO2.BE.Res.HH.Thermal.SH.Gas.WH.Elc.NoSolar.Elec</t>
  </si>
  <si>
    <t>EMI_per_sqm.kgCO2.BE.Res.HH.Thermal.SH.Gas.WH.Elc.Solar</t>
  </si>
  <si>
    <t>EMI_per_sqm.kgCO2.BE.Res.HH.Thermal.SH.Gas.WH.Elc.Solar.Elec</t>
  </si>
  <si>
    <t>EMI_per_sqm.kgCO2.BE.Res.HH.Thermal.SH.Gas.WH.Elc.Solar.Solar</t>
  </si>
  <si>
    <t>EMI_per_sqm.kgCO2.BE.Res.HH.Thermal.SH.Gas.CO</t>
  </si>
  <si>
    <t>EMI_per_sqm.kgCO2.BE.Res.HH.Thermal.SH.Gas.CO.Gas.Gas</t>
  </si>
  <si>
    <t>EMI_per_sqm.kgCO2.BE.Res.HH.Thermal.SH.Gas.CO.Elc.Elec</t>
  </si>
  <si>
    <t>EMI_per_sqm.kgCO2.BE.Res.HH.Thermal.SH.Biomass</t>
  </si>
  <si>
    <t>EMI_per_sqm.kgCO2.BE.Res.HH.Thermal.SH.Biomass.SH</t>
  </si>
  <si>
    <t>EMI_per_sqm.kgCO2.BE.Res.HH.Thermal.SH.Biomass.SH.Biomass</t>
  </si>
  <si>
    <t>EMI_per_sqm.kgCO2.BE.Res.HH.Thermal.SH.Biomass.SH.Elec</t>
  </si>
  <si>
    <t>EMI_per_sqm.kgCO2.BE.Res.HH.Thermal.SH.Biomass.SC</t>
  </si>
  <si>
    <t>EMI_per_sqm.kgCO2.BE.Res.HH.Thermal.SH.Biomass.SC.AC.Elec</t>
  </si>
  <si>
    <t>EMI_per_sqm.kgCO2.BE.Res.HH.Thermal.SH.Biomass.WH</t>
  </si>
  <si>
    <t>EMI_per_sqm.kgCO2.BE.Res.HH.Thermal.SH.Biomass.WH.Biomass.NoSolar.Biomass</t>
  </si>
  <si>
    <t>EMI_per_sqm.kgCO2.BE.Res.HH.Thermal.SH.Biomass.WH.Biomass.Solar</t>
  </si>
  <si>
    <t>EMI_per_sqm.kgCO2.BE.Res.HH.Thermal.SH.Biomass.WH.Biomass.Solar.Biomass</t>
  </si>
  <si>
    <t>EMI_per_sqm.kgCO2.BE.Res.HH.Thermal.SH.Biomass.WH.Biomass.Solar.Solar</t>
  </si>
  <si>
    <t>EMI_per_sqm.kgCO2.BE.Res.HH.Thermal.SH.Biomass.WH.LPG.NoSolar.LPG</t>
  </si>
  <si>
    <t>EMI_per_sqm.kgCO2.BE.Res.HH.Thermal.SH.Biomass.WH.LPG.Solar</t>
  </si>
  <si>
    <t>EMI_per_sqm.kgCO2.BE.Res.HH.Thermal.SH.Biomass.WH.LPG.Solar.LPG</t>
  </si>
  <si>
    <t>EMI_per_sqm.kgCO2.BE.Res.HH.Thermal.SH.Biomass.WH.LPG.Solar.Solar</t>
  </si>
  <si>
    <t>EMI_per_sqm.kgCO2.BE.Res.HH.Thermal.SH.Biomass.WH.Elc.NoSolar.Elec</t>
  </si>
  <si>
    <t>EMI_per_sqm.kgCO2.BE.Res.HH.Thermal.SH.Biomass.WH.Elc.Solar</t>
  </si>
  <si>
    <t>EMI_per_sqm.kgCO2.BE.Res.HH.Thermal.SH.Biomass.WH.Elc.Solar.Elec</t>
  </si>
  <si>
    <t>EMI_per_sqm.kgCO2.BE.Res.HH.Thermal.SH.Biomass.WH.Elc.Solar.Solar</t>
  </si>
  <si>
    <t>EMI_per_sqm.kgCO2.BE.Res.HH.Thermal.SH.Biomass.CO</t>
  </si>
  <si>
    <t>EMI_per_sqm.kgCO2.BE.Res.HH.Thermal.SH.Biomass.CO.Biomass.Biomass</t>
  </si>
  <si>
    <t>EMI_per_sqm.kgCO2.BE.Res.HH.Thermal.SH.Biomass.CO.LPG.LPG</t>
  </si>
  <si>
    <t>EMI_per_sqm.kgCO2.BE.Res.HH.Thermal.SH.Biomass.CO.Elc.Elec</t>
  </si>
  <si>
    <t>EMI_per_sqm.kgCO2.BE.Res.HH.Thermal.SH.Geo</t>
  </si>
  <si>
    <t>EMI_per_sqm.kgCO2.BE.Res.HH.Thermal.SH.Geo.SH</t>
  </si>
  <si>
    <t>EMI_per_sqm.kgCO2.BE.Res.HH.Thermal.SH.Geo.SH.Geo</t>
  </si>
  <si>
    <t>EMI_per_sqm.kgCO2.BE.Res.HH.Thermal.SH.Geo.SH.Elec</t>
  </si>
  <si>
    <t>EMI_per_sqm.kgCO2.BE.Res.HH.Thermal.SH.Geo.SC</t>
  </si>
  <si>
    <t>EMI_per_sqm.kgCO2.BE.Res.HH.Thermal.SH.Geo.SC.AC.Elec</t>
  </si>
  <si>
    <t>EMI_per_sqm.kgCO2.BE.Res.HH.Thermal.SH.Geo.WH</t>
  </si>
  <si>
    <t>EMI_per_sqm.kgCO2.BE.Res.HH.Thermal.SH.Geo.WH.Geo.NoSolar.Geo</t>
  </si>
  <si>
    <t>EMI_per_sqm.kgCO2.BE.Res.HH.Thermal.SH.Geo.WH.Geo.Solar</t>
  </si>
  <si>
    <t>EMI_per_sqm.kgCO2.BE.Res.HH.Thermal.SH.Geo.WH.Geo.Solar.Geo</t>
  </si>
  <si>
    <t>EMI_per_sqm.kgCO2.BE.Res.HH.Thermal.SH.Geo.WH.Geo.Solar.Solar</t>
  </si>
  <si>
    <t>EMI_per_sqm.kgCO2.BE.Res.HH.Thermal.SH.Geo.WH.Elc.NoSolar.Elec</t>
  </si>
  <si>
    <t>EMI_per_sqm.kgCO2.BE.Res.HH.Thermal.SH.Geo.WH.Elc.Solar</t>
  </si>
  <si>
    <t>EMI_per_sqm.kgCO2.BE.Res.HH.Thermal.SH.Geo.WH.Elc.Solar.Elec</t>
  </si>
  <si>
    <t>EMI_per_sqm.kgCO2.BE.Res.HH.Thermal.SH.Geo.WH.Elc.Solar.Solar</t>
  </si>
  <si>
    <t>EMI_per_sqm.kgCO2.BE.Res.HH.Thermal.SH.Geo.CO</t>
  </si>
  <si>
    <t>EMI_per_sqm.kgCO2.BE.Res.HH.Thermal.SH.Geo.CO.LPG.LPG</t>
  </si>
  <si>
    <t>EMI_per_sqm.kgCO2.BE.Res.HH.Thermal.SH.Geo.CO.Elc.Elec</t>
  </si>
  <si>
    <t>EMI_per_sqm.kgCO2.BE.Res.HH.Thermal.SH.DistrHeat</t>
  </si>
  <si>
    <t>EMI_per_sqm.kgCO2.BE.Res.HH.Thermal.SH.DistrHeat.SH</t>
  </si>
  <si>
    <t>EMI_per_sqm.kgCO2.BE.Res.HH.Thermal.SH.DistrHeat.SH.Steam_Distr</t>
  </si>
  <si>
    <t>EMI_per_sqm.kgCO2.BE.Res.HH.Thermal.SH.DistrHeat.SH.Elec</t>
  </si>
  <si>
    <t>EMI_per_sqm.kgCO2.BE.Res.HH.Thermal.SH.DistrHeat.SC</t>
  </si>
  <si>
    <t>EMI_per_sqm.kgCO2.BE.Res.HH.Thermal.SH.DistrHeat.SC.AC.Elec</t>
  </si>
  <si>
    <t>EMI_per_sqm.kgCO2.BE.Res.HH.Thermal.SH.DistrHeat.WH</t>
  </si>
  <si>
    <t>EMI_per_sqm.kgCO2.BE.Res.HH.Thermal.SH.DistrHeat.WH.DistrHeat.NoSolar.Steam_Distr</t>
  </si>
  <si>
    <t>EMI_per_sqm.kgCO2.BE.Res.HH.Thermal.SH.DistrHeat.WH.DistrHeat.Solar</t>
  </si>
  <si>
    <t>EMI_per_sqm.kgCO2.BE.Res.HH.Thermal.SH.DistrHeat.WH.DistrHeat.Solar.Steam_Distr</t>
  </si>
  <si>
    <t>EMI_per_sqm.kgCO2.BE.Res.HH.Thermal.SH.DistrHeat.WH.DistrHeat.Solar.Solar</t>
  </si>
  <si>
    <t>EMI_per_sqm.kgCO2.BE.Res.HH.Thermal.SH.DistrHeat.WH.Elc.NoSolar.Elec</t>
  </si>
  <si>
    <t>EMI_per_sqm.kgCO2.BE.Res.HH.Thermal.SH.DistrHeat.WH.Elc.Solar</t>
  </si>
  <si>
    <t>EMI_per_sqm.kgCO2.BE.Res.HH.Thermal.SH.DistrHeat.WH.Elc.Solar.Elec</t>
  </si>
  <si>
    <t>EMI_per_sqm.kgCO2.BE.Res.HH.Thermal.SH.DistrHeat.WH.Elc.Solar.Solar</t>
  </si>
  <si>
    <t>EMI_per_sqm.kgCO2.BE.Res.HH.Thermal.SH.DistrHeat.CO</t>
  </si>
  <si>
    <t>EMI_per_sqm.kgCO2.BE.Res.HH.Thermal.SH.DistrHeat.CO.LPG.LPG</t>
  </si>
  <si>
    <t>EMI_per_sqm.kgCO2.BE.Res.HH.Thermal.SH.DistrHeat.CO.Elc.Elec</t>
  </si>
  <si>
    <t>EMI_per_sqm.kgCO2.BE.Res.HH.Thermal.SH.AdvElc</t>
  </si>
  <si>
    <t>EMI_per_sqm.kgCO2.BE.Res.HH.Thermal.SH.AdvElc.SH</t>
  </si>
  <si>
    <t>EMI_per_sqm.kgCO2.BE.Res.HH.Thermal.SH.AdvElc.SH.Elec</t>
  </si>
  <si>
    <t>EMI_per_sqm.kgCO2.BE.Res.HH.Thermal.SH.AdvElc.SC</t>
  </si>
  <si>
    <t>EMI_per_sqm.kgCO2.BE.Res.HH.Thermal.SH.AdvElc.SC.AC.Elec</t>
  </si>
  <si>
    <t>EMI_per_sqm.kgCO2.BE.Res.HH.Thermal.SH.AdvElc.WH</t>
  </si>
  <si>
    <t>EMI_per_sqm.kgCO2.BE.Res.HH.Thermal.SH.AdvElc.WH.LPG.NoSolar.LPG</t>
  </si>
  <si>
    <t>EMI_per_sqm.kgCO2.BE.Res.HH.Thermal.SH.AdvElc.WH.LPG.Solar</t>
  </si>
  <si>
    <t>EMI_per_sqm.kgCO2.BE.Res.HH.Thermal.SH.AdvElc.WH.LPG.Solar.LPG</t>
  </si>
  <si>
    <t>EMI_per_sqm.kgCO2.BE.Res.HH.Thermal.SH.AdvElc.WH.LPG.Solar.Solar</t>
  </si>
  <si>
    <t>EMI_per_sqm.kgCO2.BE.Res.HH.Thermal.SH.AdvElc.WH.Elc.NoSolar.Elec</t>
  </si>
  <si>
    <t>EMI_per_sqm.kgCO2.BE.Res.HH.Thermal.SH.AdvElc.WH.Elc.Solar</t>
  </si>
  <si>
    <t>EMI_per_sqm.kgCO2.BE.Res.HH.Thermal.SH.AdvElc.WH.Elc.Solar.Elec</t>
  </si>
  <si>
    <t>EMI_per_sqm.kgCO2.BE.Res.HH.Thermal.SH.AdvElc.WH.Elc.Solar.Solar</t>
  </si>
  <si>
    <t>EMI_per_sqm.kgCO2.BE.Res.HH.Thermal.SH.AdvElc.CO</t>
  </si>
  <si>
    <t>EMI_per_sqm.kgCO2.BE.Res.HH.Thermal.SH.AdvElc.CO.LPG.LPG</t>
  </si>
  <si>
    <t>EMI_per_sqm.kgCO2.BE.Res.HH.Thermal.SH.AdvElc.CO.Elc.Elec</t>
  </si>
  <si>
    <t>EMI_per_sqm.kgCO2.BE.Res.HH.Thermal.SH.ConvElc</t>
  </si>
  <si>
    <t>EMI_per_sqm.kgCO2.BE.Res.HH.Thermal.SH.ConvElc.SH</t>
  </si>
  <si>
    <t>EMI_per_sqm.kgCO2.BE.Res.HH.Thermal.SH.ConvElc.SH.Elec</t>
  </si>
  <si>
    <t>EMI_per_sqm.kgCO2.BE.Res.HH.Thermal.SH.ConvElc.SC</t>
  </si>
  <si>
    <t>EMI_per_sqm.kgCO2.BE.Res.HH.Thermal.SH.ConvElc.SC.AC.Elec</t>
  </si>
  <si>
    <t>EMI_per_sqm.kgCO2.BE.Res.HH.Thermal.SH.ConvElc.WH</t>
  </si>
  <si>
    <t>EMI_per_sqm.kgCO2.BE.Res.HH.Thermal.SH.ConvElc.WH.LPG.NoSolar.LPG</t>
  </si>
  <si>
    <t>EMI_per_sqm.kgCO2.BE.Res.HH.Thermal.SH.ConvElc.WH.LPG.Solar</t>
  </si>
  <si>
    <t>EMI_per_sqm.kgCO2.BE.Res.HH.Thermal.SH.ConvElc.WH.LPG.Solar.LPG</t>
  </si>
  <si>
    <t>EMI_per_sqm.kgCO2.BE.Res.HH.Thermal.SH.ConvElc.WH.LPG.Solar.Solar</t>
  </si>
  <si>
    <t>EMI_per_sqm.kgCO2.BE.Res.HH.Thermal.SH.ConvElc.WH.Elc.NoSolar.Elec</t>
  </si>
  <si>
    <t>EMI_per_sqm.kgCO2.BE.Res.HH.Thermal.SH.ConvElc.WH.Elc.Solar</t>
  </si>
  <si>
    <t>EMI_per_sqm.kgCO2.BE.Res.HH.Thermal.SH.ConvElc.WH.Elc.Solar.Elec</t>
  </si>
  <si>
    <t>EMI_per_sqm.kgCO2.BE.Res.HH.Thermal.SH.ConvElc.WH.Elc.Solar.Solar</t>
  </si>
  <si>
    <t>EMI_per_sqm.kgCO2.BE.Res.HH.Thermal.SH.ConvElc.CO</t>
  </si>
  <si>
    <t>EMI_per_sqm.kgCO2.BE.Res.HH.Thermal.SH.ConvElc.CO.LPG.LPG</t>
  </si>
  <si>
    <t>EMI_per_sqm.kgCO2.BE.Res.HH.Thermal.SH.ConvElc.CO.Elc.Elec</t>
  </si>
  <si>
    <t>BE - Final energy consumption in new and renovated households (detailed structure)</t>
  </si>
  <si>
    <t>FEC.ktoe.BE.Res.HHnew.Thermal.SH.Solids</t>
  </si>
  <si>
    <t>FEC.ktoe.BE.Res.HHnew.Thermal.SH.Solids.SH</t>
  </si>
  <si>
    <t>FEC.ktoe.BE.Res.HHnew.Thermal.SH.Solids.SH.Solids</t>
  </si>
  <si>
    <t>FEC.ktoe.BE.Res.HHnew.Thermal.SH.Solids.SH.Elec</t>
  </si>
  <si>
    <t>FEC.ktoe.BE.Res.HHnew.Thermal.SH.Solids.SC</t>
  </si>
  <si>
    <t>FEC.ktoe.BE.Res.HHnew.Thermal.SH.Solids.SC.AC.Elec</t>
  </si>
  <si>
    <t>FEC.ktoe.BE.Res.HHnew.Thermal.SH.Solids.WH</t>
  </si>
  <si>
    <t>FEC.ktoe.BE.Res.HHnew.Thermal.SH.Solids.WH.Solids.NoSolar.Solids</t>
  </si>
  <si>
    <t>FEC.ktoe.BE.Res.HHnew.Thermal.SH.Solids.WH.LPG.NoSolar.LPG</t>
  </si>
  <si>
    <t>FEC.ktoe.BE.Res.HHnew.Thermal.SH.Solids.WH.LPG.Solar</t>
  </si>
  <si>
    <t>FEC.ktoe.BE.Res.HHnew.Thermal.SH.Solids.WH.LPG.Solar.LPG</t>
  </si>
  <si>
    <t>FEC.ktoe.BE.Res.HHnew.Thermal.SH.Solids.WH.LPG.Solar.Solar</t>
  </si>
  <si>
    <t>FEC.ktoe.BE.Res.HHnew.Thermal.SH.Solids.WH.Elc.NoSolar.Elec</t>
  </si>
  <si>
    <t>FEC.ktoe.BE.Res.HHnew.Thermal.SH.Solids.WH.Elc.Solar</t>
  </si>
  <si>
    <t>FEC.ktoe.BE.Res.HHnew.Thermal.SH.Solids.WH.Elc.Solar.Elec</t>
  </si>
  <si>
    <t>FEC.ktoe.BE.Res.HHnew.Thermal.SH.Solids.WH.Elc.Solar.Solar</t>
  </si>
  <si>
    <t>FEC.ktoe.BE.Res.HHnew.Thermal.SH.Solids.CO</t>
  </si>
  <si>
    <t>FEC.ktoe.BE.Res.HHnew.Thermal.SH.Solids.CO.Solids.Solids</t>
  </si>
  <si>
    <t>FEC.ktoe.BE.Res.HHnew.Thermal.SH.Solids.CO.LPG.LPG</t>
  </si>
  <si>
    <t>FEC.ktoe.BE.Res.HHnew.Thermal.SH.Solids.CO.Elc.Elec</t>
  </si>
  <si>
    <t>FEC.ktoe.BE.Res.HHnew.Thermal.SH.LPG</t>
  </si>
  <si>
    <t>FEC.ktoe.BE.Res.HHnew.Thermal.SH.LPG.SH</t>
  </si>
  <si>
    <t>FEC.ktoe.BE.Res.HHnew.Thermal.SH.LPG.SH.LPG</t>
  </si>
  <si>
    <t>FEC.ktoe.BE.Res.HHnew.Thermal.SH.LPG.SH.Elec</t>
  </si>
  <si>
    <t>FEC.ktoe.BE.Res.HHnew.Thermal.SH.LPG.SC</t>
  </si>
  <si>
    <t>FEC.ktoe.BE.Res.HHnew.Thermal.SH.LPG.SC.AC.Elec</t>
  </si>
  <si>
    <t>FEC.ktoe.BE.Res.HHnew.Thermal.SH.LPG.WH</t>
  </si>
  <si>
    <t>FEC.ktoe.BE.Res.HHnew.Thermal.SH.LPG.WH.LPG.NoSolar.LPG</t>
  </si>
  <si>
    <t>FEC.ktoe.BE.Res.HHnew.Thermal.SH.LPG.WH.LPG.Solar</t>
  </si>
  <si>
    <t>FEC.ktoe.BE.Res.HHnew.Thermal.SH.LPG.WH.LPG.Solar.LPG</t>
  </si>
  <si>
    <t>FEC.ktoe.BE.Res.HHnew.Thermal.SH.LPG.WH.LPG.Solar.Solar</t>
  </si>
  <si>
    <t>FEC.ktoe.BE.Res.HHnew.Thermal.SH.LPG.WH.Elc.NoSolar.Elec</t>
  </si>
  <si>
    <t>FEC.ktoe.BE.Res.HHnew.Thermal.SH.LPG.WH.Elc.Solar</t>
  </si>
  <si>
    <t>FEC.ktoe.BE.Res.HHnew.Thermal.SH.LPG.WH.Elc.Solar.Elec</t>
  </si>
  <si>
    <t>FEC.ktoe.BE.Res.HHnew.Thermal.SH.LPG.WH.Elc.Solar.Solar</t>
  </si>
  <si>
    <t>FEC.ktoe.BE.Res.HHnew.Thermal.SH.LPG.CO</t>
  </si>
  <si>
    <t>FEC.ktoe.BE.Res.HHnew.Thermal.SH.LPG.CO.LPG.LPG</t>
  </si>
  <si>
    <t>FEC.ktoe.BE.Res.HHnew.Thermal.SH.LPG.CO.Elc.Elec</t>
  </si>
  <si>
    <t>FEC.ktoe.BE.Res.HHnew.Thermal.SH.Oil</t>
  </si>
  <si>
    <t>FEC.ktoe.BE.Res.HHnew.Thermal.SH.Oil.SH</t>
  </si>
  <si>
    <t>FEC.ktoe.BE.Res.HHnew.Thermal.SH.Oil.SH.Oil</t>
  </si>
  <si>
    <t>FEC.ktoe.BE.Res.HHnew.Thermal.SH.Oil.SH.Elec</t>
  </si>
  <si>
    <t>FEC.ktoe.BE.Res.HHnew.Thermal.SH.Oil.SC</t>
  </si>
  <si>
    <t>FEC.ktoe.BE.Res.HHnew.Thermal.SH.Oil.SC.AC.Elec</t>
  </si>
  <si>
    <t>FEC.ktoe.BE.Res.HHnew.Thermal.SH.Oil.WH</t>
  </si>
  <si>
    <t>FEC.ktoe.BE.Res.HHnew.Thermal.SH.Oil.WH.Oil.NoSolar.Oil</t>
  </si>
  <si>
    <t>FEC.ktoe.BE.Res.HHnew.Thermal.SH.Oil.WH.Oil.Solar</t>
  </si>
  <si>
    <t>FEC.ktoe.BE.Res.HHnew.Thermal.SH.Oil.WH.Oil.Solar.Oil</t>
  </si>
  <si>
    <t>FEC.ktoe.BE.Res.HHnew.Thermal.SH.Oil.WH.Oil.Solar.Solar</t>
  </si>
  <si>
    <t>FEC.ktoe.BE.Res.HHnew.Thermal.SH.Oil.WH.Elc.NoSolar.Elec</t>
  </si>
  <si>
    <t>FEC.ktoe.BE.Res.HHnew.Thermal.SH.Oil.WH.Elc.Solar</t>
  </si>
  <si>
    <t>FEC.ktoe.BE.Res.HHnew.Thermal.SH.Oil.WH.Elc.Solar.Elec</t>
  </si>
  <si>
    <t>FEC.ktoe.BE.Res.HHnew.Thermal.SH.Oil.WH.Elc.Solar.Solar</t>
  </si>
  <si>
    <t>FEC.ktoe.BE.Res.HHnew.Thermal.SH.Oil.CO</t>
  </si>
  <si>
    <t>FEC.ktoe.BE.Res.HHnew.Thermal.SH.Oil.CO.LPG.LPG</t>
  </si>
  <si>
    <t>FEC.ktoe.BE.Res.HHnew.Thermal.SH.Oil.CO.Elc.Elec</t>
  </si>
  <si>
    <t>FEC.ktoe.BE.Res.HHnew.Thermal.SH.Gas</t>
  </si>
  <si>
    <t>FEC.ktoe.BE.Res.HHnew.Thermal.SH.Gas.SH</t>
  </si>
  <si>
    <t>FEC.ktoe.BE.Res.HHnew.Thermal.SH.Gas.SH.Gas</t>
  </si>
  <si>
    <t>FEC.ktoe.BE.Res.HHnew.Thermal.SH.Gas.SH.Elec</t>
  </si>
  <si>
    <t>FEC.ktoe.BE.Res.HHnew.Thermal.SH.Gas.SC</t>
  </si>
  <si>
    <t>FEC.ktoe.BE.Res.HHnew.Thermal.SH.Gas.SC.AC.Elec</t>
  </si>
  <si>
    <t>FEC.ktoe.BE.Res.HHnew.Thermal.SH.Gas.WH</t>
  </si>
  <si>
    <t>FEC.ktoe.BE.Res.HHnew.Thermal.SH.Gas.WH.Gas.NoSolar.Gas</t>
  </si>
  <si>
    <t>FEC.ktoe.BE.Res.HHnew.Thermal.SH.Gas.WH.Gas.Solar</t>
  </si>
  <si>
    <t>FEC.ktoe.BE.Res.HHnew.Thermal.SH.Gas.WH.Gas.Solar.Gas</t>
  </si>
  <si>
    <t>FEC.ktoe.BE.Res.HHnew.Thermal.SH.Gas.WH.Gas.Solar.Solar</t>
  </si>
  <si>
    <t>FEC.ktoe.BE.Res.HHnew.Thermal.SH.Gas.WH.Elc.NoSolar.Elec</t>
  </si>
  <si>
    <t>FEC.ktoe.BE.Res.HHnew.Thermal.SH.Gas.WH.Elc.Solar</t>
  </si>
  <si>
    <t>FEC.ktoe.BE.Res.HHnew.Thermal.SH.Gas.WH.Elc.Solar.Elec</t>
  </si>
  <si>
    <t>FEC.ktoe.BE.Res.HHnew.Thermal.SH.Gas.WH.Elc.Solar.Solar</t>
  </si>
  <si>
    <t>FEC.ktoe.BE.Res.HHnew.Thermal.SH.Gas.CO</t>
  </si>
  <si>
    <t>FEC.ktoe.BE.Res.HHnew.Thermal.SH.Gas.CO.Gas.Gas</t>
  </si>
  <si>
    <t>FEC.ktoe.BE.Res.HHnew.Thermal.SH.Gas.CO.Elc.Elec</t>
  </si>
  <si>
    <t>FEC.ktoe.BE.Res.HHnew.Thermal.SH.Biomass</t>
  </si>
  <si>
    <t>FEC.ktoe.BE.Res.HHnew.Thermal.SH.Biomass.SH</t>
  </si>
  <si>
    <t>FEC.ktoe.BE.Res.HHnew.Thermal.SH.Biomass.SH.Biomass</t>
  </si>
  <si>
    <t>FEC.ktoe.BE.Res.HHnew.Thermal.SH.Biomass.SH.Elec</t>
  </si>
  <si>
    <t>FEC.ktoe.BE.Res.HHnew.Thermal.SH.Biomass.SC</t>
  </si>
  <si>
    <t>FEC.ktoe.BE.Res.HHnew.Thermal.SH.Biomass.SC.AC.Elec</t>
  </si>
  <si>
    <t>FEC.ktoe.BE.Res.HHnew.Thermal.SH.Biomass.WH</t>
  </si>
  <si>
    <t>FEC.ktoe.BE.Res.HHnew.Thermal.SH.Biomass.WH.Biomass.NoSolar.Biomass</t>
  </si>
  <si>
    <t>FEC.ktoe.BE.Res.HHnew.Thermal.SH.Biomass.WH.Biomass.Solar</t>
  </si>
  <si>
    <t>FEC.ktoe.BE.Res.HHnew.Thermal.SH.Biomass.WH.Biomass.Solar.Biomass</t>
  </si>
  <si>
    <t>FEC.ktoe.BE.Res.HHnew.Thermal.SH.Biomass.WH.Biomass.Solar.Solar</t>
  </si>
  <si>
    <t>FEC.ktoe.BE.Res.HHnew.Thermal.SH.Biomass.WH.LPG.NoSolar.LPG</t>
  </si>
  <si>
    <t>FEC.ktoe.BE.Res.HHnew.Thermal.SH.Biomass.WH.LPG.Solar</t>
  </si>
  <si>
    <t>FEC.ktoe.BE.Res.HHnew.Thermal.SH.Biomass.WH.LPG.Solar.LPG</t>
  </si>
  <si>
    <t>FEC.ktoe.BE.Res.HHnew.Thermal.SH.Biomass.WH.LPG.Solar.Solar</t>
  </si>
  <si>
    <t>FEC.ktoe.BE.Res.HHnew.Thermal.SH.Biomass.WH.Elc.NoSolar.Elec</t>
  </si>
  <si>
    <t>FEC.ktoe.BE.Res.HHnew.Thermal.SH.Biomass.WH.Elc.Solar</t>
  </si>
  <si>
    <t>FEC.ktoe.BE.Res.HHnew.Thermal.SH.Biomass.WH.Elc.Solar.Elec</t>
  </si>
  <si>
    <t>FEC.ktoe.BE.Res.HHnew.Thermal.SH.Biomass.WH.Elc.Solar.Solar</t>
  </si>
  <si>
    <t>FEC.ktoe.BE.Res.HHnew.Thermal.SH.Biomass.CO</t>
  </si>
  <si>
    <t>FEC.ktoe.BE.Res.HHnew.Thermal.SH.Biomass.CO.Biomass.Biomass</t>
  </si>
  <si>
    <t>FEC.ktoe.BE.Res.HHnew.Thermal.SH.Biomass.CO.LPG.LPG</t>
  </si>
  <si>
    <t>FEC.ktoe.BE.Res.HHnew.Thermal.SH.Biomass.CO.Elc.Elec</t>
  </si>
  <si>
    <t>FEC.ktoe.BE.Res.HHnew.Thermal.SH.Geo</t>
  </si>
  <si>
    <t>FEC.ktoe.BE.Res.HHnew.Thermal.SH.Geo.SH</t>
  </si>
  <si>
    <t>FEC.ktoe.BE.Res.HHnew.Thermal.SH.Geo.SH.Geo</t>
  </si>
  <si>
    <t>FEC.ktoe.BE.Res.HHnew.Thermal.SH.Geo.SH.Elec</t>
  </si>
  <si>
    <t>FEC.ktoe.BE.Res.HHnew.Thermal.SH.Geo.SC</t>
  </si>
  <si>
    <t>FEC.ktoe.BE.Res.HHnew.Thermal.SH.Geo.SC.AC.Elec</t>
  </si>
  <si>
    <t>FEC.ktoe.BE.Res.HHnew.Thermal.SH.Geo.WH</t>
  </si>
  <si>
    <t>FEC.ktoe.BE.Res.HHnew.Thermal.SH.Geo.WH.Geo.NoSolar.Geo</t>
  </si>
  <si>
    <t>FEC.ktoe.BE.Res.HHnew.Thermal.SH.Geo.WH.Geo.Solar</t>
  </si>
  <si>
    <t>FEC.ktoe.BE.Res.HHnew.Thermal.SH.Geo.WH.Geo.Solar.Geo</t>
  </si>
  <si>
    <t>FEC.ktoe.BE.Res.HHnew.Thermal.SH.Geo.WH.Geo.Solar.Solar</t>
  </si>
  <si>
    <t>FEC.ktoe.BE.Res.HHnew.Thermal.SH.Geo.WH.Elc.NoSolar.Elec</t>
  </si>
  <si>
    <t>FEC.ktoe.BE.Res.HHnew.Thermal.SH.Geo.WH.Elc.Solar</t>
  </si>
  <si>
    <t>FEC.ktoe.BE.Res.HHnew.Thermal.SH.Geo.WH.Elc.Solar.Elec</t>
  </si>
  <si>
    <t>FEC.ktoe.BE.Res.HHnew.Thermal.SH.Geo.WH.Elc.Solar.Solar</t>
  </si>
  <si>
    <t>FEC.ktoe.BE.Res.HHnew.Thermal.SH.Geo.CO</t>
  </si>
  <si>
    <t>FEC.ktoe.BE.Res.HHnew.Thermal.SH.Geo.CO.LPG.LPG</t>
  </si>
  <si>
    <t>FEC.ktoe.BE.Res.HHnew.Thermal.SH.Geo.CO.Elc.Elec</t>
  </si>
  <si>
    <t>FEC.ktoe.BE.Res.HHnew.Thermal.SH.DistrHeat</t>
  </si>
  <si>
    <t>FEC.ktoe.BE.Res.HHnew.Thermal.SH.DistrHeat.SH</t>
  </si>
  <si>
    <t>FEC.ktoe.BE.Res.HHnew.Thermal.SH.DistrHeat.SH.Steam_Distr</t>
  </si>
  <si>
    <t>FEC.ktoe.BE.Res.HHnew.Thermal.SH.DistrHeat.SH.Elec</t>
  </si>
  <si>
    <t>FEC.ktoe.BE.Res.HHnew.Thermal.SH.DistrHeat.SC</t>
  </si>
  <si>
    <t>FEC.ktoe.BE.Res.HHnew.Thermal.SH.DistrHeat.SC.AC.Elec</t>
  </si>
  <si>
    <t>FEC.ktoe.BE.Res.HHnew.Thermal.SH.DistrHeat.WH</t>
  </si>
  <si>
    <t>FEC.ktoe.BE.Res.HHnew.Thermal.SH.DistrHeat.WH.DistrHeat.NoSolar.Steam_Distr</t>
  </si>
  <si>
    <t>FEC.ktoe.BE.Res.HHnew.Thermal.SH.DistrHeat.WH.DistrHeat.Solar</t>
  </si>
  <si>
    <t>FEC.ktoe.BE.Res.HHnew.Thermal.SH.DistrHeat.WH.DistrHeat.Solar.Steam_Distr</t>
  </si>
  <si>
    <t>FEC.ktoe.BE.Res.HHnew.Thermal.SH.DistrHeat.WH.DistrHeat.Solar.Solar</t>
  </si>
  <si>
    <t>FEC.ktoe.BE.Res.HHnew.Thermal.SH.DistrHeat.WH.Elc.NoSolar.Elec</t>
  </si>
  <si>
    <t>FEC.ktoe.BE.Res.HHnew.Thermal.SH.DistrHeat.WH.Elc.Solar</t>
  </si>
  <si>
    <t>FEC.ktoe.BE.Res.HHnew.Thermal.SH.DistrHeat.WH.Elc.Solar.Elec</t>
  </si>
  <si>
    <t>FEC.ktoe.BE.Res.HHnew.Thermal.SH.DistrHeat.WH.Elc.Solar.Solar</t>
  </si>
  <si>
    <t>FEC.ktoe.BE.Res.HHnew.Thermal.SH.DistrHeat.CO</t>
  </si>
  <si>
    <t>FEC.ktoe.BE.Res.HHnew.Thermal.SH.DistrHeat.CO.LPG.LPG</t>
  </si>
  <si>
    <t>FEC.ktoe.BE.Res.HHnew.Thermal.SH.DistrHeat.CO.Elc.Elec</t>
  </si>
  <si>
    <t>FEC.ktoe.BE.Res.HHnew.Thermal.SH.AdvElc</t>
  </si>
  <si>
    <t>FEC.ktoe.BE.Res.HHnew.Thermal.SH.AdvElc.SH</t>
  </si>
  <si>
    <t>FEC.ktoe.BE.Res.HHnew.Thermal.SH.AdvElc.SH.Elec</t>
  </si>
  <si>
    <t>FEC.ktoe.BE.Res.HHnew.Thermal.SH.AdvElc.SC</t>
  </si>
  <si>
    <t>FEC.ktoe.BE.Res.HHnew.Thermal.SH.AdvElc.SC.AC.Elec</t>
  </si>
  <si>
    <t>FEC.ktoe.BE.Res.HHnew.Thermal.SH.AdvElc.WH</t>
  </si>
  <si>
    <t>FEC.ktoe.BE.Res.HHnew.Thermal.SH.AdvElc.WH.LPG.NoSolar.LPG</t>
  </si>
  <si>
    <t>FEC.ktoe.BE.Res.HHnew.Thermal.SH.AdvElc.WH.LPG.Solar</t>
  </si>
  <si>
    <t>FEC.ktoe.BE.Res.HHnew.Thermal.SH.AdvElc.WH.LPG.Solar.LPG</t>
  </si>
  <si>
    <t>FEC.ktoe.BE.Res.HHnew.Thermal.SH.AdvElc.WH.LPG.Solar.Solar</t>
  </si>
  <si>
    <t>FEC.ktoe.BE.Res.HHnew.Thermal.SH.AdvElc.WH.Elc.NoSolar.Elec</t>
  </si>
  <si>
    <t>FEC.ktoe.BE.Res.HHnew.Thermal.SH.AdvElc.WH.Elc.Solar</t>
  </si>
  <si>
    <t>FEC.ktoe.BE.Res.HHnew.Thermal.SH.AdvElc.WH.Elc.Solar.Elec</t>
  </si>
  <si>
    <t>FEC.ktoe.BE.Res.HHnew.Thermal.SH.AdvElc.WH.Elc.Solar.Solar</t>
  </si>
  <si>
    <t>FEC.ktoe.BE.Res.HHnew.Thermal.SH.AdvElc.CO</t>
  </si>
  <si>
    <t>FEC.ktoe.BE.Res.HHnew.Thermal.SH.AdvElc.CO.LPG.LPG</t>
  </si>
  <si>
    <t>FEC.ktoe.BE.Res.HHnew.Thermal.SH.AdvElc.CO.Elc.Elec</t>
  </si>
  <si>
    <t>FEC.ktoe.BE.Res.HHnew.Thermal.SH.ConvElc</t>
  </si>
  <si>
    <t>FEC.ktoe.BE.Res.HHnew.Thermal.SH.ConvElc.SH</t>
  </si>
  <si>
    <t>FEC.ktoe.BE.Res.HHnew.Thermal.SH.ConvElc.SH.Elec</t>
  </si>
  <si>
    <t>FEC.ktoe.BE.Res.HHnew.Thermal.SH.ConvElc.SC</t>
  </si>
  <si>
    <t>FEC.ktoe.BE.Res.HHnew.Thermal.SH.ConvElc.SC.AC.Elec</t>
  </si>
  <si>
    <t>FEC.ktoe.BE.Res.HHnew.Thermal.SH.ConvElc.WH</t>
  </si>
  <si>
    <t>FEC.ktoe.BE.Res.HHnew.Thermal.SH.ConvElc.WH.LPG.NoSolar.LPG</t>
  </si>
  <si>
    <t>FEC.ktoe.BE.Res.HHnew.Thermal.SH.ConvElc.WH.LPG.Solar</t>
  </si>
  <si>
    <t>FEC.ktoe.BE.Res.HHnew.Thermal.SH.ConvElc.WH.LPG.Solar.LPG</t>
  </si>
  <si>
    <t>FEC.ktoe.BE.Res.HHnew.Thermal.SH.ConvElc.WH.LPG.Solar.Solar</t>
  </si>
  <si>
    <t>FEC.ktoe.BE.Res.HHnew.Thermal.SH.ConvElc.WH.Elc.NoSolar.Elec</t>
  </si>
  <si>
    <t>FEC.ktoe.BE.Res.HHnew.Thermal.SH.ConvElc.WH.Elc.Solar</t>
  </si>
  <si>
    <t>FEC.ktoe.BE.Res.HHnew.Thermal.SH.ConvElc.WH.Elc.Solar.Elec</t>
  </si>
  <si>
    <t>FEC.ktoe.BE.Res.HHnew.Thermal.SH.ConvElc.WH.Elc.Solar.Solar</t>
  </si>
  <si>
    <t>FEC.ktoe.BE.Res.HHnew.Thermal.SH.ConvElc.CO</t>
  </si>
  <si>
    <t>FEC.ktoe.BE.Res.HHnew.Thermal.SH.ConvElc.CO.LPG.LPG</t>
  </si>
  <si>
    <t>FEC.ktoe.BE.Res.HHnew.Thermal.SH.ConvElc.CO.Elc.Elec</t>
  </si>
  <si>
    <t>BE - Thermal energy service in new and renovated households (detailed structure)</t>
  </si>
  <si>
    <t>TES.ktoe.BE.Res.HHnew.Thermal.SH.Solids</t>
  </si>
  <si>
    <t>TES.ktoe.BE.Res.HHnew.Thermal.SH.Solids.SH</t>
  </si>
  <si>
    <t>TES.ktoe.BE.Res.HHnew.Thermal.SH.Solids.SH.Solids</t>
  </si>
  <si>
    <t>TES.ktoe.BE.Res.HHnew.Thermal.SH.Solids.SH.Elec</t>
  </si>
  <si>
    <t>TES.ktoe.BE.Res.HHnew.Thermal.SH.Solids.SC</t>
  </si>
  <si>
    <t>TES.ktoe.BE.Res.HHnew.Thermal.SH.Solids.SC.AC.Elec</t>
  </si>
  <si>
    <t>TES.ktoe.BE.Res.HHnew.Thermal.SH.Solids.WH</t>
  </si>
  <si>
    <t>TES.ktoe.BE.Res.HHnew.Thermal.SH.Solids.WH.Solids.NoSolar.Solids</t>
  </si>
  <si>
    <t>TES.ktoe.BE.Res.HHnew.Thermal.SH.Solids.WH.LPG.NoSolar.LPG</t>
  </si>
  <si>
    <t>TES.ktoe.BE.Res.HHnew.Thermal.SH.Solids.WH.LPG.Solar</t>
  </si>
  <si>
    <t>TES.ktoe.BE.Res.HHnew.Thermal.SH.Solids.WH.LPG.Solar.LPG</t>
  </si>
  <si>
    <t>TES.ktoe.BE.Res.HHnew.Thermal.SH.Solids.WH.LPG.Solar.Solar</t>
  </si>
  <si>
    <t>TES.ktoe.BE.Res.HHnew.Thermal.SH.Solids.WH.Elc.NoSolar.Elec</t>
  </si>
  <si>
    <t>TES.ktoe.BE.Res.HHnew.Thermal.SH.Solids.WH.Elc.Solar</t>
  </si>
  <si>
    <t>TES.ktoe.BE.Res.HHnew.Thermal.SH.Solids.WH.Elc.Solar.Elec</t>
  </si>
  <si>
    <t>TES.ktoe.BE.Res.HHnew.Thermal.SH.Solids.WH.Elc.Solar.Solar</t>
  </si>
  <si>
    <t>TES.ktoe.BE.Res.HHnew.Thermal.SH.Solids.CO</t>
  </si>
  <si>
    <t>TES.ktoe.BE.Res.HHnew.Thermal.SH.Solids.CO.Solids.Solids</t>
  </si>
  <si>
    <t>TES.ktoe.BE.Res.HHnew.Thermal.SH.Solids.CO.LPG.LPG</t>
  </si>
  <si>
    <t>TES.ktoe.BE.Res.HHnew.Thermal.SH.Solids.CO.Elc.Elec</t>
  </si>
  <si>
    <t>TES.ktoe.BE.Res.HHnew.Thermal.SH.LPG</t>
  </si>
  <si>
    <t>TES.ktoe.BE.Res.HHnew.Thermal.SH.LPG.SH</t>
  </si>
  <si>
    <t>TES.ktoe.BE.Res.HHnew.Thermal.SH.LPG.SH.LPG</t>
  </si>
  <si>
    <t>TES.ktoe.BE.Res.HHnew.Thermal.SH.LPG.SH.Elec</t>
  </si>
  <si>
    <t>TES.ktoe.BE.Res.HHnew.Thermal.SH.LPG.SC</t>
  </si>
  <si>
    <t>TES.ktoe.BE.Res.HHnew.Thermal.SH.LPG.SC.AC.Elec</t>
  </si>
  <si>
    <t>TES.ktoe.BE.Res.HHnew.Thermal.SH.LPG.WH</t>
  </si>
  <si>
    <t>TES.ktoe.BE.Res.HHnew.Thermal.SH.LPG.WH.LPG.NoSolar.LPG</t>
  </si>
  <si>
    <t>TES.ktoe.BE.Res.HHnew.Thermal.SH.LPG.WH.LPG.Solar</t>
  </si>
  <si>
    <t>TES.ktoe.BE.Res.HHnew.Thermal.SH.LPG.WH.LPG.Solar.LPG</t>
  </si>
  <si>
    <t>TES.ktoe.BE.Res.HHnew.Thermal.SH.LPG.WH.LPG.Solar.Solar</t>
  </si>
  <si>
    <t>TES.ktoe.BE.Res.HHnew.Thermal.SH.LPG.WH.Elc.NoSolar.Elec</t>
  </si>
  <si>
    <t>TES.ktoe.BE.Res.HHnew.Thermal.SH.LPG.WH.Elc.Solar</t>
  </si>
  <si>
    <t>TES.ktoe.BE.Res.HHnew.Thermal.SH.LPG.WH.Elc.Solar.Elec</t>
  </si>
  <si>
    <t>TES.ktoe.BE.Res.HHnew.Thermal.SH.LPG.WH.Elc.Solar.Solar</t>
  </si>
  <si>
    <t>TES.ktoe.BE.Res.HHnew.Thermal.SH.LPG.CO</t>
  </si>
  <si>
    <t>TES.ktoe.BE.Res.HHnew.Thermal.SH.LPG.CO.LPG.LPG</t>
  </si>
  <si>
    <t>TES.ktoe.BE.Res.HHnew.Thermal.SH.LPG.CO.Elc.Elec</t>
  </si>
  <si>
    <t>TES.ktoe.BE.Res.HHnew.Thermal.SH.Oil</t>
  </si>
  <si>
    <t>TES.ktoe.BE.Res.HHnew.Thermal.SH.Oil.SH</t>
  </si>
  <si>
    <t>TES.ktoe.BE.Res.HHnew.Thermal.SH.Oil.SH.Oil</t>
  </si>
  <si>
    <t>TES.ktoe.BE.Res.HHnew.Thermal.SH.Oil.SH.Elec</t>
  </si>
  <si>
    <t>TES.ktoe.BE.Res.HHnew.Thermal.SH.Oil.SC</t>
  </si>
  <si>
    <t>TES.ktoe.BE.Res.HHnew.Thermal.SH.Oil.SC.AC.Elec</t>
  </si>
  <si>
    <t>TES.ktoe.BE.Res.HHnew.Thermal.SH.Oil.WH</t>
  </si>
  <si>
    <t>TES.ktoe.BE.Res.HHnew.Thermal.SH.Oil.WH.Oil.NoSolar.Oil</t>
  </si>
  <si>
    <t>TES.ktoe.BE.Res.HHnew.Thermal.SH.Oil.WH.Oil.Solar</t>
  </si>
  <si>
    <t>TES.ktoe.BE.Res.HHnew.Thermal.SH.Oil.WH.Oil.Solar.Oil</t>
  </si>
  <si>
    <t>TES.ktoe.BE.Res.HHnew.Thermal.SH.Oil.WH.Oil.Solar.Solar</t>
  </si>
  <si>
    <t>TES.ktoe.BE.Res.HHnew.Thermal.SH.Oil.WH.Elc.NoSolar.Elec</t>
  </si>
  <si>
    <t>TES.ktoe.BE.Res.HHnew.Thermal.SH.Oil.WH.Elc.Solar</t>
  </si>
  <si>
    <t>TES.ktoe.BE.Res.HHnew.Thermal.SH.Oil.WH.Elc.Solar.Elec</t>
  </si>
  <si>
    <t>TES.ktoe.BE.Res.HHnew.Thermal.SH.Oil.WH.Elc.Solar.Solar</t>
  </si>
  <si>
    <t>TES.ktoe.BE.Res.HHnew.Thermal.SH.Oil.CO</t>
  </si>
  <si>
    <t>TES.ktoe.BE.Res.HHnew.Thermal.SH.Oil.CO.LPG.LPG</t>
  </si>
  <si>
    <t>TES.ktoe.BE.Res.HHnew.Thermal.SH.Oil.CO.Elc.Elec</t>
  </si>
  <si>
    <t>TES.ktoe.BE.Res.HHnew.Thermal.SH.Gas</t>
  </si>
  <si>
    <t>TES.ktoe.BE.Res.HHnew.Thermal.SH.Gas.SH</t>
  </si>
  <si>
    <t>TES.ktoe.BE.Res.HHnew.Thermal.SH.Gas.SH.Gas</t>
  </si>
  <si>
    <t>TES.ktoe.BE.Res.HHnew.Thermal.SH.Gas.SH.Elec</t>
  </si>
  <si>
    <t>TES.ktoe.BE.Res.HHnew.Thermal.SH.Gas.SC</t>
  </si>
  <si>
    <t>TES.ktoe.BE.Res.HHnew.Thermal.SH.Gas.SC.AC.Elec</t>
  </si>
  <si>
    <t>TES.ktoe.BE.Res.HHnew.Thermal.SH.Gas.WH</t>
  </si>
  <si>
    <t>TES.ktoe.BE.Res.HHnew.Thermal.SH.Gas.WH.Gas.NoSolar.Gas</t>
  </si>
  <si>
    <t>TES.ktoe.BE.Res.HHnew.Thermal.SH.Gas.WH.Gas.Solar</t>
  </si>
  <si>
    <t>TES.ktoe.BE.Res.HHnew.Thermal.SH.Gas.WH.Gas.Solar.Gas</t>
  </si>
  <si>
    <t>TES.ktoe.BE.Res.HHnew.Thermal.SH.Gas.WH.Gas.Solar.Solar</t>
  </si>
  <si>
    <t>TES.ktoe.BE.Res.HHnew.Thermal.SH.Gas.WH.Elc.NoSolar.Elec</t>
  </si>
  <si>
    <t>TES.ktoe.BE.Res.HHnew.Thermal.SH.Gas.WH.Elc.Solar</t>
  </si>
  <si>
    <t>TES.ktoe.BE.Res.HHnew.Thermal.SH.Gas.WH.Elc.Solar.Elec</t>
  </si>
  <si>
    <t>TES.ktoe.BE.Res.HHnew.Thermal.SH.Gas.WH.Elc.Solar.Solar</t>
  </si>
  <si>
    <t>TES.ktoe.BE.Res.HHnew.Thermal.SH.Gas.CO</t>
  </si>
  <si>
    <t>TES.ktoe.BE.Res.HHnew.Thermal.SH.Gas.CO.Gas.Gas</t>
  </si>
  <si>
    <t>TES.ktoe.BE.Res.HHnew.Thermal.SH.Gas.CO.Elc.Elec</t>
  </si>
  <si>
    <t>TES.ktoe.BE.Res.HHnew.Thermal.SH.Biomass</t>
  </si>
  <si>
    <t>TES.ktoe.BE.Res.HHnew.Thermal.SH.Biomass.SH</t>
  </si>
  <si>
    <t>TES.ktoe.BE.Res.HHnew.Thermal.SH.Biomass.SH.Biomass</t>
  </si>
  <si>
    <t>TES.ktoe.BE.Res.HHnew.Thermal.SH.Biomass.SH.Elec</t>
  </si>
  <si>
    <t>TES.ktoe.BE.Res.HHnew.Thermal.SH.Biomass.SC</t>
  </si>
  <si>
    <t>TES.ktoe.BE.Res.HHnew.Thermal.SH.Biomass.SC.AC.Elec</t>
  </si>
  <si>
    <t>TES.ktoe.BE.Res.HHnew.Thermal.SH.Biomass.WH</t>
  </si>
  <si>
    <t>TES.ktoe.BE.Res.HHnew.Thermal.SH.Biomass.WH.Biomass.NoSolar.Biomass</t>
  </si>
  <si>
    <t>TES.ktoe.BE.Res.HHnew.Thermal.SH.Biomass.WH.Biomass.Solar</t>
  </si>
  <si>
    <t>TES.ktoe.BE.Res.HHnew.Thermal.SH.Biomass.WH.Biomass.Solar.Biomass</t>
  </si>
  <si>
    <t>TES.ktoe.BE.Res.HHnew.Thermal.SH.Biomass.WH.Biomass.Solar.Solar</t>
  </si>
  <si>
    <t>TES.ktoe.BE.Res.HHnew.Thermal.SH.Biomass.WH.LPG.NoSolar.LPG</t>
  </si>
  <si>
    <t>TES.ktoe.BE.Res.HHnew.Thermal.SH.Biomass.WH.LPG.Solar</t>
  </si>
  <si>
    <t>TES.ktoe.BE.Res.HHnew.Thermal.SH.Biomass.WH.LPG.Solar.LPG</t>
  </si>
  <si>
    <t>TES.ktoe.BE.Res.HHnew.Thermal.SH.Biomass.WH.LPG.Solar.Solar</t>
  </si>
  <si>
    <t>TES.ktoe.BE.Res.HHnew.Thermal.SH.Biomass.WH.Elc.NoSolar.Elec</t>
  </si>
  <si>
    <t>TES.ktoe.BE.Res.HHnew.Thermal.SH.Biomass.WH.Elc.Solar</t>
  </si>
  <si>
    <t>TES.ktoe.BE.Res.HHnew.Thermal.SH.Biomass.WH.Elc.Solar.Elec</t>
  </si>
  <si>
    <t>TES.ktoe.BE.Res.HHnew.Thermal.SH.Biomass.WH.Elc.Solar.Solar</t>
  </si>
  <si>
    <t>TES.ktoe.BE.Res.HHnew.Thermal.SH.Biomass.CO</t>
  </si>
  <si>
    <t>TES.ktoe.BE.Res.HHnew.Thermal.SH.Biomass.CO.Biomass.Biomass</t>
  </si>
  <si>
    <t>TES.ktoe.BE.Res.HHnew.Thermal.SH.Biomass.CO.LPG.LPG</t>
  </si>
  <si>
    <t>TES.ktoe.BE.Res.HHnew.Thermal.SH.Biomass.CO.Elc.Elec</t>
  </si>
  <si>
    <t>TES.ktoe.BE.Res.HHnew.Thermal.SH.Geo</t>
  </si>
  <si>
    <t>TES.ktoe.BE.Res.HHnew.Thermal.SH.Geo.SH</t>
  </si>
  <si>
    <t>TES.ktoe.BE.Res.HHnew.Thermal.SH.Geo.SH.Geo</t>
  </si>
  <si>
    <t>TES.ktoe.BE.Res.HHnew.Thermal.SH.Geo.SH.Elec</t>
  </si>
  <si>
    <t>TES.ktoe.BE.Res.HHnew.Thermal.SH.Geo.SC</t>
  </si>
  <si>
    <t>TES.ktoe.BE.Res.HHnew.Thermal.SH.Geo.SC.AC.Elec</t>
  </si>
  <si>
    <t>TES.ktoe.BE.Res.HHnew.Thermal.SH.Geo.WH</t>
  </si>
  <si>
    <t>TES.ktoe.BE.Res.HHnew.Thermal.SH.Geo.WH.Geo.NoSolar.Geo</t>
  </si>
  <si>
    <t>TES.ktoe.BE.Res.HHnew.Thermal.SH.Geo.WH.Geo.Solar</t>
  </si>
  <si>
    <t>TES.ktoe.BE.Res.HHnew.Thermal.SH.Geo.WH.Geo.Solar.Geo</t>
  </si>
  <si>
    <t>TES.ktoe.BE.Res.HHnew.Thermal.SH.Geo.WH.Geo.Solar.Solar</t>
  </si>
  <si>
    <t>TES.ktoe.BE.Res.HHnew.Thermal.SH.Geo.WH.Elc.NoSolar.Elec</t>
  </si>
  <si>
    <t>TES.ktoe.BE.Res.HHnew.Thermal.SH.Geo.WH.Elc.Solar</t>
  </si>
  <si>
    <t>TES.ktoe.BE.Res.HHnew.Thermal.SH.Geo.WH.Elc.Solar.Elec</t>
  </si>
  <si>
    <t>TES.ktoe.BE.Res.HHnew.Thermal.SH.Geo.WH.Elc.Solar.Solar</t>
  </si>
  <si>
    <t>TES.ktoe.BE.Res.HHnew.Thermal.SH.Geo.CO</t>
  </si>
  <si>
    <t>TES.ktoe.BE.Res.HHnew.Thermal.SH.Geo.CO.LPG.LPG</t>
  </si>
  <si>
    <t>TES.ktoe.BE.Res.HHnew.Thermal.SH.Geo.CO.Elc.Elec</t>
  </si>
  <si>
    <t>TES.ktoe.BE.Res.HHnew.Thermal.SH.DistrHeat</t>
  </si>
  <si>
    <t>TES.ktoe.BE.Res.HHnew.Thermal.SH.DistrHeat.SH</t>
  </si>
  <si>
    <t>TES.ktoe.BE.Res.HHnew.Thermal.SH.DistrHeat.SH.Steam_Distr</t>
  </si>
  <si>
    <t>TES.ktoe.BE.Res.HHnew.Thermal.SH.DistrHeat.SH.Elec</t>
  </si>
  <si>
    <t>TES.ktoe.BE.Res.HHnew.Thermal.SH.DistrHeat.SC</t>
  </si>
  <si>
    <t>TES.ktoe.BE.Res.HHnew.Thermal.SH.DistrHeat.SC.AC.Elec</t>
  </si>
  <si>
    <t>TES.ktoe.BE.Res.HHnew.Thermal.SH.DistrHeat.WH</t>
  </si>
  <si>
    <t>TES.ktoe.BE.Res.HHnew.Thermal.SH.DistrHeat.WH.DistrHeat.NoSolar.Steam_Distr</t>
  </si>
  <si>
    <t>TES.ktoe.BE.Res.HHnew.Thermal.SH.DistrHeat.WH.DistrHeat.Solar</t>
  </si>
  <si>
    <t>TES.ktoe.BE.Res.HHnew.Thermal.SH.DistrHeat.WH.DistrHeat.Solar.Steam_Distr</t>
  </si>
  <si>
    <t>TES.ktoe.BE.Res.HHnew.Thermal.SH.DistrHeat.WH.DistrHeat.Solar.Solar</t>
  </si>
  <si>
    <t>TES.ktoe.BE.Res.HHnew.Thermal.SH.DistrHeat.WH.Elc.NoSolar.Elec</t>
  </si>
  <si>
    <t>TES.ktoe.BE.Res.HHnew.Thermal.SH.DistrHeat.WH.Elc.Solar</t>
  </si>
  <si>
    <t>TES.ktoe.BE.Res.HHnew.Thermal.SH.DistrHeat.WH.Elc.Solar.Elec</t>
  </si>
  <si>
    <t>TES.ktoe.BE.Res.HHnew.Thermal.SH.DistrHeat.WH.Elc.Solar.Solar</t>
  </si>
  <si>
    <t>TES.ktoe.BE.Res.HHnew.Thermal.SH.DistrHeat.CO</t>
  </si>
  <si>
    <t>TES.ktoe.BE.Res.HHnew.Thermal.SH.DistrHeat.CO.LPG.LPG</t>
  </si>
  <si>
    <t>TES.ktoe.BE.Res.HHnew.Thermal.SH.DistrHeat.CO.Elc.Elec</t>
  </si>
  <si>
    <t>TES.ktoe.BE.Res.HHnew.Thermal.SH.AdvElc</t>
  </si>
  <si>
    <t>TES.ktoe.BE.Res.HHnew.Thermal.SH.AdvElc.SH</t>
  </si>
  <si>
    <t>TES.ktoe.BE.Res.HHnew.Thermal.SH.AdvElc.SH.Elec</t>
  </si>
  <si>
    <t>TES.ktoe.BE.Res.HHnew.Thermal.SH.AdvElc.SC</t>
  </si>
  <si>
    <t>TES.ktoe.BE.Res.HHnew.Thermal.SH.AdvElc.SC.AC.Elec</t>
  </si>
  <si>
    <t>TES.ktoe.BE.Res.HHnew.Thermal.SH.AdvElc.WH</t>
  </si>
  <si>
    <t>TES.ktoe.BE.Res.HHnew.Thermal.SH.AdvElc.WH.LPG.NoSolar.LPG</t>
  </si>
  <si>
    <t>TES.ktoe.BE.Res.HHnew.Thermal.SH.AdvElc.WH.LPG.Solar</t>
  </si>
  <si>
    <t>TES.ktoe.BE.Res.HHnew.Thermal.SH.AdvElc.WH.LPG.Solar.LPG</t>
  </si>
  <si>
    <t>TES.ktoe.BE.Res.HHnew.Thermal.SH.AdvElc.WH.LPG.Solar.Solar</t>
  </si>
  <si>
    <t>TES.ktoe.BE.Res.HHnew.Thermal.SH.AdvElc.WH.Elc.NoSolar.Elec</t>
  </si>
  <si>
    <t>TES.ktoe.BE.Res.HHnew.Thermal.SH.AdvElc.WH.Elc.Solar</t>
  </si>
  <si>
    <t>TES.ktoe.BE.Res.HHnew.Thermal.SH.AdvElc.WH.Elc.Solar.Elec</t>
  </si>
  <si>
    <t>TES.ktoe.BE.Res.HHnew.Thermal.SH.AdvElc.WH.Elc.Solar.Solar</t>
  </si>
  <si>
    <t>TES.ktoe.BE.Res.HHnew.Thermal.SH.AdvElc.CO</t>
  </si>
  <si>
    <t>TES.ktoe.BE.Res.HHnew.Thermal.SH.AdvElc.CO.LPG.LPG</t>
  </si>
  <si>
    <t>TES.ktoe.BE.Res.HHnew.Thermal.SH.AdvElc.CO.Elc.Elec</t>
  </si>
  <si>
    <t>TES.ktoe.BE.Res.HHnew.Thermal.SH.ConvElc</t>
  </si>
  <si>
    <t>TES.ktoe.BE.Res.HHnew.Thermal.SH.ConvElc.SH</t>
  </si>
  <si>
    <t>TES.ktoe.BE.Res.HHnew.Thermal.SH.ConvElc.SH.Elec</t>
  </si>
  <si>
    <t>TES.ktoe.BE.Res.HHnew.Thermal.SH.ConvElc.SC</t>
  </si>
  <si>
    <t>TES.ktoe.BE.Res.HHnew.Thermal.SH.ConvElc.SC.AC.Elec</t>
  </si>
  <si>
    <t>TES.ktoe.BE.Res.HHnew.Thermal.SH.ConvElc.WH</t>
  </si>
  <si>
    <t>TES.ktoe.BE.Res.HHnew.Thermal.SH.ConvElc.WH.LPG.NoSolar.LPG</t>
  </si>
  <si>
    <t>TES.ktoe.BE.Res.HHnew.Thermal.SH.ConvElc.WH.LPG.Solar</t>
  </si>
  <si>
    <t>TES.ktoe.BE.Res.HHnew.Thermal.SH.ConvElc.WH.LPG.Solar.LPG</t>
  </si>
  <si>
    <t>TES.ktoe.BE.Res.HHnew.Thermal.SH.ConvElc.WH.LPG.Solar.Solar</t>
  </si>
  <si>
    <t>TES.ktoe.BE.Res.HHnew.Thermal.SH.ConvElc.WH.Elc.NoSolar.Elec</t>
  </si>
  <si>
    <t>TES.ktoe.BE.Res.HHnew.Thermal.SH.ConvElc.WH.Elc.Solar</t>
  </si>
  <si>
    <t>TES.ktoe.BE.Res.HHnew.Thermal.SH.ConvElc.WH.Elc.Solar.Elec</t>
  </si>
  <si>
    <t>TES.ktoe.BE.Res.HHnew.Thermal.SH.ConvElc.WH.Elc.Solar.Solar</t>
  </si>
  <si>
    <t>TES.ktoe.BE.Res.HHnew.Thermal.SH.ConvElc.CO</t>
  </si>
  <si>
    <t>TES.ktoe.BE.Res.HHnew.Thermal.SH.ConvElc.CO.LPG.LPG</t>
  </si>
  <si>
    <t>TES.ktoe.BE.Res.HHnew.Thermal.SH.ConvElc.CO.Elc.Elec</t>
  </si>
  <si>
    <t>BE - System efficiency indicator of new and renovated households (detailed structure)</t>
  </si>
  <si>
    <t>Eff.ratio.BE.Res.HHnew.Thermal.SH.Solids</t>
  </si>
  <si>
    <t>Eff.ratio.BE.Res.HHnew.Thermal.SH.Solids.SH</t>
  </si>
  <si>
    <t>Eff.ratio.BE.Res.HHnew.Thermal.SH.Solids.SH.Solids</t>
  </si>
  <si>
    <t>Eff.ratio.BE.Res.HHnew.Thermal.SH.Solids.SH.Elec</t>
  </si>
  <si>
    <t>Eff.ratio.BE.Res.HHnew.Thermal.SH.Solids.SC</t>
  </si>
  <si>
    <t>Eff.ratio.BE.Res.HHnew.Thermal.SH.Solids.SC.AC.Elec</t>
  </si>
  <si>
    <t>Eff.ratio.BE.Res.HHnew.Thermal.SH.Solids.WH</t>
  </si>
  <si>
    <t>Eff.ratio.BE.Res.HHnew.Thermal.SH.Solids.WH.Solids.NoSolar.Solids</t>
  </si>
  <si>
    <t>Eff.ratio.BE.Res.HHnew.Thermal.SH.Solids.WH.LPG.NoSolar.LPG</t>
  </si>
  <si>
    <t>Eff.ratio.BE.Res.HHnew.Thermal.SH.Solids.WH.LPG.Solar</t>
  </si>
  <si>
    <t>Eff.ratio.BE.Res.HHnew.Thermal.SH.Solids.WH.LPG.Solar.LPG</t>
  </si>
  <si>
    <t>Eff.ratio.BE.Res.HHnew.Thermal.SH.Solids.WH.LPG.Solar.Solar</t>
  </si>
  <si>
    <t>Eff.ratio.BE.Res.HHnew.Thermal.SH.Solids.WH.Elc.NoSolar.Elec</t>
  </si>
  <si>
    <t>Eff.ratio.BE.Res.HHnew.Thermal.SH.Solids.WH.Elc.Solar</t>
  </si>
  <si>
    <t>Eff.ratio.BE.Res.HHnew.Thermal.SH.Solids.WH.Elc.Solar.Elec</t>
  </si>
  <si>
    <t>Eff.ratio.BE.Res.HHnew.Thermal.SH.Solids.WH.Elc.Solar.Solar</t>
  </si>
  <si>
    <t>Eff.ratio.BE.Res.HHnew.Thermal.SH.Solids.CO</t>
  </si>
  <si>
    <t>Eff.ratio.BE.Res.HHnew.Thermal.SH.Solids.CO.Solids.Solids</t>
  </si>
  <si>
    <t>Eff.ratio.BE.Res.HHnew.Thermal.SH.Solids.CO.LPG.LPG</t>
  </si>
  <si>
    <t>Eff.ratio.BE.Res.HHnew.Thermal.SH.Solids.CO.Elc.Elec</t>
  </si>
  <si>
    <t>Eff.ratio.BE.Res.HHnew.Thermal.SH.LPG</t>
  </si>
  <si>
    <t>Eff.ratio.BE.Res.HHnew.Thermal.SH.LPG.SH</t>
  </si>
  <si>
    <t>Eff.ratio.BE.Res.HHnew.Thermal.SH.LPG.SH.LPG</t>
  </si>
  <si>
    <t>Eff.ratio.BE.Res.HHnew.Thermal.SH.LPG.SH.Elec</t>
  </si>
  <si>
    <t>Eff.ratio.BE.Res.HHnew.Thermal.SH.LPG.SC</t>
  </si>
  <si>
    <t>Eff.ratio.BE.Res.HHnew.Thermal.SH.LPG.SC.AC.Elec</t>
  </si>
  <si>
    <t>Eff.ratio.BE.Res.HHnew.Thermal.SH.LPG.WH</t>
  </si>
  <si>
    <t>Eff.ratio.BE.Res.HHnew.Thermal.SH.LPG.WH.LPG.NoSolar.LPG</t>
  </si>
  <si>
    <t>Eff.ratio.BE.Res.HHnew.Thermal.SH.LPG.WH.LPG.Solar</t>
  </si>
  <si>
    <t>Eff.ratio.BE.Res.HHnew.Thermal.SH.LPG.WH.LPG.Solar.LPG</t>
  </si>
  <si>
    <t>Eff.ratio.BE.Res.HHnew.Thermal.SH.LPG.WH.LPG.Solar.Solar</t>
  </si>
  <si>
    <t>Eff.ratio.BE.Res.HHnew.Thermal.SH.LPG.WH.Elc.NoSolar.Elec</t>
  </si>
  <si>
    <t>Eff.ratio.BE.Res.HHnew.Thermal.SH.LPG.WH.Elc.Solar</t>
  </si>
  <si>
    <t>Eff.ratio.BE.Res.HHnew.Thermal.SH.LPG.WH.Elc.Solar.Elec</t>
  </si>
  <si>
    <t>Eff.ratio.BE.Res.HHnew.Thermal.SH.LPG.WH.Elc.Solar.Solar</t>
  </si>
  <si>
    <t>Eff.ratio.BE.Res.HHnew.Thermal.SH.LPG.CO</t>
  </si>
  <si>
    <t>Eff.ratio.BE.Res.HHnew.Thermal.SH.LPG.CO.LPG.LPG</t>
  </si>
  <si>
    <t>Eff.ratio.BE.Res.HHnew.Thermal.SH.LPG.CO.Elc.Elec</t>
  </si>
  <si>
    <t>Eff.ratio.BE.Res.HHnew.Thermal.SH.Oil</t>
  </si>
  <si>
    <t>Eff.ratio.BE.Res.HHnew.Thermal.SH.Oil.SH</t>
  </si>
  <si>
    <t>Eff.ratio.BE.Res.HHnew.Thermal.SH.Oil.SH.Oil</t>
  </si>
  <si>
    <t>Eff.ratio.BE.Res.HHnew.Thermal.SH.Oil.SH.Elec</t>
  </si>
  <si>
    <t>Eff.ratio.BE.Res.HHnew.Thermal.SH.Oil.SC</t>
  </si>
  <si>
    <t>Eff.ratio.BE.Res.HHnew.Thermal.SH.Oil.SC.AC.Elec</t>
  </si>
  <si>
    <t>Eff.ratio.BE.Res.HHnew.Thermal.SH.Oil.WH</t>
  </si>
  <si>
    <t>Eff.ratio.BE.Res.HHnew.Thermal.SH.Oil.WH.Oil.NoSolar.Oil</t>
  </si>
  <si>
    <t>Eff.ratio.BE.Res.HHnew.Thermal.SH.Oil.WH.Oil.Solar</t>
  </si>
  <si>
    <t>Eff.ratio.BE.Res.HHnew.Thermal.SH.Oil.WH.Oil.Solar.Oil</t>
  </si>
  <si>
    <t>Eff.ratio.BE.Res.HHnew.Thermal.SH.Oil.WH.Oil.Solar.Solar</t>
  </si>
  <si>
    <t>Eff.ratio.BE.Res.HHnew.Thermal.SH.Oil.WH.Elc.NoSolar.Elec</t>
  </si>
  <si>
    <t>Eff.ratio.BE.Res.HHnew.Thermal.SH.Oil.WH.Elc.Solar</t>
  </si>
  <si>
    <t>Eff.ratio.BE.Res.HHnew.Thermal.SH.Oil.WH.Elc.Solar.Elec</t>
  </si>
  <si>
    <t>Eff.ratio.BE.Res.HHnew.Thermal.SH.Oil.WH.Elc.Solar.Solar</t>
  </si>
  <si>
    <t>Eff.ratio.BE.Res.HHnew.Thermal.SH.Oil.CO</t>
  </si>
  <si>
    <t>Eff.ratio.BE.Res.HHnew.Thermal.SH.Oil.CO.LPG.LPG</t>
  </si>
  <si>
    <t>Eff.ratio.BE.Res.HHnew.Thermal.SH.Oil.CO.Elc.Elec</t>
  </si>
  <si>
    <t>Eff.ratio.BE.Res.HHnew.Thermal.SH.Gas</t>
  </si>
  <si>
    <t>Eff.ratio.BE.Res.HHnew.Thermal.SH.Gas.SH</t>
  </si>
  <si>
    <t>Eff.ratio.BE.Res.HHnew.Thermal.SH.Gas.SH.Gas</t>
  </si>
  <si>
    <t>Eff.ratio.BE.Res.HHnew.Thermal.SH.Gas.SH.Elec</t>
  </si>
  <si>
    <t>Eff.ratio.BE.Res.HHnew.Thermal.SH.Gas.SC</t>
  </si>
  <si>
    <t>Eff.ratio.BE.Res.HHnew.Thermal.SH.Gas.SC.AC.Elec</t>
  </si>
  <si>
    <t>Eff.ratio.BE.Res.HHnew.Thermal.SH.Gas.WH</t>
  </si>
  <si>
    <t>Eff.ratio.BE.Res.HHnew.Thermal.SH.Gas.WH.Gas.NoSolar.Gas</t>
  </si>
  <si>
    <t>Eff.ratio.BE.Res.HHnew.Thermal.SH.Gas.WH.Gas.Solar</t>
  </si>
  <si>
    <t>Eff.ratio.BE.Res.HHnew.Thermal.SH.Gas.WH.Gas.Solar.Gas</t>
  </si>
  <si>
    <t>Eff.ratio.BE.Res.HHnew.Thermal.SH.Gas.WH.Gas.Solar.Solar</t>
  </si>
  <si>
    <t>Eff.ratio.BE.Res.HHnew.Thermal.SH.Gas.WH.Elc.NoSolar.Elec</t>
  </si>
  <si>
    <t>Eff.ratio.BE.Res.HHnew.Thermal.SH.Gas.WH.Elc.Solar</t>
  </si>
  <si>
    <t>Eff.ratio.BE.Res.HHnew.Thermal.SH.Gas.WH.Elc.Solar.Elec</t>
  </si>
  <si>
    <t>Eff.ratio.BE.Res.HHnew.Thermal.SH.Gas.WH.Elc.Solar.Solar</t>
  </si>
  <si>
    <t>Eff.ratio.BE.Res.HHnew.Thermal.SH.Gas.CO</t>
  </si>
  <si>
    <t>Eff.ratio.BE.Res.HHnew.Thermal.SH.Gas.CO.Gas.Gas</t>
  </si>
  <si>
    <t>Eff.ratio.BE.Res.HHnew.Thermal.SH.Gas.CO.Elc.Elec</t>
  </si>
  <si>
    <t>Eff.ratio.BE.Res.HHnew.Thermal.SH.Biomass</t>
  </si>
  <si>
    <t>Eff.ratio.BE.Res.HHnew.Thermal.SH.Biomass.SH</t>
  </si>
  <si>
    <t>Eff.ratio.BE.Res.HHnew.Thermal.SH.Biomass.SH.Biomass</t>
  </si>
  <si>
    <t>Eff.ratio.BE.Res.HHnew.Thermal.SH.Biomass.SH.Elec</t>
  </si>
  <si>
    <t>Eff.ratio.BE.Res.HHnew.Thermal.SH.Biomass.SC</t>
  </si>
  <si>
    <t>Eff.ratio.BE.Res.HHnew.Thermal.SH.Biomass.SC.AC.Elec</t>
  </si>
  <si>
    <t>Eff.ratio.BE.Res.HHnew.Thermal.SH.Biomass.WH</t>
  </si>
  <si>
    <t>Eff.ratio.BE.Res.HHnew.Thermal.SH.Biomass.WH.Biomass.NoSolar.Biomass</t>
  </si>
  <si>
    <t>Eff.ratio.BE.Res.HHnew.Thermal.SH.Biomass.WH.Biomass.Solar</t>
  </si>
  <si>
    <t>Eff.ratio.BE.Res.HHnew.Thermal.SH.Biomass.WH.Biomass.Solar.Biomass</t>
  </si>
  <si>
    <t>Eff.ratio.BE.Res.HHnew.Thermal.SH.Biomass.WH.Biomass.Solar.Solar</t>
  </si>
  <si>
    <t>Eff.ratio.BE.Res.HHnew.Thermal.SH.Biomass.WH.LPG.NoSolar.LPG</t>
  </si>
  <si>
    <t>Eff.ratio.BE.Res.HHnew.Thermal.SH.Biomass.WH.LPG.Solar</t>
  </si>
  <si>
    <t>Eff.ratio.BE.Res.HHnew.Thermal.SH.Biomass.WH.LPG.Solar.LPG</t>
  </si>
  <si>
    <t>Eff.ratio.BE.Res.HHnew.Thermal.SH.Biomass.WH.LPG.Solar.Solar</t>
  </si>
  <si>
    <t>Eff.ratio.BE.Res.HHnew.Thermal.SH.Biomass.WH.Elc.NoSolar.Elec</t>
  </si>
  <si>
    <t>Eff.ratio.BE.Res.HHnew.Thermal.SH.Biomass.WH.Elc.Solar</t>
  </si>
  <si>
    <t>Eff.ratio.BE.Res.HHnew.Thermal.SH.Biomass.WH.Elc.Solar.Elec</t>
  </si>
  <si>
    <t>Eff.ratio.BE.Res.HHnew.Thermal.SH.Biomass.WH.Elc.Solar.Solar</t>
  </si>
  <si>
    <t>Eff.ratio.BE.Res.HHnew.Thermal.SH.Biomass.CO</t>
  </si>
  <si>
    <t>Eff.ratio.BE.Res.HHnew.Thermal.SH.Biomass.CO.Biomass.Biomass</t>
  </si>
  <si>
    <t>Eff.ratio.BE.Res.HHnew.Thermal.SH.Biomass.CO.LPG.LPG</t>
  </si>
  <si>
    <t>Eff.ratio.BE.Res.HHnew.Thermal.SH.Biomass.CO.Elc.Elec</t>
  </si>
  <si>
    <t>Eff.ratio.BE.Res.HHnew.Thermal.SH.Geo</t>
  </si>
  <si>
    <t>Eff.ratio.BE.Res.HHnew.Thermal.SH.Geo.SH</t>
  </si>
  <si>
    <t>Eff.ratio.BE.Res.HHnew.Thermal.SH.Geo.SH.Geo</t>
  </si>
  <si>
    <t>Eff.ratio.BE.Res.HHnew.Thermal.SH.Geo.SH.Elec</t>
  </si>
  <si>
    <t>Eff.ratio.BE.Res.HHnew.Thermal.SH.Geo.SC</t>
  </si>
  <si>
    <t>Eff.ratio.BE.Res.HHnew.Thermal.SH.Geo.SC.AC.Elec</t>
  </si>
  <si>
    <t>Eff.ratio.BE.Res.HHnew.Thermal.SH.Geo.WH</t>
  </si>
  <si>
    <t>Eff.ratio.BE.Res.HHnew.Thermal.SH.Geo.WH.Geo.NoSolar.Geo</t>
  </si>
  <si>
    <t>Eff.ratio.BE.Res.HHnew.Thermal.SH.Geo.WH.Geo.Solar</t>
  </si>
  <si>
    <t>Eff.ratio.BE.Res.HHnew.Thermal.SH.Geo.WH.Geo.Solar.Geo</t>
  </si>
  <si>
    <t>Eff.ratio.BE.Res.HHnew.Thermal.SH.Geo.WH.Geo.Solar.Solar</t>
  </si>
  <si>
    <t>Eff.ratio.BE.Res.HHnew.Thermal.SH.Geo.WH.Elc.NoSolar.Elec</t>
  </si>
  <si>
    <t>Eff.ratio.BE.Res.HHnew.Thermal.SH.Geo.WH.Elc.Solar</t>
  </si>
  <si>
    <t>Eff.ratio.BE.Res.HHnew.Thermal.SH.Geo.WH.Elc.Solar.Elec</t>
  </si>
  <si>
    <t>Eff.ratio.BE.Res.HHnew.Thermal.SH.Geo.WH.Elc.Solar.Solar</t>
  </si>
  <si>
    <t>Eff.ratio.BE.Res.HHnew.Thermal.SH.Geo.CO</t>
  </si>
  <si>
    <t>Eff.ratio.BE.Res.HHnew.Thermal.SH.Geo.CO.LPG.LPG</t>
  </si>
  <si>
    <t>Eff.ratio.BE.Res.HHnew.Thermal.SH.Geo.CO.Elc.Elec</t>
  </si>
  <si>
    <t>Eff.ratio.BE.Res.HHnew.Thermal.SH.DistrHeat</t>
  </si>
  <si>
    <t>Eff.ratio.BE.Res.HHnew.Thermal.SH.DistrHeat.SH</t>
  </si>
  <si>
    <t>Eff.ratio.BE.Res.HHnew.Thermal.SH.DistrHeat.SH.Steam_Distr</t>
  </si>
  <si>
    <t>Eff.ratio.BE.Res.HHnew.Thermal.SH.DistrHeat.SH.Elec</t>
  </si>
  <si>
    <t>Eff.ratio.BE.Res.HHnew.Thermal.SH.DistrHeat.SC</t>
  </si>
  <si>
    <t>Eff.ratio.BE.Res.HHnew.Thermal.SH.DistrHeat.SC.AC.Elec</t>
  </si>
  <si>
    <t>Eff.ratio.BE.Res.HHnew.Thermal.SH.DistrHeat.WH</t>
  </si>
  <si>
    <t>Eff.ratio.BE.Res.HHnew.Thermal.SH.DistrHeat.WH.DistrHeat.NoSolar.Steam_Distr</t>
  </si>
  <si>
    <t>Eff.ratio.BE.Res.HHnew.Thermal.SH.DistrHeat.WH.DistrHeat.Solar</t>
  </si>
  <si>
    <t>Eff.ratio.BE.Res.HHnew.Thermal.SH.DistrHeat.WH.DistrHeat.Solar.Steam_Distr</t>
  </si>
  <si>
    <t>Eff.ratio.BE.Res.HHnew.Thermal.SH.DistrHeat.WH.DistrHeat.Solar.Solar</t>
  </si>
  <si>
    <t>Eff.ratio.BE.Res.HHnew.Thermal.SH.DistrHeat.WH.Elc.NoSolar.Elec</t>
  </si>
  <si>
    <t>Eff.ratio.BE.Res.HHnew.Thermal.SH.DistrHeat.WH.Elc.Solar</t>
  </si>
  <si>
    <t>Eff.ratio.BE.Res.HHnew.Thermal.SH.DistrHeat.WH.Elc.Solar.Elec</t>
  </si>
  <si>
    <t>Eff.ratio.BE.Res.HHnew.Thermal.SH.DistrHeat.WH.Elc.Solar.Solar</t>
  </si>
  <si>
    <t>Eff.ratio.BE.Res.HHnew.Thermal.SH.DistrHeat.CO</t>
  </si>
  <si>
    <t>Eff.ratio.BE.Res.HHnew.Thermal.SH.DistrHeat.CO.LPG.LPG</t>
  </si>
  <si>
    <t>Eff.ratio.BE.Res.HHnew.Thermal.SH.DistrHeat.CO.Elc.Elec</t>
  </si>
  <si>
    <t>Eff.ratio.BE.Res.HHnew.Thermal.SH.AdvElc</t>
  </si>
  <si>
    <t>Eff.ratio.BE.Res.HHnew.Thermal.SH.AdvElc.SH</t>
  </si>
  <si>
    <t>Eff.ratio.BE.Res.HHnew.Thermal.SH.AdvElc.SH.Elec</t>
  </si>
  <si>
    <t>Eff.ratio.BE.Res.HHnew.Thermal.SH.AdvElc.SC</t>
  </si>
  <si>
    <t>Eff.ratio.BE.Res.HHnew.Thermal.SH.AdvElc.SC.AC.Elec</t>
  </si>
  <si>
    <t>Eff.ratio.BE.Res.HHnew.Thermal.SH.AdvElc.WH</t>
  </si>
  <si>
    <t>Eff.ratio.BE.Res.HHnew.Thermal.SH.AdvElc.WH.LPG.NoSolar.LPG</t>
  </si>
  <si>
    <t>Eff.ratio.BE.Res.HHnew.Thermal.SH.AdvElc.WH.LPG.Solar</t>
  </si>
  <si>
    <t>Eff.ratio.BE.Res.HHnew.Thermal.SH.AdvElc.WH.LPG.Solar.LPG</t>
  </si>
  <si>
    <t>Eff.ratio.BE.Res.HHnew.Thermal.SH.AdvElc.WH.LPG.Solar.Solar</t>
  </si>
  <si>
    <t>Eff.ratio.BE.Res.HHnew.Thermal.SH.AdvElc.WH.Elc.NoSolar.Elec</t>
  </si>
  <si>
    <t>Eff.ratio.BE.Res.HHnew.Thermal.SH.AdvElc.WH.Elc.Solar</t>
  </si>
  <si>
    <t>Eff.ratio.BE.Res.HHnew.Thermal.SH.AdvElc.WH.Elc.Solar.Elec</t>
  </si>
  <si>
    <t>Eff.ratio.BE.Res.HHnew.Thermal.SH.AdvElc.WH.Elc.Solar.Solar</t>
  </si>
  <si>
    <t>Eff.ratio.BE.Res.HHnew.Thermal.SH.AdvElc.CO</t>
  </si>
  <si>
    <t>Eff.ratio.BE.Res.HHnew.Thermal.SH.AdvElc.CO.LPG.LPG</t>
  </si>
  <si>
    <t>Eff.ratio.BE.Res.HHnew.Thermal.SH.AdvElc.CO.Elc.Elec</t>
  </si>
  <si>
    <t>Eff.ratio.BE.Res.HHnew.Thermal.SH.ConvElc</t>
  </si>
  <si>
    <t>Eff.ratio.BE.Res.HHnew.Thermal.SH.ConvElc.SH</t>
  </si>
  <si>
    <t>Eff.ratio.BE.Res.HHnew.Thermal.SH.ConvElc.SH.Elec</t>
  </si>
  <si>
    <t>Eff.ratio.BE.Res.HHnew.Thermal.SH.ConvElc.SC</t>
  </si>
  <si>
    <t>Eff.ratio.BE.Res.HHnew.Thermal.SH.ConvElc.SC.AC.Elec</t>
  </si>
  <si>
    <t>Eff.ratio.BE.Res.HHnew.Thermal.SH.ConvElc.WH</t>
  </si>
  <si>
    <t>Eff.ratio.BE.Res.HHnew.Thermal.SH.ConvElc.WH.LPG.NoSolar.LPG</t>
  </si>
  <si>
    <t>Eff.ratio.BE.Res.HHnew.Thermal.SH.ConvElc.WH.LPG.Solar</t>
  </si>
  <si>
    <t>Eff.ratio.BE.Res.HHnew.Thermal.SH.ConvElc.WH.LPG.Solar.LPG</t>
  </si>
  <si>
    <t>Eff.ratio.BE.Res.HHnew.Thermal.SH.ConvElc.WH.LPG.Solar.Solar</t>
  </si>
  <si>
    <t>Eff.ratio.BE.Res.HHnew.Thermal.SH.ConvElc.WH.Elc.NoSolar.Elec</t>
  </si>
  <si>
    <t>Eff.ratio.BE.Res.HHnew.Thermal.SH.ConvElc.WH.Elc.Solar</t>
  </si>
  <si>
    <t>Eff.ratio.BE.Res.HHnew.Thermal.SH.ConvElc.WH.Elc.Solar.Elec</t>
  </si>
  <si>
    <t>Eff.ratio.BE.Res.HHnew.Thermal.SH.ConvElc.WH.Elc.Solar.Solar</t>
  </si>
  <si>
    <t>Eff.ratio.BE.Res.HHnew.Thermal.SH.ConvElc.CO</t>
  </si>
  <si>
    <t>Eff.ratio.BE.Res.HHnew.Thermal.SH.ConvElc.CO.LPG.LPG</t>
  </si>
  <si>
    <t>Eff.ratio.BE.Res.HHnew.Thermal.SH.ConvElc.CO.Elc.Elec</t>
  </si>
  <si>
    <t>BE - CO2 emissions in new and renovated households (detailed structure)</t>
  </si>
  <si>
    <t>EMI.ktCO2.BE.Res.HHnew.Thermal.SH.Solids</t>
  </si>
  <si>
    <t>EMI.ktCO2.BE.Res.HHnew.Thermal.SH.Solids.SH</t>
  </si>
  <si>
    <t>EMI.ktCO2.BE.Res.HHnew.Thermal.SH.Solids.SH.Solids</t>
  </si>
  <si>
    <t>EMI.ktCO2.BE.Res.HHnew.Thermal.SH.Solids.SH.Elec</t>
  </si>
  <si>
    <t>EMI.ktCO2.BE.Res.HHnew.Thermal.SH.Solids.SC</t>
  </si>
  <si>
    <t>EMI.ktCO2.BE.Res.HHnew.Thermal.SH.Solids.SC.AC.Elec</t>
  </si>
  <si>
    <t>EMI.ktCO2.BE.Res.HHnew.Thermal.SH.Solids.WH</t>
  </si>
  <si>
    <t>EMI.ktCO2.BE.Res.HHnew.Thermal.SH.Solids.WH.Solids.NoSolar.Solids</t>
  </si>
  <si>
    <t>EMI.ktCO2.BE.Res.HHnew.Thermal.SH.Solids.WH.LPG.NoSolar.LPG</t>
  </si>
  <si>
    <t>EMI.ktCO2.BE.Res.HHnew.Thermal.SH.Solids.WH.LPG.Solar</t>
  </si>
  <si>
    <t>EMI.ktCO2.BE.Res.HHnew.Thermal.SH.Solids.WH.LPG.Solar.LPG</t>
  </si>
  <si>
    <t>EMI.ktCO2.BE.Res.HHnew.Thermal.SH.Solids.WH.LPG.Solar.Solar</t>
  </si>
  <si>
    <t>EMI.ktCO2.BE.Res.HHnew.Thermal.SH.Solids.WH.Elc.NoSolar.Elec</t>
  </si>
  <si>
    <t>EMI.ktCO2.BE.Res.HHnew.Thermal.SH.Solids.WH.Elc.Solar</t>
  </si>
  <si>
    <t>EMI.ktCO2.BE.Res.HHnew.Thermal.SH.Solids.WH.Elc.Solar.Elec</t>
  </si>
  <si>
    <t>EMI.ktCO2.BE.Res.HHnew.Thermal.SH.Solids.WH.Elc.Solar.Solar</t>
  </si>
  <si>
    <t>EMI.ktCO2.BE.Res.HHnew.Thermal.SH.Solids.CO</t>
  </si>
  <si>
    <t>EMI.ktCO2.BE.Res.HHnew.Thermal.SH.Solids.CO.Solids.Solids</t>
  </si>
  <si>
    <t>EMI.ktCO2.BE.Res.HHnew.Thermal.SH.Solids.CO.LPG.LPG</t>
  </si>
  <si>
    <t>EMI.ktCO2.BE.Res.HHnew.Thermal.SH.Solids.CO.Elc.Elec</t>
  </si>
  <si>
    <t>EMI.ktCO2.BE.Res.HHnew.Thermal.SH.LPG</t>
  </si>
  <si>
    <t>EMI.ktCO2.BE.Res.HHnew.Thermal.SH.LPG.SH</t>
  </si>
  <si>
    <t>EMI.ktCO2.BE.Res.HHnew.Thermal.SH.LPG.SH.LPG</t>
  </si>
  <si>
    <t>EMI.ktCO2.BE.Res.HHnew.Thermal.SH.LPG.SH.Elec</t>
  </si>
  <si>
    <t>EMI.ktCO2.BE.Res.HHnew.Thermal.SH.LPG.SC</t>
  </si>
  <si>
    <t>EMI.ktCO2.BE.Res.HHnew.Thermal.SH.LPG.SC.AC.Elec</t>
  </si>
  <si>
    <t>EMI.ktCO2.BE.Res.HHnew.Thermal.SH.LPG.WH</t>
  </si>
  <si>
    <t>EMI.ktCO2.BE.Res.HHnew.Thermal.SH.LPG.WH.LPG.NoSolar.LPG</t>
  </si>
  <si>
    <t>EMI.ktCO2.BE.Res.HHnew.Thermal.SH.LPG.WH.LPG.Solar</t>
  </si>
  <si>
    <t>EMI.ktCO2.BE.Res.HHnew.Thermal.SH.LPG.WH.LPG.Solar.LPG</t>
  </si>
  <si>
    <t>EMI.ktCO2.BE.Res.HHnew.Thermal.SH.LPG.WH.LPG.Solar.Solar</t>
  </si>
  <si>
    <t>EMI.ktCO2.BE.Res.HHnew.Thermal.SH.LPG.WH.Elc.NoSolar.Elec</t>
  </si>
  <si>
    <t>EMI.ktCO2.BE.Res.HHnew.Thermal.SH.LPG.WH.Elc.Solar</t>
  </si>
  <si>
    <t>EMI.ktCO2.BE.Res.HHnew.Thermal.SH.LPG.WH.Elc.Solar.Elec</t>
  </si>
  <si>
    <t>EMI.ktCO2.BE.Res.HHnew.Thermal.SH.LPG.WH.Elc.Solar.Solar</t>
  </si>
  <si>
    <t>EMI.ktCO2.BE.Res.HHnew.Thermal.SH.LPG.CO</t>
  </si>
  <si>
    <t>EMI.ktCO2.BE.Res.HHnew.Thermal.SH.LPG.CO.LPG.LPG</t>
  </si>
  <si>
    <t>EMI.ktCO2.BE.Res.HHnew.Thermal.SH.LPG.CO.Elc.Elec</t>
  </si>
  <si>
    <t>EMI.ktCO2.BE.Res.HHnew.Thermal.SH.Oil</t>
  </si>
  <si>
    <t>EMI.ktCO2.BE.Res.HHnew.Thermal.SH.Oil.SH</t>
  </si>
  <si>
    <t>EMI.ktCO2.BE.Res.HHnew.Thermal.SH.Oil.SH.Oil</t>
  </si>
  <si>
    <t>EMI.ktCO2.BE.Res.HHnew.Thermal.SH.Oil.SH.Elec</t>
  </si>
  <si>
    <t>EMI.ktCO2.BE.Res.HHnew.Thermal.SH.Oil.SC</t>
  </si>
  <si>
    <t>EMI.ktCO2.BE.Res.HHnew.Thermal.SH.Oil.SC.AC.Elec</t>
  </si>
  <si>
    <t>EMI.ktCO2.BE.Res.HHnew.Thermal.SH.Oil.WH</t>
  </si>
  <si>
    <t>EMI.ktCO2.BE.Res.HHnew.Thermal.SH.Oil.WH.Oil.NoSolar.Oil</t>
  </si>
  <si>
    <t>EMI.ktCO2.BE.Res.HHnew.Thermal.SH.Oil.WH.Oil.Solar</t>
  </si>
  <si>
    <t>EMI.ktCO2.BE.Res.HHnew.Thermal.SH.Oil.WH.Oil.Solar.Oil</t>
  </si>
  <si>
    <t>EMI.ktCO2.BE.Res.HHnew.Thermal.SH.Oil.WH.Oil.Solar.Solar</t>
  </si>
  <si>
    <t>EMI.ktCO2.BE.Res.HHnew.Thermal.SH.Oil.WH.Elc.NoSolar.Elec</t>
  </si>
  <si>
    <t>EMI.ktCO2.BE.Res.HHnew.Thermal.SH.Oil.WH.Elc.Solar</t>
  </si>
  <si>
    <t>EMI.ktCO2.BE.Res.HHnew.Thermal.SH.Oil.WH.Elc.Solar.Elec</t>
  </si>
  <si>
    <t>EMI.ktCO2.BE.Res.HHnew.Thermal.SH.Oil.WH.Elc.Solar.Solar</t>
  </si>
  <si>
    <t>EMI.ktCO2.BE.Res.HHnew.Thermal.SH.Oil.CO</t>
  </si>
  <si>
    <t>EMI.ktCO2.BE.Res.HHnew.Thermal.SH.Oil.CO.LPG.LPG</t>
  </si>
  <si>
    <t>EMI.ktCO2.BE.Res.HHnew.Thermal.SH.Oil.CO.Elc.Elec</t>
  </si>
  <si>
    <t>EMI.ktCO2.BE.Res.HHnew.Thermal.SH.Gas</t>
  </si>
  <si>
    <t>EMI.ktCO2.BE.Res.HHnew.Thermal.SH.Gas.SH</t>
  </si>
  <si>
    <t>EMI.ktCO2.BE.Res.HHnew.Thermal.SH.Gas.SH.Gas</t>
  </si>
  <si>
    <t>EMI.ktCO2.BE.Res.HHnew.Thermal.SH.Gas.SH.Elec</t>
  </si>
  <si>
    <t>EMI.ktCO2.BE.Res.HHnew.Thermal.SH.Gas.SC</t>
  </si>
  <si>
    <t>EMI.ktCO2.BE.Res.HHnew.Thermal.SH.Gas.SC.AC.Elec</t>
  </si>
  <si>
    <t>EMI.ktCO2.BE.Res.HHnew.Thermal.SH.Gas.WH</t>
  </si>
  <si>
    <t>EMI.ktCO2.BE.Res.HHnew.Thermal.SH.Gas.WH.Gas.NoSolar.Gas</t>
  </si>
  <si>
    <t>EMI.ktCO2.BE.Res.HHnew.Thermal.SH.Gas.WH.Gas.Solar</t>
  </si>
  <si>
    <t>EMI.ktCO2.BE.Res.HHnew.Thermal.SH.Gas.WH.Gas.Solar.Gas</t>
  </si>
  <si>
    <t>EMI.ktCO2.BE.Res.HHnew.Thermal.SH.Gas.WH.Gas.Solar.Solar</t>
  </si>
  <si>
    <t>EMI.ktCO2.BE.Res.HHnew.Thermal.SH.Gas.WH.Elc.NoSolar.Elec</t>
  </si>
  <si>
    <t>EMI.ktCO2.BE.Res.HHnew.Thermal.SH.Gas.WH.Elc.Solar</t>
  </si>
  <si>
    <t>EMI.ktCO2.BE.Res.HHnew.Thermal.SH.Gas.WH.Elc.Solar.Elec</t>
  </si>
  <si>
    <t>EMI.ktCO2.BE.Res.HHnew.Thermal.SH.Gas.WH.Elc.Solar.Solar</t>
  </si>
  <si>
    <t>EMI.ktCO2.BE.Res.HHnew.Thermal.SH.Gas.CO</t>
  </si>
  <si>
    <t>EMI.ktCO2.BE.Res.HHnew.Thermal.SH.Gas.CO.Gas.Gas</t>
  </si>
  <si>
    <t>EMI.ktCO2.BE.Res.HHnew.Thermal.SH.Gas.CO.Elc.Elec</t>
  </si>
  <si>
    <t>EMI.ktCO2.BE.Res.HHnew.Thermal.SH.Biomass</t>
  </si>
  <si>
    <t>EMI.ktCO2.BE.Res.HHnew.Thermal.SH.Biomass.SH</t>
  </si>
  <si>
    <t>EMI.ktCO2.BE.Res.HHnew.Thermal.SH.Biomass.SH.Biomass</t>
  </si>
  <si>
    <t>EMI.ktCO2.BE.Res.HHnew.Thermal.SH.Biomass.SH.Elec</t>
  </si>
  <si>
    <t>EMI.ktCO2.BE.Res.HHnew.Thermal.SH.Biomass.SC</t>
  </si>
  <si>
    <t>EMI.ktCO2.BE.Res.HHnew.Thermal.SH.Biomass.SC.AC.Elec</t>
  </si>
  <si>
    <t>EMI.ktCO2.BE.Res.HHnew.Thermal.SH.Biomass.WH</t>
  </si>
  <si>
    <t>EMI.ktCO2.BE.Res.HHnew.Thermal.SH.Biomass.WH.Biomass.NoSolar.Biomass</t>
  </si>
  <si>
    <t>EMI.ktCO2.BE.Res.HHnew.Thermal.SH.Biomass.WH.Biomass.Solar</t>
  </si>
  <si>
    <t>EMI.ktCO2.BE.Res.HHnew.Thermal.SH.Biomass.WH.Biomass.Solar.Biomass</t>
  </si>
  <si>
    <t>EMI.ktCO2.BE.Res.HHnew.Thermal.SH.Biomass.WH.Biomass.Solar.Solar</t>
  </si>
  <si>
    <t>EMI.ktCO2.BE.Res.HHnew.Thermal.SH.Biomass.WH.LPG.NoSolar.LPG</t>
  </si>
  <si>
    <t>EMI.ktCO2.BE.Res.HHnew.Thermal.SH.Biomass.WH.LPG.Solar</t>
  </si>
  <si>
    <t>EMI.ktCO2.BE.Res.HHnew.Thermal.SH.Biomass.WH.LPG.Solar.LPG</t>
  </si>
  <si>
    <t>EMI.ktCO2.BE.Res.HHnew.Thermal.SH.Biomass.WH.LPG.Solar.Solar</t>
  </si>
  <si>
    <t>EMI.ktCO2.BE.Res.HHnew.Thermal.SH.Biomass.WH.Elc.NoSolar.Elec</t>
  </si>
  <si>
    <t>EMI.ktCO2.BE.Res.HHnew.Thermal.SH.Biomass.WH.Elc.Solar</t>
  </si>
  <si>
    <t>EMI.ktCO2.BE.Res.HHnew.Thermal.SH.Biomass.WH.Elc.Solar.Elec</t>
  </si>
  <si>
    <t>EMI.ktCO2.BE.Res.HHnew.Thermal.SH.Biomass.WH.Elc.Solar.Solar</t>
  </si>
  <si>
    <t>EMI.ktCO2.BE.Res.HHnew.Thermal.SH.Biomass.CO</t>
  </si>
  <si>
    <t>EMI.ktCO2.BE.Res.HHnew.Thermal.SH.Biomass.CO.Biomass.Biomass</t>
  </si>
  <si>
    <t>EMI.ktCO2.BE.Res.HHnew.Thermal.SH.Biomass.CO.LPG.LPG</t>
  </si>
  <si>
    <t>EMI.ktCO2.BE.Res.HHnew.Thermal.SH.Biomass.CO.Elc.Elec</t>
  </si>
  <si>
    <t>EMI.ktCO2.BE.Res.HHnew.Thermal.SH.Geo</t>
  </si>
  <si>
    <t>EMI.ktCO2.BE.Res.HHnew.Thermal.SH.Geo.SH</t>
  </si>
  <si>
    <t>EMI.ktCO2.BE.Res.HHnew.Thermal.SH.Geo.SH.Geo</t>
  </si>
  <si>
    <t>EMI.ktCO2.BE.Res.HHnew.Thermal.SH.Geo.SH.Elec</t>
  </si>
  <si>
    <t>EMI.ktCO2.BE.Res.HHnew.Thermal.SH.Geo.SC</t>
  </si>
  <si>
    <t>EMI.ktCO2.BE.Res.HHnew.Thermal.SH.Geo.SC.AC.Elec</t>
  </si>
  <si>
    <t>EMI.ktCO2.BE.Res.HHnew.Thermal.SH.Geo.WH</t>
  </si>
  <si>
    <t>EMI.ktCO2.BE.Res.HHnew.Thermal.SH.Geo.WH.Geo.NoSolar.Geo</t>
  </si>
  <si>
    <t>EMI.ktCO2.BE.Res.HHnew.Thermal.SH.Geo.WH.Geo.Solar</t>
  </si>
  <si>
    <t>EMI.ktCO2.BE.Res.HHnew.Thermal.SH.Geo.WH.Geo.Solar.Geo</t>
  </si>
  <si>
    <t>EMI.ktCO2.BE.Res.HHnew.Thermal.SH.Geo.WH.Geo.Solar.Solar</t>
  </si>
  <si>
    <t>EMI.ktCO2.BE.Res.HHnew.Thermal.SH.Geo.WH.Elc.NoSolar.Elec</t>
  </si>
  <si>
    <t>EMI.ktCO2.BE.Res.HHnew.Thermal.SH.Geo.WH.Elc.Solar</t>
  </si>
  <si>
    <t>EMI.ktCO2.BE.Res.HHnew.Thermal.SH.Geo.WH.Elc.Solar.Elec</t>
  </si>
  <si>
    <t>EMI.ktCO2.BE.Res.HHnew.Thermal.SH.Geo.WH.Elc.Solar.Solar</t>
  </si>
  <si>
    <t>EMI.ktCO2.BE.Res.HHnew.Thermal.SH.Geo.CO</t>
  </si>
  <si>
    <t>EMI.ktCO2.BE.Res.HHnew.Thermal.SH.Geo.CO.LPG.LPG</t>
  </si>
  <si>
    <t>EMI.ktCO2.BE.Res.HHnew.Thermal.SH.Geo.CO.Elc.Elec</t>
  </si>
  <si>
    <t>EMI.ktCO2.BE.Res.HHnew.Thermal.SH.DistrHeat</t>
  </si>
  <si>
    <t>EMI.ktCO2.BE.Res.HHnew.Thermal.SH.DistrHeat.SH</t>
  </si>
  <si>
    <t>EMI.ktCO2.BE.Res.HHnew.Thermal.SH.DistrHeat.SH.Steam_Distr</t>
  </si>
  <si>
    <t>EMI.ktCO2.BE.Res.HHnew.Thermal.SH.DistrHeat.SH.Elec</t>
  </si>
  <si>
    <t>EMI.ktCO2.BE.Res.HHnew.Thermal.SH.DistrHeat.SC</t>
  </si>
  <si>
    <t>EMI.ktCO2.BE.Res.HHnew.Thermal.SH.DistrHeat.SC.AC.Elec</t>
  </si>
  <si>
    <t>EMI.ktCO2.BE.Res.HHnew.Thermal.SH.DistrHeat.WH</t>
  </si>
  <si>
    <t>EMI.ktCO2.BE.Res.HHnew.Thermal.SH.DistrHeat.WH.DistrHeat.NoSolar.Steam_Distr</t>
  </si>
  <si>
    <t>EMI.ktCO2.BE.Res.HHnew.Thermal.SH.DistrHeat.WH.DistrHeat.Solar</t>
  </si>
  <si>
    <t>EMI.ktCO2.BE.Res.HHnew.Thermal.SH.DistrHeat.WH.DistrHeat.Solar.Steam_Distr</t>
  </si>
  <si>
    <t>EMI.ktCO2.BE.Res.HHnew.Thermal.SH.DistrHeat.WH.DistrHeat.Solar.Solar</t>
  </si>
  <si>
    <t>EMI.ktCO2.BE.Res.HHnew.Thermal.SH.DistrHeat.WH.Elc.NoSolar.Elec</t>
  </si>
  <si>
    <t>EMI.ktCO2.BE.Res.HHnew.Thermal.SH.DistrHeat.WH.Elc.Solar</t>
  </si>
  <si>
    <t>EMI.ktCO2.BE.Res.HHnew.Thermal.SH.DistrHeat.WH.Elc.Solar.Elec</t>
  </si>
  <si>
    <t>EMI.ktCO2.BE.Res.HHnew.Thermal.SH.DistrHeat.WH.Elc.Solar.Solar</t>
  </si>
  <si>
    <t>EMI.ktCO2.BE.Res.HHnew.Thermal.SH.DistrHeat.CO</t>
  </si>
  <si>
    <t>EMI.ktCO2.BE.Res.HHnew.Thermal.SH.DistrHeat.CO.LPG.LPG</t>
  </si>
  <si>
    <t>EMI.ktCO2.BE.Res.HHnew.Thermal.SH.DistrHeat.CO.Elc.Elec</t>
  </si>
  <si>
    <t>EMI.ktCO2.BE.Res.HHnew.Thermal.SH.AdvElc</t>
  </si>
  <si>
    <t>EMI.ktCO2.BE.Res.HHnew.Thermal.SH.AdvElc.SH</t>
  </si>
  <si>
    <t>EMI.ktCO2.BE.Res.HHnew.Thermal.SH.AdvElc.SH.Elec</t>
  </si>
  <si>
    <t>EMI.ktCO2.BE.Res.HHnew.Thermal.SH.AdvElc.SC</t>
  </si>
  <si>
    <t>EMI.ktCO2.BE.Res.HHnew.Thermal.SH.AdvElc.SC.AC.Elec</t>
  </si>
  <si>
    <t>EMI.ktCO2.BE.Res.HHnew.Thermal.SH.AdvElc.WH</t>
  </si>
  <si>
    <t>EMI.ktCO2.BE.Res.HHnew.Thermal.SH.AdvElc.WH.LPG.NoSolar.LPG</t>
  </si>
  <si>
    <t>EMI.ktCO2.BE.Res.HHnew.Thermal.SH.AdvElc.WH.LPG.Solar</t>
  </si>
  <si>
    <t>EMI.ktCO2.BE.Res.HHnew.Thermal.SH.AdvElc.WH.LPG.Solar.LPG</t>
  </si>
  <si>
    <t>EMI.ktCO2.BE.Res.HHnew.Thermal.SH.AdvElc.WH.LPG.Solar.Solar</t>
  </si>
  <si>
    <t>EMI.ktCO2.BE.Res.HHnew.Thermal.SH.AdvElc.WH.Elc.NoSolar.Elec</t>
  </si>
  <si>
    <t>EMI.ktCO2.BE.Res.HHnew.Thermal.SH.AdvElc.WH.Elc.Solar</t>
  </si>
  <si>
    <t>EMI.ktCO2.BE.Res.HHnew.Thermal.SH.AdvElc.WH.Elc.Solar.Elec</t>
  </si>
  <si>
    <t>EMI.ktCO2.BE.Res.HHnew.Thermal.SH.AdvElc.WH.Elc.Solar.Solar</t>
  </si>
  <si>
    <t>EMI.ktCO2.BE.Res.HHnew.Thermal.SH.AdvElc.CO</t>
  </si>
  <si>
    <t>EMI.ktCO2.BE.Res.HHnew.Thermal.SH.AdvElc.CO.LPG.LPG</t>
  </si>
  <si>
    <t>EMI.ktCO2.BE.Res.HHnew.Thermal.SH.AdvElc.CO.Elc.Elec</t>
  </si>
  <si>
    <t>EMI.ktCO2.BE.Res.HHnew.Thermal.SH.ConvElc</t>
  </si>
  <si>
    <t>EMI.ktCO2.BE.Res.HHnew.Thermal.SH.ConvElc.SH</t>
  </si>
  <si>
    <t>EMI.ktCO2.BE.Res.HHnew.Thermal.SH.ConvElc.SH.Elec</t>
  </si>
  <si>
    <t>EMI.ktCO2.BE.Res.HHnew.Thermal.SH.ConvElc.SC</t>
  </si>
  <si>
    <t>EMI.ktCO2.BE.Res.HHnew.Thermal.SH.ConvElc.SC.AC.Elec</t>
  </si>
  <si>
    <t>EMI.ktCO2.BE.Res.HHnew.Thermal.SH.ConvElc.WH</t>
  </si>
  <si>
    <t>EMI.ktCO2.BE.Res.HHnew.Thermal.SH.ConvElc.WH.LPG.NoSolar.LPG</t>
  </si>
  <si>
    <t>EMI.ktCO2.BE.Res.HHnew.Thermal.SH.ConvElc.WH.LPG.Solar</t>
  </si>
  <si>
    <t>EMI.ktCO2.BE.Res.HHnew.Thermal.SH.ConvElc.WH.LPG.Solar.LPG</t>
  </si>
  <si>
    <t>EMI.ktCO2.BE.Res.HHnew.Thermal.SH.ConvElc.WH.LPG.Solar.Solar</t>
  </si>
  <si>
    <t>EMI.ktCO2.BE.Res.HHnew.Thermal.SH.ConvElc.WH.Elc.NoSolar.Elec</t>
  </si>
  <si>
    <t>EMI.ktCO2.BE.Res.HHnew.Thermal.SH.ConvElc.WH.Elc.Solar</t>
  </si>
  <si>
    <t>EMI.ktCO2.BE.Res.HHnew.Thermal.SH.ConvElc.WH.Elc.Solar.Elec</t>
  </si>
  <si>
    <t>EMI.ktCO2.BE.Res.HHnew.Thermal.SH.ConvElc.WH.Elc.Solar.Solar</t>
  </si>
  <si>
    <t>EMI.ktCO2.BE.Res.HHnew.Thermal.SH.ConvElc.CO</t>
  </si>
  <si>
    <t>EMI.ktCO2.BE.Res.HHnew.Thermal.SH.ConvElc.CO.LPG.LPG</t>
  </si>
  <si>
    <t>EMI.ktCO2.BE.Res.HHnew.Thermal.SH.ConvElc.CO.Elc.Elec</t>
  </si>
  <si>
    <t>BE - Final energy consumption of new and renovated households (detailed structure)</t>
  </si>
  <si>
    <t>FEC_per_household.kWh.BE.Res.HHnew.Thermal.SH.Solids</t>
  </si>
  <si>
    <t>FEC_per_household.kWh.BE.Res.HHnew.Thermal.SH.Solids.SH</t>
  </si>
  <si>
    <t>FEC_per_household.kWh.BE.Res.HHnew.Thermal.SH.Solids.SH.Solids</t>
  </si>
  <si>
    <t>FEC_per_household.kWh.BE.Res.HHnew.Thermal.SH.Solids.SH.Elec</t>
  </si>
  <si>
    <t>FEC_per_household.kWh.BE.Res.HHnew.Thermal.SH.Solids.SC</t>
  </si>
  <si>
    <t>FEC_per_household.kWh.BE.Res.HHnew.Thermal.SH.Solids.SC.AC.Elec</t>
  </si>
  <si>
    <t>FEC_per_household.kWh.BE.Res.HHnew.Thermal.SH.Solids.WH</t>
  </si>
  <si>
    <t>FEC_per_household.kWh.BE.Res.HHnew.Thermal.SH.Solids.WH.Solids.NoSolar.Solids</t>
  </si>
  <si>
    <t>FEC_per_household.kWh.BE.Res.HHnew.Thermal.SH.Solids.WH.LPG.NoSolar.LPG</t>
  </si>
  <si>
    <t>FEC_per_household.kWh.BE.Res.HHnew.Thermal.SH.Solids.WH.LPG.Solar</t>
  </si>
  <si>
    <t>FEC_per_household.kWh.BE.Res.HHnew.Thermal.SH.Solids.WH.LPG.Solar.LPG</t>
  </si>
  <si>
    <t>FEC_per_household.kWh.BE.Res.HHnew.Thermal.SH.Solids.WH.LPG.Solar.Solar</t>
  </si>
  <si>
    <t>FEC_per_household.kWh.BE.Res.HHnew.Thermal.SH.Solids.WH.Elc.NoSolar.Elec</t>
  </si>
  <si>
    <t>FEC_per_household.kWh.BE.Res.HHnew.Thermal.SH.Solids.WH.Elc.Solar</t>
  </si>
  <si>
    <t>FEC_per_household.kWh.BE.Res.HHnew.Thermal.SH.Solids.WH.Elc.Solar.Elec</t>
  </si>
  <si>
    <t>FEC_per_household.kWh.BE.Res.HHnew.Thermal.SH.Solids.WH.Elc.Solar.Solar</t>
  </si>
  <si>
    <t>FEC_per_household.kWh.BE.Res.HHnew.Thermal.SH.Solids.CO</t>
  </si>
  <si>
    <t>FEC_per_household.kWh.BE.Res.HHnew.Thermal.SH.Solids.CO.Solids.Solids</t>
  </si>
  <si>
    <t>FEC_per_household.kWh.BE.Res.HHnew.Thermal.SH.Solids.CO.LPG.LPG</t>
  </si>
  <si>
    <t>FEC_per_household.kWh.BE.Res.HHnew.Thermal.SH.Solids.CO.Elc.Elec</t>
  </si>
  <si>
    <t>FEC_per_household.kWh.BE.Res.HHnew.Thermal.SH.LPG</t>
  </si>
  <si>
    <t>FEC_per_household.kWh.BE.Res.HHnew.Thermal.SH.LPG.SH</t>
  </si>
  <si>
    <t>FEC_per_household.kWh.BE.Res.HHnew.Thermal.SH.LPG.SH.LPG</t>
  </si>
  <si>
    <t>FEC_per_household.kWh.BE.Res.HHnew.Thermal.SH.LPG.SH.Elec</t>
  </si>
  <si>
    <t>FEC_per_household.kWh.BE.Res.HHnew.Thermal.SH.LPG.SC</t>
  </si>
  <si>
    <t>FEC_per_household.kWh.BE.Res.HHnew.Thermal.SH.LPG.SC.AC.Elec</t>
  </si>
  <si>
    <t>FEC_per_household.kWh.BE.Res.HHnew.Thermal.SH.LPG.WH</t>
  </si>
  <si>
    <t>FEC_per_household.kWh.BE.Res.HHnew.Thermal.SH.LPG.WH.LPG.NoSolar.LPG</t>
  </si>
  <si>
    <t>FEC_per_household.kWh.BE.Res.HHnew.Thermal.SH.LPG.WH.LPG.Solar</t>
  </si>
  <si>
    <t>FEC_per_household.kWh.BE.Res.HHnew.Thermal.SH.LPG.WH.LPG.Solar.LPG</t>
  </si>
  <si>
    <t>FEC_per_household.kWh.BE.Res.HHnew.Thermal.SH.LPG.WH.LPG.Solar.Solar</t>
  </si>
  <si>
    <t>FEC_per_household.kWh.BE.Res.HHnew.Thermal.SH.LPG.WH.Elc.NoSolar.Elec</t>
  </si>
  <si>
    <t>FEC_per_household.kWh.BE.Res.HHnew.Thermal.SH.LPG.WH.Elc.Solar</t>
  </si>
  <si>
    <t>FEC_per_household.kWh.BE.Res.HHnew.Thermal.SH.LPG.WH.Elc.Solar.Elec</t>
  </si>
  <si>
    <t>FEC_per_household.kWh.BE.Res.HHnew.Thermal.SH.LPG.WH.Elc.Solar.Solar</t>
  </si>
  <si>
    <t>FEC_per_household.kWh.BE.Res.HHnew.Thermal.SH.LPG.CO</t>
  </si>
  <si>
    <t>FEC_per_household.kWh.BE.Res.HHnew.Thermal.SH.LPG.CO.LPG.LPG</t>
  </si>
  <si>
    <t>FEC_per_household.kWh.BE.Res.HHnew.Thermal.SH.LPG.CO.Elc.Elec</t>
  </si>
  <si>
    <t>FEC_per_household.kWh.BE.Res.HHnew.Thermal.SH.Oil</t>
  </si>
  <si>
    <t>FEC_per_household.kWh.BE.Res.HHnew.Thermal.SH.Oil.SH</t>
  </si>
  <si>
    <t>FEC_per_household.kWh.BE.Res.HHnew.Thermal.SH.Oil.SH.Oil</t>
  </si>
  <si>
    <t>FEC_per_household.kWh.BE.Res.HHnew.Thermal.SH.Oil.SH.Elec</t>
  </si>
  <si>
    <t>FEC_per_household.kWh.BE.Res.HHnew.Thermal.SH.Oil.SC</t>
  </si>
  <si>
    <t>FEC_per_household.kWh.BE.Res.HHnew.Thermal.SH.Oil.SC.AC.Elec</t>
  </si>
  <si>
    <t>FEC_per_household.kWh.BE.Res.HHnew.Thermal.SH.Oil.WH</t>
  </si>
  <si>
    <t>FEC_per_household.kWh.BE.Res.HHnew.Thermal.SH.Oil.WH.Oil.NoSolar.Oil</t>
  </si>
  <si>
    <t>FEC_per_household.kWh.BE.Res.HHnew.Thermal.SH.Oil.WH.Oil.Solar</t>
  </si>
  <si>
    <t>FEC_per_household.kWh.BE.Res.HHnew.Thermal.SH.Oil.WH.Oil.Solar.Oil</t>
  </si>
  <si>
    <t>FEC_per_household.kWh.BE.Res.HHnew.Thermal.SH.Oil.WH.Oil.Solar.Solar</t>
  </si>
  <si>
    <t>FEC_per_household.kWh.BE.Res.HHnew.Thermal.SH.Oil.WH.Elc.NoSolar.Elec</t>
  </si>
  <si>
    <t>FEC_per_household.kWh.BE.Res.HHnew.Thermal.SH.Oil.WH.Elc.Solar</t>
  </si>
  <si>
    <t>FEC_per_household.kWh.BE.Res.HHnew.Thermal.SH.Oil.WH.Elc.Solar.Elec</t>
  </si>
  <si>
    <t>FEC_per_household.kWh.BE.Res.HHnew.Thermal.SH.Oil.WH.Elc.Solar.Solar</t>
  </si>
  <si>
    <t>FEC_per_household.kWh.BE.Res.HHnew.Thermal.SH.Oil.CO</t>
  </si>
  <si>
    <t>FEC_per_household.kWh.BE.Res.HHnew.Thermal.SH.Oil.CO.LPG.LPG</t>
  </si>
  <si>
    <t>FEC_per_household.kWh.BE.Res.HHnew.Thermal.SH.Oil.CO.Elc.Elec</t>
  </si>
  <si>
    <t>FEC_per_household.kWh.BE.Res.HHnew.Thermal.SH.Gas</t>
  </si>
  <si>
    <t>FEC_per_household.kWh.BE.Res.HHnew.Thermal.SH.Gas.SH</t>
  </si>
  <si>
    <t>FEC_per_household.kWh.BE.Res.HHnew.Thermal.SH.Gas.SH.Gas</t>
  </si>
  <si>
    <t>FEC_per_household.kWh.BE.Res.HHnew.Thermal.SH.Gas.SH.Elec</t>
  </si>
  <si>
    <t>FEC_per_household.kWh.BE.Res.HHnew.Thermal.SH.Gas.SC</t>
  </si>
  <si>
    <t>FEC_per_household.kWh.BE.Res.HHnew.Thermal.SH.Gas.SC.AC.Elec</t>
  </si>
  <si>
    <t>FEC_per_household.kWh.BE.Res.HHnew.Thermal.SH.Gas.WH</t>
  </si>
  <si>
    <t>FEC_per_household.kWh.BE.Res.HHnew.Thermal.SH.Gas.WH.Gas.NoSolar.Gas</t>
  </si>
  <si>
    <t>FEC_per_household.kWh.BE.Res.HHnew.Thermal.SH.Gas.WH.Gas.Solar</t>
  </si>
  <si>
    <t>FEC_per_household.kWh.BE.Res.HHnew.Thermal.SH.Gas.WH.Gas.Solar.Gas</t>
  </si>
  <si>
    <t>FEC_per_household.kWh.BE.Res.HHnew.Thermal.SH.Gas.WH.Gas.Solar.Solar</t>
  </si>
  <si>
    <t>FEC_per_household.kWh.BE.Res.HHnew.Thermal.SH.Gas.WH.Elc.NoSolar.Elec</t>
  </si>
  <si>
    <t>FEC_per_household.kWh.BE.Res.HHnew.Thermal.SH.Gas.WH.Elc.Solar</t>
  </si>
  <si>
    <t>FEC_per_household.kWh.BE.Res.HHnew.Thermal.SH.Gas.WH.Elc.Solar.Elec</t>
  </si>
  <si>
    <t>FEC_per_household.kWh.BE.Res.HHnew.Thermal.SH.Gas.WH.Elc.Solar.Solar</t>
  </si>
  <si>
    <t>FEC_per_household.kWh.BE.Res.HHnew.Thermal.SH.Gas.CO</t>
  </si>
  <si>
    <t>FEC_per_household.kWh.BE.Res.HHnew.Thermal.SH.Gas.CO.Gas.Gas</t>
  </si>
  <si>
    <t>FEC_per_household.kWh.BE.Res.HHnew.Thermal.SH.Gas.CO.Elc.Elec</t>
  </si>
  <si>
    <t>FEC_per_household.kWh.BE.Res.HHnew.Thermal.SH.Biomass</t>
  </si>
  <si>
    <t>FEC_per_household.kWh.BE.Res.HHnew.Thermal.SH.Biomass.SH</t>
  </si>
  <si>
    <t>FEC_per_household.kWh.BE.Res.HHnew.Thermal.SH.Biomass.SH.Biomass</t>
  </si>
  <si>
    <t>FEC_per_household.kWh.BE.Res.HHnew.Thermal.SH.Biomass.SH.Elec</t>
  </si>
  <si>
    <t>FEC_per_household.kWh.BE.Res.HHnew.Thermal.SH.Biomass.SC</t>
  </si>
  <si>
    <t>FEC_per_household.kWh.BE.Res.HHnew.Thermal.SH.Biomass.SC.AC.Elec</t>
  </si>
  <si>
    <t>FEC_per_household.kWh.BE.Res.HHnew.Thermal.SH.Biomass.WH</t>
  </si>
  <si>
    <t>FEC_per_household.kWh.BE.Res.HHnew.Thermal.SH.Biomass.WH.Biomass.NoSolar.Biomass</t>
  </si>
  <si>
    <t>FEC_per_household.kWh.BE.Res.HHnew.Thermal.SH.Biomass.WH.Biomass.Solar</t>
  </si>
  <si>
    <t>FEC_per_household.kWh.BE.Res.HHnew.Thermal.SH.Biomass.WH.Biomass.Solar.Biomass</t>
  </si>
  <si>
    <t>FEC_per_household.kWh.BE.Res.HHnew.Thermal.SH.Biomass.WH.Biomass.Solar.Solar</t>
  </si>
  <si>
    <t>FEC_per_household.kWh.BE.Res.HHnew.Thermal.SH.Biomass.WH.LPG.NoSolar.LPG</t>
  </si>
  <si>
    <t>FEC_per_household.kWh.BE.Res.HHnew.Thermal.SH.Biomass.WH.LPG.Solar</t>
  </si>
  <si>
    <t>FEC_per_household.kWh.BE.Res.HHnew.Thermal.SH.Biomass.WH.LPG.Solar.LPG</t>
  </si>
  <si>
    <t>FEC_per_household.kWh.BE.Res.HHnew.Thermal.SH.Biomass.WH.LPG.Solar.Solar</t>
  </si>
  <si>
    <t>FEC_per_household.kWh.BE.Res.HHnew.Thermal.SH.Biomass.WH.Elc.NoSolar.Elec</t>
  </si>
  <si>
    <t>FEC_per_household.kWh.BE.Res.HHnew.Thermal.SH.Biomass.WH.Elc.Solar</t>
  </si>
  <si>
    <t>FEC_per_household.kWh.BE.Res.HHnew.Thermal.SH.Biomass.WH.Elc.Solar.Elec</t>
  </si>
  <si>
    <t>FEC_per_household.kWh.BE.Res.HHnew.Thermal.SH.Biomass.WH.Elc.Solar.Solar</t>
  </si>
  <si>
    <t>FEC_per_household.kWh.BE.Res.HHnew.Thermal.SH.Biomass.CO</t>
  </si>
  <si>
    <t>FEC_per_household.kWh.BE.Res.HHnew.Thermal.SH.Biomass.CO.Biomass.Biomass</t>
  </si>
  <si>
    <t>FEC_per_household.kWh.BE.Res.HHnew.Thermal.SH.Biomass.CO.LPG.LPG</t>
  </si>
  <si>
    <t>FEC_per_household.kWh.BE.Res.HHnew.Thermal.SH.Biomass.CO.Elc.Elec</t>
  </si>
  <si>
    <t>FEC_per_household.kWh.BE.Res.HHnew.Thermal.SH.Geo</t>
  </si>
  <si>
    <t>FEC_per_household.kWh.BE.Res.HHnew.Thermal.SH.Geo.SH</t>
  </si>
  <si>
    <t>FEC_per_household.kWh.BE.Res.HHnew.Thermal.SH.Geo.SH.Geo</t>
  </si>
  <si>
    <t>FEC_per_household.kWh.BE.Res.HHnew.Thermal.SH.Geo.SH.Elec</t>
  </si>
  <si>
    <t>FEC_per_household.kWh.BE.Res.HHnew.Thermal.SH.Geo.SC</t>
  </si>
  <si>
    <t>FEC_per_household.kWh.BE.Res.HHnew.Thermal.SH.Geo.SC.AC.Elec</t>
  </si>
  <si>
    <t>FEC_per_household.kWh.BE.Res.HHnew.Thermal.SH.Geo.WH</t>
  </si>
  <si>
    <t>FEC_per_household.kWh.BE.Res.HHnew.Thermal.SH.Geo.WH.Geo.NoSolar.Geo</t>
  </si>
  <si>
    <t>FEC_per_household.kWh.BE.Res.HHnew.Thermal.SH.Geo.WH.Geo.Solar</t>
  </si>
  <si>
    <t>FEC_per_household.kWh.BE.Res.HHnew.Thermal.SH.Geo.WH.Geo.Solar.Geo</t>
  </si>
  <si>
    <t>FEC_per_household.kWh.BE.Res.HHnew.Thermal.SH.Geo.WH.Geo.Solar.Solar</t>
  </si>
  <si>
    <t>FEC_per_household.kWh.BE.Res.HHnew.Thermal.SH.Geo.WH.Elc.NoSolar.Elec</t>
  </si>
  <si>
    <t>FEC_per_household.kWh.BE.Res.HHnew.Thermal.SH.Geo.WH.Elc.Solar</t>
  </si>
  <si>
    <t>FEC_per_household.kWh.BE.Res.HHnew.Thermal.SH.Geo.WH.Elc.Solar.Elec</t>
  </si>
  <si>
    <t>FEC_per_household.kWh.BE.Res.HHnew.Thermal.SH.Geo.WH.Elc.Solar.Solar</t>
  </si>
  <si>
    <t>FEC_per_household.kWh.BE.Res.HHnew.Thermal.SH.Geo.CO</t>
  </si>
  <si>
    <t>FEC_per_household.kWh.BE.Res.HHnew.Thermal.SH.Geo.CO.LPG.LPG</t>
  </si>
  <si>
    <t>FEC_per_household.kWh.BE.Res.HHnew.Thermal.SH.Geo.CO.Elc.Elec</t>
  </si>
  <si>
    <t>FEC_per_household.kWh.BE.Res.HHnew.Thermal.SH.DistrHeat</t>
  </si>
  <si>
    <t>FEC_per_household.kWh.BE.Res.HHnew.Thermal.SH.DistrHeat.SH</t>
  </si>
  <si>
    <t>FEC_per_household.kWh.BE.Res.HHnew.Thermal.SH.DistrHeat.SH.Steam_Distr</t>
  </si>
  <si>
    <t>FEC_per_household.kWh.BE.Res.HHnew.Thermal.SH.DistrHeat.SH.Elec</t>
  </si>
  <si>
    <t>FEC_per_household.kWh.BE.Res.HHnew.Thermal.SH.DistrHeat.SC</t>
  </si>
  <si>
    <t>FEC_per_household.kWh.BE.Res.HHnew.Thermal.SH.DistrHeat.SC.AC.Elec</t>
  </si>
  <si>
    <t>FEC_per_household.kWh.BE.Res.HHnew.Thermal.SH.DistrHeat.WH</t>
  </si>
  <si>
    <t>FEC_per_household.kWh.BE.Res.HHnew.Thermal.SH.DistrHeat.WH.DistrHeat.NoSolar.Steam_Distr</t>
  </si>
  <si>
    <t>FEC_per_household.kWh.BE.Res.HHnew.Thermal.SH.DistrHeat.WH.DistrHeat.Solar</t>
  </si>
  <si>
    <t>FEC_per_household.kWh.BE.Res.HHnew.Thermal.SH.DistrHeat.WH.DistrHeat.Solar.Steam_Distr</t>
  </si>
  <si>
    <t>FEC_per_household.kWh.BE.Res.HHnew.Thermal.SH.DistrHeat.WH.DistrHeat.Solar.Solar</t>
  </si>
  <si>
    <t>FEC_per_household.kWh.BE.Res.HHnew.Thermal.SH.DistrHeat.WH.Elc.NoSolar.Elec</t>
  </si>
  <si>
    <t>FEC_per_household.kWh.BE.Res.HHnew.Thermal.SH.DistrHeat.WH.Elc.Solar</t>
  </si>
  <si>
    <t>FEC_per_household.kWh.BE.Res.HHnew.Thermal.SH.DistrHeat.WH.Elc.Solar.Elec</t>
  </si>
  <si>
    <t>FEC_per_household.kWh.BE.Res.HHnew.Thermal.SH.DistrHeat.WH.Elc.Solar.Solar</t>
  </si>
  <si>
    <t>FEC_per_household.kWh.BE.Res.HHnew.Thermal.SH.DistrHeat.CO</t>
  </si>
  <si>
    <t>FEC_per_household.kWh.BE.Res.HHnew.Thermal.SH.DistrHeat.CO.LPG.LPG</t>
  </si>
  <si>
    <t>FEC_per_household.kWh.BE.Res.HHnew.Thermal.SH.DistrHeat.CO.Elc.Elec</t>
  </si>
  <si>
    <t>FEC_per_household.kWh.BE.Res.HHnew.Thermal.SH.AdvElc</t>
  </si>
  <si>
    <t>FEC_per_household.kWh.BE.Res.HHnew.Thermal.SH.AdvElc.SH</t>
  </si>
  <si>
    <t>FEC_per_household.kWh.BE.Res.HHnew.Thermal.SH.AdvElc.SH.Elec</t>
  </si>
  <si>
    <t>FEC_per_household.kWh.BE.Res.HHnew.Thermal.SH.AdvElc.SC</t>
  </si>
  <si>
    <t>FEC_per_household.kWh.BE.Res.HHnew.Thermal.SH.AdvElc.SC.AC.Elec</t>
  </si>
  <si>
    <t>FEC_per_household.kWh.BE.Res.HHnew.Thermal.SH.AdvElc.WH</t>
  </si>
  <si>
    <t>FEC_per_household.kWh.BE.Res.HHnew.Thermal.SH.AdvElc.WH.LPG.NoSolar.LPG</t>
  </si>
  <si>
    <t>FEC_per_household.kWh.BE.Res.HHnew.Thermal.SH.AdvElc.WH.LPG.Solar</t>
  </si>
  <si>
    <t>FEC_per_household.kWh.BE.Res.HHnew.Thermal.SH.AdvElc.WH.LPG.Solar.LPG</t>
  </si>
  <si>
    <t>FEC_per_household.kWh.BE.Res.HHnew.Thermal.SH.AdvElc.WH.LPG.Solar.Solar</t>
  </si>
  <si>
    <t>FEC_per_household.kWh.BE.Res.HHnew.Thermal.SH.AdvElc.WH.Elc.NoSolar.Elec</t>
  </si>
  <si>
    <t>FEC_per_household.kWh.BE.Res.HHnew.Thermal.SH.AdvElc.WH.Elc.Solar</t>
  </si>
  <si>
    <t>FEC_per_household.kWh.BE.Res.HHnew.Thermal.SH.AdvElc.WH.Elc.Solar.Elec</t>
  </si>
  <si>
    <t>FEC_per_household.kWh.BE.Res.HHnew.Thermal.SH.AdvElc.WH.Elc.Solar.Solar</t>
  </si>
  <si>
    <t>FEC_per_household.kWh.BE.Res.HHnew.Thermal.SH.AdvElc.CO</t>
  </si>
  <si>
    <t>FEC_per_household.kWh.BE.Res.HHnew.Thermal.SH.AdvElc.CO.LPG.LPG</t>
  </si>
  <si>
    <t>FEC_per_household.kWh.BE.Res.HHnew.Thermal.SH.AdvElc.CO.Elc.Elec</t>
  </si>
  <si>
    <t>FEC_per_household.kWh.BE.Res.HHnew.Thermal.SH.ConvElc</t>
  </si>
  <si>
    <t>FEC_per_household.kWh.BE.Res.HHnew.Thermal.SH.ConvElc.SH</t>
  </si>
  <si>
    <t>FEC_per_household.kWh.BE.Res.HHnew.Thermal.SH.ConvElc.SH.Elec</t>
  </si>
  <si>
    <t>FEC_per_household.kWh.BE.Res.HHnew.Thermal.SH.ConvElc.SC</t>
  </si>
  <si>
    <t>FEC_per_household.kWh.BE.Res.HHnew.Thermal.SH.ConvElc.SC.AC.Elec</t>
  </si>
  <si>
    <t>FEC_per_household.kWh.BE.Res.HHnew.Thermal.SH.ConvElc.WH</t>
  </si>
  <si>
    <t>FEC_per_household.kWh.BE.Res.HHnew.Thermal.SH.ConvElc.WH.LPG.NoSolar.LPG</t>
  </si>
  <si>
    <t>FEC_per_household.kWh.BE.Res.HHnew.Thermal.SH.ConvElc.WH.LPG.Solar</t>
  </si>
  <si>
    <t>FEC_per_household.kWh.BE.Res.HHnew.Thermal.SH.ConvElc.WH.LPG.Solar.LPG</t>
  </si>
  <si>
    <t>FEC_per_household.kWh.BE.Res.HHnew.Thermal.SH.ConvElc.WH.LPG.Solar.Solar</t>
  </si>
  <si>
    <t>FEC_per_household.kWh.BE.Res.HHnew.Thermal.SH.ConvElc.WH.Elc.NoSolar.Elec</t>
  </si>
  <si>
    <t>FEC_per_household.kWh.BE.Res.HHnew.Thermal.SH.ConvElc.WH.Elc.Solar</t>
  </si>
  <si>
    <t>FEC_per_household.kWh.BE.Res.HHnew.Thermal.SH.ConvElc.WH.Elc.Solar.Elec</t>
  </si>
  <si>
    <t>FEC_per_household.kWh.BE.Res.HHnew.Thermal.SH.ConvElc.WH.Elc.Solar.Solar</t>
  </si>
  <si>
    <t>FEC_per_household.kWh.BE.Res.HHnew.Thermal.SH.ConvElc.CO</t>
  </si>
  <si>
    <t>FEC_per_household.kWh.BE.Res.HHnew.Thermal.SH.ConvElc.CO.LPG.LPG</t>
  </si>
  <si>
    <t>FEC_per_household.kWh.BE.Res.HHnew.Thermal.SH.ConvElc.CO.Elc.Elec</t>
  </si>
  <si>
    <t>BE - Thermal energy service of new and renovated households (detailed structure)</t>
  </si>
  <si>
    <t>TES_per_household.kWh.BE.Res.HHnew.Thermal.SH.Solids</t>
  </si>
  <si>
    <t>TES_per_household.kWh.BE.Res.HHnew.Thermal.SH.Solids.SH</t>
  </si>
  <si>
    <t>TES_per_household.kWh.BE.Res.HHnew.Thermal.SH.Solids.SH.Solids</t>
  </si>
  <si>
    <t>TES_per_household.kWh.BE.Res.HHnew.Thermal.SH.Solids.SH.Elec</t>
  </si>
  <si>
    <t>TES_per_household.kWh.BE.Res.HHnew.Thermal.SH.Solids.SC</t>
  </si>
  <si>
    <t>TES_per_household.kWh.BE.Res.HHnew.Thermal.SH.Solids.SC.AC.Elec</t>
  </si>
  <si>
    <t>TES_per_household.kWh.BE.Res.HHnew.Thermal.SH.Solids.WH</t>
  </si>
  <si>
    <t>TES_per_household.kWh.BE.Res.HHnew.Thermal.SH.Solids.WH.Solids.NoSolar.Solids</t>
  </si>
  <si>
    <t>TES_per_household.kWh.BE.Res.HHnew.Thermal.SH.Solids.WH.LPG.NoSolar.LPG</t>
  </si>
  <si>
    <t>TES_per_household.kWh.BE.Res.HHnew.Thermal.SH.Solids.WH.LPG.Solar</t>
  </si>
  <si>
    <t>TES_per_household.kWh.BE.Res.HHnew.Thermal.SH.Solids.WH.LPG.Solar.LPG</t>
  </si>
  <si>
    <t>TES_per_household.kWh.BE.Res.HHnew.Thermal.SH.Solids.WH.LPG.Solar.Solar</t>
  </si>
  <si>
    <t>TES_per_household.kWh.BE.Res.HHnew.Thermal.SH.Solids.WH.Elc.NoSolar.Elec</t>
  </si>
  <si>
    <t>TES_per_household.kWh.BE.Res.HHnew.Thermal.SH.Solids.WH.Elc.Solar</t>
  </si>
  <si>
    <t>TES_per_household.kWh.BE.Res.HHnew.Thermal.SH.Solids.WH.Elc.Solar.Elec</t>
  </si>
  <si>
    <t>TES_per_household.kWh.BE.Res.HHnew.Thermal.SH.Solids.WH.Elc.Solar.Solar</t>
  </si>
  <si>
    <t>TES_per_household.kWh.BE.Res.HHnew.Thermal.SH.Solids.CO</t>
  </si>
  <si>
    <t>TES_per_household.kWh.BE.Res.HHnew.Thermal.SH.Solids.CO.Solids.Solids</t>
  </si>
  <si>
    <t>TES_per_household.kWh.BE.Res.HHnew.Thermal.SH.Solids.CO.LPG.LPG</t>
  </si>
  <si>
    <t>TES_per_household.kWh.BE.Res.HHnew.Thermal.SH.Solids.CO.Elc.Elec</t>
  </si>
  <si>
    <t>TES_per_household.kWh.BE.Res.HHnew.Thermal.SH.LPG</t>
  </si>
  <si>
    <t>TES_per_household.kWh.BE.Res.HHnew.Thermal.SH.LPG.SH</t>
  </si>
  <si>
    <t>TES_per_household.kWh.BE.Res.HHnew.Thermal.SH.LPG.SH.LPG</t>
  </si>
  <si>
    <t>TES_per_household.kWh.BE.Res.HHnew.Thermal.SH.LPG.SH.Elec</t>
  </si>
  <si>
    <t>TES_per_household.kWh.BE.Res.HHnew.Thermal.SH.LPG.SC</t>
  </si>
  <si>
    <t>TES_per_household.kWh.BE.Res.HHnew.Thermal.SH.LPG.SC.AC.Elec</t>
  </si>
  <si>
    <t>TES_per_household.kWh.BE.Res.HHnew.Thermal.SH.LPG.WH</t>
  </si>
  <si>
    <t>TES_per_household.kWh.BE.Res.HHnew.Thermal.SH.LPG.WH.LPG.NoSolar.LPG</t>
  </si>
  <si>
    <t>TES_per_household.kWh.BE.Res.HHnew.Thermal.SH.LPG.WH.LPG.Solar</t>
  </si>
  <si>
    <t>TES_per_household.kWh.BE.Res.HHnew.Thermal.SH.LPG.WH.LPG.Solar.LPG</t>
  </si>
  <si>
    <t>TES_per_household.kWh.BE.Res.HHnew.Thermal.SH.LPG.WH.LPG.Solar.Solar</t>
  </si>
  <si>
    <t>TES_per_household.kWh.BE.Res.HHnew.Thermal.SH.LPG.WH.Elc.NoSolar.Elec</t>
  </si>
  <si>
    <t>TES_per_household.kWh.BE.Res.HHnew.Thermal.SH.LPG.WH.Elc.Solar</t>
  </si>
  <si>
    <t>TES_per_household.kWh.BE.Res.HHnew.Thermal.SH.LPG.WH.Elc.Solar.Elec</t>
  </si>
  <si>
    <t>TES_per_household.kWh.BE.Res.HHnew.Thermal.SH.LPG.WH.Elc.Solar.Solar</t>
  </si>
  <si>
    <t>TES_per_household.kWh.BE.Res.HHnew.Thermal.SH.LPG.CO</t>
  </si>
  <si>
    <t>TES_per_household.kWh.BE.Res.HHnew.Thermal.SH.LPG.CO.LPG.LPG</t>
  </si>
  <si>
    <t>TES_per_household.kWh.BE.Res.HHnew.Thermal.SH.LPG.CO.Elc.Elec</t>
  </si>
  <si>
    <t>TES_per_household.kWh.BE.Res.HHnew.Thermal.SH.Oil</t>
  </si>
  <si>
    <t>TES_per_household.kWh.BE.Res.HHnew.Thermal.SH.Oil.SH</t>
  </si>
  <si>
    <t>TES_per_household.kWh.BE.Res.HHnew.Thermal.SH.Oil.SH.Oil</t>
  </si>
  <si>
    <t>TES_per_household.kWh.BE.Res.HHnew.Thermal.SH.Oil.SH.Elec</t>
  </si>
  <si>
    <t>TES_per_household.kWh.BE.Res.HHnew.Thermal.SH.Oil.SC</t>
  </si>
  <si>
    <t>TES_per_household.kWh.BE.Res.HHnew.Thermal.SH.Oil.SC.AC.Elec</t>
  </si>
  <si>
    <t>TES_per_household.kWh.BE.Res.HHnew.Thermal.SH.Oil.WH</t>
  </si>
  <si>
    <t>TES_per_household.kWh.BE.Res.HHnew.Thermal.SH.Oil.WH.Oil.NoSolar.Oil</t>
  </si>
  <si>
    <t>TES_per_household.kWh.BE.Res.HHnew.Thermal.SH.Oil.WH.Oil.Solar</t>
  </si>
  <si>
    <t>TES_per_household.kWh.BE.Res.HHnew.Thermal.SH.Oil.WH.Oil.Solar.Oil</t>
  </si>
  <si>
    <t>TES_per_household.kWh.BE.Res.HHnew.Thermal.SH.Oil.WH.Oil.Solar.Solar</t>
  </si>
  <si>
    <t>TES_per_household.kWh.BE.Res.HHnew.Thermal.SH.Oil.WH.Elc.NoSolar.Elec</t>
  </si>
  <si>
    <t>TES_per_household.kWh.BE.Res.HHnew.Thermal.SH.Oil.WH.Elc.Solar</t>
  </si>
  <si>
    <t>TES_per_household.kWh.BE.Res.HHnew.Thermal.SH.Oil.WH.Elc.Solar.Elec</t>
  </si>
  <si>
    <t>TES_per_household.kWh.BE.Res.HHnew.Thermal.SH.Oil.WH.Elc.Solar.Solar</t>
  </si>
  <si>
    <t>TES_per_household.kWh.BE.Res.HHnew.Thermal.SH.Oil.CO</t>
  </si>
  <si>
    <t>TES_per_household.kWh.BE.Res.HHnew.Thermal.SH.Oil.CO.LPG.LPG</t>
  </si>
  <si>
    <t>TES_per_household.kWh.BE.Res.HHnew.Thermal.SH.Oil.CO.Elc.Elec</t>
  </si>
  <si>
    <t>TES_per_household.kWh.BE.Res.HHnew.Thermal.SH.Gas</t>
  </si>
  <si>
    <t>TES_per_household.kWh.BE.Res.HHnew.Thermal.SH.Gas.SH</t>
  </si>
  <si>
    <t>TES_per_household.kWh.BE.Res.HHnew.Thermal.SH.Gas.SH.Gas</t>
  </si>
  <si>
    <t>TES_per_household.kWh.BE.Res.HHnew.Thermal.SH.Gas.SH.Elec</t>
  </si>
  <si>
    <t>TES_per_household.kWh.BE.Res.HHnew.Thermal.SH.Gas.SC</t>
  </si>
  <si>
    <t>TES_per_household.kWh.BE.Res.HHnew.Thermal.SH.Gas.SC.AC.Elec</t>
  </si>
  <si>
    <t>TES_per_household.kWh.BE.Res.HHnew.Thermal.SH.Gas.WH</t>
  </si>
  <si>
    <t>TES_per_household.kWh.BE.Res.HHnew.Thermal.SH.Gas.WH.Gas.NoSolar.Gas</t>
  </si>
  <si>
    <t>TES_per_household.kWh.BE.Res.HHnew.Thermal.SH.Gas.WH.Gas.Solar</t>
  </si>
  <si>
    <t>TES_per_household.kWh.BE.Res.HHnew.Thermal.SH.Gas.WH.Gas.Solar.Gas</t>
  </si>
  <si>
    <t>TES_per_household.kWh.BE.Res.HHnew.Thermal.SH.Gas.WH.Gas.Solar.Solar</t>
  </si>
  <si>
    <t>TES_per_household.kWh.BE.Res.HHnew.Thermal.SH.Gas.WH.Elc.NoSolar.Elec</t>
  </si>
  <si>
    <t>TES_per_household.kWh.BE.Res.HHnew.Thermal.SH.Gas.WH.Elc.Solar</t>
  </si>
  <si>
    <t>TES_per_household.kWh.BE.Res.HHnew.Thermal.SH.Gas.WH.Elc.Solar.Elec</t>
  </si>
  <si>
    <t>TES_per_household.kWh.BE.Res.HHnew.Thermal.SH.Gas.WH.Elc.Solar.Solar</t>
  </si>
  <si>
    <t>TES_per_household.kWh.BE.Res.HHnew.Thermal.SH.Gas.CO</t>
  </si>
  <si>
    <t>TES_per_household.kWh.BE.Res.HHnew.Thermal.SH.Gas.CO.Gas.Gas</t>
  </si>
  <si>
    <t>TES_per_household.kWh.BE.Res.HHnew.Thermal.SH.Gas.CO.Elc.Elec</t>
  </si>
  <si>
    <t>TES_per_household.kWh.BE.Res.HHnew.Thermal.SH.Biomass</t>
  </si>
  <si>
    <t>TES_per_household.kWh.BE.Res.HHnew.Thermal.SH.Biomass.SH</t>
  </si>
  <si>
    <t>TES_per_household.kWh.BE.Res.HHnew.Thermal.SH.Biomass.SH.Biomass</t>
  </si>
  <si>
    <t>TES_per_household.kWh.BE.Res.HHnew.Thermal.SH.Biomass.SH.Elec</t>
  </si>
  <si>
    <t>TES_per_household.kWh.BE.Res.HHnew.Thermal.SH.Biomass.SC</t>
  </si>
  <si>
    <t>TES_per_household.kWh.BE.Res.HHnew.Thermal.SH.Biomass.SC.AC.Elec</t>
  </si>
  <si>
    <t>TES_per_household.kWh.BE.Res.HHnew.Thermal.SH.Biomass.WH</t>
  </si>
  <si>
    <t>TES_per_household.kWh.BE.Res.HHnew.Thermal.SH.Biomass.WH.Biomass.NoSolar.Biomass</t>
  </si>
  <si>
    <t>TES_per_household.kWh.BE.Res.HHnew.Thermal.SH.Biomass.WH.Biomass.Solar</t>
  </si>
  <si>
    <t>TES_per_household.kWh.BE.Res.HHnew.Thermal.SH.Biomass.WH.Biomass.Solar.Biomass</t>
  </si>
  <si>
    <t>TES_per_household.kWh.BE.Res.HHnew.Thermal.SH.Biomass.WH.Biomass.Solar.Solar</t>
  </si>
  <si>
    <t>TES_per_household.kWh.BE.Res.HHnew.Thermal.SH.Biomass.WH.LPG.NoSolar.LPG</t>
  </si>
  <si>
    <t>TES_per_household.kWh.BE.Res.HHnew.Thermal.SH.Biomass.WH.LPG.Solar</t>
  </si>
  <si>
    <t>TES_per_household.kWh.BE.Res.HHnew.Thermal.SH.Biomass.WH.LPG.Solar.LPG</t>
  </si>
  <si>
    <t>TES_per_household.kWh.BE.Res.HHnew.Thermal.SH.Biomass.WH.LPG.Solar.Solar</t>
  </si>
  <si>
    <t>TES_per_household.kWh.BE.Res.HHnew.Thermal.SH.Biomass.WH.Elc.NoSolar.Elec</t>
  </si>
  <si>
    <t>TES_per_household.kWh.BE.Res.HHnew.Thermal.SH.Biomass.WH.Elc.Solar</t>
  </si>
  <si>
    <t>TES_per_household.kWh.BE.Res.HHnew.Thermal.SH.Biomass.WH.Elc.Solar.Elec</t>
  </si>
  <si>
    <t>TES_per_household.kWh.BE.Res.HHnew.Thermal.SH.Biomass.WH.Elc.Solar.Solar</t>
  </si>
  <si>
    <t>TES_per_household.kWh.BE.Res.HHnew.Thermal.SH.Biomass.CO</t>
  </si>
  <si>
    <t>TES_per_household.kWh.BE.Res.HHnew.Thermal.SH.Biomass.CO.Biomass.Biomass</t>
  </si>
  <si>
    <t>TES_per_household.kWh.BE.Res.HHnew.Thermal.SH.Biomass.CO.LPG.LPG</t>
  </si>
  <si>
    <t>TES_per_household.kWh.BE.Res.HHnew.Thermal.SH.Biomass.CO.Elc.Elec</t>
  </si>
  <si>
    <t>TES_per_household.kWh.BE.Res.HHnew.Thermal.SH.Geo</t>
  </si>
  <si>
    <t>TES_per_household.kWh.BE.Res.HHnew.Thermal.SH.Geo.SH</t>
  </si>
  <si>
    <t>TES_per_household.kWh.BE.Res.HHnew.Thermal.SH.Geo.SH.Geo</t>
  </si>
  <si>
    <t>TES_per_household.kWh.BE.Res.HHnew.Thermal.SH.Geo.SH.Elec</t>
  </si>
  <si>
    <t>TES_per_household.kWh.BE.Res.HHnew.Thermal.SH.Geo.SC</t>
  </si>
  <si>
    <t>TES_per_household.kWh.BE.Res.HHnew.Thermal.SH.Geo.SC.AC.Elec</t>
  </si>
  <si>
    <t>TES_per_household.kWh.BE.Res.HHnew.Thermal.SH.Geo.WH</t>
  </si>
  <si>
    <t>TES_per_household.kWh.BE.Res.HHnew.Thermal.SH.Geo.WH.Geo.NoSolar.Geo</t>
  </si>
  <si>
    <t>TES_per_household.kWh.BE.Res.HHnew.Thermal.SH.Geo.WH.Geo.Solar</t>
  </si>
  <si>
    <t>TES_per_household.kWh.BE.Res.HHnew.Thermal.SH.Geo.WH.Geo.Solar.Geo</t>
  </si>
  <si>
    <t>TES_per_household.kWh.BE.Res.HHnew.Thermal.SH.Geo.WH.Geo.Solar.Solar</t>
  </si>
  <si>
    <t>TES_per_household.kWh.BE.Res.HHnew.Thermal.SH.Geo.WH.Elc.NoSolar.Elec</t>
  </si>
  <si>
    <t>TES_per_household.kWh.BE.Res.HHnew.Thermal.SH.Geo.WH.Elc.Solar</t>
  </si>
  <si>
    <t>TES_per_household.kWh.BE.Res.HHnew.Thermal.SH.Geo.WH.Elc.Solar.Elec</t>
  </si>
  <si>
    <t>TES_per_household.kWh.BE.Res.HHnew.Thermal.SH.Geo.WH.Elc.Solar.Solar</t>
  </si>
  <si>
    <t>TES_per_household.kWh.BE.Res.HHnew.Thermal.SH.Geo.CO</t>
  </si>
  <si>
    <t>TES_per_household.kWh.BE.Res.HHnew.Thermal.SH.Geo.CO.LPG.LPG</t>
  </si>
  <si>
    <t>TES_per_household.kWh.BE.Res.HHnew.Thermal.SH.Geo.CO.Elc.Elec</t>
  </si>
  <si>
    <t>TES_per_household.kWh.BE.Res.HHnew.Thermal.SH.DistrHeat</t>
  </si>
  <si>
    <t>TES_per_household.kWh.BE.Res.HHnew.Thermal.SH.DistrHeat.SH</t>
  </si>
  <si>
    <t>TES_per_household.kWh.BE.Res.HHnew.Thermal.SH.DistrHeat.SH.Steam_Distr</t>
  </si>
  <si>
    <t>TES_per_household.kWh.BE.Res.HHnew.Thermal.SH.DistrHeat.SH.Elec</t>
  </si>
  <si>
    <t>TES_per_household.kWh.BE.Res.HHnew.Thermal.SH.DistrHeat.SC</t>
  </si>
  <si>
    <t>TES_per_household.kWh.BE.Res.HHnew.Thermal.SH.DistrHeat.SC.AC.Elec</t>
  </si>
  <si>
    <t>TES_per_household.kWh.BE.Res.HHnew.Thermal.SH.DistrHeat.WH</t>
  </si>
  <si>
    <t>TES_per_household.kWh.BE.Res.HHnew.Thermal.SH.DistrHeat.WH.DistrHeat.NoSolar.Steam_Distr</t>
  </si>
  <si>
    <t>TES_per_household.kWh.BE.Res.HHnew.Thermal.SH.DistrHeat.WH.DistrHeat.Solar</t>
  </si>
  <si>
    <t>TES_per_household.kWh.BE.Res.HHnew.Thermal.SH.DistrHeat.WH.DistrHeat.Solar.Steam_Distr</t>
  </si>
  <si>
    <t>TES_per_household.kWh.BE.Res.HHnew.Thermal.SH.DistrHeat.WH.DistrHeat.Solar.Solar</t>
  </si>
  <si>
    <t>TES_per_household.kWh.BE.Res.HHnew.Thermal.SH.DistrHeat.WH.Elc.NoSolar.Elec</t>
  </si>
  <si>
    <t>TES_per_household.kWh.BE.Res.HHnew.Thermal.SH.DistrHeat.WH.Elc.Solar</t>
  </si>
  <si>
    <t>TES_per_household.kWh.BE.Res.HHnew.Thermal.SH.DistrHeat.WH.Elc.Solar.Elec</t>
  </si>
  <si>
    <t>TES_per_household.kWh.BE.Res.HHnew.Thermal.SH.DistrHeat.WH.Elc.Solar.Solar</t>
  </si>
  <si>
    <t>TES_per_household.kWh.BE.Res.HHnew.Thermal.SH.DistrHeat.CO</t>
  </si>
  <si>
    <t>TES_per_household.kWh.BE.Res.HHnew.Thermal.SH.DistrHeat.CO.LPG.LPG</t>
  </si>
  <si>
    <t>TES_per_household.kWh.BE.Res.HHnew.Thermal.SH.DistrHeat.CO.Elc.Elec</t>
  </si>
  <si>
    <t>TES_per_household.kWh.BE.Res.HHnew.Thermal.SH.AdvElc</t>
  </si>
  <si>
    <t>TES_per_household.kWh.BE.Res.HHnew.Thermal.SH.AdvElc.SH</t>
  </si>
  <si>
    <t>TES_per_household.kWh.BE.Res.HHnew.Thermal.SH.AdvElc.SH.Elec</t>
  </si>
  <si>
    <t>TES_per_household.kWh.BE.Res.HHnew.Thermal.SH.AdvElc.SC</t>
  </si>
  <si>
    <t>TES_per_household.kWh.BE.Res.HHnew.Thermal.SH.AdvElc.SC.AC.Elec</t>
  </si>
  <si>
    <t>TES_per_household.kWh.BE.Res.HHnew.Thermal.SH.AdvElc.WH</t>
  </si>
  <si>
    <t>TES_per_household.kWh.BE.Res.HHnew.Thermal.SH.AdvElc.WH.LPG.NoSolar.LPG</t>
  </si>
  <si>
    <t>TES_per_household.kWh.BE.Res.HHnew.Thermal.SH.AdvElc.WH.LPG.Solar</t>
  </si>
  <si>
    <t>TES_per_household.kWh.BE.Res.HHnew.Thermal.SH.AdvElc.WH.LPG.Solar.LPG</t>
  </si>
  <si>
    <t>TES_per_household.kWh.BE.Res.HHnew.Thermal.SH.AdvElc.WH.LPG.Solar.Solar</t>
  </si>
  <si>
    <t>TES_per_household.kWh.BE.Res.HHnew.Thermal.SH.AdvElc.WH.Elc.NoSolar.Elec</t>
  </si>
  <si>
    <t>TES_per_household.kWh.BE.Res.HHnew.Thermal.SH.AdvElc.WH.Elc.Solar</t>
  </si>
  <si>
    <t>TES_per_household.kWh.BE.Res.HHnew.Thermal.SH.AdvElc.WH.Elc.Solar.Elec</t>
  </si>
  <si>
    <t>TES_per_household.kWh.BE.Res.HHnew.Thermal.SH.AdvElc.WH.Elc.Solar.Solar</t>
  </si>
  <si>
    <t>TES_per_household.kWh.BE.Res.HHnew.Thermal.SH.AdvElc.CO</t>
  </si>
  <si>
    <t>TES_per_household.kWh.BE.Res.HHnew.Thermal.SH.AdvElc.CO.LPG.LPG</t>
  </si>
  <si>
    <t>TES_per_household.kWh.BE.Res.HHnew.Thermal.SH.AdvElc.CO.Elc.Elec</t>
  </si>
  <si>
    <t>TES_per_household.kWh.BE.Res.HHnew.Thermal.SH.ConvElc</t>
  </si>
  <si>
    <t>TES_per_household.kWh.BE.Res.HHnew.Thermal.SH.ConvElc.SH</t>
  </si>
  <si>
    <t>TES_per_household.kWh.BE.Res.HHnew.Thermal.SH.ConvElc.SH.Elec</t>
  </si>
  <si>
    <t>TES_per_household.kWh.BE.Res.HHnew.Thermal.SH.ConvElc.SC</t>
  </si>
  <si>
    <t>TES_per_household.kWh.BE.Res.HHnew.Thermal.SH.ConvElc.SC.AC.Elec</t>
  </si>
  <si>
    <t>TES_per_household.kWh.BE.Res.HHnew.Thermal.SH.ConvElc.WH</t>
  </si>
  <si>
    <t>TES_per_household.kWh.BE.Res.HHnew.Thermal.SH.ConvElc.WH.LPG.NoSolar.LPG</t>
  </si>
  <si>
    <t>TES_per_household.kWh.BE.Res.HHnew.Thermal.SH.ConvElc.WH.LPG.Solar</t>
  </si>
  <si>
    <t>TES_per_household.kWh.BE.Res.HHnew.Thermal.SH.ConvElc.WH.LPG.Solar.LPG</t>
  </si>
  <si>
    <t>TES_per_household.kWh.BE.Res.HHnew.Thermal.SH.ConvElc.WH.LPG.Solar.Solar</t>
  </si>
  <si>
    <t>TES_per_household.kWh.BE.Res.HHnew.Thermal.SH.ConvElc.WH.Elc.NoSolar.Elec</t>
  </si>
  <si>
    <t>TES_per_household.kWh.BE.Res.HHnew.Thermal.SH.ConvElc.WH.Elc.Solar</t>
  </si>
  <si>
    <t>TES_per_household.kWh.BE.Res.HHnew.Thermal.SH.ConvElc.WH.Elc.Solar.Elec</t>
  </si>
  <si>
    <t>TES_per_household.kWh.BE.Res.HHnew.Thermal.SH.ConvElc.WH.Elc.Solar.Solar</t>
  </si>
  <si>
    <t>TES_per_household.kWh.BE.Res.HHnew.Thermal.SH.ConvElc.CO</t>
  </si>
  <si>
    <t>TES_per_household.kWh.BE.Res.HHnew.Thermal.SH.ConvElc.CO.LPG.LPG</t>
  </si>
  <si>
    <t>TES_per_household.kWh.BE.Res.HHnew.Thermal.SH.ConvElc.CO.Elc.Elec</t>
  </si>
  <si>
    <t>EMI_per_household.kgCO2.BE.Res.HHnew.Thermal.SH.Solids</t>
  </si>
  <si>
    <t>EMI_per_household.kgCO2.BE.Res.HHnew.Thermal.SH.Solids.SH</t>
  </si>
  <si>
    <t>EMI_per_household.kgCO2.BE.Res.HHnew.Thermal.SH.Solids.SH.Solids</t>
  </si>
  <si>
    <t>EMI_per_household.kgCO2.BE.Res.HHnew.Thermal.SH.Solids.SH.Elec</t>
  </si>
  <si>
    <t>EMI_per_household.kgCO2.BE.Res.HHnew.Thermal.SH.Solids.SC</t>
  </si>
  <si>
    <t>EMI_per_household.kgCO2.BE.Res.HHnew.Thermal.SH.Solids.SC.AC.Elec</t>
  </si>
  <si>
    <t>EMI_per_household.kgCO2.BE.Res.HHnew.Thermal.SH.Solids.WH</t>
  </si>
  <si>
    <t>EMI_per_household.kgCO2.BE.Res.HHnew.Thermal.SH.Solids.WH.Solids.NoSolar.Solids</t>
  </si>
  <si>
    <t>EMI_per_household.kgCO2.BE.Res.HHnew.Thermal.SH.Solids.WH.LPG.NoSolar.LPG</t>
  </si>
  <si>
    <t>EMI_per_household.kgCO2.BE.Res.HHnew.Thermal.SH.Solids.WH.LPG.Solar</t>
  </si>
  <si>
    <t>EMI_per_household.kgCO2.BE.Res.HHnew.Thermal.SH.Solids.WH.LPG.Solar.LPG</t>
  </si>
  <si>
    <t>EMI_per_household.kgCO2.BE.Res.HHnew.Thermal.SH.Solids.WH.LPG.Solar.Solar</t>
  </si>
  <si>
    <t>EMI_per_household.kgCO2.BE.Res.HHnew.Thermal.SH.Solids.WH.Elc.NoSolar.Elec</t>
  </si>
  <si>
    <t>EMI_per_household.kgCO2.BE.Res.HHnew.Thermal.SH.Solids.WH.Elc.Solar</t>
  </si>
  <si>
    <t>EMI_per_household.kgCO2.BE.Res.HHnew.Thermal.SH.Solids.WH.Elc.Solar.Elec</t>
  </si>
  <si>
    <t>EMI_per_household.kgCO2.BE.Res.HHnew.Thermal.SH.Solids.WH.Elc.Solar.Solar</t>
  </si>
  <si>
    <t>EMI_per_household.kgCO2.BE.Res.HHnew.Thermal.SH.Solids.CO</t>
  </si>
  <si>
    <t>EMI_per_household.kgCO2.BE.Res.HHnew.Thermal.SH.Solids.CO.Solids.Solids</t>
  </si>
  <si>
    <t>EMI_per_household.kgCO2.BE.Res.HHnew.Thermal.SH.Solids.CO.LPG.LPG</t>
  </si>
  <si>
    <t>EMI_per_household.kgCO2.BE.Res.HHnew.Thermal.SH.Solids.CO.Elc.Elec</t>
  </si>
  <si>
    <t>EMI_per_household.kgCO2.BE.Res.HHnew.Thermal.SH.LPG</t>
  </si>
  <si>
    <t>EMI_per_household.kgCO2.BE.Res.HHnew.Thermal.SH.LPG.SH</t>
  </si>
  <si>
    <t>EMI_per_household.kgCO2.BE.Res.HHnew.Thermal.SH.LPG.SH.LPG</t>
  </si>
  <si>
    <t>EMI_per_household.kgCO2.BE.Res.HHnew.Thermal.SH.LPG.SH.Elec</t>
  </si>
  <si>
    <t>EMI_per_household.kgCO2.BE.Res.HHnew.Thermal.SH.LPG.SC</t>
  </si>
  <si>
    <t>EMI_per_household.kgCO2.BE.Res.HHnew.Thermal.SH.LPG.SC.AC.Elec</t>
  </si>
  <si>
    <t>EMI_per_household.kgCO2.BE.Res.HHnew.Thermal.SH.LPG.WH</t>
  </si>
  <si>
    <t>EMI_per_household.kgCO2.BE.Res.HHnew.Thermal.SH.LPG.WH.LPG.NoSolar.LPG</t>
  </si>
  <si>
    <t>EMI_per_household.kgCO2.BE.Res.HHnew.Thermal.SH.LPG.WH.LPG.Solar</t>
  </si>
  <si>
    <t>EMI_per_household.kgCO2.BE.Res.HHnew.Thermal.SH.LPG.WH.LPG.Solar.LPG</t>
  </si>
  <si>
    <t>EMI_per_household.kgCO2.BE.Res.HHnew.Thermal.SH.LPG.WH.LPG.Solar.Solar</t>
  </si>
  <si>
    <t>EMI_per_household.kgCO2.BE.Res.HHnew.Thermal.SH.LPG.WH.Elc.NoSolar.Elec</t>
  </si>
  <si>
    <t>EMI_per_household.kgCO2.BE.Res.HHnew.Thermal.SH.LPG.WH.Elc.Solar</t>
  </si>
  <si>
    <t>EMI_per_household.kgCO2.BE.Res.HHnew.Thermal.SH.LPG.WH.Elc.Solar.Elec</t>
  </si>
  <si>
    <t>EMI_per_household.kgCO2.BE.Res.HHnew.Thermal.SH.LPG.WH.Elc.Solar.Solar</t>
  </si>
  <si>
    <t>EMI_per_household.kgCO2.BE.Res.HHnew.Thermal.SH.LPG.CO</t>
  </si>
  <si>
    <t>EMI_per_household.kgCO2.BE.Res.HHnew.Thermal.SH.LPG.CO.LPG.LPG</t>
  </si>
  <si>
    <t>EMI_per_household.kgCO2.BE.Res.HHnew.Thermal.SH.LPG.CO.Elc.Elec</t>
  </si>
  <si>
    <t>EMI_per_household.kgCO2.BE.Res.HHnew.Thermal.SH.Oil</t>
  </si>
  <si>
    <t>EMI_per_household.kgCO2.BE.Res.HHnew.Thermal.SH.Oil.SH</t>
  </si>
  <si>
    <t>EMI_per_household.kgCO2.BE.Res.HHnew.Thermal.SH.Oil.SH.Oil</t>
  </si>
  <si>
    <t>EMI_per_household.kgCO2.BE.Res.HHnew.Thermal.SH.Oil.SH.Elec</t>
  </si>
  <si>
    <t>EMI_per_household.kgCO2.BE.Res.HHnew.Thermal.SH.Oil.SC</t>
  </si>
  <si>
    <t>EMI_per_household.kgCO2.BE.Res.HHnew.Thermal.SH.Oil.SC.AC.Elec</t>
  </si>
  <si>
    <t>EMI_per_household.kgCO2.BE.Res.HHnew.Thermal.SH.Oil.WH</t>
  </si>
  <si>
    <t>EMI_per_household.kgCO2.BE.Res.HHnew.Thermal.SH.Oil.WH.Oil.NoSolar.Oil</t>
  </si>
  <si>
    <t>EMI_per_household.kgCO2.BE.Res.HHnew.Thermal.SH.Oil.WH.Oil.Solar</t>
  </si>
  <si>
    <t>EMI_per_household.kgCO2.BE.Res.HHnew.Thermal.SH.Oil.WH.Oil.Solar.Oil</t>
  </si>
  <si>
    <t>EMI_per_household.kgCO2.BE.Res.HHnew.Thermal.SH.Oil.WH.Oil.Solar.Solar</t>
  </si>
  <si>
    <t>EMI_per_household.kgCO2.BE.Res.HHnew.Thermal.SH.Oil.WH.Elc.NoSolar.Elec</t>
  </si>
  <si>
    <t>EMI_per_household.kgCO2.BE.Res.HHnew.Thermal.SH.Oil.WH.Elc.Solar</t>
  </si>
  <si>
    <t>EMI_per_household.kgCO2.BE.Res.HHnew.Thermal.SH.Oil.WH.Elc.Solar.Elec</t>
  </si>
  <si>
    <t>EMI_per_household.kgCO2.BE.Res.HHnew.Thermal.SH.Oil.WH.Elc.Solar.Solar</t>
  </si>
  <si>
    <t>EMI_per_household.kgCO2.BE.Res.HHnew.Thermal.SH.Oil.CO</t>
  </si>
  <si>
    <t>EMI_per_household.kgCO2.BE.Res.HHnew.Thermal.SH.Oil.CO.LPG.LPG</t>
  </si>
  <si>
    <t>EMI_per_household.kgCO2.BE.Res.HHnew.Thermal.SH.Oil.CO.Elc.Elec</t>
  </si>
  <si>
    <t>EMI_per_household.kgCO2.BE.Res.HHnew.Thermal.SH.Gas</t>
  </si>
  <si>
    <t>EMI_per_household.kgCO2.BE.Res.HHnew.Thermal.SH.Gas.SH</t>
  </si>
  <si>
    <t>EMI_per_household.kgCO2.BE.Res.HHnew.Thermal.SH.Gas.SH.Gas</t>
  </si>
  <si>
    <t>EMI_per_household.kgCO2.BE.Res.HHnew.Thermal.SH.Gas.SH.Elec</t>
  </si>
  <si>
    <t>EMI_per_household.kgCO2.BE.Res.HHnew.Thermal.SH.Gas.SC</t>
  </si>
  <si>
    <t>EMI_per_household.kgCO2.BE.Res.HHnew.Thermal.SH.Gas.SC.AC.Elec</t>
  </si>
  <si>
    <t>EMI_per_household.kgCO2.BE.Res.HHnew.Thermal.SH.Gas.WH</t>
  </si>
  <si>
    <t>EMI_per_household.kgCO2.BE.Res.HHnew.Thermal.SH.Gas.WH.Gas.NoSolar.Gas</t>
  </si>
  <si>
    <t>EMI_per_household.kgCO2.BE.Res.HHnew.Thermal.SH.Gas.WH.Gas.Solar</t>
  </si>
  <si>
    <t>EMI_per_household.kgCO2.BE.Res.HHnew.Thermal.SH.Gas.WH.Gas.Solar.Gas</t>
  </si>
  <si>
    <t>EMI_per_household.kgCO2.BE.Res.HHnew.Thermal.SH.Gas.WH.Gas.Solar.Solar</t>
  </si>
  <si>
    <t>EMI_per_household.kgCO2.BE.Res.HHnew.Thermal.SH.Gas.WH.Elc.NoSolar.Elec</t>
  </si>
  <si>
    <t>EMI_per_household.kgCO2.BE.Res.HHnew.Thermal.SH.Gas.WH.Elc.Solar</t>
  </si>
  <si>
    <t>EMI_per_household.kgCO2.BE.Res.HHnew.Thermal.SH.Gas.WH.Elc.Solar.Elec</t>
  </si>
  <si>
    <t>EMI_per_household.kgCO2.BE.Res.HHnew.Thermal.SH.Gas.WH.Elc.Solar.Solar</t>
  </si>
  <si>
    <t>EMI_per_household.kgCO2.BE.Res.HHnew.Thermal.SH.Gas.CO</t>
  </si>
  <si>
    <t>EMI_per_household.kgCO2.BE.Res.HHnew.Thermal.SH.Gas.CO.Gas.Gas</t>
  </si>
  <si>
    <t>EMI_per_household.kgCO2.BE.Res.HHnew.Thermal.SH.Gas.CO.Elc.Elec</t>
  </si>
  <si>
    <t>EMI_per_household.kgCO2.BE.Res.HHnew.Thermal.SH.Biomass</t>
  </si>
  <si>
    <t>EMI_per_household.kgCO2.BE.Res.HHnew.Thermal.SH.Biomass.SH</t>
  </si>
  <si>
    <t>EMI_per_household.kgCO2.BE.Res.HHnew.Thermal.SH.Biomass.SH.Biomass</t>
  </si>
  <si>
    <t>EMI_per_household.kgCO2.BE.Res.HHnew.Thermal.SH.Biomass.SH.Elec</t>
  </si>
  <si>
    <t>EMI_per_household.kgCO2.BE.Res.HHnew.Thermal.SH.Biomass.SC</t>
  </si>
  <si>
    <t>EMI_per_household.kgCO2.BE.Res.HHnew.Thermal.SH.Biomass.SC.AC.Elec</t>
  </si>
  <si>
    <t>EMI_per_household.kgCO2.BE.Res.HHnew.Thermal.SH.Biomass.WH</t>
  </si>
  <si>
    <t>EMI_per_household.kgCO2.BE.Res.HHnew.Thermal.SH.Biomass.WH.Biomass.NoSolar.Biomass</t>
  </si>
  <si>
    <t>EMI_per_household.kgCO2.BE.Res.HHnew.Thermal.SH.Biomass.WH.Biomass.Solar</t>
  </si>
  <si>
    <t>EMI_per_household.kgCO2.BE.Res.HHnew.Thermal.SH.Biomass.WH.Biomass.Solar.Biomass</t>
  </si>
  <si>
    <t>EMI_per_household.kgCO2.BE.Res.HHnew.Thermal.SH.Biomass.WH.Biomass.Solar.Solar</t>
  </si>
  <si>
    <t>EMI_per_household.kgCO2.BE.Res.HHnew.Thermal.SH.Biomass.WH.LPG.NoSolar.LPG</t>
  </si>
  <si>
    <t>EMI_per_household.kgCO2.BE.Res.HHnew.Thermal.SH.Biomass.WH.LPG.Solar</t>
  </si>
  <si>
    <t>EMI_per_household.kgCO2.BE.Res.HHnew.Thermal.SH.Biomass.WH.LPG.Solar.LPG</t>
  </si>
  <si>
    <t>EMI_per_household.kgCO2.BE.Res.HHnew.Thermal.SH.Biomass.WH.LPG.Solar.Solar</t>
  </si>
  <si>
    <t>EMI_per_household.kgCO2.BE.Res.HHnew.Thermal.SH.Biomass.WH.Elc.NoSolar.Elec</t>
  </si>
  <si>
    <t>EMI_per_household.kgCO2.BE.Res.HHnew.Thermal.SH.Biomass.WH.Elc.Solar</t>
  </si>
  <si>
    <t>EMI_per_household.kgCO2.BE.Res.HHnew.Thermal.SH.Biomass.WH.Elc.Solar.Elec</t>
  </si>
  <si>
    <t>EMI_per_household.kgCO2.BE.Res.HHnew.Thermal.SH.Biomass.WH.Elc.Solar.Solar</t>
  </si>
  <si>
    <t>EMI_per_household.kgCO2.BE.Res.HHnew.Thermal.SH.Biomass.CO</t>
  </si>
  <si>
    <t>EMI_per_household.kgCO2.BE.Res.HHnew.Thermal.SH.Biomass.CO.Biomass.Biomass</t>
  </si>
  <si>
    <t>EMI_per_household.kgCO2.BE.Res.HHnew.Thermal.SH.Biomass.CO.LPG.LPG</t>
  </si>
  <si>
    <t>EMI_per_household.kgCO2.BE.Res.HHnew.Thermal.SH.Biomass.CO.Elc.Elec</t>
  </si>
  <si>
    <t>EMI_per_household.kgCO2.BE.Res.HHnew.Thermal.SH.Geo</t>
  </si>
  <si>
    <t>EMI_per_household.kgCO2.BE.Res.HHnew.Thermal.SH.Geo.SH</t>
  </si>
  <si>
    <t>EMI_per_household.kgCO2.BE.Res.HHnew.Thermal.SH.Geo.SH.Geo</t>
  </si>
  <si>
    <t>EMI_per_household.kgCO2.BE.Res.HHnew.Thermal.SH.Geo.SH.Elec</t>
  </si>
  <si>
    <t>EMI_per_household.kgCO2.BE.Res.HHnew.Thermal.SH.Geo.SC</t>
  </si>
  <si>
    <t>EMI_per_household.kgCO2.BE.Res.HHnew.Thermal.SH.Geo.SC.AC.Elec</t>
  </si>
  <si>
    <t>EMI_per_household.kgCO2.BE.Res.HHnew.Thermal.SH.Geo.WH</t>
  </si>
  <si>
    <t>EMI_per_household.kgCO2.BE.Res.HHnew.Thermal.SH.Geo.WH.Geo.NoSolar.Geo</t>
  </si>
  <si>
    <t>EMI_per_household.kgCO2.BE.Res.HHnew.Thermal.SH.Geo.WH.Geo.Solar</t>
  </si>
  <si>
    <t>EMI_per_household.kgCO2.BE.Res.HHnew.Thermal.SH.Geo.WH.Geo.Solar.Geo</t>
  </si>
  <si>
    <t>EMI_per_household.kgCO2.BE.Res.HHnew.Thermal.SH.Geo.WH.Geo.Solar.Solar</t>
  </si>
  <si>
    <t>EMI_per_household.kgCO2.BE.Res.HHnew.Thermal.SH.Geo.WH.Elc.NoSolar.Elec</t>
  </si>
  <si>
    <t>EMI_per_household.kgCO2.BE.Res.HHnew.Thermal.SH.Geo.WH.Elc.Solar</t>
  </si>
  <si>
    <t>EMI_per_household.kgCO2.BE.Res.HHnew.Thermal.SH.Geo.WH.Elc.Solar.Elec</t>
  </si>
  <si>
    <t>EMI_per_household.kgCO2.BE.Res.HHnew.Thermal.SH.Geo.WH.Elc.Solar.Solar</t>
  </si>
  <si>
    <t>EMI_per_household.kgCO2.BE.Res.HHnew.Thermal.SH.Geo.CO</t>
  </si>
  <si>
    <t>EMI_per_household.kgCO2.BE.Res.HHnew.Thermal.SH.Geo.CO.LPG.LPG</t>
  </si>
  <si>
    <t>EMI_per_household.kgCO2.BE.Res.HHnew.Thermal.SH.Geo.CO.Elc.Elec</t>
  </si>
  <si>
    <t>EMI_per_household.kgCO2.BE.Res.HHnew.Thermal.SH.DistrHeat</t>
  </si>
  <si>
    <t>EMI_per_household.kgCO2.BE.Res.HHnew.Thermal.SH.DistrHeat.SH</t>
  </si>
  <si>
    <t>EMI_per_household.kgCO2.BE.Res.HHnew.Thermal.SH.DistrHeat.SH.Steam_Distr</t>
  </si>
  <si>
    <t>EMI_per_household.kgCO2.BE.Res.HHnew.Thermal.SH.DistrHeat.SH.Elec</t>
  </si>
  <si>
    <t>EMI_per_household.kgCO2.BE.Res.HHnew.Thermal.SH.DistrHeat.SC</t>
  </si>
  <si>
    <t>EMI_per_household.kgCO2.BE.Res.HHnew.Thermal.SH.DistrHeat.SC.AC.Elec</t>
  </si>
  <si>
    <t>EMI_per_household.kgCO2.BE.Res.HHnew.Thermal.SH.DistrHeat.WH</t>
  </si>
  <si>
    <t>EMI_per_household.kgCO2.BE.Res.HHnew.Thermal.SH.DistrHeat.WH.DistrHeat.NoSolar.Steam_Distr</t>
  </si>
  <si>
    <t>EMI_per_household.kgCO2.BE.Res.HHnew.Thermal.SH.DistrHeat.WH.DistrHeat.Solar</t>
  </si>
  <si>
    <t>EMI_per_household.kgCO2.BE.Res.HHnew.Thermal.SH.DistrHeat.WH.DistrHeat.Solar.Steam_Distr</t>
  </si>
  <si>
    <t>EMI_per_household.kgCO2.BE.Res.HHnew.Thermal.SH.DistrHeat.WH.DistrHeat.Solar.Solar</t>
  </si>
  <si>
    <t>EMI_per_household.kgCO2.BE.Res.HHnew.Thermal.SH.DistrHeat.WH.Elc.NoSolar.Elec</t>
  </si>
  <si>
    <t>EMI_per_household.kgCO2.BE.Res.HHnew.Thermal.SH.DistrHeat.WH.Elc.Solar</t>
  </si>
  <si>
    <t>EMI_per_household.kgCO2.BE.Res.HHnew.Thermal.SH.DistrHeat.WH.Elc.Solar.Elec</t>
  </si>
  <si>
    <t>EMI_per_household.kgCO2.BE.Res.HHnew.Thermal.SH.DistrHeat.WH.Elc.Solar.Solar</t>
  </si>
  <si>
    <t>EMI_per_household.kgCO2.BE.Res.HHnew.Thermal.SH.DistrHeat.CO</t>
  </si>
  <si>
    <t>EMI_per_household.kgCO2.BE.Res.HHnew.Thermal.SH.DistrHeat.CO.LPG.LPG</t>
  </si>
  <si>
    <t>EMI_per_household.kgCO2.BE.Res.HHnew.Thermal.SH.DistrHeat.CO.Elc.Elec</t>
  </si>
  <si>
    <t>EMI_per_household.kgCO2.BE.Res.HHnew.Thermal.SH.AdvElc</t>
  </si>
  <si>
    <t>EMI_per_household.kgCO2.BE.Res.HHnew.Thermal.SH.AdvElc.SH</t>
  </si>
  <si>
    <t>EMI_per_household.kgCO2.BE.Res.HHnew.Thermal.SH.AdvElc.SH.Elec</t>
  </si>
  <si>
    <t>EMI_per_household.kgCO2.BE.Res.HHnew.Thermal.SH.AdvElc.SC</t>
  </si>
  <si>
    <t>EMI_per_household.kgCO2.BE.Res.HHnew.Thermal.SH.AdvElc.SC.AC.Elec</t>
  </si>
  <si>
    <t>EMI_per_household.kgCO2.BE.Res.HHnew.Thermal.SH.AdvElc.WH</t>
  </si>
  <si>
    <t>EMI_per_household.kgCO2.BE.Res.HHnew.Thermal.SH.AdvElc.WH.LPG.NoSolar.LPG</t>
  </si>
  <si>
    <t>EMI_per_household.kgCO2.BE.Res.HHnew.Thermal.SH.AdvElc.WH.LPG.Solar</t>
  </si>
  <si>
    <t>EMI_per_household.kgCO2.BE.Res.HHnew.Thermal.SH.AdvElc.WH.LPG.Solar.LPG</t>
  </si>
  <si>
    <t>EMI_per_household.kgCO2.BE.Res.HHnew.Thermal.SH.AdvElc.WH.LPG.Solar.Solar</t>
  </si>
  <si>
    <t>EMI_per_household.kgCO2.BE.Res.HHnew.Thermal.SH.AdvElc.WH.Elc.NoSolar.Elec</t>
  </si>
  <si>
    <t>EMI_per_household.kgCO2.BE.Res.HHnew.Thermal.SH.AdvElc.WH.Elc.Solar</t>
  </si>
  <si>
    <t>EMI_per_household.kgCO2.BE.Res.HHnew.Thermal.SH.AdvElc.WH.Elc.Solar.Elec</t>
  </si>
  <si>
    <t>EMI_per_household.kgCO2.BE.Res.HHnew.Thermal.SH.AdvElc.WH.Elc.Solar.Solar</t>
  </si>
  <si>
    <t>EMI_per_household.kgCO2.BE.Res.HHnew.Thermal.SH.AdvElc.CO</t>
  </si>
  <si>
    <t>EMI_per_household.kgCO2.BE.Res.HHnew.Thermal.SH.AdvElc.CO.LPG.LPG</t>
  </si>
  <si>
    <t>EMI_per_household.kgCO2.BE.Res.HHnew.Thermal.SH.AdvElc.CO.Elc.Elec</t>
  </si>
  <si>
    <t>EMI_per_household.kgCO2.BE.Res.HHnew.Thermal.SH.ConvElc</t>
  </si>
  <si>
    <t>EMI_per_household.kgCO2.BE.Res.HHnew.Thermal.SH.ConvElc.SH</t>
  </si>
  <si>
    <t>EMI_per_household.kgCO2.BE.Res.HHnew.Thermal.SH.ConvElc.SH.Elec</t>
  </si>
  <si>
    <t>EMI_per_household.kgCO2.BE.Res.HHnew.Thermal.SH.ConvElc.SC</t>
  </si>
  <si>
    <t>EMI_per_household.kgCO2.BE.Res.HHnew.Thermal.SH.ConvElc.SC.AC.Elec</t>
  </si>
  <si>
    <t>EMI_per_household.kgCO2.BE.Res.HHnew.Thermal.SH.ConvElc.WH</t>
  </si>
  <si>
    <t>EMI_per_household.kgCO2.BE.Res.HHnew.Thermal.SH.ConvElc.WH.LPG.NoSolar.LPG</t>
  </si>
  <si>
    <t>EMI_per_household.kgCO2.BE.Res.HHnew.Thermal.SH.ConvElc.WH.LPG.Solar</t>
  </si>
  <si>
    <t>EMI_per_household.kgCO2.BE.Res.HHnew.Thermal.SH.ConvElc.WH.LPG.Solar.LPG</t>
  </si>
  <si>
    <t>EMI_per_household.kgCO2.BE.Res.HHnew.Thermal.SH.ConvElc.WH.LPG.Solar.Solar</t>
  </si>
  <si>
    <t>EMI_per_household.kgCO2.BE.Res.HHnew.Thermal.SH.ConvElc.WH.Elc.NoSolar.Elec</t>
  </si>
  <si>
    <t>EMI_per_household.kgCO2.BE.Res.HHnew.Thermal.SH.ConvElc.WH.Elc.Solar</t>
  </si>
  <si>
    <t>EMI_per_household.kgCO2.BE.Res.HHnew.Thermal.SH.ConvElc.WH.Elc.Solar.Elec</t>
  </si>
  <si>
    <t>EMI_per_household.kgCO2.BE.Res.HHnew.Thermal.SH.ConvElc.WH.Elc.Solar.Solar</t>
  </si>
  <si>
    <t>EMI_per_household.kgCO2.BE.Res.HHnew.Thermal.SH.ConvElc.CO</t>
  </si>
  <si>
    <t>EMI_per_household.kgCO2.BE.Res.HHnew.Thermal.SH.ConvElc.CO.LPG.LPG</t>
  </si>
  <si>
    <t>EMI_per_household.kgCO2.BE.Res.HHnew.Thermal.SH.ConvElc.CO.Elc.Elec</t>
  </si>
  <si>
    <t>BE - Final energy consumption of new and renovated households per surface area (detailed structure)</t>
  </si>
  <si>
    <t>FEC_per_sqm.kWh.BE.Res.HHnew.Thermal.SH.Solids</t>
  </si>
  <si>
    <t>FEC_per_sqm.kWh.BE.Res.HHnew.Thermal.SH.Solids.SH</t>
  </si>
  <si>
    <t>FEC_per_sqm.kWh.BE.Res.HHnew.Thermal.SH.Solids.SH.Solids</t>
  </si>
  <si>
    <t>FEC_per_sqm.kWh.BE.Res.HHnew.Thermal.SH.Solids.SH.Elec</t>
  </si>
  <si>
    <t>FEC_per_sqm.kWh.BE.Res.HHnew.Thermal.SH.Solids.SC</t>
  </si>
  <si>
    <t>FEC_per_sqm.kWh.BE.Res.HHnew.Thermal.SH.Solids.SC.AC.Elec</t>
  </si>
  <si>
    <t>FEC_per_sqm.kWh.BE.Res.HHnew.Thermal.SH.Solids.WH</t>
  </si>
  <si>
    <t>FEC_per_sqm.kWh.BE.Res.HHnew.Thermal.SH.Solids.WH.Solids.NoSolar.Solids</t>
  </si>
  <si>
    <t>FEC_per_sqm.kWh.BE.Res.HHnew.Thermal.SH.Solids.WH.LPG.NoSolar.LPG</t>
  </si>
  <si>
    <t>FEC_per_sqm.kWh.BE.Res.HHnew.Thermal.SH.Solids.WH.LPG.Solar</t>
  </si>
  <si>
    <t>FEC_per_sqm.kWh.BE.Res.HHnew.Thermal.SH.Solids.WH.LPG.Solar.LPG</t>
  </si>
  <si>
    <t>FEC_per_sqm.kWh.BE.Res.HHnew.Thermal.SH.Solids.WH.LPG.Solar.Solar</t>
  </si>
  <si>
    <t>FEC_per_sqm.kWh.BE.Res.HHnew.Thermal.SH.Solids.WH.Elc.NoSolar.Elec</t>
  </si>
  <si>
    <t>FEC_per_sqm.kWh.BE.Res.HHnew.Thermal.SH.Solids.WH.Elc.Solar</t>
  </si>
  <si>
    <t>FEC_per_sqm.kWh.BE.Res.HHnew.Thermal.SH.Solids.WH.Elc.Solar.Elec</t>
  </si>
  <si>
    <t>FEC_per_sqm.kWh.BE.Res.HHnew.Thermal.SH.Solids.WH.Elc.Solar.Solar</t>
  </si>
  <si>
    <t>FEC_per_sqm.kWh.BE.Res.HHnew.Thermal.SH.Solids.CO</t>
  </si>
  <si>
    <t>FEC_per_sqm.kWh.BE.Res.HHnew.Thermal.SH.Solids.CO.Solids.Solids</t>
  </si>
  <si>
    <t>FEC_per_sqm.kWh.BE.Res.HHnew.Thermal.SH.Solids.CO.LPG.LPG</t>
  </si>
  <si>
    <t>FEC_per_sqm.kWh.BE.Res.HHnew.Thermal.SH.Solids.CO.Elc.Elec</t>
  </si>
  <si>
    <t>FEC_per_sqm.kWh.BE.Res.HHnew.Thermal.SH.LPG</t>
  </si>
  <si>
    <t>FEC_per_sqm.kWh.BE.Res.HHnew.Thermal.SH.LPG.SH</t>
  </si>
  <si>
    <t>FEC_per_sqm.kWh.BE.Res.HHnew.Thermal.SH.LPG.SH.LPG</t>
  </si>
  <si>
    <t>FEC_per_sqm.kWh.BE.Res.HHnew.Thermal.SH.LPG.SH.Elec</t>
  </si>
  <si>
    <t>FEC_per_sqm.kWh.BE.Res.HHnew.Thermal.SH.LPG.SC</t>
  </si>
  <si>
    <t>FEC_per_sqm.kWh.BE.Res.HHnew.Thermal.SH.LPG.SC.AC.Elec</t>
  </si>
  <si>
    <t>FEC_per_sqm.kWh.BE.Res.HHnew.Thermal.SH.LPG.WH</t>
  </si>
  <si>
    <t>FEC_per_sqm.kWh.BE.Res.HHnew.Thermal.SH.LPG.WH.LPG.NoSolar.LPG</t>
  </si>
  <si>
    <t>FEC_per_sqm.kWh.BE.Res.HHnew.Thermal.SH.LPG.WH.LPG.Solar</t>
  </si>
  <si>
    <t>FEC_per_sqm.kWh.BE.Res.HHnew.Thermal.SH.LPG.WH.LPG.Solar.LPG</t>
  </si>
  <si>
    <t>FEC_per_sqm.kWh.BE.Res.HHnew.Thermal.SH.LPG.WH.LPG.Solar.Solar</t>
  </si>
  <si>
    <t>FEC_per_sqm.kWh.BE.Res.HHnew.Thermal.SH.LPG.WH.Elc.NoSolar.Elec</t>
  </si>
  <si>
    <t>FEC_per_sqm.kWh.BE.Res.HHnew.Thermal.SH.LPG.WH.Elc.Solar</t>
  </si>
  <si>
    <t>FEC_per_sqm.kWh.BE.Res.HHnew.Thermal.SH.LPG.WH.Elc.Solar.Elec</t>
  </si>
  <si>
    <t>FEC_per_sqm.kWh.BE.Res.HHnew.Thermal.SH.LPG.WH.Elc.Solar.Solar</t>
  </si>
  <si>
    <t>FEC_per_sqm.kWh.BE.Res.HHnew.Thermal.SH.LPG.CO</t>
  </si>
  <si>
    <t>FEC_per_sqm.kWh.BE.Res.HHnew.Thermal.SH.LPG.CO.LPG.LPG</t>
  </si>
  <si>
    <t>FEC_per_sqm.kWh.BE.Res.HHnew.Thermal.SH.LPG.CO.Elc.Elec</t>
  </si>
  <si>
    <t>FEC_per_sqm.kWh.BE.Res.HHnew.Thermal.SH.Oil</t>
  </si>
  <si>
    <t>FEC_per_sqm.kWh.BE.Res.HHnew.Thermal.SH.Oil.SH</t>
  </si>
  <si>
    <t>FEC_per_sqm.kWh.BE.Res.HHnew.Thermal.SH.Oil.SH.Oil</t>
  </si>
  <si>
    <t>FEC_per_sqm.kWh.BE.Res.HHnew.Thermal.SH.Oil.SH.Elec</t>
  </si>
  <si>
    <t>FEC_per_sqm.kWh.BE.Res.HHnew.Thermal.SH.Oil.SC</t>
  </si>
  <si>
    <t>FEC_per_sqm.kWh.BE.Res.HHnew.Thermal.SH.Oil.SC.AC.Elec</t>
  </si>
  <si>
    <t>FEC_per_sqm.kWh.BE.Res.HHnew.Thermal.SH.Oil.WH</t>
  </si>
  <si>
    <t>FEC_per_sqm.kWh.BE.Res.HHnew.Thermal.SH.Oil.WH.Oil.NoSolar.Oil</t>
  </si>
  <si>
    <t>FEC_per_sqm.kWh.BE.Res.HHnew.Thermal.SH.Oil.WH.Oil.Solar</t>
  </si>
  <si>
    <t>FEC_per_sqm.kWh.BE.Res.HHnew.Thermal.SH.Oil.WH.Oil.Solar.Oil</t>
  </si>
  <si>
    <t>FEC_per_sqm.kWh.BE.Res.HHnew.Thermal.SH.Oil.WH.Oil.Solar.Solar</t>
  </si>
  <si>
    <t>FEC_per_sqm.kWh.BE.Res.HHnew.Thermal.SH.Oil.WH.Elc.NoSolar.Elec</t>
  </si>
  <si>
    <t>FEC_per_sqm.kWh.BE.Res.HHnew.Thermal.SH.Oil.WH.Elc.Solar</t>
  </si>
  <si>
    <t>FEC_per_sqm.kWh.BE.Res.HHnew.Thermal.SH.Oil.WH.Elc.Solar.Elec</t>
  </si>
  <si>
    <t>FEC_per_sqm.kWh.BE.Res.HHnew.Thermal.SH.Oil.WH.Elc.Solar.Solar</t>
  </si>
  <si>
    <t>FEC_per_sqm.kWh.BE.Res.HHnew.Thermal.SH.Oil.CO</t>
  </si>
  <si>
    <t>FEC_per_sqm.kWh.BE.Res.HHnew.Thermal.SH.Oil.CO.LPG.LPG</t>
  </si>
  <si>
    <t>FEC_per_sqm.kWh.BE.Res.HHnew.Thermal.SH.Oil.CO.Elc.Elec</t>
  </si>
  <si>
    <t>FEC_per_sqm.kWh.BE.Res.HHnew.Thermal.SH.Gas</t>
  </si>
  <si>
    <t>FEC_per_sqm.kWh.BE.Res.HHnew.Thermal.SH.Gas.SH</t>
  </si>
  <si>
    <t>FEC_per_sqm.kWh.BE.Res.HHnew.Thermal.SH.Gas.SH.Gas</t>
  </si>
  <si>
    <t>FEC_per_sqm.kWh.BE.Res.HHnew.Thermal.SH.Gas.SH.Elec</t>
  </si>
  <si>
    <t>FEC_per_sqm.kWh.BE.Res.HHnew.Thermal.SH.Gas.SC</t>
  </si>
  <si>
    <t>FEC_per_sqm.kWh.BE.Res.HHnew.Thermal.SH.Gas.SC.AC.Elec</t>
  </si>
  <si>
    <t>FEC_per_sqm.kWh.BE.Res.HHnew.Thermal.SH.Gas.WH</t>
  </si>
  <si>
    <t>FEC_per_sqm.kWh.BE.Res.HHnew.Thermal.SH.Gas.WH.Gas.NoSolar.Gas</t>
  </si>
  <si>
    <t>FEC_per_sqm.kWh.BE.Res.HHnew.Thermal.SH.Gas.WH.Gas.Solar</t>
  </si>
  <si>
    <t>FEC_per_sqm.kWh.BE.Res.HHnew.Thermal.SH.Gas.WH.Gas.Solar.Gas</t>
  </si>
  <si>
    <t>FEC_per_sqm.kWh.BE.Res.HHnew.Thermal.SH.Gas.WH.Gas.Solar.Solar</t>
  </si>
  <si>
    <t>FEC_per_sqm.kWh.BE.Res.HHnew.Thermal.SH.Gas.WH.Elc.NoSolar.Elec</t>
  </si>
  <si>
    <t>FEC_per_sqm.kWh.BE.Res.HHnew.Thermal.SH.Gas.WH.Elc.Solar</t>
  </si>
  <si>
    <t>FEC_per_sqm.kWh.BE.Res.HHnew.Thermal.SH.Gas.WH.Elc.Solar.Elec</t>
  </si>
  <si>
    <t>FEC_per_sqm.kWh.BE.Res.HHnew.Thermal.SH.Gas.WH.Elc.Solar.Solar</t>
  </si>
  <si>
    <t>FEC_per_sqm.kWh.BE.Res.HHnew.Thermal.SH.Gas.CO</t>
  </si>
  <si>
    <t>FEC_per_sqm.kWh.BE.Res.HHnew.Thermal.SH.Gas.CO.Gas.Gas</t>
  </si>
  <si>
    <t>FEC_per_sqm.kWh.BE.Res.HHnew.Thermal.SH.Gas.CO.Elc.Elec</t>
  </si>
  <si>
    <t>FEC_per_sqm.kWh.BE.Res.HHnew.Thermal.SH.Biomass</t>
  </si>
  <si>
    <t>FEC_per_sqm.kWh.BE.Res.HHnew.Thermal.SH.Biomass.SH</t>
  </si>
  <si>
    <t>FEC_per_sqm.kWh.BE.Res.HHnew.Thermal.SH.Biomass.SH.Biomass</t>
  </si>
  <si>
    <t>FEC_per_sqm.kWh.BE.Res.HHnew.Thermal.SH.Biomass.SH.Elec</t>
  </si>
  <si>
    <t>FEC_per_sqm.kWh.BE.Res.HHnew.Thermal.SH.Biomass.SC</t>
  </si>
  <si>
    <t>FEC_per_sqm.kWh.BE.Res.HHnew.Thermal.SH.Biomass.SC.AC.Elec</t>
  </si>
  <si>
    <t>FEC_per_sqm.kWh.BE.Res.HHnew.Thermal.SH.Biomass.WH</t>
  </si>
  <si>
    <t>FEC_per_sqm.kWh.BE.Res.HHnew.Thermal.SH.Biomass.WH.Biomass.NoSolar.Biomass</t>
  </si>
  <si>
    <t>FEC_per_sqm.kWh.BE.Res.HHnew.Thermal.SH.Biomass.WH.Biomass.Solar</t>
  </si>
  <si>
    <t>FEC_per_sqm.kWh.BE.Res.HHnew.Thermal.SH.Biomass.WH.Biomass.Solar.Biomass</t>
  </si>
  <si>
    <t>FEC_per_sqm.kWh.BE.Res.HHnew.Thermal.SH.Biomass.WH.Biomass.Solar.Solar</t>
  </si>
  <si>
    <t>FEC_per_sqm.kWh.BE.Res.HHnew.Thermal.SH.Biomass.WH.LPG.NoSolar.LPG</t>
  </si>
  <si>
    <t>FEC_per_sqm.kWh.BE.Res.HHnew.Thermal.SH.Biomass.WH.LPG.Solar</t>
  </si>
  <si>
    <t>FEC_per_sqm.kWh.BE.Res.HHnew.Thermal.SH.Biomass.WH.LPG.Solar.LPG</t>
  </si>
  <si>
    <t>FEC_per_sqm.kWh.BE.Res.HHnew.Thermal.SH.Biomass.WH.LPG.Solar.Solar</t>
  </si>
  <si>
    <t>FEC_per_sqm.kWh.BE.Res.HHnew.Thermal.SH.Biomass.WH.Elc.NoSolar.Elec</t>
  </si>
  <si>
    <t>FEC_per_sqm.kWh.BE.Res.HHnew.Thermal.SH.Biomass.WH.Elc.Solar</t>
  </si>
  <si>
    <t>FEC_per_sqm.kWh.BE.Res.HHnew.Thermal.SH.Biomass.WH.Elc.Solar.Elec</t>
  </si>
  <si>
    <t>FEC_per_sqm.kWh.BE.Res.HHnew.Thermal.SH.Biomass.WH.Elc.Solar.Solar</t>
  </si>
  <si>
    <t>FEC_per_sqm.kWh.BE.Res.HHnew.Thermal.SH.Biomass.CO</t>
  </si>
  <si>
    <t>FEC_per_sqm.kWh.BE.Res.HHnew.Thermal.SH.Biomass.CO.Biomass.Biomass</t>
  </si>
  <si>
    <t>FEC_per_sqm.kWh.BE.Res.HHnew.Thermal.SH.Biomass.CO.LPG.LPG</t>
  </si>
  <si>
    <t>FEC_per_sqm.kWh.BE.Res.HHnew.Thermal.SH.Biomass.CO.Elc.Elec</t>
  </si>
  <si>
    <t>FEC_per_sqm.kWh.BE.Res.HHnew.Thermal.SH.Geo</t>
  </si>
  <si>
    <t>FEC_per_sqm.kWh.BE.Res.HHnew.Thermal.SH.Geo.SH</t>
  </si>
  <si>
    <t>FEC_per_sqm.kWh.BE.Res.HHnew.Thermal.SH.Geo.SH.Geo</t>
  </si>
  <si>
    <t>FEC_per_sqm.kWh.BE.Res.HHnew.Thermal.SH.Geo.SH.Elec</t>
  </si>
  <si>
    <t>FEC_per_sqm.kWh.BE.Res.HHnew.Thermal.SH.Geo.SC</t>
  </si>
  <si>
    <t>FEC_per_sqm.kWh.BE.Res.HHnew.Thermal.SH.Geo.SC.AC.Elec</t>
  </si>
  <si>
    <t>FEC_per_sqm.kWh.BE.Res.HHnew.Thermal.SH.Geo.WH</t>
  </si>
  <si>
    <t>FEC_per_sqm.kWh.BE.Res.HHnew.Thermal.SH.Geo.WH.Geo.NoSolar.Geo</t>
  </si>
  <si>
    <t>FEC_per_sqm.kWh.BE.Res.HHnew.Thermal.SH.Geo.WH.Geo.Solar</t>
  </si>
  <si>
    <t>FEC_per_sqm.kWh.BE.Res.HHnew.Thermal.SH.Geo.WH.Geo.Solar.Geo</t>
  </si>
  <si>
    <t>FEC_per_sqm.kWh.BE.Res.HHnew.Thermal.SH.Geo.WH.Geo.Solar.Solar</t>
  </si>
  <si>
    <t>FEC_per_sqm.kWh.BE.Res.HHnew.Thermal.SH.Geo.WH.Elc.NoSolar.Elec</t>
  </si>
  <si>
    <t>FEC_per_sqm.kWh.BE.Res.HHnew.Thermal.SH.Geo.WH.Elc.Solar</t>
  </si>
  <si>
    <t>FEC_per_sqm.kWh.BE.Res.HHnew.Thermal.SH.Geo.WH.Elc.Solar.Elec</t>
  </si>
  <si>
    <t>FEC_per_sqm.kWh.BE.Res.HHnew.Thermal.SH.Geo.WH.Elc.Solar.Solar</t>
  </si>
  <si>
    <t>FEC_per_sqm.kWh.BE.Res.HHnew.Thermal.SH.Geo.CO</t>
  </si>
  <si>
    <t>FEC_per_sqm.kWh.BE.Res.HHnew.Thermal.SH.Geo.CO.LPG.LPG</t>
  </si>
  <si>
    <t>FEC_per_sqm.kWh.BE.Res.HHnew.Thermal.SH.Geo.CO.Elc.Elec</t>
  </si>
  <si>
    <t>FEC_per_sqm.kWh.BE.Res.HHnew.Thermal.SH.DistrHeat</t>
  </si>
  <si>
    <t>FEC_per_sqm.kWh.BE.Res.HHnew.Thermal.SH.DistrHeat.SH</t>
  </si>
  <si>
    <t>FEC_per_sqm.kWh.BE.Res.HHnew.Thermal.SH.DistrHeat.SH.Steam_Distr</t>
  </si>
  <si>
    <t>FEC_per_sqm.kWh.BE.Res.HHnew.Thermal.SH.DistrHeat.SH.Elec</t>
  </si>
  <si>
    <t>FEC_per_sqm.kWh.BE.Res.HHnew.Thermal.SH.DistrHeat.SC</t>
  </si>
  <si>
    <t>FEC_per_sqm.kWh.BE.Res.HHnew.Thermal.SH.DistrHeat.SC.AC.Elec</t>
  </si>
  <si>
    <t>FEC_per_sqm.kWh.BE.Res.HHnew.Thermal.SH.DistrHeat.WH</t>
  </si>
  <si>
    <t>FEC_per_sqm.kWh.BE.Res.HHnew.Thermal.SH.DistrHeat.WH.DistrHeat.NoSolar.Steam_Distr</t>
  </si>
  <si>
    <t>FEC_per_sqm.kWh.BE.Res.HHnew.Thermal.SH.DistrHeat.WH.DistrHeat.Solar</t>
  </si>
  <si>
    <t>FEC_per_sqm.kWh.BE.Res.HHnew.Thermal.SH.DistrHeat.WH.DistrHeat.Solar.Steam_Distr</t>
  </si>
  <si>
    <t>FEC_per_sqm.kWh.BE.Res.HHnew.Thermal.SH.DistrHeat.WH.DistrHeat.Solar.Solar</t>
  </si>
  <si>
    <t>FEC_per_sqm.kWh.BE.Res.HHnew.Thermal.SH.DistrHeat.WH.Elc.NoSolar.Elec</t>
  </si>
  <si>
    <t>FEC_per_sqm.kWh.BE.Res.HHnew.Thermal.SH.DistrHeat.WH.Elc.Solar</t>
  </si>
  <si>
    <t>FEC_per_sqm.kWh.BE.Res.HHnew.Thermal.SH.DistrHeat.WH.Elc.Solar.Elec</t>
  </si>
  <si>
    <t>FEC_per_sqm.kWh.BE.Res.HHnew.Thermal.SH.DistrHeat.WH.Elc.Solar.Solar</t>
  </si>
  <si>
    <t>FEC_per_sqm.kWh.BE.Res.HHnew.Thermal.SH.DistrHeat.CO</t>
  </si>
  <si>
    <t>FEC_per_sqm.kWh.BE.Res.HHnew.Thermal.SH.DistrHeat.CO.LPG.LPG</t>
  </si>
  <si>
    <t>FEC_per_sqm.kWh.BE.Res.HHnew.Thermal.SH.DistrHeat.CO.Elc.Elec</t>
  </si>
  <si>
    <t>FEC_per_sqm.kWh.BE.Res.HHnew.Thermal.SH.AdvElc</t>
  </si>
  <si>
    <t>FEC_per_sqm.kWh.BE.Res.HHnew.Thermal.SH.AdvElc.SH</t>
  </si>
  <si>
    <t>FEC_per_sqm.kWh.BE.Res.HHnew.Thermal.SH.AdvElc.SH.Elec</t>
  </si>
  <si>
    <t>FEC_per_sqm.kWh.BE.Res.HHnew.Thermal.SH.AdvElc.SC</t>
  </si>
  <si>
    <t>FEC_per_sqm.kWh.BE.Res.HHnew.Thermal.SH.AdvElc.SC.AC.Elec</t>
  </si>
  <si>
    <t>FEC_per_sqm.kWh.BE.Res.HHnew.Thermal.SH.AdvElc.WH</t>
  </si>
  <si>
    <t>FEC_per_sqm.kWh.BE.Res.HHnew.Thermal.SH.AdvElc.WH.LPG.NoSolar.LPG</t>
  </si>
  <si>
    <t>FEC_per_sqm.kWh.BE.Res.HHnew.Thermal.SH.AdvElc.WH.LPG.Solar</t>
  </si>
  <si>
    <t>FEC_per_sqm.kWh.BE.Res.HHnew.Thermal.SH.AdvElc.WH.LPG.Solar.LPG</t>
  </si>
  <si>
    <t>FEC_per_sqm.kWh.BE.Res.HHnew.Thermal.SH.AdvElc.WH.LPG.Solar.Solar</t>
  </si>
  <si>
    <t>FEC_per_sqm.kWh.BE.Res.HHnew.Thermal.SH.AdvElc.WH.Elc.NoSolar.Elec</t>
  </si>
  <si>
    <t>FEC_per_sqm.kWh.BE.Res.HHnew.Thermal.SH.AdvElc.WH.Elc.Solar</t>
  </si>
  <si>
    <t>FEC_per_sqm.kWh.BE.Res.HHnew.Thermal.SH.AdvElc.WH.Elc.Solar.Elec</t>
  </si>
  <si>
    <t>FEC_per_sqm.kWh.BE.Res.HHnew.Thermal.SH.AdvElc.WH.Elc.Solar.Solar</t>
  </si>
  <si>
    <t>FEC_per_sqm.kWh.BE.Res.HHnew.Thermal.SH.AdvElc.CO</t>
  </si>
  <si>
    <t>FEC_per_sqm.kWh.BE.Res.HHnew.Thermal.SH.AdvElc.CO.LPG.LPG</t>
  </si>
  <si>
    <t>FEC_per_sqm.kWh.BE.Res.HHnew.Thermal.SH.AdvElc.CO.Elc.Elec</t>
  </si>
  <si>
    <t>FEC_per_sqm.kWh.BE.Res.HHnew.Thermal.SH.ConvElc</t>
  </si>
  <si>
    <t>FEC_per_sqm.kWh.BE.Res.HHnew.Thermal.SH.ConvElc.SH</t>
  </si>
  <si>
    <t>FEC_per_sqm.kWh.BE.Res.HHnew.Thermal.SH.ConvElc.SH.Elec</t>
  </si>
  <si>
    <t>FEC_per_sqm.kWh.BE.Res.HHnew.Thermal.SH.ConvElc.SC</t>
  </si>
  <si>
    <t>FEC_per_sqm.kWh.BE.Res.HHnew.Thermal.SH.ConvElc.SC.AC.Elec</t>
  </si>
  <si>
    <t>FEC_per_sqm.kWh.BE.Res.HHnew.Thermal.SH.ConvElc.WH</t>
  </si>
  <si>
    <t>FEC_per_sqm.kWh.BE.Res.HHnew.Thermal.SH.ConvElc.WH.LPG.NoSolar.LPG</t>
  </si>
  <si>
    <t>FEC_per_sqm.kWh.BE.Res.HHnew.Thermal.SH.ConvElc.WH.LPG.Solar</t>
  </si>
  <si>
    <t>FEC_per_sqm.kWh.BE.Res.HHnew.Thermal.SH.ConvElc.WH.LPG.Solar.LPG</t>
  </si>
  <si>
    <t>FEC_per_sqm.kWh.BE.Res.HHnew.Thermal.SH.ConvElc.WH.LPG.Solar.Solar</t>
  </si>
  <si>
    <t>FEC_per_sqm.kWh.BE.Res.HHnew.Thermal.SH.ConvElc.WH.Elc.NoSolar.Elec</t>
  </si>
  <si>
    <t>FEC_per_sqm.kWh.BE.Res.HHnew.Thermal.SH.ConvElc.WH.Elc.Solar</t>
  </si>
  <si>
    <t>FEC_per_sqm.kWh.BE.Res.HHnew.Thermal.SH.ConvElc.WH.Elc.Solar.Elec</t>
  </si>
  <si>
    <t>FEC_per_sqm.kWh.BE.Res.HHnew.Thermal.SH.ConvElc.WH.Elc.Solar.Solar</t>
  </si>
  <si>
    <t>FEC_per_sqm.kWh.BE.Res.HHnew.Thermal.SH.ConvElc.CO</t>
  </si>
  <si>
    <t>FEC_per_sqm.kWh.BE.Res.HHnew.Thermal.SH.ConvElc.CO.LPG.LPG</t>
  </si>
  <si>
    <t>FEC_per_sqm.kWh.BE.Res.HHnew.Thermal.SH.ConvElc.CO.Elc.Elec</t>
  </si>
  <si>
    <t>BE - Thermal energy service of new and renovated households per surface area (detailed structure)</t>
  </si>
  <si>
    <t>TES_per_sqm.kWh.BE.Res.HHnew.Thermal.SH.Solids</t>
  </si>
  <si>
    <t>TES_per_sqm.kWh.BE.Res.HHnew.Thermal.SH.Solids.SH</t>
  </si>
  <si>
    <t>TES_per_sqm.kWh.BE.Res.HHnew.Thermal.SH.Solids.SH.Solids</t>
  </si>
  <si>
    <t>TES_per_sqm.kWh.BE.Res.HHnew.Thermal.SH.Solids.SH.Elec</t>
  </si>
  <si>
    <t>TES_per_sqm.kWh.BE.Res.HHnew.Thermal.SH.Solids.SC</t>
  </si>
  <si>
    <t>TES_per_sqm.kWh.BE.Res.HHnew.Thermal.SH.Solids.SC.AC.Elec</t>
  </si>
  <si>
    <t>TES_per_sqm.kWh.BE.Res.HHnew.Thermal.SH.Solids.WH</t>
  </si>
  <si>
    <t>TES_per_sqm.kWh.BE.Res.HHnew.Thermal.SH.Solids.WH.Solids.NoSolar.Solids</t>
  </si>
  <si>
    <t>TES_per_sqm.kWh.BE.Res.HHnew.Thermal.SH.Solids.WH.LPG.NoSolar.LPG</t>
  </si>
  <si>
    <t>TES_per_sqm.kWh.BE.Res.HHnew.Thermal.SH.Solids.WH.LPG.Solar</t>
  </si>
  <si>
    <t>TES_per_sqm.kWh.BE.Res.HHnew.Thermal.SH.Solids.WH.LPG.Solar.LPG</t>
  </si>
  <si>
    <t>TES_per_sqm.kWh.BE.Res.HHnew.Thermal.SH.Solids.WH.LPG.Solar.Solar</t>
  </si>
  <si>
    <t>TES_per_sqm.kWh.BE.Res.HHnew.Thermal.SH.Solids.WH.Elc.NoSolar.Elec</t>
  </si>
  <si>
    <t>TES_per_sqm.kWh.BE.Res.HHnew.Thermal.SH.Solids.WH.Elc.Solar</t>
  </si>
  <si>
    <t>TES_per_sqm.kWh.BE.Res.HHnew.Thermal.SH.Solids.WH.Elc.Solar.Elec</t>
  </si>
  <si>
    <t>TES_per_sqm.kWh.BE.Res.HHnew.Thermal.SH.Solids.WH.Elc.Solar.Solar</t>
  </si>
  <si>
    <t>TES_per_sqm.kWh.BE.Res.HHnew.Thermal.SH.Solids.CO</t>
  </si>
  <si>
    <t>TES_per_sqm.kWh.BE.Res.HHnew.Thermal.SH.Solids.CO.Solids.Solids</t>
  </si>
  <si>
    <t>TES_per_sqm.kWh.BE.Res.HHnew.Thermal.SH.Solids.CO.LPG.LPG</t>
  </si>
  <si>
    <t>TES_per_sqm.kWh.BE.Res.HHnew.Thermal.SH.Solids.CO.Elc.Elec</t>
  </si>
  <si>
    <t>TES_per_sqm.kWh.BE.Res.HHnew.Thermal.SH.LPG</t>
  </si>
  <si>
    <t>TES_per_sqm.kWh.BE.Res.HHnew.Thermal.SH.LPG.SH</t>
  </si>
  <si>
    <t>TES_per_sqm.kWh.BE.Res.HHnew.Thermal.SH.LPG.SH.LPG</t>
  </si>
  <si>
    <t>TES_per_sqm.kWh.BE.Res.HHnew.Thermal.SH.LPG.SH.Elec</t>
  </si>
  <si>
    <t>TES_per_sqm.kWh.BE.Res.HHnew.Thermal.SH.LPG.SC</t>
  </si>
  <si>
    <t>TES_per_sqm.kWh.BE.Res.HHnew.Thermal.SH.LPG.SC.AC.Elec</t>
  </si>
  <si>
    <t>TES_per_sqm.kWh.BE.Res.HHnew.Thermal.SH.LPG.WH</t>
  </si>
  <si>
    <t>TES_per_sqm.kWh.BE.Res.HHnew.Thermal.SH.LPG.WH.LPG.NoSolar.LPG</t>
  </si>
  <si>
    <t>TES_per_sqm.kWh.BE.Res.HHnew.Thermal.SH.LPG.WH.LPG.Solar</t>
  </si>
  <si>
    <t>TES_per_sqm.kWh.BE.Res.HHnew.Thermal.SH.LPG.WH.LPG.Solar.LPG</t>
  </si>
  <si>
    <t>TES_per_sqm.kWh.BE.Res.HHnew.Thermal.SH.LPG.WH.LPG.Solar.Solar</t>
  </si>
  <si>
    <t>TES_per_sqm.kWh.BE.Res.HHnew.Thermal.SH.LPG.WH.Elc.NoSolar.Elec</t>
  </si>
  <si>
    <t>TES_per_sqm.kWh.BE.Res.HHnew.Thermal.SH.LPG.WH.Elc.Solar</t>
  </si>
  <si>
    <t>TES_per_sqm.kWh.BE.Res.HHnew.Thermal.SH.LPG.WH.Elc.Solar.Elec</t>
  </si>
  <si>
    <t>TES_per_sqm.kWh.BE.Res.HHnew.Thermal.SH.LPG.WH.Elc.Solar.Solar</t>
  </si>
  <si>
    <t>TES_per_sqm.kWh.BE.Res.HHnew.Thermal.SH.LPG.CO</t>
  </si>
  <si>
    <t>TES_per_sqm.kWh.BE.Res.HHnew.Thermal.SH.LPG.CO.LPG.LPG</t>
  </si>
  <si>
    <t>TES_per_sqm.kWh.BE.Res.HHnew.Thermal.SH.LPG.CO.Elc.Elec</t>
  </si>
  <si>
    <t>TES_per_sqm.kWh.BE.Res.HHnew.Thermal.SH.Oil</t>
  </si>
  <si>
    <t>TES_per_sqm.kWh.BE.Res.HHnew.Thermal.SH.Oil.SH</t>
  </si>
  <si>
    <t>TES_per_sqm.kWh.BE.Res.HHnew.Thermal.SH.Oil.SH.Oil</t>
  </si>
  <si>
    <t>TES_per_sqm.kWh.BE.Res.HHnew.Thermal.SH.Oil.SH.Elec</t>
  </si>
  <si>
    <t>TES_per_sqm.kWh.BE.Res.HHnew.Thermal.SH.Oil.SC</t>
  </si>
  <si>
    <t>TES_per_sqm.kWh.BE.Res.HHnew.Thermal.SH.Oil.SC.AC.Elec</t>
  </si>
  <si>
    <t>TES_per_sqm.kWh.BE.Res.HHnew.Thermal.SH.Oil.WH</t>
  </si>
  <si>
    <t>TES_per_sqm.kWh.BE.Res.HHnew.Thermal.SH.Oil.WH.Oil.NoSolar.Oil</t>
  </si>
  <si>
    <t>TES_per_sqm.kWh.BE.Res.HHnew.Thermal.SH.Oil.WH.Oil.Solar</t>
  </si>
  <si>
    <t>TES_per_sqm.kWh.BE.Res.HHnew.Thermal.SH.Oil.WH.Oil.Solar.Oil</t>
  </si>
  <si>
    <t>TES_per_sqm.kWh.BE.Res.HHnew.Thermal.SH.Oil.WH.Oil.Solar.Solar</t>
  </si>
  <si>
    <t>TES_per_sqm.kWh.BE.Res.HHnew.Thermal.SH.Oil.WH.Elc.NoSolar.Elec</t>
  </si>
  <si>
    <t>TES_per_sqm.kWh.BE.Res.HHnew.Thermal.SH.Oil.WH.Elc.Solar</t>
  </si>
  <si>
    <t>TES_per_sqm.kWh.BE.Res.HHnew.Thermal.SH.Oil.WH.Elc.Solar.Elec</t>
  </si>
  <si>
    <t>TES_per_sqm.kWh.BE.Res.HHnew.Thermal.SH.Oil.WH.Elc.Solar.Solar</t>
  </si>
  <si>
    <t>TES_per_sqm.kWh.BE.Res.HHnew.Thermal.SH.Oil.CO</t>
  </si>
  <si>
    <t>TES_per_sqm.kWh.BE.Res.HHnew.Thermal.SH.Oil.CO.LPG.LPG</t>
  </si>
  <si>
    <t>TES_per_sqm.kWh.BE.Res.HHnew.Thermal.SH.Oil.CO.Elc.Elec</t>
  </si>
  <si>
    <t>TES_per_sqm.kWh.BE.Res.HHnew.Thermal.SH.Gas</t>
  </si>
  <si>
    <t>TES_per_sqm.kWh.BE.Res.HHnew.Thermal.SH.Gas.SH</t>
  </si>
  <si>
    <t>TES_per_sqm.kWh.BE.Res.HHnew.Thermal.SH.Gas.SH.Gas</t>
  </si>
  <si>
    <t>TES_per_sqm.kWh.BE.Res.HHnew.Thermal.SH.Gas.SH.Elec</t>
  </si>
  <si>
    <t>TES_per_sqm.kWh.BE.Res.HHnew.Thermal.SH.Gas.SC</t>
  </si>
  <si>
    <t>TES_per_sqm.kWh.BE.Res.HHnew.Thermal.SH.Gas.SC.AC.Elec</t>
  </si>
  <si>
    <t>TES_per_sqm.kWh.BE.Res.HHnew.Thermal.SH.Gas.WH</t>
  </si>
  <si>
    <t>TES_per_sqm.kWh.BE.Res.HHnew.Thermal.SH.Gas.WH.Gas.NoSolar.Gas</t>
  </si>
  <si>
    <t>TES_per_sqm.kWh.BE.Res.HHnew.Thermal.SH.Gas.WH.Gas.Solar</t>
  </si>
  <si>
    <t>TES_per_sqm.kWh.BE.Res.HHnew.Thermal.SH.Gas.WH.Gas.Solar.Gas</t>
  </si>
  <si>
    <t>TES_per_sqm.kWh.BE.Res.HHnew.Thermal.SH.Gas.WH.Gas.Solar.Solar</t>
  </si>
  <si>
    <t>TES_per_sqm.kWh.BE.Res.HHnew.Thermal.SH.Gas.WH.Elc.NoSolar.Elec</t>
  </si>
  <si>
    <t>TES_per_sqm.kWh.BE.Res.HHnew.Thermal.SH.Gas.WH.Elc.Solar</t>
  </si>
  <si>
    <t>TES_per_sqm.kWh.BE.Res.HHnew.Thermal.SH.Gas.WH.Elc.Solar.Elec</t>
  </si>
  <si>
    <t>TES_per_sqm.kWh.BE.Res.HHnew.Thermal.SH.Gas.WH.Elc.Solar.Solar</t>
  </si>
  <si>
    <t>TES_per_sqm.kWh.BE.Res.HHnew.Thermal.SH.Gas.CO</t>
  </si>
  <si>
    <t>TES_per_sqm.kWh.BE.Res.HHnew.Thermal.SH.Gas.CO.Gas.Gas</t>
  </si>
  <si>
    <t>TES_per_sqm.kWh.BE.Res.HHnew.Thermal.SH.Gas.CO.Elc.Elec</t>
  </si>
  <si>
    <t>TES_per_sqm.kWh.BE.Res.HHnew.Thermal.SH.Biomass</t>
  </si>
  <si>
    <t>TES_per_sqm.kWh.BE.Res.HHnew.Thermal.SH.Biomass.SH</t>
  </si>
  <si>
    <t>TES_per_sqm.kWh.BE.Res.HHnew.Thermal.SH.Biomass.SH.Biomass</t>
  </si>
  <si>
    <t>TES_per_sqm.kWh.BE.Res.HHnew.Thermal.SH.Biomass.SH.Elec</t>
  </si>
  <si>
    <t>TES_per_sqm.kWh.BE.Res.HHnew.Thermal.SH.Biomass.SC</t>
  </si>
  <si>
    <t>TES_per_sqm.kWh.BE.Res.HHnew.Thermal.SH.Biomass.SC.AC.Elec</t>
  </si>
  <si>
    <t>TES_per_sqm.kWh.BE.Res.HHnew.Thermal.SH.Biomass.WH</t>
  </si>
  <si>
    <t>TES_per_sqm.kWh.BE.Res.HHnew.Thermal.SH.Biomass.WH.Biomass.NoSolar.Biomass</t>
  </si>
  <si>
    <t>TES_per_sqm.kWh.BE.Res.HHnew.Thermal.SH.Biomass.WH.Biomass.Solar</t>
  </si>
  <si>
    <t>TES_per_sqm.kWh.BE.Res.HHnew.Thermal.SH.Biomass.WH.Biomass.Solar.Biomass</t>
  </si>
  <si>
    <t>TES_per_sqm.kWh.BE.Res.HHnew.Thermal.SH.Biomass.WH.Biomass.Solar.Solar</t>
  </si>
  <si>
    <t>TES_per_sqm.kWh.BE.Res.HHnew.Thermal.SH.Biomass.WH.LPG.NoSolar.LPG</t>
  </si>
  <si>
    <t>TES_per_sqm.kWh.BE.Res.HHnew.Thermal.SH.Biomass.WH.LPG.Solar</t>
  </si>
  <si>
    <t>TES_per_sqm.kWh.BE.Res.HHnew.Thermal.SH.Biomass.WH.LPG.Solar.LPG</t>
  </si>
  <si>
    <t>TES_per_sqm.kWh.BE.Res.HHnew.Thermal.SH.Biomass.WH.LPG.Solar.Solar</t>
  </si>
  <si>
    <t>TES_per_sqm.kWh.BE.Res.HHnew.Thermal.SH.Biomass.WH.Elc.NoSolar.Elec</t>
  </si>
  <si>
    <t>TES_per_sqm.kWh.BE.Res.HHnew.Thermal.SH.Biomass.WH.Elc.Solar</t>
  </si>
  <si>
    <t>TES_per_sqm.kWh.BE.Res.HHnew.Thermal.SH.Biomass.WH.Elc.Solar.Elec</t>
  </si>
  <si>
    <t>TES_per_sqm.kWh.BE.Res.HHnew.Thermal.SH.Biomass.WH.Elc.Solar.Solar</t>
  </si>
  <si>
    <t>TES_per_sqm.kWh.BE.Res.HHnew.Thermal.SH.Biomass.CO</t>
  </si>
  <si>
    <t>TES_per_sqm.kWh.BE.Res.HHnew.Thermal.SH.Biomass.CO.Biomass.Biomass</t>
  </si>
  <si>
    <t>TES_per_sqm.kWh.BE.Res.HHnew.Thermal.SH.Biomass.CO.LPG.LPG</t>
  </si>
  <si>
    <t>TES_per_sqm.kWh.BE.Res.HHnew.Thermal.SH.Biomass.CO.Elc.Elec</t>
  </si>
  <si>
    <t>TES_per_sqm.kWh.BE.Res.HHnew.Thermal.SH.Geo</t>
  </si>
  <si>
    <t>TES_per_sqm.kWh.BE.Res.HHnew.Thermal.SH.Geo.SH</t>
  </si>
  <si>
    <t>TES_per_sqm.kWh.BE.Res.HHnew.Thermal.SH.Geo.SH.Geo</t>
  </si>
  <si>
    <t>TES_per_sqm.kWh.BE.Res.HHnew.Thermal.SH.Geo.SH.Elec</t>
  </si>
  <si>
    <t>TES_per_sqm.kWh.BE.Res.HHnew.Thermal.SH.Geo.SC</t>
  </si>
  <si>
    <t>TES_per_sqm.kWh.BE.Res.HHnew.Thermal.SH.Geo.SC.AC.Elec</t>
  </si>
  <si>
    <t>TES_per_sqm.kWh.BE.Res.HHnew.Thermal.SH.Geo.WH</t>
  </si>
  <si>
    <t>TES_per_sqm.kWh.BE.Res.HHnew.Thermal.SH.Geo.WH.Geo.NoSolar.Geo</t>
  </si>
  <si>
    <t>TES_per_sqm.kWh.BE.Res.HHnew.Thermal.SH.Geo.WH.Geo.Solar</t>
  </si>
  <si>
    <t>TES_per_sqm.kWh.BE.Res.HHnew.Thermal.SH.Geo.WH.Geo.Solar.Geo</t>
  </si>
  <si>
    <t>TES_per_sqm.kWh.BE.Res.HHnew.Thermal.SH.Geo.WH.Geo.Solar.Solar</t>
  </si>
  <si>
    <t>TES_per_sqm.kWh.BE.Res.HHnew.Thermal.SH.Geo.WH.Elc.NoSolar.Elec</t>
  </si>
  <si>
    <t>TES_per_sqm.kWh.BE.Res.HHnew.Thermal.SH.Geo.WH.Elc.Solar</t>
  </si>
  <si>
    <t>TES_per_sqm.kWh.BE.Res.HHnew.Thermal.SH.Geo.WH.Elc.Solar.Elec</t>
  </si>
  <si>
    <t>TES_per_sqm.kWh.BE.Res.HHnew.Thermal.SH.Geo.WH.Elc.Solar.Solar</t>
  </si>
  <si>
    <t>TES_per_sqm.kWh.BE.Res.HHnew.Thermal.SH.Geo.CO</t>
  </si>
  <si>
    <t>TES_per_sqm.kWh.BE.Res.HHnew.Thermal.SH.Geo.CO.LPG.LPG</t>
  </si>
  <si>
    <t>TES_per_sqm.kWh.BE.Res.HHnew.Thermal.SH.Geo.CO.Elc.Elec</t>
  </si>
  <si>
    <t>TES_per_sqm.kWh.BE.Res.HHnew.Thermal.SH.DistrHeat</t>
  </si>
  <si>
    <t>TES_per_sqm.kWh.BE.Res.HHnew.Thermal.SH.DistrHeat.SH</t>
  </si>
  <si>
    <t>TES_per_sqm.kWh.BE.Res.HHnew.Thermal.SH.DistrHeat.SH.Steam_Distr</t>
  </si>
  <si>
    <t>TES_per_sqm.kWh.BE.Res.HHnew.Thermal.SH.DistrHeat.SH.Elec</t>
  </si>
  <si>
    <t>TES_per_sqm.kWh.BE.Res.HHnew.Thermal.SH.DistrHeat.SC</t>
  </si>
  <si>
    <t>TES_per_sqm.kWh.BE.Res.HHnew.Thermal.SH.DistrHeat.SC.AC.Elec</t>
  </si>
  <si>
    <t>TES_per_sqm.kWh.BE.Res.HHnew.Thermal.SH.DistrHeat.WH</t>
  </si>
  <si>
    <t>TES_per_sqm.kWh.BE.Res.HHnew.Thermal.SH.DistrHeat.WH.DistrHeat.NoSolar.Steam_Distr</t>
  </si>
  <si>
    <t>TES_per_sqm.kWh.BE.Res.HHnew.Thermal.SH.DistrHeat.WH.DistrHeat.Solar</t>
  </si>
  <si>
    <t>TES_per_sqm.kWh.BE.Res.HHnew.Thermal.SH.DistrHeat.WH.DistrHeat.Solar.Steam_Distr</t>
  </si>
  <si>
    <t>TES_per_sqm.kWh.BE.Res.HHnew.Thermal.SH.DistrHeat.WH.DistrHeat.Solar.Solar</t>
  </si>
  <si>
    <t>TES_per_sqm.kWh.BE.Res.HHnew.Thermal.SH.DistrHeat.WH.Elc.NoSolar.Elec</t>
  </si>
  <si>
    <t>TES_per_sqm.kWh.BE.Res.HHnew.Thermal.SH.DistrHeat.WH.Elc.Solar</t>
  </si>
  <si>
    <t>TES_per_sqm.kWh.BE.Res.HHnew.Thermal.SH.DistrHeat.WH.Elc.Solar.Elec</t>
  </si>
  <si>
    <t>TES_per_sqm.kWh.BE.Res.HHnew.Thermal.SH.DistrHeat.WH.Elc.Solar.Solar</t>
  </si>
  <si>
    <t>TES_per_sqm.kWh.BE.Res.HHnew.Thermal.SH.DistrHeat.CO</t>
  </si>
  <si>
    <t>TES_per_sqm.kWh.BE.Res.HHnew.Thermal.SH.DistrHeat.CO.LPG.LPG</t>
  </si>
  <si>
    <t>TES_per_sqm.kWh.BE.Res.HHnew.Thermal.SH.DistrHeat.CO.Elc.Elec</t>
  </si>
  <si>
    <t>TES_per_sqm.kWh.BE.Res.HHnew.Thermal.SH.AdvElc</t>
  </si>
  <si>
    <t>TES_per_sqm.kWh.BE.Res.HHnew.Thermal.SH.AdvElc.SH</t>
  </si>
  <si>
    <t>TES_per_sqm.kWh.BE.Res.HHnew.Thermal.SH.AdvElc.SH.Elec</t>
  </si>
  <si>
    <t>TES_per_sqm.kWh.BE.Res.HHnew.Thermal.SH.AdvElc.SC</t>
  </si>
  <si>
    <t>TES_per_sqm.kWh.BE.Res.HHnew.Thermal.SH.AdvElc.SC.AC.Elec</t>
  </si>
  <si>
    <t>TES_per_sqm.kWh.BE.Res.HHnew.Thermal.SH.AdvElc.WH</t>
  </si>
  <si>
    <t>TES_per_sqm.kWh.BE.Res.HHnew.Thermal.SH.AdvElc.WH.LPG.NoSolar.LPG</t>
  </si>
  <si>
    <t>TES_per_sqm.kWh.BE.Res.HHnew.Thermal.SH.AdvElc.WH.LPG.Solar</t>
  </si>
  <si>
    <t>TES_per_sqm.kWh.BE.Res.HHnew.Thermal.SH.AdvElc.WH.LPG.Solar.LPG</t>
  </si>
  <si>
    <t>TES_per_sqm.kWh.BE.Res.HHnew.Thermal.SH.AdvElc.WH.LPG.Solar.Solar</t>
  </si>
  <si>
    <t>TES_per_sqm.kWh.BE.Res.HHnew.Thermal.SH.AdvElc.WH.Elc.NoSolar.Elec</t>
  </si>
  <si>
    <t>TES_per_sqm.kWh.BE.Res.HHnew.Thermal.SH.AdvElc.WH.Elc.Solar</t>
  </si>
  <si>
    <t>TES_per_sqm.kWh.BE.Res.HHnew.Thermal.SH.AdvElc.WH.Elc.Solar.Elec</t>
  </si>
  <si>
    <t>TES_per_sqm.kWh.BE.Res.HHnew.Thermal.SH.AdvElc.WH.Elc.Solar.Solar</t>
  </si>
  <si>
    <t>TES_per_sqm.kWh.BE.Res.HHnew.Thermal.SH.AdvElc.CO</t>
  </si>
  <si>
    <t>TES_per_sqm.kWh.BE.Res.HHnew.Thermal.SH.AdvElc.CO.LPG.LPG</t>
  </si>
  <si>
    <t>TES_per_sqm.kWh.BE.Res.HHnew.Thermal.SH.AdvElc.CO.Elc.Elec</t>
  </si>
  <si>
    <t>TES_per_sqm.kWh.BE.Res.HHnew.Thermal.SH.ConvElc</t>
  </si>
  <si>
    <t>TES_per_sqm.kWh.BE.Res.HHnew.Thermal.SH.ConvElc.SH</t>
  </si>
  <si>
    <t>TES_per_sqm.kWh.BE.Res.HHnew.Thermal.SH.ConvElc.SH.Elec</t>
  </si>
  <si>
    <t>TES_per_sqm.kWh.BE.Res.HHnew.Thermal.SH.ConvElc.SC</t>
  </si>
  <si>
    <t>TES_per_sqm.kWh.BE.Res.HHnew.Thermal.SH.ConvElc.SC.AC.Elec</t>
  </si>
  <si>
    <t>TES_per_sqm.kWh.BE.Res.HHnew.Thermal.SH.ConvElc.WH</t>
  </si>
  <si>
    <t>TES_per_sqm.kWh.BE.Res.HHnew.Thermal.SH.ConvElc.WH.LPG.NoSolar.LPG</t>
  </si>
  <si>
    <t>TES_per_sqm.kWh.BE.Res.HHnew.Thermal.SH.ConvElc.WH.LPG.Solar</t>
  </si>
  <si>
    <t>TES_per_sqm.kWh.BE.Res.HHnew.Thermal.SH.ConvElc.WH.LPG.Solar.LPG</t>
  </si>
  <si>
    <t>TES_per_sqm.kWh.BE.Res.HHnew.Thermal.SH.ConvElc.WH.LPG.Solar.Solar</t>
  </si>
  <si>
    <t>TES_per_sqm.kWh.BE.Res.HHnew.Thermal.SH.ConvElc.WH.Elc.NoSolar.Elec</t>
  </si>
  <si>
    <t>TES_per_sqm.kWh.BE.Res.HHnew.Thermal.SH.ConvElc.WH.Elc.Solar</t>
  </si>
  <si>
    <t>TES_per_sqm.kWh.BE.Res.HHnew.Thermal.SH.ConvElc.WH.Elc.Solar.Elec</t>
  </si>
  <si>
    <t>TES_per_sqm.kWh.BE.Res.HHnew.Thermal.SH.ConvElc.WH.Elc.Solar.Solar</t>
  </si>
  <si>
    <t>TES_per_sqm.kWh.BE.Res.HHnew.Thermal.SH.ConvElc.CO</t>
  </si>
  <si>
    <t>TES_per_sqm.kWh.BE.Res.HHnew.Thermal.SH.ConvElc.CO.LPG.LPG</t>
  </si>
  <si>
    <t>TES_per_sqm.kWh.BE.Res.HHnew.Thermal.SH.ConvElc.CO.Elc.Elec</t>
  </si>
  <si>
    <t>BE - CO2 emissions in new and renovated households per surface area (detailed structure)</t>
  </si>
  <si>
    <t>EMI_per_sqm.kgCO2.BE.Res.HHnew.Thermal.SH.Solids</t>
  </si>
  <si>
    <t>EMI_per_sqm.kgCO2.BE.Res.HHnew.Thermal.SH.Solids.SH</t>
  </si>
  <si>
    <t>EMI_per_sqm.kgCO2.BE.Res.HHnew.Thermal.SH.Solids.SH.Solids</t>
  </si>
  <si>
    <t>EMI_per_sqm.kgCO2.BE.Res.HHnew.Thermal.SH.Solids.SH.Elec</t>
  </si>
  <si>
    <t>EMI_per_sqm.kgCO2.BE.Res.HHnew.Thermal.SH.Solids.SC</t>
  </si>
  <si>
    <t>EMI_per_sqm.kgCO2.BE.Res.HHnew.Thermal.SH.Solids.SC.AC.Elec</t>
  </si>
  <si>
    <t>EMI_per_sqm.kgCO2.BE.Res.HHnew.Thermal.SH.Solids.WH</t>
  </si>
  <si>
    <t>EMI_per_sqm.kgCO2.BE.Res.HHnew.Thermal.SH.Solids.WH.Solids.NoSolar.Solids</t>
  </si>
  <si>
    <t>EMI_per_sqm.kgCO2.BE.Res.HHnew.Thermal.SH.Solids.WH.LPG.NoSolar.LPG</t>
  </si>
  <si>
    <t>EMI_per_sqm.kgCO2.BE.Res.HHnew.Thermal.SH.Solids.WH.LPG.Solar</t>
  </si>
  <si>
    <t>EMI_per_sqm.kgCO2.BE.Res.HHnew.Thermal.SH.Solids.WH.LPG.Solar.LPG</t>
  </si>
  <si>
    <t>EMI_per_sqm.kgCO2.BE.Res.HHnew.Thermal.SH.Solids.WH.LPG.Solar.Solar</t>
  </si>
  <si>
    <t>EMI_per_sqm.kgCO2.BE.Res.HHnew.Thermal.SH.Solids.WH.Elc.NoSolar.Elec</t>
  </si>
  <si>
    <t>EMI_per_sqm.kgCO2.BE.Res.HHnew.Thermal.SH.Solids.WH.Elc.Solar</t>
  </si>
  <si>
    <t>EMI_per_sqm.kgCO2.BE.Res.HHnew.Thermal.SH.Solids.WH.Elc.Solar.Elec</t>
  </si>
  <si>
    <t>EMI_per_sqm.kgCO2.BE.Res.HHnew.Thermal.SH.Solids.WH.Elc.Solar.Solar</t>
  </si>
  <si>
    <t>EMI_per_sqm.kgCO2.BE.Res.HHnew.Thermal.SH.Solids.CO</t>
  </si>
  <si>
    <t>EMI_per_sqm.kgCO2.BE.Res.HHnew.Thermal.SH.Solids.CO.Solids.Solids</t>
  </si>
  <si>
    <t>EMI_per_sqm.kgCO2.BE.Res.HHnew.Thermal.SH.Solids.CO.LPG.LPG</t>
  </si>
  <si>
    <t>EMI_per_sqm.kgCO2.BE.Res.HHnew.Thermal.SH.Solids.CO.Elc.Elec</t>
  </si>
  <si>
    <t>EMI_per_sqm.kgCO2.BE.Res.HHnew.Thermal.SH.LPG</t>
  </si>
  <si>
    <t>EMI_per_sqm.kgCO2.BE.Res.HHnew.Thermal.SH.LPG.SH</t>
  </si>
  <si>
    <t>EMI_per_sqm.kgCO2.BE.Res.HHnew.Thermal.SH.LPG.SH.LPG</t>
  </si>
  <si>
    <t>EMI_per_sqm.kgCO2.BE.Res.HHnew.Thermal.SH.LPG.SH.Elec</t>
  </si>
  <si>
    <t>EMI_per_sqm.kgCO2.BE.Res.HHnew.Thermal.SH.LPG.SC</t>
  </si>
  <si>
    <t>EMI_per_sqm.kgCO2.BE.Res.HHnew.Thermal.SH.LPG.SC.AC.Elec</t>
  </si>
  <si>
    <t>EMI_per_sqm.kgCO2.BE.Res.HHnew.Thermal.SH.LPG.WH</t>
  </si>
  <si>
    <t>EMI_per_sqm.kgCO2.BE.Res.HHnew.Thermal.SH.LPG.WH.LPG.NoSolar.LPG</t>
  </si>
  <si>
    <t>EMI_per_sqm.kgCO2.BE.Res.HHnew.Thermal.SH.LPG.WH.LPG.Solar</t>
  </si>
  <si>
    <t>EMI_per_sqm.kgCO2.BE.Res.HHnew.Thermal.SH.LPG.WH.LPG.Solar.LPG</t>
  </si>
  <si>
    <t>EMI_per_sqm.kgCO2.BE.Res.HHnew.Thermal.SH.LPG.WH.LPG.Solar.Solar</t>
  </si>
  <si>
    <t>EMI_per_sqm.kgCO2.BE.Res.HHnew.Thermal.SH.LPG.WH.Elc.NoSolar.Elec</t>
  </si>
  <si>
    <t>EMI_per_sqm.kgCO2.BE.Res.HHnew.Thermal.SH.LPG.WH.Elc.Solar</t>
  </si>
  <si>
    <t>EMI_per_sqm.kgCO2.BE.Res.HHnew.Thermal.SH.LPG.WH.Elc.Solar.Elec</t>
  </si>
  <si>
    <t>EMI_per_sqm.kgCO2.BE.Res.HHnew.Thermal.SH.LPG.WH.Elc.Solar.Solar</t>
  </si>
  <si>
    <t>EMI_per_sqm.kgCO2.BE.Res.HHnew.Thermal.SH.LPG.CO</t>
  </si>
  <si>
    <t>EMI_per_sqm.kgCO2.BE.Res.HHnew.Thermal.SH.LPG.CO.LPG.LPG</t>
  </si>
  <si>
    <t>EMI_per_sqm.kgCO2.BE.Res.HHnew.Thermal.SH.LPG.CO.Elc.Elec</t>
  </si>
  <si>
    <t>EMI_per_sqm.kgCO2.BE.Res.HHnew.Thermal.SH.Oil</t>
  </si>
  <si>
    <t>EMI_per_sqm.kgCO2.BE.Res.HHnew.Thermal.SH.Oil.SH</t>
  </si>
  <si>
    <t>EMI_per_sqm.kgCO2.BE.Res.HHnew.Thermal.SH.Oil.SH.Oil</t>
  </si>
  <si>
    <t>EMI_per_sqm.kgCO2.BE.Res.HHnew.Thermal.SH.Oil.SH.Elec</t>
  </si>
  <si>
    <t>EMI_per_sqm.kgCO2.BE.Res.HHnew.Thermal.SH.Oil.SC</t>
  </si>
  <si>
    <t>EMI_per_sqm.kgCO2.BE.Res.HHnew.Thermal.SH.Oil.SC.AC.Elec</t>
  </si>
  <si>
    <t>EMI_per_sqm.kgCO2.BE.Res.HHnew.Thermal.SH.Oil.WH</t>
  </si>
  <si>
    <t>EMI_per_sqm.kgCO2.BE.Res.HHnew.Thermal.SH.Oil.WH.Oil.NoSolar.Oil</t>
  </si>
  <si>
    <t>EMI_per_sqm.kgCO2.BE.Res.HHnew.Thermal.SH.Oil.WH.Oil.Solar</t>
  </si>
  <si>
    <t>EMI_per_sqm.kgCO2.BE.Res.HHnew.Thermal.SH.Oil.WH.Oil.Solar.Oil</t>
  </si>
  <si>
    <t>EMI_per_sqm.kgCO2.BE.Res.HHnew.Thermal.SH.Oil.WH.Oil.Solar.Solar</t>
  </si>
  <si>
    <t>EMI_per_sqm.kgCO2.BE.Res.HHnew.Thermal.SH.Oil.WH.Elc.NoSolar.Elec</t>
  </si>
  <si>
    <t>EMI_per_sqm.kgCO2.BE.Res.HHnew.Thermal.SH.Oil.WH.Elc.Solar</t>
  </si>
  <si>
    <t>EMI_per_sqm.kgCO2.BE.Res.HHnew.Thermal.SH.Oil.WH.Elc.Solar.Elec</t>
  </si>
  <si>
    <t>EMI_per_sqm.kgCO2.BE.Res.HHnew.Thermal.SH.Oil.WH.Elc.Solar.Solar</t>
  </si>
  <si>
    <t>EMI_per_sqm.kgCO2.BE.Res.HHnew.Thermal.SH.Oil.CO</t>
  </si>
  <si>
    <t>EMI_per_sqm.kgCO2.BE.Res.HHnew.Thermal.SH.Oil.CO.LPG.LPG</t>
  </si>
  <si>
    <t>EMI_per_sqm.kgCO2.BE.Res.HHnew.Thermal.SH.Oil.CO.Elc.Elec</t>
  </si>
  <si>
    <t>EMI_per_sqm.kgCO2.BE.Res.HHnew.Thermal.SH.Gas</t>
  </si>
  <si>
    <t>EMI_per_sqm.kgCO2.BE.Res.HHnew.Thermal.SH.Gas.SH</t>
  </si>
  <si>
    <t>EMI_per_sqm.kgCO2.BE.Res.HHnew.Thermal.SH.Gas.SH.Gas</t>
  </si>
  <si>
    <t>EMI_per_sqm.kgCO2.BE.Res.HHnew.Thermal.SH.Gas.SH.Elec</t>
  </si>
  <si>
    <t>EMI_per_sqm.kgCO2.BE.Res.HHnew.Thermal.SH.Gas.SC</t>
  </si>
  <si>
    <t>EMI_per_sqm.kgCO2.BE.Res.HHnew.Thermal.SH.Gas.SC.AC.Elec</t>
  </si>
  <si>
    <t>EMI_per_sqm.kgCO2.BE.Res.HHnew.Thermal.SH.Gas.WH</t>
  </si>
  <si>
    <t>EMI_per_sqm.kgCO2.BE.Res.HHnew.Thermal.SH.Gas.WH.Gas.NoSolar.Gas</t>
  </si>
  <si>
    <t>EMI_per_sqm.kgCO2.BE.Res.HHnew.Thermal.SH.Gas.WH.Gas.Solar</t>
  </si>
  <si>
    <t>EMI_per_sqm.kgCO2.BE.Res.HHnew.Thermal.SH.Gas.WH.Gas.Solar.Gas</t>
  </si>
  <si>
    <t>EMI_per_sqm.kgCO2.BE.Res.HHnew.Thermal.SH.Gas.WH.Gas.Solar.Solar</t>
  </si>
  <si>
    <t>EMI_per_sqm.kgCO2.BE.Res.HHnew.Thermal.SH.Gas.WH.Elc.NoSolar.Elec</t>
  </si>
  <si>
    <t>EMI_per_sqm.kgCO2.BE.Res.HHnew.Thermal.SH.Gas.WH.Elc.Solar</t>
  </si>
  <si>
    <t>EMI_per_sqm.kgCO2.BE.Res.HHnew.Thermal.SH.Gas.WH.Elc.Solar.Elec</t>
  </si>
  <si>
    <t>EMI_per_sqm.kgCO2.BE.Res.HHnew.Thermal.SH.Gas.WH.Elc.Solar.Solar</t>
  </si>
  <si>
    <t>EMI_per_sqm.kgCO2.BE.Res.HHnew.Thermal.SH.Gas.CO</t>
  </si>
  <si>
    <t>EMI_per_sqm.kgCO2.BE.Res.HHnew.Thermal.SH.Gas.CO.Gas.Gas</t>
  </si>
  <si>
    <t>EMI_per_sqm.kgCO2.BE.Res.HHnew.Thermal.SH.Gas.CO.Elc.Elec</t>
  </si>
  <si>
    <t>EMI_per_sqm.kgCO2.BE.Res.HHnew.Thermal.SH.Biomass</t>
  </si>
  <si>
    <t>EMI_per_sqm.kgCO2.BE.Res.HHnew.Thermal.SH.Biomass.SH</t>
  </si>
  <si>
    <t>EMI_per_sqm.kgCO2.BE.Res.HHnew.Thermal.SH.Biomass.SH.Biomass</t>
  </si>
  <si>
    <t>EMI_per_sqm.kgCO2.BE.Res.HHnew.Thermal.SH.Biomass.SH.Elec</t>
  </si>
  <si>
    <t>EMI_per_sqm.kgCO2.BE.Res.HHnew.Thermal.SH.Biomass.SC</t>
  </si>
  <si>
    <t>EMI_per_sqm.kgCO2.BE.Res.HHnew.Thermal.SH.Biomass.SC.AC.Elec</t>
  </si>
  <si>
    <t>EMI_per_sqm.kgCO2.BE.Res.HHnew.Thermal.SH.Biomass.WH</t>
  </si>
  <si>
    <t>EMI_per_sqm.kgCO2.BE.Res.HHnew.Thermal.SH.Biomass.WH.Biomass.NoSolar.Biomass</t>
  </si>
  <si>
    <t>EMI_per_sqm.kgCO2.BE.Res.HHnew.Thermal.SH.Biomass.WH.Biomass.Solar</t>
  </si>
  <si>
    <t>EMI_per_sqm.kgCO2.BE.Res.HHnew.Thermal.SH.Biomass.WH.Biomass.Solar.Biomass</t>
  </si>
  <si>
    <t>EMI_per_sqm.kgCO2.BE.Res.HHnew.Thermal.SH.Biomass.WH.Biomass.Solar.Solar</t>
  </si>
  <si>
    <t>EMI_per_sqm.kgCO2.BE.Res.HHnew.Thermal.SH.Biomass.WH.LPG.NoSolar.LPG</t>
  </si>
  <si>
    <t>EMI_per_sqm.kgCO2.BE.Res.HHnew.Thermal.SH.Biomass.WH.LPG.Solar</t>
  </si>
  <si>
    <t>EMI_per_sqm.kgCO2.BE.Res.HHnew.Thermal.SH.Biomass.WH.LPG.Solar.LPG</t>
  </si>
  <si>
    <t>EMI_per_sqm.kgCO2.BE.Res.HHnew.Thermal.SH.Biomass.WH.LPG.Solar.Solar</t>
  </si>
  <si>
    <t>EMI_per_sqm.kgCO2.BE.Res.HHnew.Thermal.SH.Biomass.WH.Elc.NoSolar.Elec</t>
  </si>
  <si>
    <t>EMI_per_sqm.kgCO2.BE.Res.HHnew.Thermal.SH.Biomass.WH.Elc.Solar</t>
  </si>
  <si>
    <t>EMI_per_sqm.kgCO2.BE.Res.HHnew.Thermal.SH.Biomass.WH.Elc.Solar.Elec</t>
  </si>
  <si>
    <t>EMI_per_sqm.kgCO2.BE.Res.HHnew.Thermal.SH.Biomass.WH.Elc.Solar.Solar</t>
  </si>
  <si>
    <t>EMI_per_sqm.kgCO2.BE.Res.HHnew.Thermal.SH.Biomass.CO</t>
  </si>
  <si>
    <t>EMI_per_sqm.kgCO2.BE.Res.HHnew.Thermal.SH.Biomass.CO.Biomass.Biomass</t>
  </si>
  <si>
    <t>EMI_per_sqm.kgCO2.BE.Res.HHnew.Thermal.SH.Biomass.CO.LPG.LPG</t>
  </si>
  <si>
    <t>EMI_per_sqm.kgCO2.BE.Res.HHnew.Thermal.SH.Biomass.CO.Elc.Elec</t>
  </si>
  <si>
    <t>EMI_per_sqm.kgCO2.BE.Res.HHnew.Thermal.SH.Geo</t>
  </si>
  <si>
    <t>EMI_per_sqm.kgCO2.BE.Res.HHnew.Thermal.SH.Geo.SH</t>
  </si>
  <si>
    <t>EMI_per_sqm.kgCO2.BE.Res.HHnew.Thermal.SH.Geo.SH.Geo</t>
  </si>
  <si>
    <t>EMI_per_sqm.kgCO2.BE.Res.HHnew.Thermal.SH.Geo.SH.Elec</t>
  </si>
  <si>
    <t>EMI_per_sqm.kgCO2.BE.Res.HHnew.Thermal.SH.Geo.SC</t>
  </si>
  <si>
    <t>EMI_per_sqm.kgCO2.BE.Res.HHnew.Thermal.SH.Geo.SC.AC.Elec</t>
  </si>
  <si>
    <t>EMI_per_sqm.kgCO2.BE.Res.HHnew.Thermal.SH.Geo.WH</t>
  </si>
  <si>
    <t>EMI_per_sqm.kgCO2.BE.Res.HHnew.Thermal.SH.Geo.WH.Geo.NoSolar.Geo</t>
  </si>
  <si>
    <t>EMI_per_sqm.kgCO2.BE.Res.HHnew.Thermal.SH.Geo.WH.Geo.Solar</t>
  </si>
  <si>
    <t>EMI_per_sqm.kgCO2.BE.Res.HHnew.Thermal.SH.Geo.WH.Geo.Solar.Geo</t>
  </si>
  <si>
    <t>EMI_per_sqm.kgCO2.BE.Res.HHnew.Thermal.SH.Geo.WH.Geo.Solar.Solar</t>
  </si>
  <si>
    <t>EMI_per_sqm.kgCO2.BE.Res.HHnew.Thermal.SH.Geo.WH.Elc.NoSolar.Elec</t>
  </si>
  <si>
    <t>EMI_per_sqm.kgCO2.BE.Res.HHnew.Thermal.SH.Geo.WH.Elc.Solar</t>
  </si>
  <si>
    <t>EMI_per_sqm.kgCO2.BE.Res.HHnew.Thermal.SH.Geo.WH.Elc.Solar.Elec</t>
  </si>
  <si>
    <t>EMI_per_sqm.kgCO2.BE.Res.HHnew.Thermal.SH.Geo.WH.Elc.Solar.Solar</t>
  </si>
  <si>
    <t>EMI_per_sqm.kgCO2.BE.Res.HHnew.Thermal.SH.Geo.CO</t>
  </si>
  <si>
    <t>EMI_per_sqm.kgCO2.BE.Res.HHnew.Thermal.SH.Geo.CO.LPG.LPG</t>
  </si>
  <si>
    <t>EMI_per_sqm.kgCO2.BE.Res.HHnew.Thermal.SH.Geo.CO.Elc.Elec</t>
  </si>
  <si>
    <t>EMI_per_sqm.kgCO2.BE.Res.HHnew.Thermal.SH.DistrHeat</t>
  </si>
  <si>
    <t>EMI_per_sqm.kgCO2.BE.Res.HHnew.Thermal.SH.DistrHeat.SH</t>
  </si>
  <si>
    <t>EMI_per_sqm.kgCO2.BE.Res.HHnew.Thermal.SH.DistrHeat.SH.Steam_Distr</t>
  </si>
  <si>
    <t>EMI_per_sqm.kgCO2.BE.Res.HHnew.Thermal.SH.DistrHeat.SH.Elec</t>
  </si>
  <si>
    <t>EMI_per_sqm.kgCO2.BE.Res.HHnew.Thermal.SH.DistrHeat.SC</t>
  </si>
  <si>
    <t>EMI_per_sqm.kgCO2.BE.Res.HHnew.Thermal.SH.DistrHeat.SC.AC.Elec</t>
  </si>
  <si>
    <t>EMI_per_sqm.kgCO2.BE.Res.HHnew.Thermal.SH.DistrHeat.WH</t>
  </si>
  <si>
    <t>EMI_per_sqm.kgCO2.BE.Res.HHnew.Thermal.SH.DistrHeat.WH.DistrHeat.NoSolar.Steam_Distr</t>
  </si>
  <si>
    <t>EMI_per_sqm.kgCO2.BE.Res.HHnew.Thermal.SH.DistrHeat.WH.DistrHeat.Solar</t>
  </si>
  <si>
    <t>EMI_per_sqm.kgCO2.BE.Res.HHnew.Thermal.SH.DistrHeat.WH.DistrHeat.Solar.Steam_Distr</t>
  </si>
  <si>
    <t>EMI_per_sqm.kgCO2.BE.Res.HHnew.Thermal.SH.DistrHeat.WH.DistrHeat.Solar.Solar</t>
  </si>
  <si>
    <t>EMI_per_sqm.kgCO2.BE.Res.HHnew.Thermal.SH.DistrHeat.WH.Elc.NoSolar.Elec</t>
  </si>
  <si>
    <t>EMI_per_sqm.kgCO2.BE.Res.HHnew.Thermal.SH.DistrHeat.WH.Elc.Solar</t>
  </si>
  <si>
    <t>EMI_per_sqm.kgCO2.BE.Res.HHnew.Thermal.SH.DistrHeat.WH.Elc.Solar.Elec</t>
  </si>
  <si>
    <t>EMI_per_sqm.kgCO2.BE.Res.HHnew.Thermal.SH.DistrHeat.WH.Elc.Solar.Solar</t>
  </si>
  <si>
    <t>EMI_per_sqm.kgCO2.BE.Res.HHnew.Thermal.SH.DistrHeat.CO</t>
  </si>
  <si>
    <t>EMI_per_sqm.kgCO2.BE.Res.HHnew.Thermal.SH.DistrHeat.CO.LPG.LPG</t>
  </si>
  <si>
    <t>EMI_per_sqm.kgCO2.BE.Res.HHnew.Thermal.SH.DistrHeat.CO.Elc.Elec</t>
  </si>
  <si>
    <t>EMI_per_sqm.kgCO2.BE.Res.HHnew.Thermal.SH.AdvElc</t>
  </si>
  <si>
    <t>EMI_per_sqm.kgCO2.BE.Res.HHnew.Thermal.SH.AdvElc.SH</t>
  </si>
  <si>
    <t>EMI_per_sqm.kgCO2.BE.Res.HHnew.Thermal.SH.AdvElc.SH.Elec</t>
  </si>
  <si>
    <t>EMI_per_sqm.kgCO2.BE.Res.HHnew.Thermal.SH.AdvElc.SC</t>
  </si>
  <si>
    <t>EMI_per_sqm.kgCO2.BE.Res.HHnew.Thermal.SH.AdvElc.SC.AC.Elec</t>
  </si>
  <si>
    <t>EMI_per_sqm.kgCO2.BE.Res.HHnew.Thermal.SH.AdvElc.WH</t>
  </si>
  <si>
    <t>EMI_per_sqm.kgCO2.BE.Res.HHnew.Thermal.SH.AdvElc.WH.LPG.NoSolar.LPG</t>
  </si>
  <si>
    <t>EMI_per_sqm.kgCO2.BE.Res.HHnew.Thermal.SH.AdvElc.WH.LPG.Solar</t>
  </si>
  <si>
    <t>EMI_per_sqm.kgCO2.BE.Res.HHnew.Thermal.SH.AdvElc.WH.LPG.Solar.LPG</t>
  </si>
  <si>
    <t>EMI_per_sqm.kgCO2.BE.Res.HHnew.Thermal.SH.AdvElc.WH.LPG.Solar.Solar</t>
  </si>
  <si>
    <t>EMI_per_sqm.kgCO2.BE.Res.HHnew.Thermal.SH.AdvElc.WH.Elc.NoSolar.Elec</t>
  </si>
  <si>
    <t>EMI_per_sqm.kgCO2.BE.Res.HHnew.Thermal.SH.AdvElc.WH.Elc.Solar</t>
  </si>
  <si>
    <t>EMI_per_sqm.kgCO2.BE.Res.HHnew.Thermal.SH.AdvElc.WH.Elc.Solar.Elec</t>
  </si>
  <si>
    <t>EMI_per_sqm.kgCO2.BE.Res.HHnew.Thermal.SH.AdvElc.WH.Elc.Solar.Solar</t>
  </si>
  <si>
    <t>EMI_per_sqm.kgCO2.BE.Res.HHnew.Thermal.SH.AdvElc.CO</t>
  </si>
  <si>
    <t>EMI_per_sqm.kgCO2.BE.Res.HHnew.Thermal.SH.AdvElc.CO.LPG.LPG</t>
  </si>
  <si>
    <t>EMI_per_sqm.kgCO2.BE.Res.HHnew.Thermal.SH.AdvElc.CO.Elc.Elec</t>
  </si>
  <si>
    <t>EMI_per_sqm.kgCO2.BE.Res.HHnew.Thermal.SH.ConvElc</t>
  </si>
  <si>
    <t>EMI_per_sqm.kgCO2.BE.Res.HHnew.Thermal.SH.ConvElc.SH</t>
  </si>
  <si>
    <t>EMI_per_sqm.kgCO2.BE.Res.HHnew.Thermal.SH.ConvElc.SH.Elec</t>
  </si>
  <si>
    <t>EMI_per_sqm.kgCO2.BE.Res.HHnew.Thermal.SH.ConvElc.SC</t>
  </si>
  <si>
    <t>EMI_per_sqm.kgCO2.BE.Res.HHnew.Thermal.SH.ConvElc.SC.AC.Elec</t>
  </si>
  <si>
    <t>EMI_per_sqm.kgCO2.BE.Res.HHnew.Thermal.SH.ConvElc.WH</t>
  </si>
  <si>
    <t>EMI_per_sqm.kgCO2.BE.Res.HHnew.Thermal.SH.ConvElc.WH.LPG.NoSolar.LPG</t>
  </si>
  <si>
    <t>EMI_per_sqm.kgCO2.BE.Res.HHnew.Thermal.SH.ConvElc.WH.LPG.Solar</t>
  </si>
  <si>
    <t>EMI_per_sqm.kgCO2.BE.Res.HHnew.Thermal.SH.ConvElc.WH.LPG.Solar.LPG</t>
  </si>
  <si>
    <t>EMI_per_sqm.kgCO2.BE.Res.HHnew.Thermal.SH.ConvElc.WH.LPG.Solar.Solar</t>
  </si>
  <si>
    <t>EMI_per_sqm.kgCO2.BE.Res.HHnew.Thermal.SH.ConvElc.WH.Elc.NoSolar.Elec</t>
  </si>
  <si>
    <t>EMI_per_sqm.kgCO2.BE.Res.HHnew.Thermal.SH.ConvElc.WH.Elc.Solar</t>
  </si>
  <si>
    <t>EMI_per_sqm.kgCO2.BE.Res.HHnew.Thermal.SH.ConvElc.WH.Elc.Solar.Elec</t>
  </si>
  <si>
    <t>EMI_per_sqm.kgCO2.BE.Res.HHnew.Thermal.SH.ConvElc.WH.Elc.Solar.Solar</t>
  </si>
  <si>
    <t>EMI_per_sqm.kgCO2.BE.Res.HHnew.Thermal.SH.ConvElc.CO</t>
  </si>
  <si>
    <t>EMI_per_sqm.kgCO2.BE.Res.HHnew.Thermal.SH.ConvElc.CO.LPG.LPG</t>
  </si>
  <si>
    <t>EMI_per_sqm.kgCO2.BE.Res.HHnew.Thermal.SH.ConvElc.CO.Elc.Elec</t>
  </si>
  <si>
    <t>BE - Household type: Solids</t>
  </si>
  <si>
    <t>BE - Household type: LPG</t>
  </si>
  <si>
    <t>BE - Household type: Diesel oil</t>
  </si>
  <si>
    <t>BE - Household type: Gas</t>
  </si>
  <si>
    <t>BE - Household type: Biomass</t>
  </si>
  <si>
    <t>BE - Household type: Geothermal</t>
  </si>
  <si>
    <t>BE - Household type: Distributed heat</t>
  </si>
  <si>
    <t>BE - Household type: Advanced electric heating</t>
  </si>
  <si>
    <t>BE - Household type: Conventional electric heating</t>
  </si>
  <si>
    <t>BE - Residential / specific electric uses</t>
  </si>
  <si>
    <t>BE - Refrigerators and freezers</t>
  </si>
  <si>
    <t>BE - Washing machines</t>
  </si>
  <si>
    <t>BE - Clothes dryers</t>
  </si>
  <si>
    <t>BE - Dishwashers</t>
  </si>
  <si>
    <t>BE - TV and multimedia</t>
  </si>
  <si>
    <t>BE - ICT equipment</t>
  </si>
  <si>
    <t>BE - Lighting</t>
  </si>
  <si>
    <t>BE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</si>
</sst>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45432.782141203701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175859.98452722814</v>
      </c>
      <c r="C3" s="182">
        <v>177517.78048311657</v>
      </c>
      <c r="D3" s="182">
        <v>178604.2765827922</v>
      </c>
      <c r="E3" s="182">
        <v>179886.66183490367</v>
      </c>
      <c r="F3" s="182">
        <v>181799.9951236163</v>
      </c>
      <c r="G3" s="182">
        <v>184426.75800926861</v>
      </c>
      <c r="H3" s="182">
        <v>187698.12800609003</v>
      </c>
      <c r="I3" s="182">
        <v>191626.77060984241</v>
      </c>
      <c r="J3" s="182">
        <v>194261.20093636017</v>
      </c>
      <c r="K3" s="182">
        <v>195396.90206711821</v>
      </c>
      <c r="L3" s="182">
        <v>201276.13033920951</v>
      </c>
      <c r="M3" s="182">
        <v>203019.03594514466</v>
      </c>
      <c r="N3" s="182">
        <v>205997.00134528687</v>
      </c>
      <c r="O3" s="182">
        <v>209435.33308946062</v>
      </c>
      <c r="P3" s="182">
        <v>210592.64339529394</v>
      </c>
      <c r="Q3" s="182">
        <v>213930.1</v>
      </c>
      <c r="R3" s="182">
        <v>217288.10220344158</v>
      </c>
      <c r="S3" s="182">
        <v>221400.83311587269</v>
      </c>
      <c r="T3" s="182">
        <v>225705.90687714377</v>
      </c>
      <c r="U3" s="182">
        <v>229537.21958010594</v>
      </c>
      <c r="V3" s="182">
        <v>210728.04920979007</v>
      </c>
      <c r="W3" s="182">
        <v>223992.9140192153</v>
      </c>
      <c r="DA3" s="210" t="s">
        <v>221</v>
      </c>
    </row>
    <row r="4" spans="1:105" ht="12" customHeight="1" x14ac:dyDescent="0.25">
      <c r="A4" s="183" t="s">
        <v>90</v>
      </c>
      <c r="B4" s="36">
        <v>10239085</v>
      </c>
      <c r="C4" s="36">
        <v>10263414</v>
      </c>
      <c r="D4" s="36">
        <v>10309725</v>
      </c>
      <c r="E4" s="36">
        <v>10355844</v>
      </c>
      <c r="F4" s="36">
        <v>10396421</v>
      </c>
      <c r="G4" s="36">
        <v>10445852</v>
      </c>
      <c r="H4" s="36">
        <v>10511382</v>
      </c>
      <c r="I4" s="36">
        <v>10584534</v>
      </c>
      <c r="J4" s="36">
        <v>10666866</v>
      </c>
      <c r="K4" s="36">
        <v>10753080</v>
      </c>
      <c r="L4" s="36">
        <v>10839905</v>
      </c>
      <c r="M4" s="36">
        <v>11000638</v>
      </c>
      <c r="N4" s="36">
        <v>11075889</v>
      </c>
      <c r="O4" s="36">
        <v>11137974</v>
      </c>
      <c r="P4" s="36">
        <v>11180840</v>
      </c>
      <c r="Q4" s="36">
        <v>11237274</v>
      </c>
      <c r="R4" s="36">
        <v>11311117</v>
      </c>
      <c r="S4" s="36">
        <v>11351727</v>
      </c>
      <c r="T4" s="36">
        <v>11398589</v>
      </c>
      <c r="U4" s="36">
        <v>11455519</v>
      </c>
      <c r="V4" s="36">
        <v>11522440</v>
      </c>
      <c r="W4" s="36">
        <v>11554767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4373926</v>
      </c>
      <c r="C6" s="35">
        <v>4400571</v>
      </c>
      <c r="D6" s="35">
        <v>4436875</v>
      </c>
      <c r="E6" s="35">
        <v>4473367</v>
      </c>
      <c r="F6" s="35">
        <v>4508622</v>
      </c>
      <c r="G6" s="35">
        <v>4551569</v>
      </c>
      <c r="H6" s="35">
        <v>4574144</v>
      </c>
      <c r="I6" s="35">
        <v>4611997</v>
      </c>
      <c r="J6" s="35">
        <v>4655987</v>
      </c>
      <c r="K6" s="35">
        <v>4716263</v>
      </c>
      <c r="L6" s="35">
        <v>4758518</v>
      </c>
      <c r="M6" s="35">
        <v>4839700</v>
      </c>
      <c r="N6" s="35">
        <v>4859978</v>
      </c>
      <c r="O6" s="35">
        <v>4878657</v>
      </c>
      <c r="P6" s="35">
        <v>4897433</v>
      </c>
      <c r="Q6" s="35">
        <v>4932956</v>
      </c>
      <c r="R6" s="35">
        <v>4950161</v>
      </c>
      <c r="S6" s="35">
        <v>4965760</v>
      </c>
      <c r="T6" s="35">
        <v>4999381</v>
      </c>
      <c r="U6" s="35">
        <v>5042042</v>
      </c>
      <c r="V6" s="35">
        <v>5073730</v>
      </c>
      <c r="W6" s="35">
        <v>5126339</v>
      </c>
      <c r="DA6" s="59" t="s">
        <v>223</v>
      </c>
    </row>
    <row r="7" spans="1:105" ht="12" customHeight="1" x14ac:dyDescent="0.25">
      <c r="A7" s="185" t="s">
        <v>187</v>
      </c>
      <c r="B7" s="114">
        <v>544890.53168469411</v>
      </c>
      <c r="C7" s="114">
        <v>548175.6325735359</v>
      </c>
      <c r="D7" s="114">
        <v>552648.84462520119</v>
      </c>
      <c r="E7" s="114">
        <v>557126.40797811921</v>
      </c>
      <c r="F7" s="114">
        <v>561427.66074978944</v>
      </c>
      <c r="G7" s="114">
        <v>566674.15056487988</v>
      </c>
      <c r="H7" s="114">
        <v>569394.28753955464</v>
      </c>
      <c r="I7" s="114">
        <v>574000.12047436635</v>
      </c>
      <c r="J7" s="114">
        <v>579359.60040696268</v>
      </c>
      <c r="K7" s="114">
        <v>586729.82671081636</v>
      </c>
      <c r="L7" s="114">
        <v>591848.05908814433</v>
      </c>
      <c r="M7" s="114">
        <v>601737.41453391395</v>
      </c>
      <c r="N7" s="114">
        <v>604095.26540000003</v>
      </c>
      <c r="O7" s="114">
        <v>606246.01713393454</v>
      </c>
      <c r="P7" s="114">
        <v>608402.20156189962</v>
      </c>
      <c r="Q7" s="114">
        <v>612615.21783448022</v>
      </c>
      <c r="R7" s="114">
        <v>614555.1149621756</v>
      </c>
      <c r="S7" s="114">
        <v>616283.20787902991</v>
      </c>
      <c r="T7" s="114">
        <v>620212.17155045248</v>
      </c>
      <c r="U7" s="114">
        <v>625235.72268553451</v>
      </c>
      <c r="V7" s="114">
        <v>628893.36199999985</v>
      </c>
      <c r="W7" s="114">
        <v>635111.96091485326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126052</v>
      </c>
      <c r="D8" s="138">
        <v>136317</v>
      </c>
      <c r="E8" s="138">
        <v>137330</v>
      </c>
      <c r="F8" s="138">
        <v>136922</v>
      </c>
      <c r="G8" s="138">
        <v>145416</v>
      </c>
      <c r="H8" s="138">
        <v>126020</v>
      </c>
      <c r="I8" s="138">
        <v>141811</v>
      </c>
      <c r="J8" s="138">
        <v>148808</v>
      </c>
      <c r="K8" s="138">
        <v>166094</v>
      </c>
      <c r="L8" s="138">
        <v>149443</v>
      </c>
      <c r="M8" s="138">
        <v>189330</v>
      </c>
      <c r="N8" s="138">
        <v>130271</v>
      </c>
      <c r="O8" s="138">
        <v>129133</v>
      </c>
      <c r="P8" s="138">
        <v>129655</v>
      </c>
      <c r="Q8" s="138">
        <v>146828</v>
      </c>
      <c r="R8" s="138">
        <v>129318</v>
      </c>
      <c r="S8" s="138">
        <v>128103</v>
      </c>
      <c r="T8" s="138">
        <v>146479</v>
      </c>
      <c r="U8" s="138">
        <v>156283</v>
      </c>
      <c r="V8" s="138">
        <v>146280</v>
      </c>
      <c r="W8" s="138">
        <v>167921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15668.925645634738</v>
      </c>
      <c r="D9" s="39">
        <v>16932.530463860941</v>
      </c>
      <c r="E9" s="39">
        <v>17039.65778113229</v>
      </c>
      <c r="F9" s="39">
        <v>16966.621523859427</v>
      </c>
      <c r="G9" s="39">
        <v>18011.769312548568</v>
      </c>
      <c r="H9" s="39">
        <v>15607.003613507435</v>
      </c>
      <c r="I9" s="39">
        <v>17556.607569059601</v>
      </c>
      <c r="J9" s="39">
        <v>18417.390777481705</v>
      </c>
      <c r="K9" s="39">
        <v>20552.71413785245</v>
      </c>
      <c r="L9" s="39">
        <v>18471.390686412135</v>
      </c>
      <c r="M9" s="39">
        <v>23362.107664402603</v>
      </c>
      <c r="N9" s="39">
        <v>16060.447629633292</v>
      </c>
      <c r="O9" s="39">
        <v>15910.778489462878</v>
      </c>
      <c r="P9" s="39">
        <v>15969.156403866646</v>
      </c>
      <c r="Q9" s="39">
        <v>18079.058045844413</v>
      </c>
      <c r="R9" s="39">
        <v>15906.597108162809</v>
      </c>
      <c r="S9" s="39">
        <v>15743.502500065089</v>
      </c>
      <c r="T9" s="39">
        <v>17988.473508779582</v>
      </c>
      <c r="U9" s="39">
        <v>19178.237792121548</v>
      </c>
      <c r="V9" s="39">
        <v>17933.165650944862</v>
      </c>
      <c r="W9" s="39">
        <v>20583.82068349453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2515.89</v>
      </c>
      <c r="C11" s="41">
        <v>2719.01</v>
      </c>
      <c r="D11" s="41">
        <v>2527.94</v>
      </c>
      <c r="E11" s="41">
        <v>2687.09</v>
      </c>
      <c r="F11" s="41">
        <v>2773.96</v>
      </c>
      <c r="G11" s="41">
        <v>2661.22</v>
      </c>
      <c r="H11" s="41">
        <v>2588.67</v>
      </c>
      <c r="I11" s="41">
        <v>2439.16</v>
      </c>
      <c r="J11" s="41">
        <v>2698.26</v>
      </c>
      <c r="K11" s="41">
        <v>2692.13</v>
      </c>
      <c r="L11" s="41">
        <v>3193.64</v>
      </c>
      <c r="M11" s="41">
        <v>2404.6799999999998</v>
      </c>
      <c r="N11" s="41">
        <v>2766.54</v>
      </c>
      <c r="O11" s="41">
        <v>3021.71</v>
      </c>
      <c r="P11" s="41">
        <v>2323.21</v>
      </c>
      <c r="Q11" s="41">
        <v>2632.63</v>
      </c>
      <c r="R11" s="41">
        <v>2695.22</v>
      </c>
      <c r="S11" s="41">
        <v>2584.09</v>
      </c>
      <c r="T11" s="41">
        <v>2511.15</v>
      </c>
      <c r="U11" s="41">
        <v>2532.36</v>
      </c>
      <c r="V11" s="41">
        <v>2339.71</v>
      </c>
      <c r="W11" s="41">
        <v>2770.92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2633.7271428571426</v>
      </c>
      <c r="C12" s="187">
        <f t="shared" ref="C12:W12" si="0">AVERAGE($B11:$V11)</f>
        <v>2633.7271428571426</v>
      </c>
      <c r="D12" s="187">
        <f t="shared" si="0"/>
        <v>2633.7271428571426</v>
      </c>
      <c r="E12" s="187">
        <f t="shared" si="0"/>
        <v>2633.7271428571426</v>
      </c>
      <c r="F12" s="187">
        <f t="shared" si="0"/>
        <v>2633.7271428571426</v>
      </c>
      <c r="G12" s="187">
        <f t="shared" si="0"/>
        <v>2633.7271428571426</v>
      </c>
      <c r="H12" s="187">
        <f t="shared" si="0"/>
        <v>2633.7271428571426</v>
      </c>
      <c r="I12" s="187">
        <f t="shared" si="0"/>
        <v>2633.7271428571426</v>
      </c>
      <c r="J12" s="187">
        <f t="shared" si="0"/>
        <v>2633.7271428571426</v>
      </c>
      <c r="K12" s="187">
        <f t="shared" si="0"/>
        <v>2633.7271428571426</v>
      </c>
      <c r="L12" s="187">
        <f t="shared" si="0"/>
        <v>2633.7271428571426</v>
      </c>
      <c r="M12" s="187">
        <f t="shared" si="0"/>
        <v>2633.7271428571426</v>
      </c>
      <c r="N12" s="187">
        <f t="shared" si="0"/>
        <v>2633.7271428571426</v>
      </c>
      <c r="O12" s="187">
        <f t="shared" si="0"/>
        <v>2633.7271428571426</v>
      </c>
      <c r="P12" s="187">
        <f t="shared" si="0"/>
        <v>2633.7271428571426</v>
      </c>
      <c r="Q12" s="187">
        <f t="shared" si="0"/>
        <v>2633.7271428571426</v>
      </c>
      <c r="R12" s="187">
        <f t="shared" si="0"/>
        <v>2633.7271428571426</v>
      </c>
      <c r="S12" s="187">
        <f t="shared" si="0"/>
        <v>2633.7271428571426</v>
      </c>
      <c r="T12" s="187">
        <f t="shared" si="0"/>
        <v>2633.7271428571426</v>
      </c>
      <c r="U12" s="187">
        <f t="shared" si="0"/>
        <v>2633.7271428571426</v>
      </c>
      <c r="V12" s="187">
        <f t="shared" si="0"/>
        <v>2633.7271428571426</v>
      </c>
      <c r="W12" s="187">
        <f t="shared" si="0"/>
        <v>2633.7271428571426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0.95525840891425462</v>
      </c>
      <c r="C13" s="189">
        <f t="shared" si="1"/>
        <v>1.0323810525984634</v>
      </c>
      <c r="D13" s="189">
        <f t="shared" si="1"/>
        <v>0.95983367405995534</v>
      </c>
      <c r="E13" s="189">
        <f t="shared" si="1"/>
        <v>1.0202613460880263</v>
      </c>
      <c r="F13" s="189">
        <f t="shared" si="1"/>
        <v>1.0532450210429654</v>
      </c>
      <c r="G13" s="189">
        <f t="shared" si="1"/>
        <v>1.0104387644017794</v>
      </c>
      <c r="H13" s="189">
        <f t="shared" si="1"/>
        <v>0.98289225101417943</v>
      </c>
      <c r="I13" s="189">
        <f t="shared" si="1"/>
        <v>0.92612479110266877</v>
      </c>
      <c r="J13" s="189">
        <f t="shared" si="1"/>
        <v>1.0245024839865722</v>
      </c>
      <c r="K13" s="189">
        <f t="shared" si="1"/>
        <v>1.0221749839580954</v>
      </c>
      <c r="L13" s="189">
        <f t="shared" si="1"/>
        <v>1.2125933427315663</v>
      </c>
      <c r="M13" s="189">
        <f t="shared" si="1"/>
        <v>0.91303307805505407</v>
      </c>
      <c r="N13" s="189">
        <f t="shared" si="1"/>
        <v>1.0504277208453638</v>
      </c>
      <c r="O13" s="189">
        <f t="shared" si="1"/>
        <v>1.1473132318186776</v>
      </c>
      <c r="P13" s="189">
        <f t="shared" si="1"/>
        <v>0.88209972938947478</v>
      </c>
      <c r="Q13" s="189">
        <f t="shared" si="1"/>
        <v>0.9995834257697811</v>
      </c>
      <c r="R13" s="189">
        <f t="shared" ref="R13:V13" si="2">R11/R12</f>
        <v>1.0233482262236733</v>
      </c>
      <c r="S13" s="189">
        <f t="shared" si="2"/>
        <v>0.98115327056875956</v>
      </c>
      <c r="T13" s="189">
        <f t="shared" si="2"/>
        <v>0.9534586780602613</v>
      </c>
      <c r="U13" s="189">
        <f t="shared" si="2"/>
        <v>0.96151190409680165</v>
      </c>
      <c r="V13" s="189">
        <f t="shared" si="2"/>
        <v>0.8883646152736292</v>
      </c>
      <c r="W13" s="189">
        <f t="shared" ref="W13" si="3">W11/W12</f>
        <v>1.0520907632800667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2.3409369522941175</v>
      </c>
      <c r="C17" s="14">
        <f t="shared" si="4"/>
        <v>2.3322914230903216</v>
      </c>
      <c r="D17" s="14">
        <f t="shared" si="4"/>
        <v>2.323645583885054</v>
      </c>
      <c r="E17" s="14">
        <f t="shared" si="4"/>
        <v>2.3149998647551162</v>
      </c>
      <c r="F17" s="14">
        <f t="shared" si="4"/>
        <v>2.305897677827061</v>
      </c>
      <c r="G17" s="14">
        <f t="shared" si="4"/>
        <v>2.2950002515616044</v>
      </c>
      <c r="H17" s="14">
        <f t="shared" si="4"/>
        <v>2.2979998006184328</v>
      </c>
      <c r="I17" s="14">
        <f t="shared" si="4"/>
        <v>2.2950001918908445</v>
      </c>
      <c r="J17" s="14">
        <f t="shared" si="4"/>
        <v>2.2909999533933405</v>
      </c>
      <c r="K17" s="14">
        <f t="shared" si="4"/>
        <v>2.2800000763316208</v>
      </c>
      <c r="L17" s="14">
        <f t="shared" si="4"/>
        <v>2.2780002093088645</v>
      </c>
      <c r="M17" s="14">
        <f t="shared" si="4"/>
        <v>2.2729999793375621</v>
      </c>
      <c r="N17" s="14">
        <f t="shared" si="4"/>
        <v>2.278999822632942</v>
      </c>
      <c r="O17" s="14">
        <f t="shared" si="4"/>
        <v>2.2830000141432367</v>
      </c>
      <c r="P17" s="14">
        <f t="shared" si="4"/>
        <v>2.2830000941309456</v>
      </c>
      <c r="Q17" s="14">
        <f t="shared" si="4"/>
        <v>2.2780000470306243</v>
      </c>
      <c r="R17" s="14">
        <f t="shared" ref="R17:V17" si="5">R4/R6</f>
        <v>2.2849998212179363</v>
      </c>
      <c r="S17" s="14">
        <f t="shared" si="5"/>
        <v>2.2859999275035441</v>
      </c>
      <c r="T17" s="14">
        <f t="shared" si="5"/>
        <v>2.2800000640079241</v>
      </c>
      <c r="U17" s="14">
        <f t="shared" si="5"/>
        <v>2.2719999159070867</v>
      </c>
      <c r="V17" s="14">
        <f t="shared" si="5"/>
        <v>2.2709998364122645</v>
      </c>
      <c r="W17" s="14">
        <f t="shared" ref="W17" si="6">W4/W6</f>
        <v>2.2539997842514903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53.216721189900674</v>
      </c>
      <c r="C18" s="94">
        <f t="shared" si="7"/>
        <v>53.410651911102477</v>
      </c>
      <c r="D18" s="94">
        <f t="shared" si="7"/>
        <v>53.604615508677604</v>
      </c>
      <c r="E18" s="94">
        <f t="shared" si="7"/>
        <v>53.798261926127822</v>
      </c>
      <c r="F18" s="94">
        <f t="shared" si="7"/>
        <v>54.002012880181503</v>
      </c>
      <c r="G18" s="94">
        <f t="shared" si="7"/>
        <v>54.248724811042692</v>
      </c>
      <c r="H18" s="94">
        <f t="shared" si="7"/>
        <v>54.169307855004661</v>
      </c>
      <c r="I18" s="94">
        <f t="shared" si="7"/>
        <v>54.230079517375664</v>
      </c>
      <c r="J18" s="94">
        <f t="shared" si="7"/>
        <v>54.313947546257978</v>
      </c>
      <c r="K18" s="94">
        <f t="shared" si="7"/>
        <v>54.563885576115531</v>
      </c>
      <c r="L18" s="94">
        <f t="shared" si="7"/>
        <v>54.599007933016416</v>
      </c>
      <c r="M18" s="94">
        <f t="shared" si="7"/>
        <v>54.700228707999841</v>
      </c>
      <c r="N18" s="94">
        <f t="shared" si="7"/>
        <v>54.54146979985083</v>
      </c>
      <c r="O18" s="94">
        <f t="shared" si="7"/>
        <v>54.43054698582835</v>
      </c>
      <c r="P18" s="94">
        <f t="shared" si="7"/>
        <v>54.414713166622512</v>
      </c>
      <c r="Q18" s="94">
        <f t="shared" si="7"/>
        <v>54.516354930428875</v>
      </c>
      <c r="R18" s="94">
        <f t="shared" ref="R18:V18" si="8">R7*1000/R4</f>
        <v>54.331956336600143</v>
      </c>
      <c r="S18" s="94">
        <f t="shared" si="8"/>
        <v>54.289819326964952</v>
      </c>
      <c r="T18" s="94">
        <f t="shared" si="8"/>
        <v>54.411311044766371</v>
      </c>
      <c r="U18" s="94">
        <f t="shared" si="8"/>
        <v>54.579432209534502</v>
      </c>
      <c r="V18" s="94">
        <f t="shared" si="8"/>
        <v>54.579877352366331</v>
      </c>
      <c r="W18" s="94">
        <f t="shared" ref="W18" si="9">W7*1000/W4</f>
        <v>54.965362859748986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124.57698911337187</v>
      </c>
      <c r="C19" s="15">
        <f t="shared" si="10"/>
        <v>124.569205353927</v>
      </c>
      <c r="D19" s="15">
        <f t="shared" si="10"/>
        <v>124.55812810259501</v>
      </c>
      <c r="E19" s="15">
        <f t="shared" si="10"/>
        <v>124.54296908304623</v>
      </c>
      <c r="F19" s="15">
        <f t="shared" si="10"/>
        <v>124.52311609839758</v>
      </c>
      <c r="G19" s="15">
        <f t="shared" si="10"/>
        <v>124.50083708823922</v>
      </c>
      <c r="H19" s="15">
        <f t="shared" si="10"/>
        <v>124.48105865043921</v>
      </c>
      <c r="I19" s="15">
        <f t="shared" si="10"/>
        <v>124.45804289863291</v>
      </c>
      <c r="J19" s="15">
        <f t="shared" si="10"/>
        <v>124.43325129708538</v>
      </c>
      <c r="K19" s="15">
        <f t="shared" si="10"/>
        <v>124.40566327849325</v>
      </c>
      <c r="L19" s="15">
        <f t="shared" si="10"/>
        <v>124.37655149946775</v>
      </c>
      <c r="M19" s="15">
        <f t="shared" si="10"/>
        <v>124.33361872304357</v>
      </c>
      <c r="N19" s="15">
        <f t="shared" si="10"/>
        <v>124.3</v>
      </c>
      <c r="O19" s="15">
        <f t="shared" si="10"/>
        <v>124.26493953847022</v>
      </c>
      <c r="P19" s="15">
        <f t="shared" si="10"/>
        <v>124.22879528150762</v>
      </c>
      <c r="Q19" s="15">
        <f t="shared" si="10"/>
        <v>124.18825909545517</v>
      </c>
      <c r="R19" s="15">
        <f t="shared" ref="R19:V19" si="11">R7*1000/R6</f>
        <v>124.14851051555205</v>
      </c>
      <c r="S19" s="15">
        <f t="shared" si="11"/>
        <v>124.1065230456224</v>
      </c>
      <c r="T19" s="15">
        <f t="shared" si="11"/>
        <v>124.0577926648224</v>
      </c>
      <c r="U19" s="15">
        <f t="shared" si="11"/>
        <v>124.00446539031894</v>
      </c>
      <c r="V19" s="15">
        <f t="shared" si="11"/>
        <v>123.95089253862541</v>
      </c>
      <c r="W19" s="15">
        <f t="shared" ref="W19" si="12">W7*1000/W6</f>
        <v>123.89191602717909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53.297478579314408</v>
      </c>
      <c r="D20" s="4">
        <f t="shared" si="13"/>
        <v>53.456676975515599</v>
      </c>
      <c r="E20" s="4">
        <f t="shared" si="13"/>
        <v>53.597493249798958</v>
      </c>
      <c r="F20" s="4">
        <f t="shared" si="13"/>
        <v>53.73807510334106</v>
      </c>
      <c r="G20" s="4">
        <f t="shared" si="13"/>
        <v>53.971121715580274</v>
      </c>
      <c r="H20" s="4">
        <f t="shared" si="13"/>
        <v>53.89271574455254</v>
      </c>
      <c r="I20" s="4">
        <f t="shared" si="13"/>
        <v>53.944597379308767</v>
      </c>
      <c r="J20" s="4">
        <f t="shared" si="13"/>
        <v>54.022756834440507</v>
      </c>
      <c r="K20" s="4">
        <f t="shared" si="13"/>
        <v>54.272568571328598</v>
      </c>
      <c r="L20" s="4">
        <f t="shared" si="13"/>
        <v>54.258809078356094</v>
      </c>
      <c r="M20" s="4">
        <f t="shared" si="13"/>
        <v>54.286663996666235</v>
      </c>
      <c r="N20" s="4">
        <f t="shared" si="13"/>
        <v>54.096056530150072</v>
      </c>
      <c r="O20" s="4">
        <f t="shared" si="13"/>
        <v>53.969485106998619</v>
      </c>
      <c r="P20" s="4">
        <f t="shared" si="13"/>
        <v>53.949419442774989</v>
      </c>
      <c r="Q20" s="4">
        <f t="shared" si="13"/>
        <v>54.052176632537467</v>
      </c>
      <c r="R20" s="4">
        <f t="shared" ref="R20:V20" si="14">IF(SUM(R21)=0,"",R21/R17)</f>
        <v>53.830960804949257</v>
      </c>
      <c r="S20" s="4">
        <f t="shared" si="14"/>
        <v>53.760815101911909</v>
      </c>
      <c r="T20" s="4">
        <f t="shared" si="14"/>
        <v>53.862199646417999</v>
      </c>
      <c r="U20" s="4">
        <f t="shared" si="14"/>
        <v>54.011799755667468</v>
      </c>
      <c r="V20" s="4">
        <f t="shared" si="14"/>
        <v>53.98273767364271</v>
      </c>
      <c r="W20" s="4">
        <f t="shared" ref="W20" si="15">IF(SUM(W21)=0,"",W21/W17)</f>
        <v>54.383494171766898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124.30525216287514</v>
      </c>
      <c r="D21" s="3">
        <f t="shared" si="16"/>
        <v>124.21437138332666</v>
      </c>
      <c r="E21" s="3">
        <f t="shared" si="16"/>
        <v>124.07818962449784</v>
      </c>
      <c r="F21" s="3">
        <f t="shared" si="16"/>
        <v>123.91450259169035</v>
      </c>
      <c r="G21" s="3">
        <f t="shared" si="16"/>
        <v>123.86373791431869</v>
      </c>
      <c r="H21" s="3">
        <f t="shared" si="16"/>
        <v>123.84545003576761</v>
      </c>
      <c r="I21" s="3">
        <f t="shared" si="16"/>
        <v>123.80286133698796</v>
      </c>
      <c r="J21" s="3">
        <f t="shared" si="16"/>
        <v>123.76613338988297</v>
      </c>
      <c r="K21" s="3">
        <f t="shared" si="16"/>
        <v>123.74146048534233</v>
      </c>
      <c r="L21" s="3">
        <f t="shared" si="16"/>
        <v>123.6015784373449</v>
      </c>
      <c r="M21" s="3">
        <f t="shared" si="16"/>
        <v>123.39358614272753</v>
      </c>
      <c r="N21" s="3">
        <f t="shared" si="16"/>
        <v>123.28490323735362</v>
      </c>
      <c r="O21" s="3">
        <f t="shared" si="16"/>
        <v>123.21233526258105</v>
      </c>
      <c r="P21" s="3">
        <f t="shared" si="16"/>
        <v>123.16652966616518</v>
      </c>
      <c r="Q21" s="3">
        <f t="shared" si="16"/>
        <v>123.13086091102797</v>
      </c>
      <c r="R21" s="3">
        <f t="shared" ref="R21:V21" si="17">IF(SUM(R9)=0,"",R9*1000/R8)</f>
        <v>123.0037358152988</v>
      </c>
      <c r="S21" s="3">
        <f t="shared" si="17"/>
        <v>122.89721942550206</v>
      </c>
      <c r="T21" s="3">
        <f t="shared" si="17"/>
        <v>122.80581864144062</v>
      </c>
      <c r="U21" s="3">
        <f t="shared" si="17"/>
        <v>122.7148045028669</v>
      </c>
      <c r="V21" s="3">
        <f t="shared" si="17"/>
        <v>122.59478842592878</v>
      </c>
      <c r="W21" s="3">
        <f t="shared" ref="W21" si="18">IF(SUM(W9)=0,"",W9*1000/W8)</f>
        <v>122.58038413000477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17175.361326449398</v>
      </c>
      <c r="C22" s="13">
        <f t="shared" si="19"/>
        <v>17296.172646169838</v>
      </c>
      <c r="D22" s="13">
        <f t="shared" si="19"/>
        <v>17323.864272111256</v>
      </c>
      <c r="E22" s="13">
        <f t="shared" si="19"/>
        <v>17370.545735809046</v>
      </c>
      <c r="F22" s="13">
        <f t="shared" si="19"/>
        <v>17486.786570456919</v>
      </c>
      <c r="G22" s="13">
        <f t="shared" si="19"/>
        <v>17655.501725399576</v>
      </c>
      <c r="H22" s="13">
        <f t="shared" si="19"/>
        <v>17856.655576411362</v>
      </c>
      <c r="I22" s="13">
        <f t="shared" si="19"/>
        <v>18104.412590090637</v>
      </c>
      <c r="J22" s="13">
        <f t="shared" si="19"/>
        <v>18211.647257625638</v>
      </c>
      <c r="K22" s="13">
        <f t="shared" si="19"/>
        <v>18171.24973190176</v>
      </c>
      <c r="L22" s="13">
        <f t="shared" si="19"/>
        <v>18568.071430442378</v>
      </c>
      <c r="M22" s="13">
        <f t="shared" si="19"/>
        <v>18455.205593088751</v>
      </c>
      <c r="N22" s="13">
        <f t="shared" si="19"/>
        <v>18598.687775336759</v>
      </c>
      <c r="O22" s="13">
        <f t="shared" si="19"/>
        <v>18803.718978825109</v>
      </c>
      <c r="P22" s="13">
        <f t="shared" si="19"/>
        <v>18835.136125308469</v>
      </c>
      <c r="Q22" s="13">
        <f t="shared" si="19"/>
        <v>19037.544158841371</v>
      </c>
      <c r="R22" s="13">
        <f t="shared" ref="R22:V22" si="20">R3*1000000/R4</f>
        <v>19210.13655887757</v>
      </c>
      <c r="S22" s="13">
        <f t="shared" si="20"/>
        <v>19503.713674216502</v>
      </c>
      <c r="T22" s="13">
        <f t="shared" si="20"/>
        <v>19801.214595696343</v>
      </c>
      <c r="U22" s="13">
        <f t="shared" si="20"/>
        <v>20037.260606010601</v>
      </c>
      <c r="V22" s="13">
        <f t="shared" si="20"/>
        <v>18288.49177863283</v>
      </c>
      <c r="W22" s="13">
        <f t="shared" ref="W22" si="21">W3*1000000/W4</f>
        <v>19385.32503677619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40206.43799808871</v>
      </c>
      <c r="C23" s="46">
        <f t="shared" si="22"/>
        <v>40339.715114951352</v>
      </c>
      <c r="D23" s="46">
        <f t="shared" si="22"/>
        <v>40254.520711715384</v>
      </c>
      <c r="E23" s="46">
        <f t="shared" si="22"/>
        <v>40212.811029120501</v>
      </c>
      <c r="F23" s="46">
        <f t="shared" si="22"/>
        <v>40322.740545474051</v>
      </c>
      <c r="G23" s="46">
        <f t="shared" si="22"/>
        <v>40519.380901238364</v>
      </c>
      <c r="H23" s="46">
        <f t="shared" si="22"/>
        <v>41034.590954305335</v>
      </c>
      <c r="I23" s="46">
        <f t="shared" si="22"/>
        <v>41549.630368329039</v>
      </c>
      <c r="J23" s="46">
        <f t="shared" si="22"/>
        <v>41722.883018436296</v>
      </c>
      <c r="K23" s="46">
        <f t="shared" si="22"/>
        <v>41430.450775776968</v>
      </c>
      <c r="L23" s="46">
        <f t="shared" si="22"/>
        <v>42298.070605009692</v>
      </c>
      <c r="M23" s="46">
        <f t="shared" si="22"/>
        <v>41948.681931761195</v>
      </c>
      <c r="N23" s="46">
        <f t="shared" si="22"/>
        <v>42386.406141197935</v>
      </c>
      <c r="O23" s="46">
        <f t="shared" si="22"/>
        <v>42928.890694603171</v>
      </c>
      <c r="P23" s="46">
        <f t="shared" si="22"/>
        <v>43000.617547048409</v>
      </c>
      <c r="Q23" s="46">
        <f t="shared" si="22"/>
        <v>43367.526489188225</v>
      </c>
      <c r="R23" s="46">
        <f t="shared" ref="R23:V23" si="23">R3*1000000/R6</f>
        <v>43895.158602607386</v>
      </c>
      <c r="S23" s="46">
        <f t="shared" si="23"/>
        <v>44585.488045308812</v>
      </c>
      <c r="T23" s="46">
        <f t="shared" si="23"/>
        <v>45146.770545622305</v>
      </c>
      <c r="U23" s="46">
        <f t="shared" si="23"/>
        <v>45524.654411864467</v>
      </c>
      <c r="V23" s="46">
        <f t="shared" si="23"/>
        <v>41533.161837502208</v>
      </c>
      <c r="W23" s="46">
        <f t="shared" ref="W23" si="24">W3*1000000/W6</f>
        <v>43694.51845053854</v>
      </c>
      <c r="DA23" s="11"/>
    </row>
    <row r="24" spans="1:105" ht="12" customHeight="1" x14ac:dyDescent="0.25">
      <c r="A24" s="180" t="s">
        <v>191</v>
      </c>
      <c r="B24" s="15">
        <v>1.2292468403272903</v>
      </c>
      <c r="C24" s="15">
        <v>1.2181706212174128</v>
      </c>
      <c r="D24" s="15">
        <v>1.2100855843164195</v>
      </c>
      <c r="E24" s="15">
        <v>1.202190999315784</v>
      </c>
      <c r="F24" s="15">
        <v>1.1908003911650615</v>
      </c>
      <c r="G24" s="15">
        <v>1.1782104784583378</v>
      </c>
      <c r="H24" s="15">
        <v>1.1764893641137992</v>
      </c>
      <c r="I24" s="15">
        <v>1.1753289265001767</v>
      </c>
      <c r="J24" s="15">
        <v>1.1874150038000448</v>
      </c>
      <c r="K24" s="15">
        <v>1.2015255429644414</v>
      </c>
      <c r="L24" s="15">
        <v>1.2235540903318574</v>
      </c>
      <c r="M24" s="15">
        <v>1.2118829600741063</v>
      </c>
      <c r="N24" s="15">
        <v>1.2444227976574722</v>
      </c>
      <c r="O24" s="15">
        <v>1.2744933614322969</v>
      </c>
      <c r="P24" s="15">
        <v>1.2740826771889413</v>
      </c>
      <c r="Q24" s="15">
        <v>1.2677797318104027</v>
      </c>
      <c r="R24" s="15">
        <v>1.2611778671733023</v>
      </c>
      <c r="S24" s="15">
        <v>1.2588741315799119</v>
      </c>
      <c r="T24" s="15">
        <v>1.2570828166652381</v>
      </c>
      <c r="U24" s="15">
        <v>1.2532677771773628</v>
      </c>
      <c r="V24" s="15">
        <v>1.2342619978300482</v>
      </c>
      <c r="W24" s="15">
        <v>1.2438196478448049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9565.7693895098892</v>
      </c>
      <c r="C28" s="22">
        <v>9968.17781599312</v>
      </c>
      <c r="D28" s="22">
        <v>9418.3337919174555</v>
      </c>
      <c r="E28" s="22">
        <v>9944.3688736027507</v>
      </c>
      <c r="F28" s="22">
        <v>9298.3169389509876</v>
      </c>
      <c r="G28" s="22">
        <v>9220.7190025795353</v>
      </c>
      <c r="H28" s="22">
        <v>8796.1957007738583</v>
      </c>
      <c r="I28" s="22">
        <v>8136.7522785898527</v>
      </c>
      <c r="J28" s="22">
        <v>9194.372055030095</v>
      </c>
      <c r="K28" s="22">
        <v>8777.1901977643993</v>
      </c>
      <c r="L28" s="22">
        <v>9672.7585554600173</v>
      </c>
      <c r="M28" s="22">
        <v>8058.7023215821146</v>
      </c>
      <c r="N28" s="22">
        <v>8531.0435941530504</v>
      </c>
      <c r="O28" s="22">
        <v>9153.0963886500431</v>
      </c>
      <c r="P28" s="22">
        <v>7482.2525365434221</v>
      </c>
      <c r="Q28" s="22">
        <v>8252.5482373172836</v>
      </c>
      <c r="R28" s="22">
        <v>8286.5793637145307</v>
      </c>
      <c r="S28" s="22">
        <v>8148.8490111779874</v>
      </c>
      <c r="T28" s="22">
        <v>8054.8770421324152</v>
      </c>
      <c r="U28" s="22">
        <v>7831.8039552880482</v>
      </c>
      <c r="V28" s="22">
        <v>7816.0536543422177</v>
      </c>
      <c r="W28" s="22">
        <v>8472.3056749785028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197.7196044711952</v>
      </c>
      <c r="C29" s="31">
        <v>217.01392949269132</v>
      </c>
      <c r="D29" s="31">
        <v>187.10627687016336</v>
      </c>
      <c r="E29" s="31">
        <v>131.38667239896816</v>
      </c>
      <c r="F29" s="31">
        <v>146.90567497850384</v>
      </c>
      <c r="G29" s="31">
        <v>112.19836629406706</v>
      </c>
      <c r="H29" s="31">
        <v>110.62966466036112</v>
      </c>
      <c r="I29" s="31">
        <v>91.033877901977633</v>
      </c>
      <c r="J29" s="31">
        <v>129.60988822012038</v>
      </c>
      <c r="K29" s="31">
        <v>216.98753224419599</v>
      </c>
      <c r="L29" s="31">
        <v>120.40515907136714</v>
      </c>
      <c r="M29" s="31">
        <v>100.74978503869303</v>
      </c>
      <c r="N29" s="31">
        <v>96.128374892519346</v>
      </c>
      <c r="O29" s="31">
        <v>117.1720550300946</v>
      </c>
      <c r="P29" s="31">
        <v>76.258555460017178</v>
      </c>
      <c r="Q29" s="31">
        <v>75.706534823731715</v>
      </c>
      <c r="R29" s="31">
        <v>73.260791057609623</v>
      </c>
      <c r="S29" s="31">
        <v>70.273430782459144</v>
      </c>
      <c r="T29" s="31">
        <v>57.479191745485814</v>
      </c>
      <c r="U29" s="31">
        <v>41.663628546861567</v>
      </c>
      <c r="V29" s="31">
        <v>32.974462596732586</v>
      </c>
      <c r="W29" s="31">
        <v>41.753740326741188</v>
      </c>
      <c r="DA29" s="59" t="s">
        <v>231</v>
      </c>
    </row>
    <row r="30" spans="1:105" ht="12" customHeight="1" x14ac:dyDescent="0.25">
      <c r="A30" s="73" t="s">
        <v>75</v>
      </c>
      <c r="B30" s="98">
        <v>3864.567239896819</v>
      </c>
      <c r="C30" s="98">
        <v>3844.7621668099737</v>
      </c>
      <c r="D30" s="98">
        <v>3380.7251934651767</v>
      </c>
      <c r="E30" s="98">
        <v>3769.0599312123813</v>
      </c>
      <c r="F30" s="98">
        <v>3726.602751504729</v>
      </c>
      <c r="G30" s="98">
        <v>3759.5632846087701</v>
      </c>
      <c r="H30" s="98">
        <v>3305.4504729148748</v>
      </c>
      <c r="I30" s="98">
        <v>2746.1784178847806</v>
      </c>
      <c r="J30" s="98">
        <v>3462.1906276870159</v>
      </c>
      <c r="K30" s="98">
        <v>2917.0964746345653</v>
      </c>
      <c r="L30" s="98">
        <v>3171.4984522785894</v>
      </c>
      <c r="M30" s="98">
        <v>2681.5896818572655</v>
      </c>
      <c r="N30" s="98">
        <v>2675.6638865004297</v>
      </c>
      <c r="O30" s="98">
        <v>2907.9701633705936</v>
      </c>
      <c r="P30" s="98">
        <v>2385.1629406706797</v>
      </c>
      <c r="Q30" s="98">
        <v>2789.791745485813</v>
      </c>
      <c r="R30" s="98">
        <v>2566.8888220120375</v>
      </c>
      <c r="S30" s="98">
        <v>2563.0887360275146</v>
      </c>
      <c r="T30" s="98">
        <v>2504.171195184867</v>
      </c>
      <c r="U30" s="98">
        <v>2347.1863284608767</v>
      </c>
      <c r="V30" s="98">
        <v>2534.619346517627</v>
      </c>
      <c r="W30" s="98">
        <v>2476.6436801375744</v>
      </c>
      <c r="DA30" s="63"/>
    </row>
    <row r="31" spans="1:105" ht="12" customHeight="1" x14ac:dyDescent="0.25">
      <c r="A31" s="97" t="s">
        <v>74</v>
      </c>
      <c r="B31" s="98">
        <v>98.88220120378331</v>
      </c>
      <c r="C31" s="98">
        <v>98.88220120378331</v>
      </c>
      <c r="D31" s="98">
        <v>115.3625967325881</v>
      </c>
      <c r="E31" s="98">
        <v>75.809716251074803</v>
      </c>
      <c r="F31" s="98">
        <v>79.105760963026654</v>
      </c>
      <c r="G31" s="98">
        <v>116.4612209802235</v>
      </c>
      <c r="H31" s="98">
        <v>118.65864144454</v>
      </c>
      <c r="I31" s="98">
        <v>113.16517626827169</v>
      </c>
      <c r="J31" s="98">
        <v>118.65864144454</v>
      </c>
      <c r="K31" s="98">
        <v>123.05339638865006</v>
      </c>
      <c r="L31" s="98">
        <v>141.73112639724849</v>
      </c>
      <c r="M31" s="98">
        <v>116.4612209802235</v>
      </c>
      <c r="N31" s="98">
        <v>121.9546861564918</v>
      </c>
      <c r="O31" s="98">
        <v>132.94161650902839</v>
      </c>
      <c r="P31" s="98">
        <v>115.3625967325881</v>
      </c>
      <c r="Q31" s="98">
        <v>118.65864144454</v>
      </c>
      <c r="R31" s="98">
        <v>129.64557179707651</v>
      </c>
      <c r="S31" s="98">
        <v>133.93043852106621</v>
      </c>
      <c r="T31" s="98">
        <v>133.38108340498709</v>
      </c>
      <c r="U31" s="98">
        <v>127.4481513327601</v>
      </c>
      <c r="V31" s="98">
        <v>144.1549441100602</v>
      </c>
      <c r="W31" s="98">
        <v>156.58211521926049</v>
      </c>
      <c r="DA31" s="63" t="s">
        <v>232</v>
      </c>
    </row>
    <row r="32" spans="1:105" ht="12" customHeight="1" x14ac:dyDescent="0.25">
      <c r="A32" s="97" t="s">
        <v>201</v>
      </c>
      <c r="B32" s="98">
        <v>3765.6850386930359</v>
      </c>
      <c r="C32" s="98">
        <v>3745.8799656061906</v>
      </c>
      <c r="D32" s="98">
        <v>3265.3625967325888</v>
      </c>
      <c r="E32" s="98">
        <v>3693.2502149613065</v>
      </c>
      <c r="F32" s="98">
        <v>3647.4969905417024</v>
      </c>
      <c r="G32" s="98">
        <v>3643.1020636285466</v>
      </c>
      <c r="H32" s="98">
        <v>3186.7918314703347</v>
      </c>
      <c r="I32" s="98">
        <v>2633.0132416165088</v>
      </c>
      <c r="J32" s="98">
        <v>3343.5319862424758</v>
      </c>
      <c r="K32" s="98">
        <v>2794.0430782459152</v>
      </c>
      <c r="L32" s="98">
        <v>3029.7673258813411</v>
      </c>
      <c r="M32" s="98">
        <v>2565.128460877042</v>
      </c>
      <c r="N32" s="98">
        <v>2553.7092003439379</v>
      </c>
      <c r="O32" s="98">
        <v>2775.0285468615652</v>
      </c>
      <c r="P32" s="98">
        <v>2269.8003439380918</v>
      </c>
      <c r="Q32" s="98">
        <v>2671.1331040412729</v>
      </c>
      <c r="R32" s="98">
        <v>2437.2432502149609</v>
      </c>
      <c r="S32" s="98">
        <v>2429.1582975064484</v>
      </c>
      <c r="T32" s="98">
        <v>2370.7901117798797</v>
      </c>
      <c r="U32" s="98">
        <v>2219.7381771281166</v>
      </c>
      <c r="V32" s="98">
        <v>2390.4644024075669</v>
      </c>
      <c r="W32" s="98">
        <v>2320.0615649183137</v>
      </c>
      <c r="DA32" s="63" t="s">
        <v>233</v>
      </c>
    </row>
    <row r="33" spans="1:105" ht="12" customHeight="1" x14ac:dyDescent="0.25">
      <c r="A33" s="73" t="s">
        <v>192</v>
      </c>
      <c r="B33" s="98">
        <v>3292.5863284608772</v>
      </c>
      <c r="C33" s="98">
        <v>3621.9697334479788</v>
      </c>
      <c r="D33" s="98">
        <v>3456.4400687876182</v>
      </c>
      <c r="E33" s="98">
        <v>3598.6991401547721</v>
      </c>
      <c r="F33" s="98">
        <v>3552.8957867583831</v>
      </c>
      <c r="G33" s="98">
        <v>3493.8042132416158</v>
      </c>
      <c r="H33" s="98">
        <v>3487.2926053310398</v>
      </c>
      <c r="I33" s="98">
        <v>3264.4976784178848</v>
      </c>
      <c r="J33" s="98">
        <v>3480.7346517626829</v>
      </c>
      <c r="K33" s="98">
        <v>3493.404901117799</v>
      </c>
      <c r="L33" s="98">
        <v>3985.656405846948</v>
      </c>
      <c r="M33" s="98">
        <v>3113.431556319862</v>
      </c>
      <c r="N33" s="98">
        <v>3469.6263972484949</v>
      </c>
      <c r="O33" s="98">
        <v>3738.5591573516758</v>
      </c>
      <c r="P33" s="98">
        <v>2878.2357695614792</v>
      </c>
      <c r="Q33" s="98">
        <v>3167.399914015477</v>
      </c>
      <c r="R33" s="98">
        <v>3353.1250214961301</v>
      </c>
      <c r="S33" s="98">
        <v>3279.6029234737739</v>
      </c>
      <c r="T33" s="98">
        <v>3274.616852966466</v>
      </c>
      <c r="U33" s="98">
        <v>3247.0922613929488</v>
      </c>
      <c r="V33" s="98">
        <v>3071.101977644023</v>
      </c>
      <c r="W33" s="98">
        <v>3599.3834909716252</v>
      </c>
      <c r="DA33" s="63" t="s">
        <v>234</v>
      </c>
    </row>
    <row r="34" spans="1:105" ht="12" customHeight="1" x14ac:dyDescent="0.25">
      <c r="A34" s="73" t="s">
        <v>73</v>
      </c>
      <c r="B34" s="98">
        <v>152.38374892519346</v>
      </c>
      <c r="C34" s="98">
        <v>171.51521926053306</v>
      </c>
      <c r="D34" s="98">
        <v>149.6846947549441</v>
      </c>
      <c r="E34" s="98">
        <v>192.05606190885644</v>
      </c>
      <c r="F34" s="98">
        <v>196.96061908856407</v>
      </c>
      <c r="G34" s="98">
        <v>206.04763542562338</v>
      </c>
      <c r="H34" s="98">
        <v>216.84703353396384</v>
      </c>
      <c r="I34" s="98">
        <v>369.30472914875321</v>
      </c>
      <c r="J34" s="98">
        <v>429.92648323301808</v>
      </c>
      <c r="K34" s="98">
        <v>458.68443680137574</v>
      </c>
      <c r="L34" s="98">
        <v>687.24256233877907</v>
      </c>
      <c r="M34" s="98">
        <v>512.97153912295789</v>
      </c>
      <c r="N34" s="98">
        <v>603.84582975064473</v>
      </c>
      <c r="O34" s="98">
        <v>700.97437661220977</v>
      </c>
      <c r="P34" s="98">
        <v>530.07033533963886</v>
      </c>
      <c r="Q34" s="98">
        <v>627.03422184006877</v>
      </c>
      <c r="R34" s="98">
        <v>708.82441960447113</v>
      </c>
      <c r="S34" s="98">
        <v>684.27317282889089</v>
      </c>
      <c r="T34" s="98">
        <v>682.64677558039546</v>
      </c>
      <c r="U34" s="98">
        <v>691.49234737747202</v>
      </c>
      <c r="V34" s="98">
        <v>659.52811693895092</v>
      </c>
      <c r="W34" s="98">
        <v>833.63095442820293</v>
      </c>
      <c r="DA34" s="63"/>
    </row>
    <row r="35" spans="1:105" ht="12" customHeight="1" x14ac:dyDescent="0.25">
      <c r="A35" s="97" t="s">
        <v>204</v>
      </c>
      <c r="B35" s="98">
        <v>151.906018916595</v>
      </c>
      <c r="C35" s="98">
        <v>170.3448839208942</v>
      </c>
      <c r="D35" s="98">
        <v>148.27549441100601</v>
      </c>
      <c r="E35" s="98">
        <v>189.85864144454001</v>
      </c>
      <c r="F35" s="98">
        <v>194.61994840928634</v>
      </c>
      <c r="G35" s="98">
        <v>203.6591573516767</v>
      </c>
      <c r="H35" s="98">
        <v>213.93310404127251</v>
      </c>
      <c r="I35" s="98">
        <v>365.24436801375754</v>
      </c>
      <c r="J35" s="98">
        <v>424.74806534823733</v>
      </c>
      <c r="K35" s="98">
        <v>448.93473774720553</v>
      </c>
      <c r="L35" s="98">
        <v>650.89208942390371</v>
      </c>
      <c r="M35" s="98">
        <v>477.8936371453139</v>
      </c>
      <c r="N35" s="98">
        <v>563.60464316423031</v>
      </c>
      <c r="O35" s="98">
        <v>652.81599312123819</v>
      </c>
      <c r="P35" s="98">
        <v>473.75924333619946</v>
      </c>
      <c r="Q35" s="98">
        <v>560.54978503869302</v>
      </c>
      <c r="R35" s="98">
        <v>631.21719690455711</v>
      </c>
      <c r="S35" s="98">
        <v>596.11994840928639</v>
      </c>
      <c r="T35" s="98">
        <v>579.29681857265689</v>
      </c>
      <c r="U35" s="98">
        <v>573.61702493551161</v>
      </c>
      <c r="V35" s="98">
        <v>526.91676698194317</v>
      </c>
      <c r="W35" s="98">
        <v>653.56715391229591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6.7153912295786752E-2</v>
      </c>
      <c r="K37" s="98">
        <v>0.1958727429062769</v>
      </c>
      <c r="L37" s="98">
        <v>7.6817712811693895</v>
      </c>
      <c r="M37" s="98">
        <v>3.392605331040413</v>
      </c>
      <c r="N37" s="98">
        <v>3.2631126397248487</v>
      </c>
      <c r="O37" s="98">
        <v>2.7346517626827165</v>
      </c>
      <c r="P37" s="98">
        <v>2.1671539122957864</v>
      </c>
      <c r="Q37" s="98">
        <v>2.2181427343078246</v>
      </c>
      <c r="R37" s="98">
        <v>2.2847807394668957</v>
      </c>
      <c r="S37" s="98">
        <v>2.4528804815133274</v>
      </c>
      <c r="T37" s="98">
        <v>2.4710232158211518</v>
      </c>
      <c r="U37" s="98">
        <v>2.5318142734307822</v>
      </c>
      <c r="V37" s="98">
        <v>1.9840928632846091</v>
      </c>
      <c r="W37" s="98">
        <v>1.3043852106620806</v>
      </c>
      <c r="DA37" s="63" t="s">
        <v>237</v>
      </c>
    </row>
    <row r="38" spans="1:105" ht="12" customHeight="1" x14ac:dyDescent="0.25">
      <c r="A38" s="97" t="s">
        <v>52</v>
      </c>
      <c r="B38" s="98">
        <v>0.47773000859845233</v>
      </c>
      <c r="C38" s="98">
        <v>1.1703353396388649</v>
      </c>
      <c r="D38" s="98">
        <v>1.4092003439380909</v>
      </c>
      <c r="E38" s="98">
        <v>2.1974204643164228</v>
      </c>
      <c r="F38" s="98">
        <v>2.3406706792777299</v>
      </c>
      <c r="G38" s="98">
        <v>2.3884780739466889</v>
      </c>
      <c r="H38" s="98">
        <v>2.9139294926913162</v>
      </c>
      <c r="I38" s="98">
        <v>4.0603611349957003</v>
      </c>
      <c r="J38" s="98">
        <v>5.1112639724849522</v>
      </c>
      <c r="K38" s="98">
        <v>9.5538263112639719</v>
      </c>
      <c r="L38" s="98">
        <v>11.25683576956148</v>
      </c>
      <c r="M38" s="98">
        <v>12.959759243336199</v>
      </c>
      <c r="N38" s="98">
        <v>13.666723989681859</v>
      </c>
      <c r="O38" s="98">
        <v>17.454858125537399</v>
      </c>
      <c r="P38" s="98">
        <v>20.710318142734309</v>
      </c>
      <c r="Q38" s="98">
        <v>22.635425623387789</v>
      </c>
      <c r="R38" s="98">
        <v>21.59647463456578</v>
      </c>
      <c r="S38" s="98">
        <v>22.468271711092001</v>
      </c>
      <c r="T38" s="98">
        <v>24.469733447979369</v>
      </c>
      <c r="U38" s="98">
        <v>24.347979363714529</v>
      </c>
      <c r="V38" s="98">
        <v>25.222098022355979</v>
      </c>
      <c r="W38" s="98">
        <v>24.398108340498709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1.066904416267437</v>
      </c>
      <c r="C40" s="98">
        <v>1.8951918410452633</v>
      </c>
      <c r="D40" s="98">
        <v>3.6320351075660753</v>
      </c>
      <c r="E40" s="98">
        <v>5.4990292718609961</v>
      </c>
      <c r="F40" s="98">
        <v>8.3872304767618751</v>
      </c>
      <c r="G40" s="98">
        <v>10.207891411532623</v>
      </c>
      <c r="H40" s="98">
        <v>9.7348709436283745</v>
      </c>
      <c r="I40" s="98">
        <v>10.032013326299268</v>
      </c>
      <c r="J40" s="98">
        <v>12.27758299507256</v>
      </c>
      <c r="K40" s="98">
        <v>13.078123103139401</v>
      </c>
      <c r="L40" s="98">
        <v>17.41186586414447</v>
      </c>
      <c r="M40" s="98">
        <v>18.725537403267417</v>
      </c>
      <c r="N40" s="98">
        <v>23.311349957007739</v>
      </c>
      <c r="O40" s="98">
        <v>27.968873602751454</v>
      </c>
      <c r="P40" s="98">
        <v>33.43361994840923</v>
      </c>
      <c r="Q40" s="98">
        <v>41.630868443680193</v>
      </c>
      <c r="R40" s="98">
        <v>53.725967325881356</v>
      </c>
      <c r="S40" s="98">
        <v>63.23207222699925</v>
      </c>
      <c r="T40" s="98">
        <v>76.409200343938068</v>
      </c>
      <c r="U40" s="98">
        <v>90.995528804815166</v>
      </c>
      <c r="V40" s="98">
        <v>105.40515907136709</v>
      </c>
      <c r="W40" s="98">
        <v>154.36130696474646</v>
      </c>
      <c r="DA40" s="63" t="s">
        <v>240</v>
      </c>
    </row>
    <row r="41" spans="1:105" ht="12" customHeight="1" x14ac:dyDescent="0.25">
      <c r="A41" s="73" t="s">
        <v>203</v>
      </c>
      <c r="B41" s="98">
        <v>17.411865864144449</v>
      </c>
      <c r="C41" s="98">
        <v>15.23834909716251</v>
      </c>
      <c r="D41" s="98">
        <v>15.57274290627687</v>
      </c>
      <c r="E41" s="98">
        <v>15.33387790197764</v>
      </c>
      <c r="F41" s="98">
        <v>14.960705073086844</v>
      </c>
      <c r="G41" s="98">
        <v>13.980825451418744</v>
      </c>
      <c r="H41" s="98">
        <v>13.705932932072226</v>
      </c>
      <c r="I41" s="98">
        <v>14.482201203783319</v>
      </c>
      <c r="J41" s="98">
        <v>14.042820292347377</v>
      </c>
      <c r="K41" s="98">
        <v>12.100257953568358</v>
      </c>
      <c r="L41" s="98">
        <v>12.117626827171108</v>
      </c>
      <c r="M41" s="98">
        <v>13.534823731728288</v>
      </c>
      <c r="N41" s="98">
        <v>14.378503869303531</v>
      </c>
      <c r="O41" s="98">
        <v>13.027515047291489</v>
      </c>
      <c r="P41" s="98">
        <v>13.095270851246775</v>
      </c>
      <c r="Q41" s="98">
        <v>12.406620808254512</v>
      </c>
      <c r="R41" s="98">
        <v>12.00679277730009</v>
      </c>
      <c r="S41" s="98">
        <v>11.97093723129837</v>
      </c>
      <c r="T41" s="98">
        <v>12.71616509028375</v>
      </c>
      <c r="U41" s="98">
        <v>12.6993981083405</v>
      </c>
      <c r="V41" s="98">
        <v>13.475666380051591</v>
      </c>
      <c r="W41" s="98">
        <v>14.69621668099742</v>
      </c>
      <c r="DA41" s="63" t="s">
        <v>241</v>
      </c>
    </row>
    <row r="42" spans="1:105" ht="12" customHeight="1" x14ac:dyDescent="0.25">
      <c r="A42" s="32" t="s">
        <v>53</v>
      </c>
      <c r="B42" s="33">
        <v>2041.1006018916589</v>
      </c>
      <c r="C42" s="33">
        <v>2097.6784178847811</v>
      </c>
      <c r="D42" s="33">
        <v>2228.804815133276</v>
      </c>
      <c r="E42" s="33">
        <v>2237.8331900257949</v>
      </c>
      <c r="F42" s="33">
        <v>1659.9914015477209</v>
      </c>
      <c r="G42" s="33">
        <v>1635.1246775580389</v>
      </c>
      <c r="H42" s="33">
        <v>1662.2699914015479</v>
      </c>
      <c r="I42" s="33">
        <v>1651.2553740326739</v>
      </c>
      <c r="J42" s="33">
        <v>1677.86758383491</v>
      </c>
      <c r="K42" s="33">
        <v>1678.916595012897</v>
      </c>
      <c r="L42" s="33">
        <v>1713.2502149613069</v>
      </c>
      <c r="M42" s="33">
        <v>1655.1504729148751</v>
      </c>
      <c r="N42" s="33">
        <v>1694.711951848667</v>
      </c>
      <c r="O42" s="33">
        <v>1703.361994840928</v>
      </c>
      <c r="P42" s="33">
        <v>1632.8632846087705</v>
      </c>
      <c r="Q42" s="33">
        <v>1621.8400687876185</v>
      </c>
      <c r="R42" s="33">
        <v>1626.1994840928633</v>
      </c>
      <c r="S42" s="33">
        <v>1602.8718830610492</v>
      </c>
      <c r="T42" s="33">
        <v>1599.6560619088557</v>
      </c>
      <c r="U42" s="33">
        <v>1582.6655202063632</v>
      </c>
      <c r="V42" s="33">
        <v>1609.7592433361999</v>
      </c>
      <c r="W42" s="33">
        <v>1660.5588993981082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9565.7693895098892</v>
      </c>
      <c r="C44" s="205">
        <f t="shared" si="25"/>
        <v>9968.1778159931218</v>
      </c>
      <c r="D44" s="205">
        <f t="shared" si="25"/>
        <v>9418.3337919174555</v>
      </c>
      <c r="E44" s="205">
        <f t="shared" si="25"/>
        <v>9944.3688736027507</v>
      </c>
      <c r="F44" s="205">
        <f t="shared" si="25"/>
        <v>9298.3169389509876</v>
      </c>
      <c r="G44" s="205">
        <f t="shared" si="25"/>
        <v>9220.7190025795353</v>
      </c>
      <c r="H44" s="205">
        <f t="shared" si="25"/>
        <v>8796.1957007738602</v>
      </c>
      <c r="I44" s="205">
        <f t="shared" si="25"/>
        <v>8136.7522785898509</v>
      </c>
      <c r="J44" s="205">
        <f t="shared" si="25"/>
        <v>9194.3720550300968</v>
      </c>
      <c r="K44" s="205">
        <f t="shared" si="25"/>
        <v>8777.1901977644011</v>
      </c>
      <c r="L44" s="205">
        <f t="shared" si="25"/>
        <v>9672.7585554600191</v>
      </c>
      <c r="M44" s="205">
        <f t="shared" si="25"/>
        <v>8058.7023215821137</v>
      </c>
      <c r="N44" s="205">
        <f t="shared" si="25"/>
        <v>8531.0435941530504</v>
      </c>
      <c r="O44" s="205">
        <f t="shared" si="25"/>
        <v>9153.0963886500467</v>
      </c>
      <c r="P44" s="205">
        <f t="shared" si="25"/>
        <v>7482.2525365434203</v>
      </c>
      <c r="Q44" s="205">
        <f t="shared" si="25"/>
        <v>8252.5482373172872</v>
      </c>
      <c r="R44" s="205">
        <f t="shared" ref="R44:V44" si="26">SUM(R45,R50)</f>
        <v>8286.5793637145289</v>
      </c>
      <c r="S44" s="205">
        <f t="shared" si="26"/>
        <v>8148.8490111779902</v>
      </c>
      <c r="T44" s="205">
        <f t="shared" si="26"/>
        <v>8054.877042132417</v>
      </c>
      <c r="U44" s="205">
        <f t="shared" si="26"/>
        <v>7831.8039552880473</v>
      </c>
      <c r="V44" s="205">
        <f t="shared" si="26"/>
        <v>7816.0536543422168</v>
      </c>
      <c r="W44" s="205">
        <f t="shared" ref="W44" si="27">SUM(W45,W50)</f>
        <v>8472.305674978501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8644.323712931171</v>
      </c>
      <c r="C45" s="192">
        <f t="shared" si="28"/>
        <v>9023.6283109840151</v>
      </c>
      <c r="D45" s="192">
        <f t="shared" si="28"/>
        <v>8439.5957064076665</v>
      </c>
      <c r="E45" s="192">
        <f t="shared" si="28"/>
        <v>8937.3910059907575</v>
      </c>
      <c r="F45" s="192">
        <f t="shared" si="28"/>
        <v>8281.8199672854462</v>
      </c>
      <c r="G45" s="192">
        <f t="shared" si="28"/>
        <v>8170.2577383003918</v>
      </c>
      <c r="H45" s="192">
        <f t="shared" si="28"/>
        <v>7732.1198960187439</v>
      </c>
      <c r="I45" s="192">
        <f t="shared" si="28"/>
        <v>7059.0534268095307</v>
      </c>
      <c r="J45" s="192">
        <f t="shared" si="28"/>
        <v>8110.4062346929741</v>
      </c>
      <c r="K45" s="192">
        <f t="shared" si="28"/>
        <v>7674.8305467418731</v>
      </c>
      <c r="L45" s="192">
        <f t="shared" si="28"/>
        <v>8573.8521176127306</v>
      </c>
      <c r="M45" s="192">
        <f t="shared" si="28"/>
        <v>6960.2740675097466</v>
      </c>
      <c r="N45" s="192">
        <f t="shared" si="28"/>
        <v>7445.2649057813378</v>
      </c>
      <c r="O45" s="192">
        <f t="shared" si="28"/>
        <v>8077.4399180685568</v>
      </c>
      <c r="P45" s="192">
        <f t="shared" si="28"/>
        <v>6415.3684513362768</v>
      </c>
      <c r="Q45" s="192">
        <f t="shared" si="28"/>
        <v>7192.1386533819523</v>
      </c>
      <c r="R45" s="192">
        <f t="shared" ref="R45:V45" si="29">SUM(R46:R49)</f>
        <v>7241.9276010318108</v>
      </c>
      <c r="S45" s="192">
        <f t="shared" si="29"/>
        <v>7125.6073946689621</v>
      </c>
      <c r="T45" s="192">
        <f t="shared" si="29"/>
        <v>7037.4651762682724</v>
      </c>
      <c r="U45" s="192">
        <f t="shared" si="29"/>
        <v>6834.0395528804811</v>
      </c>
      <c r="V45" s="192">
        <f t="shared" si="29"/>
        <v>6765.1594153052438</v>
      </c>
      <c r="W45" s="192">
        <f t="shared" ref="W45" si="30">SUM(W46:W49)</f>
        <v>7416.5103181427312</v>
      </c>
      <c r="DA45" s="213" t="s">
        <v>244</v>
      </c>
    </row>
    <row r="46" spans="1:105" ht="12" customHeight="1" x14ac:dyDescent="0.25">
      <c r="A46" s="97" t="s">
        <v>57</v>
      </c>
      <c r="B46" s="74">
        <v>7737.4061355296053</v>
      </c>
      <c r="C46" s="74">
        <v>8137.5102833945539</v>
      </c>
      <c r="D46" s="74">
        <v>7560.0091137111212</v>
      </c>
      <c r="E46" s="74">
        <v>8044.2712431489726</v>
      </c>
      <c r="F46" s="74">
        <v>7303.1414661950603</v>
      </c>
      <c r="G46" s="74">
        <v>7160.0981797876811</v>
      </c>
      <c r="H46" s="74">
        <v>6690.9558204344139</v>
      </c>
      <c r="I46" s="74">
        <v>6041.5245230480068</v>
      </c>
      <c r="J46" s="74">
        <v>7070.798031221143</v>
      </c>
      <c r="K46" s="74">
        <v>6595.9966978142838</v>
      </c>
      <c r="L46" s="74">
        <v>7510.9361914111078</v>
      </c>
      <c r="M46" s="74">
        <v>5930.7080512105431</v>
      </c>
      <c r="N46" s="74">
        <v>6361.31968201977</v>
      </c>
      <c r="O46" s="74">
        <v>7003.1587499930311</v>
      </c>
      <c r="P46" s="74">
        <v>5318.7295819247875</v>
      </c>
      <c r="Q46" s="74">
        <v>6097.6647559391804</v>
      </c>
      <c r="R46" s="74">
        <v>6129.9019917870091</v>
      </c>
      <c r="S46" s="74">
        <v>6036.9279508657955</v>
      </c>
      <c r="T46" s="74">
        <v>5957.2729255867544</v>
      </c>
      <c r="U46" s="74">
        <v>5758.4423668895133</v>
      </c>
      <c r="V46" s="74">
        <v>5766.3796245529411</v>
      </c>
      <c r="W46" s="74">
        <v>6376.6644968690252</v>
      </c>
      <c r="DA46" s="90" t="s">
        <v>245</v>
      </c>
    </row>
    <row r="47" spans="1:105" ht="12" customHeight="1" x14ac:dyDescent="0.25">
      <c r="A47" s="97" t="s">
        <v>56</v>
      </c>
      <c r="B47" s="74">
        <v>1.0635560980055609</v>
      </c>
      <c r="C47" s="74">
        <v>1.3183076626749177</v>
      </c>
      <c r="D47" s="74">
        <v>1.5672987332185779</v>
      </c>
      <c r="E47" s="74">
        <v>4.1775528467413814</v>
      </c>
      <c r="F47" s="74">
        <v>1.8973655739932913</v>
      </c>
      <c r="G47" s="74">
        <v>2.3537718800821912</v>
      </c>
      <c r="H47" s="74">
        <v>5.2566313365987405</v>
      </c>
      <c r="I47" s="74">
        <v>2.4804187394423716</v>
      </c>
      <c r="J47" s="74">
        <v>2.9794425608357322</v>
      </c>
      <c r="K47" s="74">
        <v>3.4638620814358521</v>
      </c>
      <c r="L47" s="74">
        <v>4.9626178617024355</v>
      </c>
      <c r="M47" s="74">
        <v>3.9851911427229991</v>
      </c>
      <c r="N47" s="74">
        <v>4.1367154704610565</v>
      </c>
      <c r="O47" s="74">
        <v>4.4243190025909884</v>
      </c>
      <c r="P47" s="74">
        <v>3.6760899383575456</v>
      </c>
      <c r="Q47" s="74">
        <v>5.616801753751961</v>
      </c>
      <c r="R47" s="74">
        <v>5.1590713671539117</v>
      </c>
      <c r="S47" s="74">
        <v>5.1590713671539161</v>
      </c>
      <c r="T47" s="74">
        <v>5.1590713671539161</v>
      </c>
      <c r="U47" s="74">
        <v>5.1590713671539108</v>
      </c>
      <c r="V47" s="74">
        <v>7.8503869303525331</v>
      </c>
      <c r="W47" s="74">
        <v>7.8503869303525295</v>
      </c>
      <c r="DA47" s="90" t="s">
        <v>246</v>
      </c>
    </row>
    <row r="48" spans="1:105" ht="12" customHeight="1" x14ac:dyDescent="0.25">
      <c r="A48" s="97" t="s">
        <v>55</v>
      </c>
      <c r="B48" s="74">
        <v>784.28527246482111</v>
      </c>
      <c r="C48" s="74">
        <v>762.00670734612891</v>
      </c>
      <c r="D48" s="74">
        <v>756.94611692725312</v>
      </c>
      <c r="E48" s="74">
        <v>758.19558151199578</v>
      </c>
      <c r="F48" s="74">
        <v>841.34053529953178</v>
      </c>
      <c r="G48" s="74">
        <v>867.10069085827979</v>
      </c>
      <c r="H48" s="74">
        <v>896.81840633115905</v>
      </c>
      <c r="I48" s="74">
        <v>876.68285966535166</v>
      </c>
      <c r="J48" s="74">
        <v>919.09833854678311</v>
      </c>
      <c r="K48" s="74">
        <v>949.08864389873906</v>
      </c>
      <c r="L48" s="74">
        <v>930.30295455574071</v>
      </c>
      <c r="M48" s="74">
        <v>904.93595571686126</v>
      </c>
      <c r="N48" s="74">
        <v>951.48579217953477</v>
      </c>
      <c r="O48" s="74">
        <v>940.81752468614184</v>
      </c>
      <c r="P48" s="74">
        <v>961.98749531816441</v>
      </c>
      <c r="Q48" s="74">
        <v>951.82909254782294</v>
      </c>
      <c r="R48" s="74">
        <v>967.08087015710385</v>
      </c>
      <c r="S48" s="74">
        <v>945.80252537197794</v>
      </c>
      <c r="T48" s="74">
        <v>939.40643933162153</v>
      </c>
      <c r="U48" s="74">
        <v>938.23911583414701</v>
      </c>
      <c r="V48" s="74">
        <v>851.36683501019263</v>
      </c>
      <c r="W48" s="74">
        <v>892.22723060481894</v>
      </c>
      <c r="DA48" s="90" t="s">
        <v>247</v>
      </c>
    </row>
    <row r="49" spans="1:105" ht="12" customHeight="1" x14ac:dyDescent="0.25">
      <c r="A49" s="107" t="s">
        <v>54</v>
      </c>
      <c r="B49" s="193">
        <v>121.56874883874008</v>
      </c>
      <c r="C49" s="193">
        <v>122.79301258065718</v>
      </c>
      <c r="D49" s="193">
        <v>121.07317703607376</v>
      </c>
      <c r="E49" s="193">
        <v>130.74662848304791</v>
      </c>
      <c r="F49" s="193">
        <v>135.44060021686064</v>
      </c>
      <c r="G49" s="193">
        <v>140.70509577434885</v>
      </c>
      <c r="H49" s="193">
        <v>139.0890379165717</v>
      </c>
      <c r="I49" s="193">
        <v>138.3656253567309</v>
      </c>
      <c r="J49" s="193">
        <v>117.53042236421112</v>
      </c>
      <c r="K49" s="193">
        <v>126.28134294741459</v>
      </c>
      <c r="L49" s="193">
        <v>127.65035378417974</v>
      </c>
      <c r="M49" s="193">
        <v>120.64486943961964</v>
      </c>
      <c r="N49" s="193">
        <v>128.32271611157188</v>
      </c>
      <c r="O49" s="193">
        <v>129.03932438679308</v>
      </c>
      <c r="P49" s="193">
        <v>130.97528415496822</v>
      </c>
      <c r="Q49" s="193">
        <v>137.02800314119673</v>
      </c>
      <c r="R49" s="193">
        <v>139.78566772054376</v>
      </c>
      <c r="S49" s="193">
        <v>137.71784706403454</v>
      </c>
      <c r="T49" s="193">
        <v>135.62673998274263</v>
      </c>
      <c r="U49" s="193">
        <v>132.1989987896664</v>
      </c>
      <c r="V49" s="193">
        <v>139.5625688117583</v>
      </c>
      <c r="W49" s="193">
        <v>139.76820373853491</v>
      </c>
      <c r="DA49" s="214" t="s">
        <v>248</v>
      </c>
    </row>
    <row r="50" spans="1:105" ht="12" customHeight="1" x14ac:dyDescent="0.25">
      <c r="A50" s="209" t="s">
        <v>58</v>
      </c>
      <c r="B50" s="77">
        <v>921.44567657871721</v>
      </c>
      <c r="C50" s="77">
        <v>944.54950500910604</v>
      </c>
      <c r="D50" s="77">
        <v>978.73808550978833</v>
      </c>
      <c r="E50" s="77">
        <v>1006.9778676119929</v>
      </c>
      <c r="F50" s="77">
        <v>1016.4969716655407</v>
      </c>
      <c r="G50" s="77">
        <v>1050.4612642791437</v>
      </c>
      <c r="H50" s="77">
        <v>1064.0758047551158</v>
      </c>
      <c r="I50" s="77">
        <v>1077.6988517803204</v>
      </c>
      <c r="J50" s="77">
        <v>1083.9658203371228</v>
      </c>
      <c r="K50" s="77">
        <v>1102.359651022527</v>
      </c>
      <c r="L50" s="77">
        <v>1098.9064378472881</v>
      </c>
      <c r="M50" s="77">
        <v>1098.4282540723675</v>
      </c>
      <c r="N50" s="77">
        <v>1085.7786883717126</v>
      </c>
      <c r="O50" s="77">
        <v>1075.6564705814894</v>
      </c>
      <c r="P50" s="77">
        <v>1066.8840852071432</v>
      </c>
      <c r="Q50" s="77">
        <v>1060.4095839353349</v>
      </c>
      <c r="R50" s="77">
        <v>1044.6517626827174</v>
      </c>
      <c r="S50" s="77">
        <v>1023.2416165090285</v>
      </c>
      <c r="T50" s="77">
        <v>1017.4118658641444</v>
      </c>
      <c r="U50" s="77">
        <v>997.76440240756665</v>
      </c>
      <c r="V50" s="77">
        <v>1050.894239036973</v>
      </c>
      <c r="W50" s="77">
        <v>1055.7953568357696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0.90367260185163956</v>
      </c>
      <c r="C53" s="195">
        <f t="shared" si="34"/>
        <v>0.90524351366468858</v>
      </c>
      <c r="D53" s="195">
        <f t="shared" si="34"/>
        <v>0.89608160985441887</v>
      </c>
      <c r="E53" s="195">
        <f t="shared" si="34"/>
        <v>0.89873888625702447</v>
      </c>
      <c r="F53" s="195">
        <f t="shared" si="34"/>
        <v>0.89067946615076121</v>
      </c>
      <c r="G53" s="195">
        <f t="shared" si="34"/>
        <v>0.88607599212325283</v>
      </c>
      <c r="H53" s="195">
        <f t="shared" si="34"/>
        <v>0.87902999876850141</v>
      </c>
      <c r="I53" s="195">
        <f t="shared" si="34"/>
        <v>0.86755171905428929</v>
      </c>
      <c r="J53" s="195">
        <f t="shared" si="34"/>
        <v>0.88210550825555267</v>
      </c>
      <c r="K53" s="195">
        <f t="shared" si="34"/>
        <v>0.87440631612343267</v>
      </c>
      <c r="L53" s="195">
        <f t="shared" si="34"/>
        <v>0.88639161914912223</v>
      </c>
      <c r="M53" s="195">
        <f t="shared" si="34"/>
        <v>0.86369663374577665</v>
      </c>
      <c r="N53" s="195">
        <f t="shared" si="34"/>
        <v>0.87272615871804049</v>
      </c>
      <c r="O53" s="195">
        <f t="shared" si="34"/>
        <v>0.88248168434942764</v>
      </c>
      <c r="P53" s="195">
        <f t="shared" si="34"/>
        <v>0.85741137712253535</v>
      </c>
      <c r="Q53" s="195">
        <f t="shared" si="34"/>
        <v>0.87150519409989546</v>
      </c>
      <c r="R53" s="195">
        <f t="shared" ref="R53:V53" si="35">IF(R45=0,0,R45/R$44)</f>
        <v>0.8739345009767161</v>
      </c>
      <c r="S53" s="195">
        <f t="shared" si="35"/>
        <v>0.87443114787064768</v>
      </c>
      <c r="T53" s="195">
        <f t="shared" si="35"/>
        <v>0.87368995696118046</v>
      </c>
      <c r="U53" s="195">
        <f t="shared" si="35"/>
        <v>0.87260094761004914</v>
      </c>
      <c r="V53" s="195">
        <f t="shared" si="35"/>
        <v>0.86554669587597477</v>
      </c>
      <c r="W53" s="195">
        <f t="shared" ref="W53" si="36">IF(W45=0,0,W45/W$44)</f>
        <v>0.87538275915210662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0.80886396278951467</v>
      </c>
      <c r="C54" s="196">
        <f t="shared" si="37"/>
        <v>0.81634882860321645</v>
      </c>
      <c r="D54" s="196">
        <f t="shared" si="37"/>
        <v>0.80269071799078784</v>
      </c>
      <c r="E54" s="196">
        <f t="shared" si="37"/>
        <v>0.80892727787908469</v>
      </c>
      <c r="F54" s="196">
        <f t="shared" si="37"/>
        <v>0.7854261705795309</v>
      </c>
      <c r="G54" s="196">
        <f t="shared" si="37"/>
        <v>0.77652276116261798</v>
      </c>
      <c r="H54" s="196">
        <f t="shared" si="37"/>
        <v>0.76066472916760663</v>
      </c>
      <c r="I54" s="196">
        <f t="shared" si="37"/>
        <v>0.74249827402820234</v>
      </c>
      <c r="J54" s="196">
        <f t="shared" si="37"/>
        <v>0.76903544786974554</v>
      </c>
      <c r="K54" s="196">
        <f t="shared" si="37"/>
        <v>0.75149296633611984</v>
      </c>
      <c r="L54" s="196">
        <f t="shared" si="37"/>
        <v>0.77650404983709442</v>
      </c>
      <c r="M54" s="196">
        <f t="shared" si="37"/>
        <v>0.7359383452255629</v>
      </c>
      <c r="N54" s="196">
        <f t="shared" si="37"/>
        <v>0.74566723423845227</v>
      </c>
      <c r="O54" s="196">
        <f t="shared" si="37"/>
        <v>0.76511362413674955</v>
      </c>
      <c r="P54" s="196">
        <f t="shared" si="37"/>
        <v>0.71084603947114078</v>
      </c>
      <c r="Q54" s="196">
        <f t="shared" si="37"/>
        <v>0.73888265546465803</v>
      </c>
      <c r="R54" s="196">
        <f t="shared" ref="R54:V54" si="38">IF(R46=0,0,R46/R$44)</f>
        <v>0.73973852451456268</v>
      </c>
      <c r="S54" s="196">
        <f t="shared" si="38"/>
        <v>0.7408319803919281</v>
      </c>
      <c r="T54" s="196">
        <f t="shared" si="38"/>
        <v>0.7395858303517503</v>
      </c>
      <c r="U54" s="196">
        <f t="shared" si="38"/>
        <v>0.73526385488766011</v>
      </c>
      <c r="V54" s="196">
        <f t="shared" si="38"/>
        <v>0.73776100824863489</v>
      </c>
      <c r="W54" s="196">
        <f t="shared" ref="W54" si="39">IF(W46=0,0,W46/W$44)</f>
        <v>0.75264806789271166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1.1118353942045567E-4</v>
      </c>
      <c r="C55" s="197">
        <f t="shared" si="40"/>
        <v>1.3225161980555779E-4</v>
      </c>
      <c r="D55" s="197">
        <f t="shared" si="40"/>
        <v>1.6640934244267164E-4</v>
      </c>
      <c r="E55" s="197">
        <f t="shared" si="40"/>
        <v>4.2009230548865326E-4</v>
      </c>
      <c r="F55" s="197">
        <f t="shared" si="40"/>
        <v>2.040547323188305E-4</v>
      </c>
      <c r="G55" s="197">
        <f t="shared" si="40"/>
        <v>2.5526988507335637E-4</v>
      </c>
      <c r="H55" s="197">
        <f t="shared" si="40"/>
        <v>5.9760281778818084E-4</v>
      </c>
      <c r="I55" s="197">
        <f t="shared" si="40"/>
        <v>3.0484137337805783E-4</v>
      </c>
      <c r="J55" s="197">
        <f t="shared" si="40"/>
        <v>3.2405068481057667E-4</v>
      </c>
      <c r="K55" s="197">
        <f t="shared" si="40"/>
        <v>3.9464361639538322E-4</v>
      </c>
      <c r="L55" s="197">
        <f t="shared" si="40"/>
        <v>5.1305093921745492E-4</v>
      </c>
      <c r="M55" s="197">
        <f t="shared" si="40"/>
        <v>4.9452020731057499E-4</v>
      </c>
      <c r="N55" s="197">
        <f t="shared" si="40"/>
        <v>4.8490145722573154E-4</v>
      </c>
      <c r="O55" s="197">
        <f t="shared" si="40"/>
        <v>4.8336855799718212E-4</v>
      </c>
      <c r="P55" s="197">
        <f t="shared" si="40"/>
        <v>4.9130792103092933E-4</v>
      </c>
      <c r="Q55" s="197">
        <f t="shared" si="40"/>
        <v>6.8061422874855608E-4</v>
      </c>
      <c r="R55" s="197">
        <f t="shared" ref="R55:V55" si="41">IF(R47=0,0,R47/R$44)</f>
        <v>6.2258154308454173E-4</v>
      </c>
      <c r="S55" s="197">
        <f t="shared" si="41"/>
        <v>6.331043022244101E-4</v>
      </c>
      <c r="T55" s="197">
        <f t="shared" si="41"/>
        <v>6.4049039360483196E-4</v>
      </c>
      <c r="U55" s="197">
        <f t="shared" si="41"/>
        <v>6.5873346633893936E-4</v>
      </c>
      <c r="V55" s="197">
        <f t="shared" si="41"/>
        <v>1.0043926612493561E-3</v>
      </c>
      <c r="W55" s="197">
        <f t="shared" ref="W55" si="42">IF(W47=0,0,W47/W$44)</f>
        <v>9.2659392041735439E-4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8.1988728823516488E-2</v>
      </c>
      <c r="C56" s="197">
        <f t="shared" si="43"/>
        <v>7.6443932021713318E-2</v>
      </c>
      <c r="D56" s="197">
        <f t="shared" si="43"/>
        <v>8.0369429842977388E-2</v>
      </c>
      <c r="E56" s="197">
        <f t="shared" si="43"/>
        <v>7.624371050078603E-2</v>
      </c>
      <c r="F56" s="197">
        <f t="shared" si="43"/>
        <v>9.0483099341895495E-2</v>
      </c>
      <c r="G56" s="197">
        <f t="shared" si="43"/>
        <v>9.403829469434051E-2</v>
      </c>
      <c r="H56" s="197">
        <f t="shared" si="43"/>
        <v>0.10195525848205718</v>
      </c>
      <c r="I56" s="197">
        <f t="shared" si="43"/>
        <v>0.10774358486642857</v>
      </c>
      <c r="J56" s="197">
        <f t="shared" si="43"/>
        <v>9.9963144089210407E-2</v>
      </c>
      <c r="K56" s="197">
        <f t="shared" si="43"/>
        <v>0.10813126097466558</v>
      </c>
      <c r="L56" s="197">
        <f t="shared" si="43"/>
        <v>9.617762598143309E-2</v>
      </c>
      <c r="M56" s="197">
        <f t="shared" si="43"/>
        <v>0.1122930119025914</v>
      </c>
      <c r="N56" s="197">
        <f t="shared" si="43"/>
        <v>0.11153216856512815</v>
      </c>
      <c r="O56" s="197">
        <f t="shared" si="43"/>
        <v>0.10278680402107064</v>
      </c>
      <c r="P56" s="197">
        <f t="shared" si="43"/>
        <v>0.12856923641908699</v>
      </c>
      <c r="Q56" s="197">
        <f t="shared" si="43"/>
        <v>0.11533759817891602</v>
      </c>
      <c r="R56" s="197">
        <f t="shared" ref="R56:V56" si="44">IF(R48=0,0,R48/R$44)</f>
        <v>0.11670447210000554</v>
      </c>
      <c r="S56" s="197">
        <f t="shared" si="44"/>
        <v>0.11606578107835791</v>
      </c>
      <c r="T56" s="197">
        <f t="shared" si="44"/>
        <v>0.11662579508264309</v>
      </c>
      <c r="U56" s="197">
        <f t="shared" si="44"/>
        <v>0.1197985957246346</v>
      </c>
      <c r="V56" s="197">
        <f t="shared" si="44"/>
        <v>0.1089254082253152</v>
      </c>
      <c r="W56" s="197">
        <f t="shared" ref="W56" si="45">IF(W48=0,0,W48/W$44)</f>
        <v>0.10531102923255693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1.2708726699188048E-2</v>
      </c>
      <c r="C57" s="198">
        <f t="shared" si="46"/>
        <v>1.2318501419953191E-2</v>
      </c>
      <c r="D57" s="198">
        <f t="shared" si="46"/>
        <v>1.2855052678211012E-2</v>
      </c>
      <c r="E57" s="198">
        <f t="shared" si="46"/>
        <v>1.3147805571665169E-2</v>
      </c>
      <c r="F57" s="198">
        <f t="shared" si="46"/>
        <v>1.4566141497015987E-2</v>
      </c>
      <c r="G57" s="198">
        <f t="shared" si="46"/>
        <v>1.525966638122103E-2</v>
      </c>
      <c r="H57" s="198">
        <f t="shared" si="46"/>
        <v>1.5812408301049408E-2</v>
      </c>
      <c r="I57" s="198">
        <f t="shared" si="46"/>
        <v>1.7005018786280478E-2</v>
      </c>
      <c r="J57" s="198">
        <f t="shared" si="46"/>
        <v>1.2782865611786078E-2</v>
      </c>
      <c r="K57" s="198">
        <f t="shared" si="46"/>
        <v>1.4387445196251887E-2</v>
      </c>
      <c r="L57" s="198">
        <f t="shared" si="46"/>
        <v>1.3196892391377273E-2</v>
      </c>
      <c r="M57" s="198">
        <f t="shared" si="46"/>
        <v>1.4970756410311753E-2</v>
      </c>
      <c r="N57" s="198">
        <f t="shared" si="46"/>
        <v>1.5041854457234381E-2</v>
      </c>
      <c r="O57" s="198">
        <f t="shared" si="46"/>
        <v>1.4097887633610353E-2</v>
      </c>
      <c r="P57" s="198">
        <f t="shared" si="46"/>
        <v>1.7504793311276679E-2</v>
      </c>
      <c r="Q57" s="198">
        <f t="shared" si="46"/>
        <v>1.6604326227572755E-2</v>
      </c>
      <c r="R57" s="198">
        <f t="shared" ref="R57:V57" si="47">IF(R49=0,0,R49/R$44)</f>
        <v>1.6868922819063385E-2</v>
      </c>
      <c r="S57" s="198">
        <f t="shared" si="47"/>
        <v>1.6900282098137216E-2</v>
      </c>
      <c r="T57" s="198">
        <f t="shared" si="47"/>
        <v>1.6837841133182256E-2</v>
      </c>
      <c r="U57" s="198">
        <f t="shared" si="47"/>
        <v>1.6879763531415442E-2</v>
      </c>
      <c r="V57" s="198">
        <f t="shared" si="47"/>
        <v>1.7855886740775401E-2</v>
      </c>
      <c r="W57" s="198">
        <f t="shared" ref="W57" si="48">IF(W49=0,0,W49/W$44)</f>
        <v>1.6497068106420699E-2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9.6327398148360374E-2</v>
      </c>
      <c r="C58" s="195">
        <f t="shared" si="49"/>
        <v>9.4756486335311349E-2</v>
      </c>
      <c r="D58" s="195">
        <f t="shared" si="49"/>
        <v>0.10391839014558109</v>
      </c>
      <c r="E58" s="195">
        <f t="shared" si="49"/>
        <v>0.10126111374297546</v>
      </c>
      <c r="F58" s="195">
        <f t="shared" si="49"/>
        <v>0.10932053384923868</v>
      </c>
      <c r="G58" s="195">
        <f t="shared" si="49"/>
        <v>0.11392400787674722</v>
      </c>
      <c r="H58" s="195">
        <f t="shared" si="49"/>
        <v>0.12097000123149851</v>
      </c>
      <c r="I58" s="195">
        <f t="shared" si="49"/>
        <v>0.13244828094571071</v>
      </c>
      <c r="J58" s="195">
        <f t="shared" si="49"/>
        <v>0.1178944917444473</v>
      </c>
      <c r="K58" s="195">
        <f t="shared" si="49"/>
        <v>0.12559368387656725</v>
      </c>
      <c r="L58" s="195">
        <f t="shared" si="49"/>
        <v>0.11360838085087777</v>
      </c>
      <c r="M58" s="195">
        <f t="shared" si="49"/>
        <v>0.13630336625422343</v>
      </c>
      <c r="N58" s="195">
        <f t="shared" si="49"/>
        <v>0.12727384128195951</v>
      </c>
      <c r="O58" s="195">
        <f t="shared" si="49"/>
        <v>0.11751831565057229</v>
      </c>
      <c r="P58" s="195">
        <f t="shared" si="49"/>
        <v>0.14258862287746468</v>
      </c>
      <c r="Q58" s="195">
        <f t="shared" si="49"/>
        <v>0.12849480590010456</v>
      </c>
      <c r="R58" s="195">
        <f t="shared" ref="R58:V58" si="50">IF(R50=0,0,R50/R$44)</f>
        <v>0.12606549902328376</v>
      </c>
      <c r="S58" s="195">
        <f t="shared" si="50"/>
        <v>0.1255688521293524</v>
      </c>
      <c r="T58" s="195">
        <f t="shared" si="50"/>
        <v>0.12631004303881946</v>
      </c>
      <c r="U58" s="195">
        <f t="shared" si="50"/>
        <v>0.12739905238995092</v>
      </c>
      <c r="V58" s="195">
        <f t="shared" si="50"/>
        <v>0.13445330412402526</v>
      </c>
      <c r="W58" s="195">
        <f t="shared" ref="W58" si="51">IF(W50=0,0,W50/W$44)</f>
        <v>0.12461724084789336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20450.392588920004</v>
      </c>
      <c r="C62" s="22">
        <v>21234.345853319999</v>
      </c>
      <c r="D62" s="22">
        <v>19315.244441400002</v>
      </c>
      <c r="E62" s="22">
        <v>20637.913602119999</v>
      </c>
      <c r="F62" s="22">
        <v>20456.161133399997</v>
      </c>
      <c r="G62" s="22">
        <v>20268.883984439995</v>
      </c>
      <c r="H62" s="22">
        <v>18837.077159159999</v>
      </c>
      <c r="I62" s="22">
        <v>16502.2760112</v>
      </c>
      <c r="J62" s="22">
        <v>19386.854294160003</v>
      </c>
      <c r="K62" s="22">
        <v>18073.811479200001</v>
      </c>
      <c r="L62" s="22">
        <v>19622.581737960001</v>
      </c>
      <c r="M62" s="22">
        <v>15986.550981599999</v>
      </c>
      <c r="N62" s="22">
        <v>16782.957177959997</v>
      </c>
      <c r="O62" s="22">
        <v>18213.55608432</v>
      </c>
      <c r="P62" s="22">
        <v>14411.121682320001</v>
      </c>
      <c r="Q62" s="22">
        <v>16341.5397192</v>
      </c>
      <c r="R62" s="22">
        <v>16073.818051919998</v>
      </c>
      <c r="S62" s="22">
        <v>15874.18215732</v>
      </c>
      <c r="T62" s="22">
        <v>15625.619303760002</v>
      </c>
      <c r="U62" s="22">
        <v>15017.376324959998</v>
      </c>
      <c r="V62" s="22">
        <v>15139.984929120001</v>
      </c>
      <c r="W62" s="22">
        <v>16231.607511959999</v>
      </c>
      <c r="DA62" s="57" t="s">
        <v>250</v>
      </c>
    </row>
    <row r="63" spans="1:105" ht="12" customHeight="1" x14ac:dyDescent="0.25">
      <c r="A63" s="30" t="s">
        <v>51</v>
      </c>
      <c r="B63" s="31">
        <v>785.0442705600002</v>
      </c>
      <c r="C63" s="31">
        <v>861.42474000000004</v>
      </c>
      <c r="D63" s="31">
        <v>771.34947648000002</v>
      </c>
      <c r="E63" s="31">
        <v>540.76338095999995</v>
      </c>
      <c r="F63" s="31">
        <v>599.1191791199999</v>
      </c>
      <c r="G63" s="31">
        <v>463.33771967999996</v>
      </c>
      <c r="H63" s="31">
        <v>456.19436015999997</v>
      </c>
      <c r="I63" s="31">
        <v>375.58163543999996</v>
      </c>
      <c r="J63" s="31">
        <v>534.50673672000005</v>
      </c>
      <c r="K63" s="31">
        <v>880.83047975999989</v>
      </c>
      <c r="L63" s="31">
        <v>496.20159335999995</v>
      </c>
      <c r="M63" s="31">
        <v>416.86778232000006</v>
      </c>
      <c r="N63" s="31">
        <v>398.31143880000002</v>
      </c>
      <c r="O63" s="31">
        <v>481.74775176000009</v>
      </c>
      <c r="P63" s="31">
        <v>313.61621543999996</v>
      </c>
      <c r="Q63" s="31">
        <v>311.38195703999997</v>
      </c>
      <c r="R63" s="31">
        <v>301.25517575999999</v>
      </c>
      <c r="S63" s="31">
        <v>289.02432239999996</v>
      </c>
      <c r="T63" s="31">
        <v>236.40200496000003</v>
      </c>
      <c r="U63" s="31">
        <v>171.36031176</v>
      </c>
      <c r="V63" s="31">
        <v>135.61477776000001</v>
      </c>
      <c r="W63" s="31">
        <v>171.71632632000004</v>
      </c>
      <c r="DA63" s="59" t="s">
        <v>251</v>
      </c>
    </row>
    <row r="64" spans="1:105" ht="12" customHeight="1" x14ac:dyDescent="0.25">
      <c r="A64" s="73" t="s">
        <v>75</v>
      </c>
      <c r="B64" s="98">
        <v>11931.738671520001</v>
      </c>
      <c r="C64" s="98">
        <v>11865.657437639999</v>
      </c>
      <c r="D64" s="98">
        <v>10425.426504840001</v>
      </c>
      <c r="E64" s="98">
        <v>11644.544393999999</v>
      </c>
      <c r="F64" s="98">
        <v>11512.018805399999</v>
      </c>
      <c r="G64" s="98">
        <v>11599.317096479997</v>
      </c>
      <c r="H64" s="98">
        <v>10189.948061519999</v>
      </c>
      <c r="I64" s="98">
        <v>8459.0592040799984</v>
      </c>
      <c r="J64" s="98">
        <v>10676.8161072</v>
      </c>
      <c r="K64" s="98">
        <v>8987.6897334000005</v>
      </c>
      <c r="L64" s="98">
        <v>9764.8911039599989</v>
      </c>
      <c r="M64" s="98">
        <v>8256.8713496399996</v>
      </c>
      <c r="N64" s="98">
        <v>8235.2052993599991</v>
      </c>
      <c r="O64" s="98">
        <v>8950.7000242800004</v>
      </c>
      <c r="P64" s="98">
        <v>7337.120258160001</v>
      </c>
      <c r="Q64" s="98">
        <v>8590.5853146000009</v>
      </c>
      <c r="R64" s="98">
        <v>7896.7602619199979</v>
      </c>
      <c r="S64" s="98">
        <v>7882.043542200001</v>
      </c>
      <c r="T64" s="98">
        <v>7697.8142625600003</v>
      </c>
      <c r="U64" s="98">
        <v>7219.2625945199998</v>
      </c>
      <c r="V64" s="98">
        <v>7790.9817960000019</v>
      </c>
      <c r="W64" s="98">
        <v>7605.6779588399977</v>
      </c>
      <c r="DA64" s="63"/>
    </row>
    <row r="65" spans="1:105" ht="12" customHeight="1" x14ac:dyDescent="0.25">
      <c r="A65" s="97" t="s">
        <v>74</v>
      </c>
      <c r="B65" s="98">
        <v>261.23400000000004</v>
      </c>
      <c r="C65" s="98">
        <v>261.23400000000004</v>
      </c>
      <c r="D65" s="98">
        <v>304.77307571999995</v>
      </c>
      <c r="E65" s="98">
        <v>200.27947572000002</v>
      </c>
      <c r="F65" s="98">
        <v>208.98720000000003</v>
      </c>
      <c r="G65" s="98">
        <v>307.67549903999992</v>
      </c>
      <c r="H65" s="98">
        <v>313.4808000000001</v>
      </c>
      <c r="I65" s="98">
        <v>298.96777476</v>
      </c>
      <c r="J65" s="98">
        <v>313.4808000000001</v>
      </c>
      <c r="K65" s="98">
        <v>325.09117476000011</v>
      </c>
      <c r="L65" s="98">
        <v>374.43532428000003</v>
      </c>
      <c r="M65" s="98">
        <v>307.67549903999992</v>
      </c>
      <c r="N65" s="98">
        <v>322.18852427999997</v>
      </c>
      <c r="O65" s="98">
        <v>351.21457476000012</v>
      </c>
      <c r="P65" s="98">
        <v>304.77307571999995</v>
      </c>
      <c r="Q65" s="98">
        <v>313.4808000000001</v>
      </c>
      <c r="R65" s="98">
        <v>342.50685048000003</v>
      </c>
      <c r="S65" s="98">
        <v>353.82691476000008</v>
      </c>
      <c r="T65" s="98">
        <v>352.37558952000006</v>
      </c>
      <c r="U65" s="98">
        <v>336.70154952000007</v>
      </c>
      <c r="V65" s="98">
        <v>380.83873752000011</v>
      </c>
      <c r="W65" s="98">
        <v>413.66971799999993</v>
      </c>
      <c r="DA65" s="63" t="s">
        <v>252</v>
      </c>
    </row>
    <row r="66" spans="1:105" ht="12" customHeight="1" x14ac:dyDescent="0.25">
      <c r="A66" s="97" t="s">
        <v>201</v>
      </c>
      <c r="B66" s="98">
        <v>11670.504671520001</v>
      </c>
      <c r="C66" s="98">
        <v>11604.423437639998</v>
      </c>
      <c r="D66" s="98">
        <v>10120.653429120001</v>
      </c>
      <c r="E66" s="98">
        <v>11444.264918279998</v>
      </c>
      <c r="F66" s="98">
        <v>11303.0316054</v>
      </c>
      <c r="G66" s="98">
        <v>11291.641597439997</v>
      </c>
      <c r="H66" s="98">
        <v>9876.4672615199997</v>
      </c>
      <c r="I66" s="98">
        <v>8160.0914293199985</v>
      </c>
      <c r="J66" s="98">
        <v>10363.335307200001</v>
      </c>
      <c r="K66" s="98">
        <v>8662.5985586400002</v>
      </c>
      <c r="L66" s="98">
        <v>9390.4557796799982</v>
      </c>
      <c r="M66" s="98">
        <v>7949.1958506000001</v>
      </c>
      <c r="N66" s="98">
        <v>7913.0167750799992</v>
      </c>
      <c r="O66" s="98">
        <v>8599.4854495199997</v>
      </c>
      <c r="P66" s="98">
        <v>7032.3471824400012</v>
      </c>
      <c r="Q66" s="98">
        <v>8277.1045146000015</v>
      </c>
      <c r="R66" s="98">
        <v>7554.2534114399978</v>
      </c>
      <c r="S66" s="98">
        <v>7528.2166274400006</v>
      </c>
      <c r="T66" s="98">
        <v>7345.4386730400001</v>
      </c>
      <c r="U66" s="98">
        <v>6882.5610449999995</v>
      </c>
      <c r="V66" s="98">
        <v>7410.1430584800019</v>
      </c>
      <c r="W66" s="98">
        <v>7192.0082408399976</v>
      </c>
      <c r="DA66" s="63" t="s">
        <v>253</v>
      </c>
    </row>
    <row r="67" spans="1:105" ht="12" customHeight="1" x14ac:dyDescent="0.25">
      <c r="A67" s="73" t="s">
        <v>192</v>
      </c>
      <c r="B67" s="98">
        <v>7733.609646840001</v>
      </c>
      <c r="C67" s="98">
        <v>8507.2636756800002</v>
      </c>
      <c r="D67" s="98">
        <v>8118.468460080001</v>
      </c>
      <c r="E67" s="98">
        <v>8452.6058271600014</v>
      </c>
      <c r="F67" s="98">
        <v>8345.02314888</v>
      </c>
      <c r="G67" s="98">
        <v>8206.2291682799987</v>
      </c>
      <c r="H67" s="98">
        <v>8190.93473748</v>
      </c>
      <c r="I67" s="98">
        <v>7667.6351716800009</v>
      </c>
      <c r="J67" s="98">
        <v>8175.5314502400015</v>
      </c>
      <c r="K67" s="98">
        <v>8205.2912660400016</v>
      </c>
      <c r="L67" s="98">
        <v>9361.4890406400027</v>
      </c>
      <c r="M67" s="98">
        <v>7312.8118496400002</v>
      </c>
      <c r="N67" s="98">
        <v>8149.4404397999997</v>
      </c>
      <c r="O67" s="98">
        <v>8781.1083082799996</v>
      </c>
      <c r="P67" s="98">
        <v>6760.3852087200012</v>
      </c>
      <c r="Q67" s="98">
        <v>7439.57244756</v>
      </c>
      <c r="R67" s="98">
        <v>7875.8026142399995</v>
      </c>
      <c r="S67" s="98">
        <v>7703.114292719999</v>
      </c>
      <c r="T67" s="98">
        <v>7691.4030362400008</v>
      </c>
      <c r="U67" s="98">
        <v>7626.7534186799994</v>
      </c>
      <c r="V67" s="98">
        <v>7213.3883553599981</v>
      </c>
      <c r="W67" s="98">
        <v>8454.2132268000005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20450.39258892</v>
      </c>
      <c r="C78" s="203">
        <f t="shared" si="52"/>
        <v>21234.345853319999</v>
      </c>
      <c r="D78" s="203">
        <f t="shared" si="52"/>
        <v>19315.244441399998</v>
      </c>
      <c r="E78" s="203">
        <f t="shared" si="52"/>
        <v>20637.913602119996</v>
      </c>
      <c r="F78" s="203">
        <f t="shared" si="52"/>
        <v>20456.161133399994</v>
      </c>
      <c r="G78" s="203">
        <f t="shared" si="52"/>
        <v>20268.883984440003</v>
      </c>
      <c r="H78" s="203">
        <f t="shared" si="52"/>
        <v>18837.077159159999</v>
      </c>
      <c r="I78" s="203">
        <f t="shared" si="52"/>
        <v>16502.276011199992</v>
      </c>
      <c r="J78" s="203">
        <f t="shared" si="52"/>
        <v>19386.854294160003</v>
      </c>
      <c r="K78" s="203">
        <f t="shared" si="52"/>
        <v>18073.811479199998</v>
      </c>
      <c r="L78" s="203">
        <f t="shared" si="52"/>
        <v>19622.581737960001</v>
      </c>
      <c r="M78" s="203">
        <f t="shared" si="52"/>
        <v>15986.550981599999</v>
      </c>
      <c r="N78" s="203">
        <f t="shared" si="52"/>
        <v>16782.957177959997</v>
      </c>
      <c r="O78" s="203">
        <f t="shared" si="52"/>
        <v>18213.556084320007</v>
      </c>
      <c r="P78" s="203">
        <f t="shared" si="52"/>
        <v>14411.121682319999</v>
      </c>
      <c r="Q78" s="203">
        <f t="shared" si="52"/>
        <v>16341.539719200009</v>
      </c>
      <c r="R78" s="203">
        <f t="shared" ref="R78:V78" si="53">R79+R84</f>
        <v>16073.818051919992</v>
      </c>
      <c r="S78" s="203">
        <f t="shared" si="53"/>
        <v>15874.182157320007</v>
      </c>
      <c r="T78" s="203">
        <f t="shared" si="53"/>
        <v>15625.619303760006</v>
      </c>
      <c r="U78" s="203">
        <f t="shared" si="53"/>
        <v>15017.376324959994</v>
      </c>
      <c r="V78" s="203">
        <f t="shared" si="53"/>
        <v>15139.984929119997</v>
      </c>
      <c r="W78" s="203">
        <f t="shared" ref="W78" si="54">W79+W84</f>
        <v>16231.607511959995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20450.39258892</v>
      </c>
      <c r="C79" s="192">
        <f t="shared" si="55"/>
        <v>21234.345853319999</v>
      </c>
      <c r="D79" s="192">
        <f t="shared" si="55"/>
        <v>19315.244441399998</v>
      </c>
      <c r="E79" s="192">
        <f t="shared" si="55"/>
        <v>20637.913602119996</v>
      </c>
      <c r="F79" s="192">
        <f t="shared" si="55"/>
        <v>20456.161133399994</v>
      </c>
      <c r="G79" s="192">
        <f t="shared" si="55"/>
        <v>20268.883984440003</v>
      </c>
      <c r="H79" s="192">
        <f t="shared" si="55"/>
        <v>18837.077159159999</v>
      </c>
      <c r="I79" s="192">
        <f t="shared" si="55"/>
        <v>16502.276011199992</v>
      </c>
      <c r="J79" s="192">
        <f t="shared" si="55"/>
        <v>19386.854294160003</v>
      </c>
      <c r="K79" s="192">
        <f t="shared" si="55"/>
        <v>18073.811479199998</v>
      </c>
      <c r="L79" s="192">
        <f t="shared" si="55"/>
        <v>19622.581737960001</v>
      </c>
      <c r="M79" s="192">
        <f t="shared" si="55"/>
        <v>15986.550981599999</v>
      </c>
      <c r="N79" s="192">
        <f t="shared" si="55"/>
        <v>16782.957177959997</v>
      </c>
      <c r="O79" s="192">
        <f t="shared" si="55"/>
        <v>18213.556084320007</v>
      </c>
      <c r="P79" s="192">
        <f t="shared" si="55"/>
        <v>14411.121682319999</v>
      </c>
      <c r="Q79" s="192">
        <f t="shared" si="55"/>
        <v>16341.539719200009</v>
      </c>
      <c r="R79" s="192">
        <f t="shared" ref="R79:V79" si="56">SUM(R80:R83)</f>
        <v>16073.818051919992</v>
      </c>
      <c r="S79" s="192">
        <f t="shared" si="56"/>
        <v>15874.182157320007</v>
      </c>
      <c r="T79" s="192">
        <f t="shared" si="56"/>
        <v>15625.619303760006</v>
      </c>
      <c r="U79" s="192">
        <f t="shared" si="56"/>
        <v>15017.376324959994</v>
      </c>
      <c r="V79" s="192">
        <f t="shared" si="56"/>
        <v>15139.984929119997</v>
      </c>
      <c r="W79" s="192">
        <f t="shared" ref="W79" si="57">SUM(W80:W83)</f>
        <v>16231.607511959995</v>
      </c>
      <c r="DA79" s="213" t="s">
        <v>264</v>
      </c>
    </row>
    <row r="80" spans="1:105" ht="12" customHeight="1" x14ac:dyDescent="0.25">
      <c r="A80" s="97" t="s">
        <v>57</v>
      </c>
      <c r="B80" s="74">
        <v>19405.874860049662</v>
      </c>
      <c r="C80" s="74">
        <v>20182.727540316144</v>
      </c>
      <c r="D80" s="74">
        <v>18266.975687465154</v>
      </c>
      <c r="E80" s="74">
        <v>19553.136220094348</v>
      </c>
      <c r="F80" s="74">
        <v>19139.661398570774</v>
      </c>
      <c r="G80" s="74">
        <v>18881.998151771229</v>
      </c>
      <c r="H80" s="74">
        <v>17368.055794472475</v>
      </c>
      <c r="I80" s="74">
        <v>15067.439203022319</v>
      </c>
      <c r="J80" s="74">
        <v>17760.017590495008</v>
      </c>
      <c r="K80" s="74">
        <v>16363.441821876993</v>
      </c>
      <c r="L80" s="74">
        <v>17919.491709996772</v>
      </c>
      <c r="M80" s="74">
        <v>14327.318094505146</v>
      </c>
      <c r="N80" s="74">
        <v>15046.54798037669</v>
      </c>
      <c r="O80" s="74">
        <v>16508.93610794274</v>
      </c>
      <c r="P80" s="74">
        <v>12676.394995372408</v>
      </c>
      <c r="Q80" s="74">
        <v>14628.547779949204</v>
      </c>
      <c r="R80" s="74">
        <v>14334.037042597985</v>
      </c>
      <c r="S80" s="74">
        <v>14201.713305032201</v>
      </c>
      <c r="T80" s="74">
        <v>13988.311019452291</v>
      </c>
      <c r="U80" s="74">
        <v>13396.32636202882</v>
      </c>
      <c r="V80" s="74">
        <v>13668.340904446253</v>
      </c>
      <c r="W80" s="74">
        <v>14661.91388866564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957.77620149635516</v>
      </c>
      <c r="C82" s="74">
        <v>959.86683973962181</v>
      </c>
      <c r="D82" s="74">
        <v>955.99673831041991</v>
      </c>
      <c r="E82" s="74">
        <v>984.93476287529995</v>
      </c>
      <c r="F82" s="74">
        <v>1204.7561803329095</v>
      </c>
      <c r="G82" s="74">
        <v>1270.3305531819308</v>
      </c>
      <c r="H82" s="74">
        <v>1346.5187993149839</v>
      </c>
      <c r="I82" s="74">
        <v>1310.1030273030042</v>
      </c>
      <c r="J82" s="74">
        <v>1528.1881169716696</v>
      </c>
      <c r="K82" s="74">
        <v>1598.6919184384315</v>
      </c>
      <c r="L82" s="74">
        <v>1588.1024498351846</v>
      </c>
      <c r="M82" s="74">
        <v>1552.5548255789861</v>
      </c>
      <c r="N82" s="74">
        <v>1620.7060885174419</v>
      </c>
      <c r="O82" s="74">
        <v>1589.9199865611906</v>
      </c>
      <c r="P82" s="74">
        <v>1618.5951072723628</v>
      </c>
      <c r="Q82" s="74">
        <v>1595.7184905406821</v>
      </c>
      <c r="R82" s="74">
        <v>1616.4120293220078</v>
      </c>
      <c r="S82" s="74">
        <v>1557.5745612878059</v>
      </c>
      <c r="T82" s="74">
        <v>1530.9745153077142</v>
      </c>
      <c r="U82" s="74">
        <v>1522.6356079311736</v>
      </c>
      <c r="V82" s="74">
        <v>1368.0503366737453</v>
      </c>
      <c r="W82" s="74">
        <v>1466.0999352943545</v>
      </c>
      <c r="DA82" s="90" t="s">
        <v>267</v>
      </c>
    </row>
    <row r="83" spans="1:105" ht="12" customHeight="1" x14ac:dyDescent="0.25">
      <c r="A83" s="107" t="s">
        <v>54</v>
      </c>
      <c r="B83" s="193">
        <v>86.741527373983445</v>
      </c>
      <c r="C83" s="193">
        <v>91.751473264232473</v>
      </c>
      <c r="D83" s="193">
        <v>92.272015624424924</v>
      </c>
      <c r="E83" s="193">
        <v>99.842619150349265</v>
      </c>
      <c r="F83" s="193">
        <v>111.74355449631139</v>
      </c>
      <c r="G83" s="193">
        <v>116.55527948684005</v>
      </c>
      <c r="H83" s="193">
        <v>122.50256537253966</v>
      </c>
      <c r="I83" s="193">
        <v>124.73378087466959</v>
      </c>
      <c r="J83" s="193">
        <v>98.648586693325967</v>
      </c>
      <c r="K83" s="193">
        <v>111.67773888457479</v>
      </c>
      <c r="L83" s="193">
        <v>114.9875781280479</v>
      </c>
      <c r="M83" s="193">
        <v>106.67806151586693</v>
      </c>
      <c r="N83" s="193">
        <v>115.70310906586417</v>
      </c>
      <c r="O83" s="193">
        <v>114.69998981607708</v>
      </c>
      <c r="P83" s="193">
        <v>116.13157967522901</v>
      </c>
      <c r="Q83" s="193">
        <v>117.27344871012221</v>
      </c>
      <c r="R83" s="193">
        <v>123.36897999999984</v>
      </c>
      <c r="S83" s="193">
        <v>114.89429099999975</v>
      </c>
      <c r="T83" s="193">
        <v>106.33376900000007</v>
      </c>
      <c r="U83" s="193">
        <v>98.414355000000015</v>
      </c>
      <c r="V83" s="193">
        <v>103.59368799999993</v>
      </c>
      <c r="W83" s="193">
        <v>103.5936880000002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0.94892431896704732</v>
      </c>
      <c r="C88" s="196">
        <f t="shared" si="64"/>
        <v>0.95047559645735757</v>
      </c>
      <c r="D88" s="196">
        <f t="shared" si="64"/>
        <v>0.94572842414108926</v>
      </c>
      <c r="E88" s="196">
        <f t="shared" si="64"/>
        <v>0.94743764302248967</v>
      </c>
      <c r="F88" s="196">
        <f t="shared" si="64"/>
        <v>0.93564287423021453</v>
      </c>
      <c r="G88" s="196">
        <f t="shared" si="64"/>
        <v>0.93157561937137456</v>
      </c>
      <c r="H88" s="196">
        <f t="shared" si="64"/>
        <v>0.92201436813814952</v>
      </c>
      <c r="I88" s="196">
        <f t="shared" si="64"/>
        <v>0.91305218703142166</v>
      </c>
      <c r="J88" s="196">
        <f t="shared" si="64"/>
        <v>0.91608557639208887</v>
      </c>
      <c r="K88" s="196">
        <f t="shared" si="64"/>
        <v>0.90536751701259244</v>
      </c>
      <c r="L88" s="196">
        <f t="shared" si="64"/>
        <v>0.91320764766296825</v>
      </c>
      <c r="M88" s="196">
        <f t="shared" si="64"/>
        <v>0.89621070304629336</v>
      </c>
      <c r="N88" s="196">
        <f t="shared" si="64"/>
        <v>0.89653735160192005</v>
      </c>
      <c r="O88" s="196">
        <f t="shared" si="64"/>
        <v>0.90640927183655429</v>
      </c>
      <c r="P88" s="196">
        <f t="shared" si="64"/>
        <v>0.87962583862741184</v>
      </c>
      <c r="Q88" s="196">
        <f t="shared" si="64"/>
        <v>0.8951756096007174</v>
      </c>
      <c r="R88" s="196">
        <f t="shared" ref="R88:V88" si="65">IF(R80=0,0,R80/R$78)</f>
        <v>0.89176305195801364</v>
      </c>
      <c r="S88" s="196">
        <f t="shared" si="65"/>
        <v>0.89464220356595903</v>
      </c>
      <c r="T88" s="196">
        <f t="shared" si="65"/>
        <v>0.89521642294755455</v>
      </c>
      <c r="U88" s="196">
        <f t="shared" si="65"/>
        <v>0.89205504824189108</v>
      </c>
      <c r="V88" s="196">
        <f t="shared" si="65"/>
        <v>0.90279752380445188</v>
      </c>
      <c r="W88" s="196">
        <f t="shared" ref="W88" si="66">IF(W80=0,0,W80/W$78)</f>
        <v>0.9032940131075895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4.683412297988241E-2</v>
      </c>
      <c r="C90" s="197">
        <f t="shared" si="70"/>
        <v>4.5203504095208388E-2</v>
      </c>
      <c r="D90" s="197">
        <f t="shared" si="70"/>
        <v>4.9494415730061962E-2</v>
      </c>
      <c r="E90" s="197">
        <f t="shared" si="70"/>
        <v>4.7724531745986384E-2</v>
      </c>
      <c r="F90" s="197">
        <f t="shared" si="70"/>
        <v>5.889453903283115E-2</v>
      </c>
      <c r="G90" s="197">
        <f t="shared" si="70"/>
        <v>6.2673926899830146E-2</v>
      </c>
      <c r="H90" s="197">
        <f t="shared" si="70"/>
        <v>7.1482363635178167E-2</v>
      </c>
      <c r="I90" s="197">
        <f t="shared" si="70"/>
        <v>7.93892325164023E-2</v>
      </c>
      <c r="J90" s="197">
        <f t="shared" si="70"/>
        <v>7.8825996924731273E-2</v>
      </c>
      <c r="K90" s="197">
        <f t="shared" si="70"/>
        <v>8.845350192339145E-2</v>
      </c>
      <c r="L90" s="197">
        <f t="shared" si="70"/>
        <v>8.0932390601945667E-2</v>
      </c>
      <c r="M90" s="197">
        <f t="shared" si="70"/>
        <v>9.7116309037886053E-2</v>
      </c>
      <c r="N90" s="197">
        <f t="shared" si="70"/>
        <v>9.6568564844210725E-2</v>
      </c>
      <c r="O90" s="197">
        <f t="shared" si="70"/>
        <v>8.7293221554353553E-2</v>
      </c>
      <c r="P90" s="197">
        <f t="shared" si="70"/>
        <v>0.11231569221000363</v>
      </c>
      <c r="Q90" s="197">
        <f t="shared" si="70"/>
        <v>9.7647988987588474E-2</v>
      </c>
      <c r="R90" s="197">
        <f t="shared" ref="R90:V90" si="71">IF(R82=0,0,R82/R$78)</f>
        <v>0.10056179708522518</v>
      </c>
      <c r="S90" s="197">
        <f t="shared" si="71"/>
        <v>9.8119987905617351E-2</v>
      </c>
      <c r="T90" s="197">
        <f t="shared" si="71"/>
        <v>9.7978485559245293E-2</v>
      </c>
      <c r="U90" s="197">
        <f t="shared" si="71"/>
        <v>0.10139158631860615</v>
      </c>
      <c r="V90" s="197">
        <f t="shared" si="71"/>
        <v>9.0360085764845111E-2</v>
      </c>
      <c r="W90" s="197">
        <f t="shared" ref="W90" si="72">IF(W82=0,0,W82/W$78)</f>
        <v>9.0323767021478471E-2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4.2415580530703314E-3</v>
      </c>
      <c r="C91" s="198">
        <f t="shared" si="73"/>
        <v>4.3208994474339827E-3</v>
      </c>
      <c r="D91" s="198">
        <f t="shared" si="73"/>
        <v>4.777160128848823E-3</v>
      </c>
      <c r="E91" s="198">
        <f t="shared" si="73"/>
        <v>4.8378252315240382E-3</v>
      </c>
      <c r="F91" s="198">
        <f t="shared" si="73"/>
        <v>5.4625867369543267E-3</v>
      </c>
      <c r="G91" s="198">
        <f t="shared" si="73"/>
        <v>5.7504537287951865E-3</v>
      </c>
      <c r="H91" s="198">
        <f t="shared" si="73"/>
        <v>6.5032682266722968E-3</v>
      </c>
      <c r="I91" s="198">
        <f t="shared" si="73"/>
        <v>7.5585804521760237E-3</v>
      </c>
      <c r="J91" s="198">
        <f t="shared" si="73"/>
        <v>5.088426683179971E-3</v>
      </c>
      <c r="K91" s="198">
        <f t="shared" si="73"/>
        <v>6.1789810640161657E-3</v>
      </c>
      <c r="L91" s="198">
        <f t="shared" si="73"/>
        <v>5.8599617350862526E-3</v>
      </c>
      <c r="M91" s="198">
        <f t="shared" si="73"/>
        <v>6.6729879158206112E-3</v>
      </c>
      <c r="N91" s="198">
        <f t="shared" si="73"/>
        <v>6.8940835538691472E-3</v>
      </c>
      <c r="O91" s="198">
        <f t="shared" si="73"/>
        <v>6.2975066090922207E-3</v>
      </c>
      <c r="P91" s="198">
        <f t="shared" si="73"/>
        <v>8.0584691625845296E-3</v>
      </c>
      <c r="Q91" s="198">
        <f t="shared" si="73"/>
        <v>7.1764014116941039E-3</v>
      </c>
      <c r="R91" s="198">
        <f t="shared" ref="R91:V91" si="74">IF(R83=0,0,R83/R$78)</f>
        <v>7.6751509567612409E-3</v>
      </c>
      <c r="S91" s="198">
        <f t="shared" si="74"/>
        <v>7.2378085284235541E-3</v>
      </c>
      <c r="T91" s="198">
        <f t="shared" si="74"/>
        <v>6.8050914932000738E-3</v>
      </c>
      <c r="U91" s="198">
        <f t="shared" si="74"/>
        <v>6.5533654395027747E-3</v>
      </c>
      <c r="V91" s="198">
        <f t="shared" si="74"/>
        <v>6.8423904307031071E-3</v>
      </c>
      <c r="W91" s="198">
        <f t="shared" ref="W91" si="75">IF(W83=0,0,W83/W$78)</f>
        <v>6.3822198709319999E-3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25434.791992365674</v>
      </c>
      <c r="C96" s="203">
        <f t="shared" si="79"/>
        <v>26344.287593587287</v>
      </c>
      <c r="D96" s="203">
        <f t="shared" si="79"/>
        <v>24687.470798704046</v>
      </c>
      <c r="E96" s="203">
        <f t="shared" si="79"/>
        <v>25853.682472285414</v>
      </c>
      <c r="F96" s="203">
        <f t="shared" si="79"/>
        <v>23985.028241444943</v>
      </c>
      <c r="G96" s="203">
        <f t="shared" si="79"/>
        <v>23560.438609191686</v>
      </c>
      <c r="H96" s="203">
        <f t="shared" si="79"/>
        <v>22364.786941556715</v>
      </c>
      <c r="I96" s="203">
        <f t="shared" si="79"/>
        <v>20518.31972137015</v>
      </c>
      <c r="J96" s="203">
        <f t="shared" si="79"/>
        <v>22966.246898885249</v>
      </c>
      <c r="K96" s="203">
        <f t="shared" si="79"/>
        <v>21643.984230735219</v>
      </c>
      <c r="L96" s="203">
        <f t="shared" si="79"/>
        <v>23640.591881758151</v>
      </c>
      <c r="M96" s="203">
        <f t="shared" si="79"/>
        <v>19365.396202243937</v>
      </c>
      <c r="N96" s="203">
        <f t="shared" si="79"/>
        <v>20414.914841178288</v>
      </c>
      <c r="O96" s="203">
        <f t="shared" si="79"/>
        <v>21819.634173913037</v>
      </c>
      <c r="P96" s="203">
        <f t="shared" si="79"/>
        <v>17768.205711032693</v>
      </c>
      <c r="Q96" s="203">
        <f t="shared" si="79"/>
        <v>19456.313009886981</v>
      </c>
      <c r="R96" s="203">
        <f t="shared" si="79"/>
        <v>19468.643141101868</v>
      </c>
      <c r="S96" s="203">
        <f t="shared" si="79"/>
        <v>19084.916306869447</v>
      </c>
      <c r="T96" s="203">
        <f t="shared" si="79"/>
        <v>18737.96375991348</v>
      </c>
      <c r="U96" s="203">
        <f t="shared" si="79"/>
        <v>18064.879269153247</v>
      </c>
      <c r="V96" s="203">
        <f t="shared" si="79"/>
        <v>17915.952169311331</v>
      </c>
      <c r="W96" s="203">
        <f t="shared" si="79"/>
        <v>19220.91281907029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22984.724657296334</v>
      </c>
      <c r="C97" s="192">
        <f t="shared" si="80"/>
        <v>23847.995466212022</v>
      </c>
      <c r="D97" s="192">
        <f t="shared" si="80"/>
        <v>22121.988576536674</v>
      </c>
      <c r="E97" s="192">
        <f t="shared" si="80"/>
        <v>23235.709790784553</v>
      </c>
      <c r="F97" s="192">
        <f t="shared" si="80"/>
        <v>21362.972149701116</v>
      </c>
      <c r="G97" s="192">
        <f t="shared" si="80"/>
        <v>20876.339015498517</v>
      </c>
      <c r="H97" s="192">
        <f t="shared" si="80"/>
        <v>19659.318637694392</v>
      </c>
      <c r="I97" s="192">
        <f t="shared" si="80"/>
        <v>17800.703546380202</v>
      </c>
      <c r="J97" s="192">
        <f t="shared" si="80"/>
        <v>20258.652893463681</v>
      </c>
      <c r="K97" s="192">
        <f t="shared" si="80"/>
        <v>18925.636517430852</v>
      </c>
      <c r="L97" s="192">
        <f t="shared" si="80"/>
        <v>20954.822515715201</v>
      </c>
      <c r="M97" s="192">
        <f t="shared" si="80"/>
        <v>16725.827511031333</v>
      </c>
      <c r="N97" s="192">
        <f t="shared" si="80"/>
        <v>17816.630209897441</v>
      </c>
      <c r="O97" s="192">
        <f t="shared" si="80"/>
        <v>19255.427517683111</v>
      </c>
      <c r="P97" s="192">
        <f t="shared" si="80"/>
        <v>15234.661727693041</v>
      </c>
      <c r="Q97" s="192">
        <f t="shared" si="80"/>
        <v>16956.277846149875</v>
      </c>
      <c r="R97" s="192">
        <f t="shared" si="80"/>
        <v>17014.31892821263</v>
      </c>
      <c r="S97" s="192">
        <f t="shared" si="80"/>
        <v>16688.445273231093</v>
      </c>
      <c r="T97" s="192">
        <f t="shared" si="80"/>
        <v>16371.170750938969</v>
      </c>
      <c r="U97" s="192">
        <f t="shared" si="80"/>
        <v>15763.430768724258</v>
      </c>
      <c r="V97" s="192">
        <f t="shared" si="80"/>
        <v>15507.093203619424</v>
      </c>
      <c r="W97" s="192">
        <f t="shared" si="80"/>
        <v>16825.655696979848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20573.286643671912</v>
      </c>
      <c r="C98" s="74">
        <f t="shared" si="81"/>
        <v>21506.128317411232</v>
      </c>
      <c r="D98" s="74">
        <f t="shared" si="81"/>
        <v>19816.403660788357</v>
      </c>
      <c r="E98" s="74">
        <f t="shared" si="81"/>
        <v>20913.748985456044</v>
      </c>
      <c r="F98" s="74">
        <f t="shared" si="81"/>
        <v>18838.468882920002</v>
      </c>
      <c r="G98" s="74">
        <f t="shared" si="81"/>
        <v>18295.216843011876</v>
      </c>
      <c r="H98" s="74">
        <f t="shared" si="81"/>
        <v>17012.104601790463</v>
      </c>
      <c r="I98" s="74">
        <f t="shared" si="81"/>
        <v>15234.816979076162</v>
      </c>
      <c r="J98" s="74">
        <f t="shared" si="81"/>
        <v>17661.857969771372</v>
      </c>
      <c r="K98" s="74">
        <f t="shared" si="81"/>
        <v>16265.301912887409</v>
      </c>
      <c r="L98" s="74">
        <f t="shared" si="81"/>
        <v>18357.015336731136</v>
      </c>
      <c r="M98" s="74">
        <f t="shared" si="81"/>
        <v>14251.737635716803</v>
      </c>
      <c r="N98" s="74">
        <f t="shared" si="81"/>
        <v>15222.733086834945</v>
      </c>
      <c r="O98" s="74">
        <f t="shared" si="81"/>
        <v>16694.499380140674</v>
      </c>
      <c r="P98" s="74">
        <f t="shared" si="81"/>
        <v>12630.458658196096</v>
      </c>
      <c r="Q98" s="74">
        <f t="shared" si="81"/>
        <v>14375.932222296866</v>
      </c>
      <c r="R98" s="74">
        <f t="shared" si="81"/>
        <v>14401.705351499259</v>
      </c>
      <c r="S98" s="74">
        <f t="shared" si="81"/>
        <v>14138.716343232294</v>
      </c>
      <c r="T98" s="74">
        <f t="shared" si="81"/>
        <v>13858.332486476615</v>
      </c>
      <c r="U98" s="74">
        <f t="shared" si="81"/>
        <v>13282.452769517795</v>
      </c>
      <c r="V98" s="74">
        <f t="shared" si="81"/>
        <v>13217.690936165445</v>
      </c>
      <c r="W98" s="74">
        <f t="shared" si="81"/>
        <v>14466.582896407506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2.827930198134279</v>
      </c>
      <c r="C99" s="74">
        <f t="shared" si="82"/>
        <v>3.4840747068753788</v>
      </c>
      <c r="D99" s="74">
        <f t="shared" si="82"/>
        <v>4.1082257821849977</v>
      </c>
      <c r="E99" s="74">
        <f t="shared" si="82"/>
        <v>10.860933075153966</v>
      </c>
      <c r="F99" s="74">
        <f t="shared" si="82"/>
        <v>4.8942585174676383</v>
      </c>
      <c r="G99" s="74">
        <f t="shared" si="82"/>
        <v>6.0142704560462299</v>
      </c>
      <c r="H99" s="74">
        <f t="shared" si="82"/>
        <v>13.365259695506603</v>
      </c>
      <c r="I99" s="74">
        <f t="shared" si="82"/>
        <v>6.2548327632725655</v>
      </c>
      <c r="J99" s="74">
        <f t="shared" si="82"/>
        <v>7.4422280351125476</v>
      </c>
      <c r="K99" s="74">
        <f t="shared" si="82"/>
        <v>8.5416602100219947</v>
      </c>
      <c r="L99" s="74">
        <f t="shared" si="82"/>
        <v>12.128827868592559</v>
      </c>
      <c r="M99" s="74">
        <f t="shared" si="82"/>
        <v>9.5765797445850929</v>
      </c>
      <c r="N99" s="74">
        <f t="shared" si="82"/>
        <v>9.899221955626567</v>
      </c>
      <c r="O99" s="74">
        <f t="shared" si="82"/>
        <v>10.546925106670379</v>
      </c>
      <c r="P99" s="74">
        <f t="shared" si="82"/>
        <v>8.7296602083373589</v>
      </c>
      <c r="Q99" s="74">
        <f t="shared" si="82"/>
        <v>13.242243473514726</v>
      </c>
      <c r="R99" s="74">
        <f t="shared" si="82"/>
        <v>12.120817888549482</v>
      </c>
      <c r="S99" s="74">
        <f t="shared" si="82"/>
        <v>12.082742621471848</v>
      </c>
      <c r="T99" s="74">
        <f t="shared" si="82"/>
        <v>12.00148578394006</v>
      </c>
      <c r="U99" s="74">
        <f t="shared" si="82"/>
        <v>11.899940539963765</v>
      </c>
      <c r="V99" s="74">
        <f t="shared" si="82"/>
        <v>17.994650878150779</v>
      </c>
      <c r="W99" s="74">
        <f t="shared" si="82"/>
        <v>17.809980963022522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2085.3662633446174</v>
      </c>
      <c r="C100" s="74">
        <f t="shared" si="83"/>
        <v>2013.8609299646523</v>
      </c>
      <c r="D100" s="74">
        <f t="shared" si="83"/>
        <v>1984.1179523569979</v>
      </c>
      <c r="E100" s="74">
        <f t="shared" si="83"/>
        <v>1971.1806817961751</v>
      </c>
      <c r="F100" s="74">
        <f t="shared" si="83"/>
        <v>2170.2396930888322</v>
      </c>
      <c r="G100" s="74">
        <f t="shared" si="83"/>
        <v>2215.5834690590855</v>
      </c>
      <c r="H100" s="74">
        <f t="shared" si="83"/>
        <v>2280.207633522552</v>
      </c>
      <c r="I100" s="74">
        <f t="shared" si="83"/>
        <v>2210.7173222159595</v>
      </c>
      <c r="J100" s="74">
        <f t="shared" si="83"/>
        <v>2295.7782479416474</v>
      </c>
      <c r="K100" s="74">
        <f t="shared" si="83"/>
        <v>2340.3913073851768</v>
      </c>
      <c r="L100" s="74">
        <f t="shared" si="83"/>
        <v>2273.6960039834389</v>
      </c>
      <c r="M100" s="74">
        <f t="shared" si="83"/>
        <v>2174.5986662369769</v>
      </c>
      <c r="N100" s="74">
        <f t="shared" si="83"/>
        <v>2276.9197233090331</v>
      </c>
      <c r="O100" s="74">
        <f t="shared" si="83"/>
        <v>2242.7704616454548</v>
      </c>
      <c r="P100" s="74">
        <f t="shared" si="83"/>
        <v>2284.4446408047338</v>
      </c>
      <c r="Q100" s="74">
        <f t="shared" si="83"/>
        <v>2244.0444119775607</v>
      </c>
      <c r="R100" s="74">
        <f t="shared" si="83"/>
        <v>2272.0777202856875</v>
      </c>
      <c r="S100" s="74">
        <f t="shared" si="83"/>
        <v>2215.1057179718923</v>
      </c>
      <c r="T100" s="74">
        <f t="shared" si="83"/>
        <v>2185.3299217296617</v>
      </c>
      <c r="U100" s="74">
        <f t="shared" si="83"/>
        <v>2164.1471683796226</v>
      </c>
      <c r="V100" s="74">
        <f t="shared" si="83"/>
        <v>1951.5024037874584</v>
      </c>
      <c r="W100" s="74">
        <f t="shared" si="83"/>
        <v>2024.1741117655395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323.24382008167191</v>
      </c>
      <c r="C101" s="193">
        <f t="shared" si="84"/>
        <v>324.52214412926025</v>
      </c>
      <c r="D101" s="193">
        <f t="shared" si="84"/>
        <v>317.35873760913654</v>
      </c>
      <c r="E101" s="193">
        <f t="shared" si="84"/>
        <v>339.91919045717628</v>
      </c>
      <c r="F101" s="193">
        <f t="shared" si="84"/>
        <v>349.36931517481156</v>
      </c>
      <c r="G101" s="193">
        <f t="shared" si="84"/>
        <v>359.52443297150438</v>
      </c>
      <c r="H101" s="193">
        <f t="shared" si="84"/>
        <v>353.64114268587281</v>
      </c>
      <c r="I101" s="193">
        <f t="shared" si="84"/>
        <v>348.91441232480861</v>
      </c>
      <c r="J101" s="193">
        <f t="shared" si="84"/>
        <v>293.5744477155489</v>
      </c>
      <c r="K101" s="193">
        <f t="shared" si="84"/>
        <v>311.40163694824309</v>
      </c>
      <c r="L101" s="193">
        <f t="shared" si="84"/>
        <v>311.98234713202942</v>
      </c>
      <c r="M101" s="193">
        <f t="shared" si="84"/>
        <v>289.91462933297032</v>
      </c>
      <c r="N101" s="193">
        <f t="shared" si="84"/>
        <v>307.07817779783795</v>
      </c>
      <c r="O101" s="193">
        <f t="shared" si="84"/>
        <v>307.61075079031042</v>
      </c>
      <c r="P101" s="193">
        <f t="shared" si="84"/>
        <v>311.02876848387319</v>
      </c>
      <c r="Q101" s="193">
        <f t="shared" si="84"/>
        <v>323.05896840193145</v>
      </c>
      <c r="R101" s="193">
        <f t="shared" si="84"/>
        <v>328.41503853913514</v>
      </c>
      <c r="S101" s="193">
        <f t="shared" si="84"/>
        <v>322.5404694054327</v>
      </c>
      <c r="T101" s="193">
        <f t="shared" si="84"/>
        <v>315.50685694874966</v>
      </c>
      <c r="U101" s="193">
        <f t="shared" si="84"/>
        <v>304.93089028687587</v>
      </c>
      <c r="V101" s="193">
        <f t="shared" si="84"/>
        <v>319.90521278837247</v>
      </c>
      <c r="W101" s="193">
        <f t="shared" si="84"/>
        <v>317.08870784377723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2450.067335069336</v>
      </c>
      <c r="C102" s="77">
        <f t="shared" si="85"/>
        <v>2496.2921273752663</v>
      </c>
      <c r="D102" s="77">
        <f t="shared" si="85"/>
        <v>2565.4822221673671</v>
      </c>
      <c r="E102" s="77">
        <f t="shared" si="85"/>
        <v>2617.9726815008644</v>
      </c>
      <c r="F102" s="77">
        <f t="shared" si="85"/>
        <v>2622.0560917438274</v>
      </c>
      <c r="G102" s="77">
        <f t="shared" si="85"/>
        <v>2684.0995936931731</v>
      </c>
      <c r="H102" s="77">
        <f t="shared" si="85"/>
        <v>2705.4683038623175</v>
      </c>
      <c r="I102" s="77">
        <f t="shared" si="85"/>
        <v>2717.6161749899507</v>
      </c>
      <c r="J102" s="77">
        <f t="shared" si="85"/>
        <v>2707.5940054215657</v>
      </c>
      <c r="K102" s="77">
        <f t="shared" si="85"/>
        <v>2718.3477133043662</v>
      </c>
      <c r="L102" s="77">
        <f t="shared" si="85"/>
        <v>2685.7693660429491</v>
      </c>
      <c r="M102" s="77">
        <f t="shared" si="85"/>
        <v>2639.5686912126025</v>
      </c>
      <c r="N102" s="77">
        <f t="shared" si="85"/>
        <v>2598.2846312808447</v>
      </c>
      <c r="O102" s="77">
        <f t="shared" si="85"/>
        <v>2564.206656229926</v>
      </c>
      <c r="P102" s="77">
        <f t="shared" si="85"/>
        <v>2533.5439833396549</v>
      </c>
      <c r="Q102" s="77">
        <f t="shared" si="85"/>
        <v>2500.0351637371068</v>
      </c>
      <c r="R102" s="77">
        <f t="shared" si="85"/>
        <v>2454.324212889238</v>
      </c>
      <c r="S102" s="77">
        <f t="shared" si="85"/>
        <v>2396.4710336383559</v>
      </c>
      <c r="T102" s="77">
        <f t="shared" si="85"/>
        <v>2366.7930089745109</v>
      </c>
      <c r="U102" s="77">
        <f t="shared" si="85"/>
        <v>2301.4485004289927</v>
      </c>
      <c r="V102" s="77">
        <f t="shared" si="85"/>
        <v>2408.8589656919062</v>
      </c>
      <c r="W102" s="77">
        <f t="shared" si="85"/>
        <v>2395.2571220904433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11779.382559161519</v>
      </c>
      <c r="C104" s="153">
        <f t="shared" si="86"/>
        <v>12380.748498167457</v>
      </c>
      <c r="D104" s="153">
        <f t="shared" si="86"/>
        <v>11740.779101001533</v>
      </c>
      <c r="E104" s="153">
        <f t="shared" si="86"/>
        <v>12423.515463119276</v>
      </c>
      <c r="F104" s="153">
        <f t="shared" si="86"/>
        <v>11394.946551073879</v>
      </c>
      <c r="G104" s="153">
        <f t="shared" si="86"/>
        <v>11290.827915108392</v>
      </c>
      <c r="H104" s="153">
        <f t="shared" si="86"/>
        <v>10871.694628923646</v>
      </c>
      <c r="I104" s="153">
        <f t="shared" si="86"/>
        <v>10046.292829355416</v>
      </c>
      <c r="J104" s="153">
        <f t="shared" si="86"/>
        <v>11529.010677897173</v>
      </c>
      <c r="K104" s="153">
        <f t="shared" si="86"/>
        <v>11061.901028911936</v>
      </c>
      <c r="L104" s="153">
        <f t="shared" si="86"/>
        <v>12486.125708384418</v>
      </c>
      <c r="M104" s="153">
        <f t="shared" si="86"/>
        <v>10175.307885582733</v>
      </c>
      <c r="N104" s="153">
        <f t="shared" si="86"/>
        <v>11141.70910949163</v>
      </c>
      <c r="O104" s="153">
        <f t="shared" si="86"/>
        <v>12328.494720923469</v>
      </c>
      <c r="P104" s="153">
        <f t="shared" si="86"/>
        <v>9851.8645639693386</v>
      </c>
      <c r="Q104" s="153">
        <f t="shared" si="86"/>
        <v>11071.308624081612</v>
      </c>
      <c r="R104" s="153">
        <f t="shared" ref="R104:V104" si="87">SUM(R105:R108)</f>
        <v>11344.777013954214</v>
      </c>
      <c r="S104" s="153">
        <f t="shared" si="87"/>
        <v>11347.80925979054</v>
      </c>
      <c r="T104" s="153">
        <f t="shared" si="87"/>
        <v>11388.28571548583</v>
      </c>
      <c r="U104" s="153">
        <f t="shared" si="87"/>
        <v>11239.257296441172</v>
      </c>
      <c r="V104" s="153">
        <f t="shared" si="87"/>
        <v>11284.315529226797</v>
      </c>
      <c r="W104" s="153">
        <f t="shared" ref="W104" si="88">SUM(W105:W108)</f>
        <v>12583.281251002159</v>
      </c>
      <c r="DA104" s="217" t="s">
        <v>277</v>
      </c>
    </row>
    <row r="105" spans="1:105" ht="12" customHeight="1" x14ac:dyDescent="0.25">
      <c r="A105" s="97" t="s">
        <v>57</v>
      </c>
      <c r="B105" s="74">
        <v>10310.602733506777</v>
      </c>
      <c r="C105" s="74">
        <v>10946.92629376524</v>
      </c>
      <c r="D105" s="74">
        <v>10319.346697444305</v>
      </c>
      <c r="E105" s="74">
        <v>10970.584359239871</v>
      </c>
      <c r="F105" s="74">
        <v>9829.410629493299</v>
      </c>
      <c r="G105" s="74">
        <v>9677.3996101628145</v>
      </c>
      <c r="H105" s="74">
        <v>9191.6904726473731</v>
      </c>
      <c r="I105" s="74">
        <v>8418.2739743277089</v>
      </c>
      <c r="J105" s="74">
        <v>9883.7182659104328</v>
      </c>
      <c r="K105" s="74">
        <v>9356.5327908478357</v>
      </c>
      <c r="L105" s="74">
        <v>10796.671089362306</v>
      </c>
      <c r="M105" s="74">
        <v>8556.8284398655014</v>
      </c>
      <c r="N105" s="74">
        <v>9423.6255021156285</v>
      </c>
      <c r="O105" s="74">
        <v>10605.283643075139</v>
      </c>
      <c r="P105" s="74">
        <v>8091.4538577353196</v>
      </c>
      <c r="Q105" s="74">
        <v>9292.4370858252623</v>
      </c>
      <c r="R105" s="74">
        <v>9521.8842297878</v>
      </c>
      <c r="S105" s="74">
        <v>9534.3115723774154</v>
      </c>
      <c r="T105" s="74">
        <v>9563.517671460666</v>
      </c>
      <c r="U105" s="74">
        <v>9400.3742983668199</v>
      </c>
      <c r="V105" s="74">
        <v>9526.9950571401914</v>
      </c>
      <c r="W105" s="74">
        <v>10745.713596493881</v>
      </c>
      <c r="DA105" s="90" t="s">
        <v>278</v>
      </c>
    </row>
    <row r="106" spans="1:105" ht="12" customHeight="1" x14ac:dyDescent="0.25">
      <c r="A106" s="97" t="s">
        <v>56</v>
      </c>
      <c r="B106" s="74">
        <v>5.4945361416815555</v>
      </c>
      <c r="C106" s="74">
        <v>7.1892002189961497</v>
      </c>
      <c r="D106" s="74">
        <v>8.8906420677855209</v>
      </c>
      <c r="E106" s="74">
        <v>24.746488302138946</v>
      </c>
      <c r="F106" s="74">
        <v>11.794525025278068</v>
      </c>
      <c r="G106" s="74">
        <v>15.655945771595562</v>
      </c>
      <c r="H106" s="74">
        <v>37.452890800199569</v>
      </c>
      <c r="I106" s="74">
        <v>18.230376964715163</v>
      </c>
      <c r="J106" s="74">
        <v>22.187816585081389</v>
      </c>
      <c r="K106" s="74">
        <v>26.167774291447397</v>
      </c>
      <c r="L106" s="74">
        <v>38.244767775053852</v>
      </c>
      <c r="M106" s="74">
        <v>30.994342368112726</v>
      </c>
      <c r="N106" s="74">
        <v>33.238569757379231</v>
      </c>
      <c r="O106" s="74">
        <v>37.171053471899086</v>
      </c>
      <c r="P106" s="74">
        <v>32.108500531248168</v>
      </c>
      <c r="Q106" s="74">
        <v>50.332211850869619</v>
      </c>
      <c r="R106" s="74">
        <v>47.607988941210131</v>
      </c>
      <c r="S106" s="74">
        <v>48.938689592465757</v>
      </c>
      <c r="T106" s="74">
        <v>50.261925476357668</v>
      </c>
      <c r="U106" s="74">
        <v>51.620023268670693</v>
      </c>
      <c r="V106" s="74">
        <v>80.423699973489462</v>
      </c>
      <c r="W106" s="74">
        <v>81.239395077967842</v>
      </c>
      <c r="DA106" s="90" t="s">
        <v>279</v>
      </c>
    </row>
    <row r="107" spans="1:105" ht="12" customHeight="1" x14ac:dyDescent="0.25">
      <c r="A107" s="97" t="s">
        <v>55</v>
      </c>
      <c r="B107" s="74">
        <v>1234.079428256654</v>
      </c>
      <c r="C107" s="74">
        <v>1196.6156005555315</v>
      </c>
      <c r="D107" s="74">
        <v>1187.2468658031016</v>
      </c>
      <c r="E107" s="74">
        <v>1186.1437923562321</v>
      </c>
      <c r="F107" s="74">
        <v>1305.4774578246106</v>
      </c>
      <c r="G107" s="74">
        <v>1341.4507740635909</v>
      </c>
      <c r="H107" s="74">
        <v>1390.7195378913191</v>
      </c>
      <c r="I107" s="74">
        <v>1361.3000276228586</v>
      </c>
      <c r="J107" s="74">
        <v>1412.5452859518207</v>
      </c>
      <c r="K107" s="74">
        <v>1456.4523236791665</v>
      </c>
      <c r="L107" s="74">
        <v>1428.0282910053124</v>
      </c>
      <c r="M107" s="74">
        <v>1379.3103596658709</v>
      </c>
      <c r="N107" s="74">
        <v>1464.235458481583</v>
      </c>
      <c r="O107" s="74">
        <v>1464.1921026900245</v>
      </c>
      <c r="P107" s="74">
        <v>1503.4050593644695</v>
      </c>
      <c r="Q107" s="74">
        <v>1493.4460987092639</v>
      </c>
      <c r="R107" s="74">
        <v>1535.8050315299793</v>
      </c>
      <c r="S107" s="74">
        <v>1526.4697931315209</v>
      </c>
      <c r="T107" s="74">
        <v>1538.15323095503</v>
      </c>
      <c r="U107" s="74">
        <v>1555.2937913419553</v>
      </c>
      <c r="V107" s="74">
        <v>1430.8920851719165</v>
      </c>
      <c r="W107" s="74">
        <v>1509.9699931204568</v>
      </c>
      <c r="DA107" s="90" t="s">
        <v>280</v>
      </c>
    </row>
    <row r="108" spans="1:105" ht="12" customHeight="1" x14ac:dyDescent="0.25">
      <c r="A108" s="109" t="s">
        <v>54</v>
      </c>
      <c r="B108" s="77">
        <v>229.20586125640443</v>
      </c>
      <c r="C108" s="77">
        <v>230.01740362768862</v>
      </c>
      <c r="D108" s="77">
        <v>225.29489568634139</v>
      </c>
      <c r="E108" s="77">
        <v>242.04082322103505</v>
      </c>
      <c r="F108" s="77">
        <v>248.26393873069236</v>
      </c>
      <c r="G108" s="77">
        <v>256.32158511039086</v>
      </c>
      <c r="H108" s="77">
        <v>251.83172758475567</v>
      </c>
      <c r="I108" s="77">
        <v>248.4884504401326</v>
      </c>
      <c r="J108" s="77">
        <v>210.55930944983808</v>
      </c>
      <c r="K108" s="77">
        <v>222.74814009348628</v>
      </c>
      <c r="L108" s="77">
        <v>223.18156024174621</v>
      </c>
      <c r="M108" s="77">
        <v>208.17474368324747</v>
      </c>
      <c r="N108" s="77">
        <v>220.60957913703993</v>
      </c>
      <c r="O108" s="77">
        <v>221.84792168640544</v>
      </c>
      <c r="P108" s="77">
        <v>224.89714633830266</v>
      </c>
      <c r="Q108" s="77">
        <v>235.09322769621656</v>
      </c>
      <c r="R108" s="77">
        <v>239.47976369522365</v>
      </c>
      <c r="S108" s="77">
        <v>238.08920468913786</v>
      </c>
      <c r="T108" s="77">
        <v>236.35288759377727</v>
      </c>
      <c r="U108" s="77">
        <v>231.96918346372598</v>
      </c>
      <c r="V108" s="77">
        <v>246.00468694119968</v>
      </c>
      <c r="W108" s="77">
        <v>246.35826630985514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4675.5232230540705</v>
      </c>
      <c r="C110" s="203">
        <f t="shared" si="89"/>
        <v>4825.3614936152599</v>
      </c>
      <c r="D110" s="203">
        <f t="shared" si="89"/>
        <v>4353.3442888068739</v>
      </c>
      <c r="E110" s="203">
        <f t="shared" si="89"/>
        <v>4613.5078123748835</v>
      </c>
      <c r="F110" s="203">
        <f t="shared" si="89"/>
        <v>4537.1204623940521</v>
      </c>
      <c r="G110" s="203">
        <f t="shared" si="89"/>
        <v>4453.1641691996765</v>
      </c>
      <c r="H110" s="203">
        <f t="shared" si="89"/>
        <v>4118.1644388895493</v>
      </c>
      <c r="I110" s="203">
        <f t="shared" si="89"/>
        <v>3578.1194157758546</v>
      </c>
      <c r="J110" s="203">
        <f t="shared" si="89"/>
        <v>4163.8549021206463</v>
      </c>
      <c r="K110" s="203">
        <f t="shared" si="89"/>
        <v>3832.2314678379889</v>
      </c>
      <c r="L110" s="203">
        <f t="shared" si="89"/>
        <v>4123.6750051087338</v>
      </c>
      <c r="M110" s="203">
        <f t="shared" si="89"/>
        <v>3303.2111456495236</v>
      </c>
      <c r="N110" s="203">
        <f t="shared" si="89"/>
        <v>3453.2990021683222</v>
      </c>
      <c r="O110" s="203">
        <f t="shared" si="89"/>
        <v>3733.3135090907203</v>
      </c>
      <c r="P110" s="203">
        <f t="shared" si="89"/>
        <v>2942.5867964543872</v>
      </c>
      <c r="Q110" s="203">
        <f t="shared" si="89"/>
        <v>3312.7276463037597</v>
      </c>
      <c r="R110" s="203">
        <f t="shared" ref="R110:V110" si="90">R78*1000000/R$6</f>
        <v>3247.1303563500242</v>
      </c>
      <c r="S110" s="203">
        <f t="shared" si="90"/>
        <v>3196.7276222209707</v>
      </c>
      <c r="T110" s="203">
        <f t="shared" si="90"/>
        <v>3125.5107989889161</v>
      </c>
      <c r="U110" s="203">
        <f t="shared" si="90"/>
        <v>2978.4314222213925</v>
      </c>
      <c r="V110" s="203">
        <f t="shared" si="90"/>
        <v>2983.9949956186074</v>
      </c>
      <c r="W110" s="203">
        <f t="shared" ref="W110" si="91">W78*1000000/W$6</f>
        <v>3166.3156712733971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4675.5232230540705</v>
      </c>
      <c r="C111" s="192">
        <f t="shared" si="92"/>
        <v>4825.3614936152599</v>
      </c>
      <c r="D111" s="192">
        <f t="shared" si="92"/>
        <v>4353.3442888068739</v>
      </c>
      <c r="E111" s="192">
        <f t="shared" si="92"/>
        <v>4613.5078123748835</v>
      </c>
      <c r="F111" s="192">
        <f t="shared" si="92"/>
        <v>4537.1204623940521</v>
      </c>
      <c r="G111" s="192">
        <f t="shared" si="92"/>
        <v>4453.1641691996765</v>
      </c>
      <c r="H111" s="192">
        <f t="shared" si="92"/>
        <v>4118.1644388895493</v>
      </c>
      <c r="I111" s="192">
        <f t="shared" si="92"/>
        <v>3578.1194157758546</v>
      </c>
      <c r="J111" s="192">
        <f t="shared" si="92"/>
        <v>4163.8549021206463</v>
      </c>
      <c r="K111" s="192">
        <f t="shared" si="92"/>
        <v>3832.2314678379889</v>
      </c>
      <c r="L111" s="192">
        <f t="shared" si="92"/>
        <v>4123.6750051087338</v>
      </c>
      <c r="M111" s="192">
        <f t="shared" si="92"/>
        <v>3303.2111456495236</v>
      </c>
      <c r="N111" s="192">
        <f t="shared" si="92"/>
        <v>3453.2990021683222</v>
      </c>
      <c r="O111" s="192">
        <f t="shared" si="92"/>
        <v>3733.3135090907203</v>
      </c>
      <c r="P111" s="192">
        <f t="shared" si="92"/>
        <v>2942.5867964543872</v>
      </c>
      <c r="Q111" s="192">
        <f t="shared" si="92"/>
        <v>3312.7276463037597</v>
      </c>
      <c r="R111" s="192">
        <f t="shared" ref="R111:V111" si="93">R79*1000000/R$6</f>
        <v>3247.1303563500242</v>
      </c>
      <c r="S111" s="192">
        <f t="shared" si="93"/>
        <v>3196.7276222209707</v>
      </c>
      <c r="T111" s="192">
        <f t="shared" si="93"/>
        <v>3125.5107989889161</v>
      </c>
      <c r="U111" s="192">
        <f t="shared" si="93"/>
        <v>2978.4314222213925</v>
      </c>
      <c r="V111" s="192">
        <f t="shared" si="93"/>
        <v>2983.9949956186074</v>
      </c>
      <c r="W111" s="192">
        <f t="shared" ref="W111" si="94">W79*1000000/W$6</f>
        <v>3166.3156712733971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4436.7176902511983</v>
      </c>
      <c r="C112" s="74">
        <f t="shared" si="95"/>
        <v>4586.3883437663299</v>
      </c>
      <c r="D112" s="74">
        <f t="shared" si="95"/>
        <v>4117.0814339969356</v>
      </c>
      <c r="E112" s="74">
        <f t="shared" si="95"/>
        <v>4371.0109678223025</v>
      </c>
      <c r="F112" s="74">
        <f t="shared" si="95"/>
        <v>4245.1244301630904</v>
      </c>
      <c r="G112" s="74">
        <f t="shared" si="95"/>
        <v>4148.4591690846009</v>
      </c>
      <c r="H112" s="74">
        <f t="shared" si="95"/>
        <v>3797.0067830117455</v>
      </c>
      <c r="I112" s="74">
        <f t="shared" si="95"/>
        <v>3267.0097580337369</v>
      </c>
      <c r="J112" s="74">
        <f t="shared" si="95"/>
        <v>3814.4474180222169</v>
      </c>
      <c r="K112" s="74">
        <f t="shared" si="95"/>
        <v>3469.5778886540029</v>
      </c>
      <c r="L112" s="74">
        <f t="shared" si="95"/>
        <v>3765.7715511419256</v>
      </c>
      <c r="M112" s="74">
        <f t="shared" si="95"/>
        <v>2960.3731831529117</v>
      </c>
      <c r="N112" s="74">
        <f t="shared" si="95"/>
        <v>3096.0115416935405</v>
      </c>
      <c r="O112" s="74">
        <f t="shared" si="95"/>
        <v>3383.909979312491</v>
      </c>
      <c r="P112" s="74">
        <f t="shared" si="95"/>
        <v>2588.3753785651397</v>
      </c>
      <c r="Q112" s="74">
        <f t="shared" si="95"/>
        <v>2965.4729902211175</v>
      </c>
      <c r="R112" s="74">
        <f t="shared" ref="R112:V112" si="96">R80*1000000/R$6</f>
        <v>2895.6708766842103</v>
      </c>
      <c r="S112" s="74">
        <f t="shared" si="96"/>
        <v>2859.9274441439379</v>
      </c>
      <c r="T112" s="74">
        <f t="shared" si="96"/>
        <v>2798.0085973548107</v>
      </c>
      <c r="U112" s="74">
        <f t="shared" si="96"/>
        <v>2656.9247860348682</v>
      </c>
      <c r="V112" s="74">
        <f t="shared" si="96"/>
        <v>2693.9432930893549</v>
      </c>
      <c r="W112" s="74">
        <f t="shared" ref="W112" si="97">W80*1000000/W$6</f>
        <v>2860.1139894699982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218.97402962381054</v>
      </c>
      <c r="C114" s="74">
        <f t="shared" si="101"/>
        <v>218.12324803749826</v>
      </c>
      <c r="D114" s="74">
        <f t="shared" si="101"/>
        <v>215.46623204629833</v>
      </c>
      <c r="E114" s="74">
        <f t="shared" si="101"/>
        <v>220.17750005204132</v>
      </c>
      <c r="F114" s="74">
        <f t="shared" si="101"/>
        <v>267.21161816912343</v>
      </c>
      <c r="G114" s="74">
        <f t="shared" si="101"/>
        <v>279.0972856133634</v>
      </c>
      <c r="H114" s="74">
        <f t="shared" si="101"/>
        <v>294.37612793016223</v>
      </c>
      <c r="I114" s="74">
        <f t="shared" si="101"/>
        <v>284.0641542704829</v>
      </c>
      <c r="J114" s="74">
        <f t="shared" si="101"/>
        <v>328.22001370958935</v>
      </c>
      <c r="K114" s="74">
        <f t="shared" si="101"/>
        <v>338.97429351128881</v>
      </c>
      <c r="L114" s="74">
        <f t="shared" si="101"/>
        <v>333.73887622894028</v>
      </c>
      <c r="M114" s="74">
        <f t="shared" si="101"/>
        <v>320.79567443828876</v>
      </c>
      <c r="N114" s="74">
        <f t="shared" si="101"/>
        <v>333.4801286173398</v>
      </c>
      <c r="O114" s="74">
        <f t="shared" si="101"/>
        <v>325.8929632809174</v>
      </c>
      <c r="P114" s="74">
        <f t="shared" si="101"/>
        <v>330.49867293179159</v>
      </c>
      <c r="Q114" s="74">
        <f t="shared" si="101"/>
        <v>323.48119272514941</v>
      </c>
      <c r="R114" s="74">
        <f t="shared" ref="R114:V114" si="102">R82*1000000/R$6</f>
        <v>326.5372640045461</v>
      </c>
      <c r="S114" s="74">
        <f t="shared" si="102"/>
        <v>313.66287562987452</v>
      </c>
      <c r="T114" s="74">
        <f t="shared" si="102"/>
        <v>306.23281468400074</v>
      </c>
      <c r="U114" s="74">
        <f t="shared" si="102"/>
        <v>301.98788664020918</v>
      </c>
      <c r="V114" s="74">
        <f t="shared" si="102"/>
        <v>269.63404372596597</v>
      </c>
      <c r="W114" s="74">
        <f t="shared" ref="W114" si="103">W82*1000000/W$6</f>
        <v>285.99355900855454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19.831503179062345</v>
      </c>
      <c r="C115" s="193">
        <f t="shared" si="104"/>
        <v>20.849901811431398</v>
      </c>
      <c r="D115" s="193">
        <f t="shared" si="104"/>
        <v>20.796622763639931</v>
      </c>
      <c r="E115" s="193">
        <f t="shared" si="104"/>
        <v>22.319344500540478</v>
      </c>
      <c r="F115" s="193">
        <f t="shared" si="104"/>
        <v>24.784414061837829</v>
      </c>
      <c r="G115" s="193">
        <f t="shared" si="104"/>
        <v>25.607714501711399</v>
      </c>
      <c r="H115" s="193">
        <f t="shared" si="104"/>
        <v>26.781527947642154</v>
      </c>
      <c r="I115" s="193">
        <f t="shared" si="104"/>
        <v>27.045503471634866</v>
      </c>
      <c r="J115" s="193">
        <f t="shared" si="104"/>
        <v>21.187470388840424</v>
      </c>
      <c r="K115" s="193">
        <f t="shared" si="104"/>
        <v>23.679285672697812</v>
      </c>
      <c r="L115" s="193">
        <f t="shared" si="104"/>
        <v>24.164577737868786</v>
      </c>
      <c r="M115" s="193">
        <f t="shared" si="104"/>
        <v>22.04228805832323</v>
      </c>
      <c r="N115" s="193">
        <f t="shared" si="104"/>
        <v>23.807331857441365</v>
      </c>
      <c r="O115" s="193">
        <f t="shared" si="104"/>
        <v>23.510566497312084</v>
      </c>
      <c r="P115" s="193">
        <f t="shared" si="104"/>
        <v>23.712744957456078</v>
      </c>
      <c r="Q115" s="193">
        <f t="shared" si="104"/>
        <v>23.773463357492385</v>
      </c>
      <c r="R115" s="193">
        <f t="shared" ref="R115:V115" si="105">R83*1000000/R$6</f>
        <v>24.922215661268357</v>
      </c>
      <c r="S115" s="193">
        <f t="shared" si="105"/>
        <v>23.137302447158088</v>
      </c>
      <c r="T115" s="193">
        <f t="shared" si="105"/>
        <v>21.269386950104437</v>
      </c>
      <c r="U115" s="193">
        <f t="shared" si="105"/>
        <v>19.518749546314769</v>
      </c>
      <c r="V115" s="193">
        <f t="shared" si="105"/>
        <v>20.41765880328672</v>
      </c>
      <c r="W115" s="193">
        <f t="shared" ref="W115" si="106">W83*1000000/W$6</f>
        <v>20.208122794844467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0.51248743392809093</v>
      </c>
      <c r="C118" s="206">
        <f t="shared" si="110"/>
        <v>0.51915258520191243</v>
      </c>
      <c r="D118" s="206">
        <f t="shared" si="110"/>
        <v>0.53072891979766224</v>
      </c>
      <c r="E118" s="206">
        <f t="shared" si="110"/>
        <v>0.53467337881998034</v>
      </c>
      <c r="F118" s="206">
        <f t="shared" si="110"/>
        <v>0.53339706063480985</v>
      </c>
      <c r="G118" s="206">
        <f t="shared" si="110"/>
        <v>0.54084329185908131</v>
      </c>
      <c r="H118" s="206">
        <f t="shared" si="110"/>
        <v>0.55300465032793511</v>
      </c>
      <c r="I118" s="206">
        <f t="shared" si="110"/>
        <v>0.56437616654754885</v>
      </c>
      <c r="J118" s="206">
        <f t="shared" si="110"/>
        <v>0.56909068626260595</v>
      </c>
      <c r="K118" s="206">
        <f t="shared" si="110"/>
        <v>0.58449294525569728</v>
      </c>
      <c r="L118" s="206">
        <f t="shared" si="110"/>
        <v>0.59585929200881416</v>
      </c>
      <c r="M118" s="206">
        <f t="shared" si="110"/>
        <v>0.6083590111683097</v>
      </c>
      <c r="N118" s="206">
        <f t="shared" si="110"/>
        <v>0.62535445694451364</v>
      </c>
      <c r="O118" s="206">
        <f t="shared" si="110"/>
        <v>0.64026076334070836</v>
      </c>
      <c r="P118" s="206">
        <f t="shared" si="110"/>
        <v>0.64667432333341279</v>
      </c>
      <c r="Q118" s="206">
        <f t="shared" si="110"/>
        <v>0.65293272052601359</v>
      </c>
      <c r="R118" s="206">
        <f t="shared" ref="R118:V118" si="111">IF(R104=0,"",R104/R97)</f>
        <v>0.66677820380706787</v>
      </c>
      <c r="S118" s="206">
        <f t="shared" si="111"/>
        <v>0.67998001455491253</v>
      </c>
      <c r="T118" s="206">
        <f t="shared" si="111"/>
        <v>0.6956305012476065</v>
      </c>
      <c r="U118" s="206">
        <f t="shared" si="111"/>
        <v>0.71299563282509792</v>
      </c>
      <c r="V118" s="206">
        <f t="shared" si="111"/>
        <v>0.72768734804489255</v>
      </c>
      <c r="W118" s="206">
        <f t="shared" ref="W118" si="112">IF(W104=0,"",W104/W97)</f>
        <v>0.7478627565914604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0.50116458843381695</v>
      </c>
      <c r="C119" s="199">
        <f t="shared" si="113"/>
        <v>0.50901427408031763</v>
      </c>
      <c r="D119" s="199">
        <f t="shared" si="113"/>
        <v>0.52074770347273847</v>
      </c>
      <c r="E119" s="199">
        <f t="shared" si="113"/>
        <v>0.52456326060282621</v>
      </c>
      <c r="F119" s="199">
        <f t="shared" si="113"/>
        <v>0.52177332938162435</v>
      </c>
      <c r="G119" s="199">
        <f t="shared" si="113"/>
        <v>0.52895790704220258</v>
      </c>
      <c r="H119" s="199">
        <f t="shared" si="113"/>
        <v>0.54030296002764888</v>
      </c>
      <c r="I119" s="199">
        <f t="shared" si="113"/>
        <v>0.55256810671828582</v>
      </c>
      <c r="J119" s="199">
        <f t="shared" si="113"/>
        <v>0.55960807083980724</v>
      </c>
      <c r="K119" s="199">
        <f t="shared" si="113"/>
        <v>0.57524495032179013</v>
      </c>
      <c r="L119" s="199">
        <f t="shared" si="113"/>
        <v>0.58814959247535759</v>
      </c>
      <c r="M119" s="199">
        <f t="shared" si="113"/>
        <v>0.60040597564895659</v>
      </c>
      <c r="N119" s="199">
        <f t="shared" si="113"/>
        <v>0.61904951288053844</v>
      </c>
      <c r="O119" s="199">
        <f t="shared" si="113"/>
        <v>0.63525616441610089</v>
      </c>
      <c r="P119" s="199">
        <f t="shared" si="113"/>
        <v>0.6406302476184943</v>
      </c>
      <c r="Q119" s="199">
        <f t="shared" si="113"/>
        <v>0.64638848751754863</v>
      </c>
      <c r="R119" s="199">
        <f t="shared" ref="R119:V119" si="114">IF(R105=0,"",R105/R98)</f>
        <v>0.66116366064915666</v>
      </c>
      <c r="S119" s="199">
        <f t="shared" si="114"/>
        <v>0.67434067852568202</v>
      </c>
      <c r="T119" s="199">
        <f t="shared" si="114"/>
        <v>0.6900915157572558</v>
      </c>
      <c r="U119" s="199">
        <f t="shared" si="114"/>
        <v>0.70772879538784839</v>
      </c>
      <c r="V119" s="199">
        <f t="shared" si="114"/>
        <v>0.7207760495498502</v>
      </c>
      <c r="W119" s="199">
        <f t="shared" ref="W119" si="115">IF(W105=0,"",W105/W98)</f>
        <v>0.74279556364083521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1.9429532402555636</v>
      </c>
      <c r="C120" s="200">
        <f t="shared" si="116"/>
        <v>2.0634460578038629</v>
      </c>
      <c r="D120" s="200">
        <f t="shared" si="116"/>
        <v>2.1641074612644466</v>
      </c>
      <c r="E120" s="200">
        <f t="shared" si="116"/>
        <v>2.2784863999162557</v>
      </c>
      <c r="F120" s="200">
        <f t="shared" si="116"/>
        <v>2.40986964280357</v>
      </c>
      <c r="G120" s="200">
        <f t="shared" si="116"/>
        <v>2.6031329794715869</v>
      </c>
      <c r="H120" s="200">
        <f t="shared" si="116"/>
        <v>2.8022568699350616</v>
      </c>
      <c r="I120" s="200">
        <f t="shared" si="116"/>
        <v>2.9146066177438326</v>
      </c>
      <c r="J120" s="200">
        <f t="shared" si="116"/>
        <v>2.9813405985947927</v>
      </c>
      <c r="K120" s="200">
        <f t="shared" si="116"/>
        <v>3.0635466230258785</v>
      </c>
      <c r="L120" s="200">
        <f t="shared" si="116"/>
        <v>3.1532121808809057</v>
      </c>
      <c r="M120" s="200">
        <f t="shared" si="116"/>
        <v>3.2364730618609348</v>
      </c>
      <c r="N120" s="200">
        <f t="shared" si="116"/>
        <v>3.3576951710317937</v>
      </c>
      <c r="O120" s="200">
        <f t="shared" si="116"/>
        <v>3.5243498077359376</v>
      </c>
      <c r="P120" s="200">
        <f t="shared" si="116"/>
        <v>3.6780928197620555</v>
      </c>
      <c r="Q120" s="200">
        <f t="shared" si="116"/>
        <v>3.8008825280653564</v>
      </c>
      <c r="R120" s="200">
        <f t="shared" ref="R120:V120" si="117">IF(R106=0,"",R106/R99)</f>
        <v>3.9277868357534955</v>
      </c>
      <c r="S120" s="200">
        <f t="shared" si="117"/>
        <v>4.0502964538447097</v>
      </c>
      <c r="T120" s="200">
        <f t="shared" si="117"/>
        <v>4.1879752541653046</v>
      </c>
      <c r="U120" s="200">
        <f t="shared" si="117"/>
        <v>4.3378387560269163</v>
      </c>
      <c r="V120" s="200">
        <f t="shared" si="117"/>
        <v>4.4693114925136133</v>
      </c>
      <c r="W120" s="200">
        <f t="shared" ref="W120" si="118">IF(W106=0,"",W106/W99)</f>
        <v>4.5614532237085976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0.59178066220241521</v>
      </c>
      <c r="C121" s="200">
        <f t="shared" si="119"/>
        <v>0.59418978875395068</v>
      </c>
      <c r="D121" s="200">
        <f t="shared" si="119"/>
        <v>0.59837514417564375</v>
      </c>
      <c r="E121" s="200">
        <f t="shared" si="119"/>
        <v>0.60174280486322373</v>
      </c>
      <c r="F121" s="200">
        <f t="shared" si="119"/>
        <v>0.60153607086900462</v>
      </c>
      <c r="G121" s="200">
        <f t="shared" si="119"/>
        <v>0.60546162796262359</v>
      </c>
      <c r="H121" s="200">
        <f t="shared" si="119"/>
        <v>0.60990916679937712</v>
      </c>
      <c r="I121" s="200">
        <f t="shared" si="119"/>
        <v>0.6157729954629978</v>
      </c>
      <c r="J121" s="200">
        <f t="shared" si="119"/>
        <v>0.61527949714580787</v>
      </c>
      <c r="K121" s="200">
        <f t="shared" si="119"/>
        <v>0.62231145667106458</v>
      </c>
      <c r="L121" s="200">
        <f t="shared" si="119"/>
        <v>0.62806474062647555</v>
      </c>
      <c r="M121" s="200">
        <f t="shared" si="119"/>
        <v>0.63428272125848928</v>
      </c>
      <c r="N121" s="200">
        <f t="shared" si="119"/>
        <v>0.6430773309625597</v>
      </c>
      <c r="O121" s="200">
        <f t="shared" si="119"/>
        <v>0.65284973550783698</v>
      </c>
      <c r="P121" s="200">
        <f t="shared" si="119"/>
        <v>0.65810527097512417</v>
      </c>
      <c r="Q121" s="200">
        <f t="shared" si="119"/>
        <v>0.66551539298331752</v>
      </c>
      <c r="R121" s="200">
        <f t="shared" ref="R121:V121" si="120">IF(R107=0,"",R107/R100)</f>
        <v>0.67594740171866552</v>
      </c>
      <c r="S121" s="200">
        <f t="shared" si="120"/>
        <v>0.68911825776384472</v>
      </c>
      <c r="T121" s="200">
        <f t="shared" si="120"/>
        <v>0.703854011085704</v>
      </c>
      <c r="U121" s="200">
        <f t="shared" si="120"/>
        <v>0.71866359832934168</v>
      </c>
      <c r="V121" s="200">
        <f t="shared" si="120"/>
        <v>0.73322588913795539</v>
      </c>
      <c r="W121" s="200">
        <f t="shared" ref="W121" si="121">IF(W107=0,"",W107/W100)</f>
        <v>0.74596843440677152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0.70908041242209208</v>
      </c>
      <c r="C122" s="201">
        <f t="shared" si="122"/>
        <v>0.70878800657766672</v>
      </c>
      <c r="D122" s="201">
        <f t="shared" si="122"/>
        <v>0.70990607469524836</v>
      </c>
      <c r="E122" s="201">
        <f t="shared" si="122"/>
        <v>0.7120540117064319</v>
      </c>
      <c r="F122" s="201">
        <f t="shared" si="122"/>
        <v>0.71060602046997234</v>
      </c>
      <c r="G122" s="201">
        <f t="shared" si="122"/>
        <v>0.71294621895893984</v>
      </c>
      <c r="H122" s="201">
        <f t="shared" si="122"/>
        <v>0.71211094295227151</v>
      </c>
      <c r="I122" s="201">
        <f t="shared" si="122"/>
        <v>0.71217594247385718</v>
      </c>
      <c r="J122" s="201">
        <f t="shared" si="122"/>
        <v>0.71722628140257594</v>
      </c>
      <c r="K122" s="201">
        <f t="shared" si="122"/>
        <v>0.71530818616251657</v>
      </c>
      <c r="L122" s="201">
        <f t="shared" si="122"/>
        <v>0.71536598879197755</v>
      </c>
      <c r="M122" s="201">
        <f t="shared" si="122"/>
        <v>0.71805532601859967</v>
      </c>
      <c r="N122" s="201">
        <f t="shared" si="122"/>
        <v>0.71841503267704088</v>
      </c>
      <c r="O122" s="201">
        <f t="shared" si="122"/>
        <v>0.72119690588328278</v>
      </c>
      <c r="P122" s="201">
        <f t="shared" si="122"/>
        <v>0.72307506291001999</v>
      </c>
      <c r="Q122" s="201">
        <f t="shared" si="122"/>
        <v>0.72770995604655997</v>
      </c>
      <c r="R122" s="201">
        <f t="shared" ref="R122:V122" si="123">IF(R108=0,"",R108/R101)</f>
        <v>0.72919853110406929</v>
      </c>
      <c r="S122" s="201">
        <f t="shared" si="123"/>
        <v>0.73816846961259985</v>
      </c>
      <c r="T122" s="201">
        <f t="shared" si="123"/>
        <v>0.7491212390105676</v>
      </c>
      <c r="U122" s="201">
        <f t="shared" si="123"/>
        <v>0.76072707243759974</v>
      </c>
      <c r="V122" s="201">
        <f t="shared" si="123"/>
        <v>0.76899242996687167</v>
      </c>
      <c r="W122" s="201">
        <f t="shared" ref="W122" si="124">IF(W108=0,"",W108/W101)</f>
        <v>0.77693799941696617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204.16926250496087</v>
      </c>
      <c r="C126" s="203">
        <f t="shared" si="125"/>
        <v>211.48314720911713</v>
      </c>
      <c r="D126" s="203">
        <f t="shared" si="125"/>
        <v>198.20039988373679</v>
      </c>
      <c r="E126" s="203">
        <f t="shared" si="125"/>
        <v>207.5884545120004</v>
      </c>
      <c r="F126" s="203">
        <f t="shared" si="125"/>
        <v>192.61506612549019</v>
      </c>
      <c r="G126" s="203">
        <f t="shared" si="125"/>
        <v>189.23919838782584</v>
      </c>
      <c r="H126" s="203">
        <f t="shared" si="125"/>
        <v>179.66417689586225</v>
      </c>
      <c r="I126" s="203">
        <f t="shared" si="125"/>
        <v>164.86133996242947</v>
      </c>
      <c r="J126" s="203">
        <f t="shared" si="125"/>
        <v>184.56679914320611</v>
      </c>
      <c r="K126" s="203">
        <f t="shared" si="125"/>
        <v>173.97909114702614</v>
      </c>
      <c r="L126" s="203">
        <f t="shared" si="125"/>
        <v>190.07273956988041</v>
      </c>
      <c r="M126" s="203">
        <f t="shared" si="125"/>
        <v>155.75349934421897</v>
      </c>
      <c r="N126" s="203">
        <f t="shared" si="125"/>
        <v>164.23905745115277</v>
      </c>
      <c r="O126" s="203">
        <f t="shared" si="125"/>
        <v>175.58962531952196</v>
      </c>
      <c r="P126" s="203">
        <f t="shared" si="125"/>
        <v>143.02807711182581</v>
      </c>
      <c r="Q126" s="203">
        <f t="shared" si="125"/>
        <v>156.66789398289433</v>
      </c>
      <c r="R126" s="203">
        <f t="shared" ref="R126:V126" si="126">IF(R96=0,0,R96/R$19)</f>
        <v>156.81737187384971</v>
      </c>
      <c r="S126" s="203">
        <f t="shared" si="126"/>
        <v>153.7785108994932</v>
      </c>
      <c r="T126" s="203">
        <f t="shared" si="126"/>
        <v>151.04221474050766</v>
      </c>
      <c r="U126" s="203">
        <f t="shared" si="126"/>
        <v>145.67926414820525</v>
      </c>
      <c r="V126" s="203">
        <f t="shared" si="126"/>
        <v>144.54072739918664</v>
      </c>
      <c r="W126" s="203">
        <f t="shared" ref="W126" si="127">IF(W96=0,0,W96/W$19)</f>
        <v>155.14259069860262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184.50216866598839</v>
      </c>
      <c r="C127" s="192">
        <f t="shared" si="128"/>
        <v>191.44374726044779</v>
      </c>
      <c r="D127" s="192">
        <f t="shared" si="128"/>
        <v>177.60373340160842</v>
      </c>
      <c r="E127" s="192">
        <f t="shared" si="128"/>
        <v>186.56781640793227</v>
      </c>
      <c r="F127" s="192">
        <f t="shared" si="128"/>
        <v>171.55828426924521</v>
      </c>
      <c r="G127" s="192">
        <f t="shared" si="128"/>
        <v>167.68031046010185</v>
      </c>
      <c r="H127" s="192">
        <f t="shared" si="128"/>
        <v>157.9302011955136</v>
      </c>
      <c r="I127" s="192">
        <f t="shared" si="128"/>
        <v>143.0257388899993</v>
      </c>
      <c r="J127" s="192">
        <f t="shared" si="128"/>
        <v>162.80739016531831</v>
      </c>
      <c r="K127" s="192">
        <f t="shared" si="128"/>
        <v>152.12841617237405</v>
      </c>
      <c r="L127" s="192">
        <f t="shared" si="128"/>
        <v>168.47888338345572</v>
      </c>
      <c r="M127" s="192">
        <f t="shared" si="128"/>
        <v>134.52377307772693</v>
      </c>
      <c r="N127" s="192">
        <f t="shared" si="128"/>
        <v>143.33572172081611</v>
      </c>
      <c r="O127" s="192">
        <f t="shared" si="128"/>
        <v>154.95462830625667</v>
      </c>
      <c r="P127" s="192">
        <f t="shared" si="128"/>
        <v>122.63390056363876</v>
      </c>
      <c r="Q127" s="192">
        <f t="shared" si="128"/>
        <v>136.53688335478415</v>
      </c>
      <c r="R127" s="192">
        <f t="shared" ref="R127:V127" si="129">IF(R97=0,0,R97/R$19)</f>
        <v>137.048111633053</v>
      </c>
      <c r="S127" s="192">
        <f t="shared" si="129"/>
        <v>134.46871980368275</v>
      </c>
      <c r="T127" s="192">
        <f t="shared" si="129"/>
        <v>131.96406609595553</v>
      </c>
      <c r="U127" s="192">
        <f t="shared" si="129"/>
        <v>127.11986394285857</v>
      </c>
      <c r="V127" s="192">
        <f t="shared" si="129"/>
        <v>125.10674901987595</v>
      </c>
      <c r="W127" s="192">
        <f t="shared" ref="W127" si="130">IF(W97=0,0,W97/W$19)</f>
        <v>135.80914910774871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165.1451587495753</v>
      </c>
      <c r="C128" s="74">
        <f t="shared" si="131"/>
        <v>172.64401949348439</v>
      </c>
      <c r="D128" s="74">
        <f t="shared" si="131"/>
        <v>159.09362128873795</v>
      </c>
      <c r="E128" s="74">
        <f t="shared" si="131"/>
        <v>167.92396342751869</v>
      </c>
      <c r="F128" s="74">
        <f t="shared" si="131"/>
        <v>151.28491378286688</v>
      </c>
      <c r="G128" s="74">
        <f t="shared" si="131"/>
        <v>146.94854485231494</v>
      </c>
      <c r="H128" s="74">
        <f t="shared" si="131"/>
        <v>136.66420245961203</v>
      </c>
      <c r="I128" s="74">
        <f t="shared" si="131"/>
        <v>122.40926037608058</v>
      </c>
      <c r="J128" s="74">
        <f t="shared" si="131"/>
        <v>141.9384110409809</v>
      </c>
      <c r="K128" s="74">
        <f t="shared" si="131"/>
        <v>130.74406328654084</v>
      </c>
      <c r="L128" s="74">
        <f t="shared" si="131"/>
        <v>147.59225203964343</v>
      </c>
      <c r="M128" s="74">
        <f t="shared" si="131"/>
        <v>114.62497257047529</v>
      </c>
      <c r="N128" s="74">
        <f t="shared" si="131"/>
        <v>122.46768372353134</v>
      </c>
      <c r="O128" s="74">
        <f t="shared" si="131"/>
        <v>134.34601458903342</v>
      </c>
      <c r="P128" s="74">
        <f t="shared" si="131"/>
        <v>101.67094214811431</v>
      </c>
      <c r="Q128" s="74">
        <f t="shared" si="131"/>
        <v>115.75918953213647</v>
      </c>
      <c r="R128" s="74">
        <f t="shared" ref="R128:V128" si="132">IF(R98=0,0,R98/R$19)</f>
        <v>116.00385128821308</v>
      </c>
      <c r="S128" s="74">
        <f t="shared" si="132"/>
        <v>113.92403877139324</v>
      </c>
      <c r="T128" s="74">
        <f t="shared" si="132"/>
        <v>111.70868180702571</v>
      </c>
      <c r="U128" s="74">
        <f t="shared" si="132"/>
        <v>107.11269733480709</v>
      </c>
      <c r="V128" s="74">
        <f t="shared" si="132"/>
        <v>106.63651277901501</v>
      </c>
      <c r="W128" s="74">
        <f t="shared" ref="W128" si="133">IF(W98=0,0,W98/W$19)</f>
        <v>116.76777113717301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2.2700261246165677E-2</v>
      </c>
      <c r="C129" s="74">
        <f t="shared" si="134"/>
        <v>2.7968988779982971E-2</v>
      </c>
      <c r="D129" s="74">
        <f t="shared" si="134"/>
        <v>3.2982398216527216E-2</v>
      </c>
      <c r="E129" s="74">
        <f t="shared" si="134"/>
        <v>8.720631244877268E-2</v>
      </c>
      <c r="F129" s="74">
        <f t="shared" si="134"/>
        <v>3.9304015758810741E-2</v>
      </c>
      <c r="G129" s="74">
        <f t="shared" si="134"/>
        <v>4.8307068423834386E-2</v>
      </c>
      <c r="H129" s="74">
        <f t="shared" si="134"/>
        <v>0.10736781836856146</v>
      </c>
      <c r="I129" s="74">
        <f t="shared" si="134"/>
        <v>5.0256557291093885E-2</v>
      </c>
      <c r="J129" s="74">
        <f t="shared" si="134"/>
        <v>5.9808997655652098E-2</v>
      </c>
      <c r="K129" s="74">
        <f t="shared" si="134"/>
        <v>6.8659737707444407E-2</v>
      </c>
      <c r="L129" s="74">
        <f t="shared" si="134"/>
        <v>9.751699755596184E-2</v>
      </c>
      <c r="M129" s="74">
        <f t="shared" si="134"/>
        <v>7.7023252785050664E-2</v>
      </c>
      <c r="N129" s="74">
        <f t="shared" si="134"/>
        <v>7.9639758291444623E-2</v>
      </c>
      <c r="O129" s="74">
        <f t="shared" si="134"/>
        <v>8.4874503989962824E-2</v>
      </c>
      <c r="P129" s="74">
        <f t="shared" si="134"/>
        <v>7.0270827214862594E-2</v>
      </c>
      <c r="Q129" s="74">
        <f t="shared" si="134"/>
        <v>0.10663039783282817</v>
      </c>
      <c r="R129" s="74">
        <f t="shared" ref="R129:V129" si="135">IF(R99=0,0,R99/R$19)</f>
        <v>9.763160136368379E-2</v>
      </c>
      <c r="S129" s="74">
        <f t="shared" si="135"/>
        <v>9.7357836840132495E-2</v>
      </c>
      <c r="T129" s="74">
        <f t="shared" si="135"/>
        <v>9.6741087570093282E-2</v>
      </c>
      <c r="U129" s="74">
        <f t="shared" si="135"/>
        <v>9.5963806646053224E-2</v>
      </c>
      <c r="V129" s="74">
        <f t="shared" si="135"/>
        <v>0.14517564585138676</v>
      </c>
      <c r="W129" s="74">
        <f t="shared" ref="W129" si="136">IF(W99=0,0,W99/W$19)</f>
        <v>0.14375418133912315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16.739578297616585</v>
      </c>
      <c r="C130" s="74">
        <f t="shared" si="137"/>
        <v>16.166603328991744</v>
      </c>
      <c r="D130" s="74">
        <f t="shared" si="137"/>
        <v>15.92925313330605</v>
      </c>
      <c r="E130" s="74">
        <f t="shared" si="137"/>
        <v>15.827314029118547</v>
      </c>
      <c r="F130" s="74">
        <f t="shared" si="137"/>
        <v>17.428408162978503</v>
      </c>
      <c r="G130" s="74">
        <f t="shared" si="137"/>
        <v>17.795731505715128</v>
      </c>
      <c r="H130" s="74">
        <f t="shared" si="137"/>
        <v>18.317707595383684</v>
      </c>
      <c r="I130" s="74">
        <f t="shared" si="137"/>
        <v>17.762751773435149</v>
      </c>
      <c r="J130" s="74">
        <f t="shared" si="137"/>
        <v>18.449877536836667</v>
      </c>
      <c r="K130" s="74">
        <f t="shared" si="137"/>
        <v>18.812578508954214</v>
      </c>
      <c r="L130" s="74">
        <f t="shared" si="137"/>
        <v>18.280744855618295</v>
      </c>
      <c r="M130" s="74">
        <f t="shared" si="137"/>
        <v>17.490029555730644</v>
      </c>
      <c r="N130" s="74">
        <f t="shared" si="137"/>
        <v>18.317938240619736</v>
      </c>
      <c r="O130" s="74">
        <f t="shared" si="137"/>
        <v>18.048296405850927</v>
      </c>
      <c r="P130" s="74">
        <f t="shared" si="137"/>
        <v>18.389010660757737</v>
      </c>
      <c r="Q130" s="74">
        <f t="shared" si="137"/>
        <v>18.069698603736079</v>
      </c>
      <c r="R130" s="74">
        <f t="shared" ref="R130:V130" si="138">IF(R100=0,0,R100/R$19)</f>
        <v>18.30128860064789</v>
      </c>
      <c r="S130" s="74">
        <f t="shared" si="138"/>
        <v>17.848422980616455</v>
      </c>
      <c r="T130" s="74">
        <f t="shared" si="138"/>
        <v>17.615418385155017</v>
      </c>
      <c r="U130" s="74">
        <f t="shared" si="138"/>
        <v>17.452171271153095</v>
      </c>
      <c r="V130" s="74">
        <f t="shared" si="138"/>
        <v>15.744157737140407</v>
      </c>
      <c r="W130" s="74">
        <f t="shared" ref="W130" si="139">IF(W100=0,0,W100/W$19)</f>
        <v>16.338225904275152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2.5947313575503288</v>
      </c>
      <c r="C131" s="193">
        <f t="shared" si="140"/>
        <v>2.6051554491916793</v>
      </c>
      <c r="D131" s="193">
        <f t="shared" si="140"/>
        <v>2.5478765813479241</v>
      </c>
      <c r="E131" s="193">
        <f t="shared" si="140"/>
        <v>2.7293326388462402</v>
      </c>
      <c r="F131" s="193">
        <f t="shared" si="140"/>
        <v>2.8056583076409809</v>
      </c>
      <c r="G131" s="193">
        <f t="shared" si="140"/>
        <v>2.887727033647923</v>
      </c>
      <c r="H131" s="193">
        <f t="shared" si="140"/>
        <v>2.8409233221493415</v>
      </c>
      <c r="I131" s="193">
        <f t="shared" si="140"/>
        <v>2.8034701831924855</v>
      </c>
      <c r="J131" s="193">
        <f t="shared" si="140"/>
        <v>2.3592925898451176</v>
      </c>
      <c r="K131" s="193">
        <f t="shared" si="140"/>
        <v>2.5031146391715509</v>
      </c>
      <c r="L131" s="193">
        <f t="shared" si="140"/>
        <v>2.5083694906379881</v>
      </c>
      <c r="M131" s="193">
        <f t="shared" si="140"/>
        <v>2.3317476987359536</v>
      </c>
      <c r="N131" s="193">
        <f t="shared" si="140"/>
        <v>2.4704599983735958</v>
      </c>
      <c r="O131" s="193">
        <f t="shared" si="140"/>
        <v>2.4754428073823638</v>
      </c>
      <c r="P131" s="193">
        <f t="shared" si="140"/>
        <v>2.5036769275518536</v>
      </c>
      <c r="Q131" s="193">
        <f t="shared" si="140"/>
        <v>2.6013648210787603</v>
      </c>
      <c r="R131" s="193">
        <f t="shared" ref="R131:V131" si="141">IF(R101=0,0,R101/R$19)</f>
        <v>2.6453401428283323</v>
      </c>
      <c r="S131" s="193">
        <f t="shared" si="141"/>
        <v>2.5989002148329035</v>
      </c>
      <c r="T131" s="193">
        <f t="shared" si="141"/>
        <v>2.5432248162046673</v>
      </c>
      <c r="U131" s="193">
        <f t="shared" si="141"/>
        <v>2.4590315302523122</v>
      </c>
      <c r="V131" s="193">
        <f t="shared" si="141"/>
        <v>2.5809028578691682</v>
      </c>
      <c r="W131" s="193">
        <f t="shared" ref="W131" si="142">IF(W101=0,0,W101/W$19)</f>
        <v>2.5593978849613976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19.667093838972466</v>
      </c>
      <c r="C132" s="77">
        <f t="shared" si="143"/>
        <v>20.039399948669349</v>
      </c>
      <c r="D132" s="77">
        <f t="shared" si="143"/>
        <v>20.596666482128345</v>
      </c>
      <c r="E132" s="77">
        <f t="shared" si="143"/>
        <v>21.020638104068158</v>
      </c>
      <c r="F132" s="77">
        <f t="shared" si="143"/>
        <v>21.056781856244996</v>
      </c>
      <c r="G132" s="77">
        <f t="shared" si="143"/>
        <v>21.558887927724001</v>
      </c>
      <c r="H132" s="77">
        <f t="shared" si="143"/>
        <v>21.733975700348623</v>
      </c>
      <c r="I132" s="77">
        <f t="shared" si="143"/>
        <v>21.835601072430183</v>
      </c>
      <c r="J132" s="77">
        <f t="shared" si="143"/>
        <v>21.75940897788778</v>
      </c>
      <c r="K132" s="77">
        <f t="shared" si="143"/>
        <v>21.850674974652083</v>
      </c>
      <c r="L132" s="77">
        <f t="shared" si="143"/>
        <v>21.593856186424677</v>
      </c>
      <c r="M132" s="77">
        <f t="shared" si="143"/>
        <v>21.229726266492023</v>
      </c>
      <c r="N132" s="77">
        <f t="shared" si="143"/>
        <v>20.903335730336643</v>
      </c>
      <c r="O132" s="77">
        <f t="shared" si="143"/>
        <v>20.634997013265298</v>
      </c>
      <c r="P132" s="77">
        <f t="shared" si="143"/>
        <v>20.394176548187069</v>
      </c>
      <c r="Q132" s="77">
        <f t="shared" si="143"/>
        <v>20.131010628110165</v>
      </c>
      <c r="R132" s="77">
        <f t="shared" ref="R132:V132" si="144">IF(R102=0,0,R102/R$19)</f>
        <v>19.769260240796733</v>
      </c>
      <c r="S132" s="77">
        <f t="shared" si="144"/>
        <v>19.309791095810468</v>
      </c>
      <c r="T132" s="77">
        <f t="shared" si="144"/>
        <v>19.078148644552133</v>
      </c>
      <c r="U132" s="77">
        <f t="shared" si="144"/>
        <v>18.559400205346698</v>
      </c>
      <c r="V132" s="77">
        <f t="shared" si="144"/>
        <v>19.433978379310666</v>
      </c>
      <c r="W132" s="77">
        <f t="shared" ref="W132" si="145">IF(W102=0,0,W102/W$19)</f>
        <v>19.333441590853901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94.555042973800212</v>
      </c>
      <c r="C134" s="153">
        <f t="shared" si="146"/>
        <v>99.388516311003002</v>
      </c>
      <c r="D134" s="153">
        <f t="shared" si="146"/>
        <v>94.25943758026763</v>
      </c>
      <c r="E134" s="153">
        <f t="shared" si="146"/>
        <v>99.752844777894921</v>
      </c>
      <c r="F134" s="153">
        <f t="shared" si="146"/>
        <v>91.508684556766525</v>
      </c>
      <c r="G134" s="153">
        <f t="shared" si="146"/>
        <v>90.688771089194248</v>
      </c>
      <c r="H134" s="153">
        <f t="shared" si="146"/>
        <v>87.336135688345436</v>
      </c>
      <c r="I134" s="153">
        <f t="shared" si="146"/>
        <v>80.72031823236847</v>
      </c>
      <c r="J134" s="153">
        <f t="shared" si="146"/>
        <v>92.65216939780484</v>
      </c>
      <c r="K134" s="153">
        <f t="shared" si="146"/>
        <v>88.917986025675347</v>
      </c>
      <c r="L134" s="153">
        <f t="shared" si="146"/>
        <v>100.38970817130148</v>
      </c>
      <c r="M134" s="153">
        <f t="shared" si="146"/>
        <v>81.838749568196036</v>
      </c>
      <c r="N134" s="153">
        <f t="shared" si="146"/>
        <v>89.635632417470887</v>
      </c>
      <c r="O134" s="153">
        <f t="shared" si="146"/>
        <v>99.211368602539622</v>
      </c>
      <c r="P134" s="153">
        <f t="shared" si="146"/>
        <v>79.304194664728129</v>
      </c>
      <c r="Q134" s="153">
        <f t="shared" si="146"/>
        <v>89.149398700982204</v>
      </c>
      <c r="R134" s="153">
        <f t="shared" ref="R134:V134" si="147">IF(R104=0,0,R104/R$19)</f>
        <v>91.380693709837601</v>
      </c>
      <c r="S134" s="153">
        <f t="shared" si="147"/>
        <v>91.436042049288645</v>
      </c>
      <c r="T134" s="153">
        <f t="shared" si="147"/>
        <v>91.798229445001823</v>
      </c>
      <c r="U134" s="153">
        <f t="shared" si="147"/>
        <v>90.635907836578795</v>
      </c>
      <c r="V134" s="153">
        <f t="shared" si="147"/>
        <v>91.038598416791501</v>
      </c>
      <c r="W134" s="153">
        <f t="shared" ref="W134" si="148">IF(W104=0,0,W104/W$19)</f>
        <v>101.56660462206163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82.764905516568277</v>
      </c>
      <c r="C135" s="74">
        <f t="shared" si="149"/>
        <v>87.878270256784148</v>
      </c>
      <c r="D135" s="74">
        <f t="shared" si="149"/>
        <v>82.847637923271861</v>
      </c>
      <c r="E135" s="74">
        <f t="shared" si="149"/>
        <v>88.086741788888929</v>
      </c>
      <c r="F135" s="74">
        <f t="shared" si="149"/>
        <v>78.936433149698445</v>
      </c>
      <c r="G135" s="74">
        <f t="shared" si="149"/>
        <v>77.729594727977741</v>
      </c>
      <c r="H135" s="74">
        <f t="shared" si="149"/>
        <v>73.840073118746261</v>
      </c>
      <c r="I135" s="74">
        <f t="shared" si="149"/>
        <v>67.639453250796521</v>
      </c>
      <c r="J135" s="74">
        <f t="shared" si="149"/>
        <v>79.429880380710912</v>
      </c>
      <c r="K135" s="74">
        <f t="shared" si="149"/>
        <v>75.209862190135155</v>
      </c>
      <c r="L135" s="74">
        <f t="shared" si="149"/>
        <v>86.806322889636547</v>
      </c>
      <c r="M135" s="74">
        <f t="shared" si="149"/>
        <v>68.821518489911114</v>
      </c>
      <c r="N135" s="74">
        <f t="shared" si="149"/>
        <v>75.813559952659929</v>
      </c>
      <c r="O135" s="74">
        <f t="shared" si="149"/>
        <v>85.344133932418899</v>
      </c>
      <c r="P135" s="74">
        <f t="shared" si="149"/>
        <v>65.133480843952071</v>
      </c>
      <c r="Q135" s="74">
        <f t="shared" si="149"/>
        <v>74.825407437934942</v>
      </c>
      <c r="R135" s="74">
        <f t="shared" ref="R135:V135" si="150">IF(R105=0,0,R105/R$19)</f>
        <v>76.697530967115355</v>
      </c>
      <c r="S135" s="74">
        <f t="shared" si="150"/>
        <v>76.823613605487424</v>
      </c>
      <c r="T135" s="74">
        <f t="shared" si="150"/>
        <v>77.089213551455359</v>
      </c>
      <c r="U135" s="74">
        <f t="shared" si="150"/>
        <v>75.806740255506227</v>
      </c>
      <c r="V135" s="74">
        <f t="shared" si="150"/>
        <v>76.86104441863057</v>
      </c>
      <c r="W135" s="74">
        <f t="shared" ref="W135" si="151">IF(W105=0,0,W105/W$19)</f>
        <v>86.734582376920486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4.4105546142885407E-2</v>
      </c>
      <c r="C136" s="74">
        <f t="shared" si="152"/>
        <v>5.7712499638816334E-2</v>
      </c>
      <c r="D136" s="74">
        <f t="shared" si="152"/>
        <v>7.1377454070781721E-2</v>
      </c>
      <c r="E136" s="74">
        <f t="shared" si="152"/>
        <v>0.1986983969013762</v>
      </c>
      <c r="F136" s="74">
        <f t="shared" si="152"/>
        <v>9.4717554417431141E-2</v>
      </c>
      <c r="G136" s="74">
        <f t="shared" si="152"/>
        <v>0.12574972295567383</v>
      </c>
      <c r="H136" s="74">
        <f t="shared" si="152"/>
        <v>0.30087220663324127</v>
      </c>
      <c r="I136" s="74">
        <f t="shared" si="152"/>
        <v>0.1464780944656443</v>
      </c>
      <c r="J136" s="74">
        <f t="shared" si="152"/>
        <v>0.17831099287205637</v>
      </c>
      <c r="K136" s="74">
        <f t="shared" si="152"/>
        <v>0.21034230759148387</v>
      </c>
      <c r="L136" s="74">
        <f t="shared" si="152"/>
        <v>0.30749178453639242</v>
      </c>
      <c r="M136" s="74">
        <f t="shared" si="152"/>
        <v>0.24928368277572169</v>
      </c>
      <c r="N136" s="74">
        <f t="shared" si="152"/>
        <v>0.26740603183732287</v>
      </c>
      <c r="O136" s="74">
        <f t="shared" si="152"/>
        <v>0.29912744181870854</v>
      </c>
      <c r="P136" s="74">
        <f t="shared" si="152"/>
        <v>0.25846262501772616</v>
      </c>
      <c r="Q136" s="74">
        <f t="shared" si="152"/>
        <v>0.40528961608345465</v>
      </c>
      <c r="R136" s="74">
        <f t="shared" ref="R136:V136" si="153">IF(R106=0,0,R106/R$19)</f>
        <v>0.38347611858981018</v>
      </c>
      <c r="S136" s="74">
        <f t="shared" si="153"/>
        <v>0.39432810130758045</v>
      </c>
      <c r="T136" s="74">
        <f t="shared" si="153"/>
        <v>0.40514928080458945</v>
      </c>
      <c r="U136" s="74">
        <f t="shared" si="153"/>
        <v>0.41627551964512305</v>
      </c>
      <c r="V136" s="74">
        <f t="shared" si="153"/>
        <v>0.64883518243668914</v>
      </c>
      <c r="W136" s="74">
        <f t="shared" ref="W136" si="154">IF(W106=0,0,W106/W$19)</f>
        <v>0.65572797389093374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9.9061587299527218</v>
      </c>
      <c r="C137" s="74">
        <f t="shared" si="155"/>
        <v>9.6060306169225207</v>
      </c>
      <c r="D137" s="74">
        <f t="shared" si="155"/>
        <v>9.5316691402523332</v>
      </c>
      <c r="E137" s="74">
        <f t="shared" si="155"/>
        <v>9.5239723373328449</v>
      </c>
      <c r="F137" s="74">
        <f t="shared" si="155"/>
        <v>10.483816167859375</v>
      </c>
      <c r="G137" s="74">
        <f t="shared" si="155"/>
        <v>10.774632568236033</v>
      </c>
      <c r="H137" s="74">
        <f t="shared" si="155"/>
        <v>11.172137777175083</v>
      </c>
      <c r="I137" s="74">
        <f t="shared" si="155"/>
        <v>10.937822867193837</v>
      </c>
      <c r="J137" s="74">
        <f t="shared" si="155"/>
        <v>11.351831373266601</v>
      </c>
      <c r="K137" s="74">
        <f t="shared" si="155"/>
        <v>11.707283135646062</v>
      </c>
      <c r="L137" s="74">
        <f t="shared" si="155"/>
        <v>11.48149127620268</v>
      </c>
      <c r="M137" s="74">
        <f t="shared" si="155"/>
        <v>11.093623541500238</v>
      </c>
      <c r="N137" s="74">
        <f t="shared" si="155"/>
        <v>11.779850832514747</v>
      </c>
      <c r="O137" s="74">
        <f t="shared" si="155"/>
        <v>11.782825534926822</v>
      </c>
      <c r="P137" s="74">
        <f t="shared" si="155"/>
        <v>12.101904843862416</v>
      </c>
      <c r="Q137" s="74">
        <f t="shared" si="155"/>
        <v>12.02566256735552</v>
      </c>
      <c r="R137" s="74">
        <f t="shared" ref="R137:V137" si="156">IF(R107=0,0,R107/R$19)</f>
        <v>12.370708477711373</v>
      </c>
      <c r="S137" s="74">
        <f t="shared" si="156"/>
        <v>12.29967414823458</v>
      </c>
      <c r="T137" s="74">
        <f t="shared" si="156"/>
        <v>12.398682887344213</v>
      </c>
      <c r="U137" s="74">
        <f t="shared" si="156"/>
        <v>12.542240204386845</v>
      </c>
      <c r="V137" s="74">
        <f t="shared" si="156"/>
        <v>11.544024055542994</v>
      </c>
      <c r="W137" s="74">
        <f t="shared" ref="W137" si="157">IF(W107=0,0,W107/W$19)</f>
        <v>12.187800798796294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1.8398731811363218</v>
      </c>
      <c r="C138" s="77">
        <f t="shared" si="158"/>
        <v>1.8465029376575164</v>
      </c>
      <c r="D138" s="77">
        <f t="shared" si="158"/>
        <v>1.8087530626726531</v>
      </c>
      <c r="E138" s="77">
        <f t="shared" si="158"/>
        <v>1.9434322547717675</v>
      </c>
      <c r="F138" s="77">
        <f t="shared" si="158"/>
        <v>1.993717684791275</v>
      </c>
      <c r="G138" s="77">
        <f t="shared" si="158"/>
        <v>2.0587940700248022</v>
      </c>
      <c r="H138" s="77">
        <f t="shared" si="158"/>
        <v>2.0230525857908672</v>
      </c>
      <c r="I138" s="77">
        <f t="shared" si="158"/>
        <v>1.9965640199124655</v>
      </c>
      <c r="J138" s="77">
        <f t="shared" si="158"/>
        <v>1.6921466509552665</v>
      </c>
      <c r="K138" s="77">
        <f t="shared" si="158"/>
        <v>1.7904983923026443</v>
      </c>
      <c r="L138" s="77">
        <f t="shared" si="158"/>
        <v>1.7944022209258734</v>
      </c>
      <c r="M138" s="77">
        <f t="shared" si="158"/>
        <v>1.6743238540089647</v>
      </c>
      <c r="N138" s="77">
        <f t="shared" si="158"/>
        <v>1.7748156004588893</v>
      </c>
      <c r="O138" s="77">
        <f t="shared" si="158"/>
        <v>1.7852816933751878</v>
      </c>
      <c r="P138" s="77">
        <f t="shared" si="158"/>
        <v>1.8103463518959222</v>
      </c>
      <c r="Q138" s="77">
        <f t="shared" si="158"/>
        <v>1.8930390796082921</v>
      </c>
      <c r="R138" s="77">
        <f t="shared" ref="R138:V138" si="159">IF(R108=0,0,R108/R$19)</f>
        <v>1.9289781464210487</v>
      </c>
      <c r="S138" s="77">
        <f t="shared" si="159"/>
        <v>1.9184261942590612</v>
      </c>
      <c r="T138" s="77">
        <f t="shared" si="159"/>
        <v>1.9051837253976636</v>
      </c>
      <c r="U138" s="77">
        <f t="shared" si="159"/>
        <v>1.8706518570405923</v>
      </c>
      <c r="V138" s="77">
        <f t="shared" si="159"/>
        <v>1.984694760181255</v>
      </c>
      <c r="W138" s="77">
        <f t="shared" ref="W138" si="160">IF(W108=0,0,W108/W$19)</f>
        <v>1.9884934724539225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37.531194615717425</v>
      </c>
      <c r="C140" s="203">
        <f t="shared" si="161"/>
        <v>38.736391389070874</v>
      </c>
      <c r="D140" s="203">
        <f t="shared" si="161"/>
        <v>34.950302763229928</v>
      </c>
      <c r="E140" s="203">
        <f t="shared" si="161"/>
        <v>37.043502707074218</v>
      </c>
      <c r="F140" s="203">
        <f t="shared" si="161"/>
        <v>36.435969517570065</v>
      </c>
      <c r="G140" s="203">
        <f t="shared" si="161"/>
        <v>35.768146410481748</v>
      </c>
      <c r="H140" s="203">
        <f t="shared" si="161"/>
        <v>33.082659189571565</v>
      </c>
      <c r="I140" s="203">
        <f t="shared" si="161"/>
        <v>28.749603741480318</v>
      </c>
      <c r="J140" s="203">
        <f t="shared" si="161"/>
        <v>33.462558108197378</v>
      </c>
      <c r="K140" s="203">
        <f t="shared" si="161"/>
        <v>30.804316836116975</v>
      </c>
      <c r="L140" s="203">
        <f t="shared" si="161"/>
        <v>33.154762335779829</v>
      </c>
      <c r="M140" s="203">
        <f t="shared" si="161"/>
        <v>26.56732088693979</v>
      </c>
      <c r="N140" s="203">
        <f t="shared" si="161"/>
        <v>27.781971055256012</v>
      </c>
      <c r="O140" s="203">
        <f t="shared" si="161"/>
        <v>30.043176482091738</v>
      </c>
      <c r="P140" s="203">
        <f t="shared" si="161"/>
        <v>23.686833554059373</v>
      </c>
      <c r="Q140" s="203">
        <f t="shared" si="161"/>
        <v>26.675046984574351</v>
      </c>
      <c r="R140" s="203">
        <f t="shared" ref="R140:V140" si="162">IF(R110=0,0,R110/R$19)</f>
        <v>26.155209940623951</v>
      </c>
      <c r="S140" s="203">
        <f t="shared" si="162"/>
        <v>25.757933940715041</v>
      </c>
      <c r="T140" s="203">
        <f t="shared" si="162"/>
        <v>25.193990090033097</v>
      </c>
      <c r="U140" s="203">
        <f t="shared" si="162"/>
        <v>24.018743299657977</v>
      </c>
      <c r="V140" s="203">
        <f t="shared" si="162"/>
        <v>24.074009750988594</v>
      </c>
      <c r="W140" s="203">
        <f t="shared" ref="W140" si="163">IF(W110=0,0,W110/W$19)</f>
        <v>25.557080500545158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37.531194615717425</v>
      </c>
      <c r="C141" s="192">
        <f t="shared" si="164"/>
        <v>38.736391389070874</v>
      </c>
      <c r="D141" s="192">
        <f t="shared" si="164"/>
        <v>34.950302763229928</v>
      </c>
      <c r="E141" s="192">
        <f t="shared" si="164"/>
        <v>37.043502707074218</v>
      </c>
      <c r="F141" s="192">
        <f t="shared" si="164"/>
        <v>36.435969517570065</v>
      </c>
      <c r="G141" s="192">
        <f t="shared" si="164"/>
        <v>35.768146410481748</v>
      </c>
      <c r="H141" s="192">
        <f t="shared" si="164"/>
        <v>33.082659189571565</v>
      </c>
      <c r="I141" s="192">
        <f t="shared" si="164"/>
        <v>28.749603741480318</v>
      </c>
      <c r="J141" s="192">
        <f t="shared" si="164"/>
        <v>33.462558108197378</v>
      </c>
      <c r="K141" s="192">
        <f t="shared" si="164"/>
        <v>30.804316836116975</v>
      </c>
      <c r="L141" s="192">
        <f t="shared" si="164"/>
        <v>33.154762335779829</v>
      </c>
      <c r="M141" s="192">
        <f t="shared" si="164"/>
        <v>26.56732088693979</v>
      </c>
      <c r="N141" s="192">
        <f t="shared" si="164"/>
        <v>27.781971055256012</v>
      </c>
      <c r="O141" s="192">
        <f t="shared" si="164"/>
        <v>30.043176482091738</v>
      </c>
      <c r="P141" s="192">
        <f t="shared" si="164"/>
        <v>23.686833554059373</v>
      </c>
      <c r="Q141" s="192">
        <f t="shared" si="164"/>
        <v>26.675046984574351</v>
      </c>
      <c r="R141" s="192">
        <f t="shared" ref="R141:V141" si="165">IF(R111=0,0,R111/R$19)</f>
        <v>26.155209940623951</v>
      </c>
      <c r="S141" s="192">
        <f t="shared" si="165"/>
        <v>25.757933940715041</v>
      </c>
      <c r="T141" s="192">
        <f t="shared" si="165"/>
        <v>25.193990090033097</v>
      </c>
      <c r="U141" s="192">
        <f t="shared" si="165"/>
        <v>24.018743299657977</v>
      </c>
      <c r="V141" s="192">
        <f t="shared" si="165"/>
        <v>24.074009750988594</v>
      </c>
      <c r="W141" s="192">
        <f t="shared" ref="W141" si="166">IF(W111=0,0,W111/W$19)</f>
        <v>25.557080500545158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35.614263290739373</v>
      </c>
      <c r="C142" s="74">
        <f t="shared" si="167"/>
        <v>36.817994710132794</v>
      </c>
      <c r="D142" s="74">
        <f t="shared" si="167"/>
        <v>33.053494755523396</v>
      </c>
      <c r="E142" s="74">
        <f t="shared" si="167"/>
        <v>35.096408894087617</v>
      </c>
      <c r="F142" s="74">
        <f t="shared" si="167"/>
        <v>34.091055244783732</v>
      </c>
      <c r="G142" s="74">
        <f t="shared" si="167"/>
        <v>33.320733146110541</v>
      </c>
      <c r="H142" s="74">
        <f t="shared" si="167"/>
        <v>30.502687109002576</v>
      </c>
      <c r="I142" s="74">
        <f t="shared" si="167"/>
        <v>26.249888572445347</v>
      </c>
      <c r="J142" s="74">
        <f t="shared" si="167"/>
        <v>30.654566832101761</v>
      </c>
      <c r="K142" s="74">
        <f t="shared" si="167"/>
        <v>27.889227847184426</v>
      </c>
      <c r="L142" s="74">
        <f t="shared" si="167"/>
        <v>30.277182521482278</v>
      </c>
      <c r="M142" s="74">
        <f t="shared" si="167"/>
        <v>23.809917330140784</v>
      </c>
      <c r="N142" s="74">
        <f t="shared" si="167"/>
        <v>24.907574752160421</v>
      </c>
      <c r="O142" s="74">
        <f t="shared" si="167"/>
        <v>27.231413718789867</v>
      </c>
      <c r="P142" s="74">
        <f t="shared" si="167"/>
        <v>20.835550829417393</v>
      </c>
      <c r="Q142" s="74">
        <f t="shared" si="167"/>
        <v>23.878851445544122</v>
      </c>
      <c r="R142" s="74">
        <f t="shared" ref="R142:V142" si="168">IF(R112=0,0,R112/R$19)</f>
        <v>23.324249841253394</v>
      </c>
      <c r="S142" s="74">
        <f t="shared" si="168"/>
        <v>23.044134780027711</v>
      </c>
      <c r="T142" s="74">
        <f t="shared" si="168"/>
        <v>22.554073688175567</v>
      </c>
      <c r="U142" s="74">
        <f t="shared" si="168"/>
        <v>21.426041212885991</v>
      </c>
      <c r="V142" s="74">
        <f t="shared" si="168"/>
        <v>21.733956391236731</v>
      </c>
      <c r="W142" s="74">
        <f t="shared" ref="W142" si="169">IF(W112=0,0,W112/W$19)</f>
        <v>23.08555780865116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1.7577405842144107</v>
      </c>
      <c r="C144" s="74">
        <f t="shared" si="173"/>
        <v>1.7510206267894604</v>
      </c>
      <c r="D144" s="74">
        <f t="shared" si="173"/>
        <v>1.7298448148548353</v>
      </c>
      <c r="E144" s="74">
        <f t="shared" si="173"/>
        <v>1.7678838209262959</v>
      </c>
      <c r="F144" s="74">
        <f t="shared" si="173"/>
        <v>2.145879628951576</v>
      </c>
      <c r="G144" s="74">
        <f t="shared" si="173"/>
        <v>2.2417301934729554</v>
      </c>
      <c r="H144" s="74">
        <f t="shared" si="173"/>
        <v>2.3648266742076229</v>
      </c>
      <c r="I144" s="74">
        <f t="shared" si="173"/>
        <v>2.2824089761868107</v>
      </c>
      <c r="J144" s="74">
        <f t="shared" si="173"/>
        <v>2.6377195025304085</v>
      </c>
      <c r="K144" s="74">
        <f t="shared" si="173"/>
        <v>2.7247496985122326</v>
      </c>
      <c r="L144" s="74">
        <f t="shared" si="173"/>
        <v>2.6832941756740092</v>
      </c>
      <c r="M144" s="74">
        <f t="shared" si="173"/>
        <v>2.5801201455647296</v>
      </c>
      <c r="N144" s="74">
        <f t="shared" si="173"/>
        <v>2.6828650733494754</v>
      </c>
      <c r="O144" s="74">
        <f t="shared" si="173"/>
        <v>2.6225656608477785</v>
      </c>
      <c r="P144" s="74">
        <f t="shared" si="173"/>
        <v>2.6604031068873191</v>
      </c>
      <c r="Q144" s="74">
        <f t="shared" si="173"/>
        <v>2.6047646941931215</v>
      </c>
      <c r="R144" s="74">
        <f t="shared" ref="R144:V144" si="174">IF(R114=0,0,R114/R$19)</f>
        <v>2.630214914770491</v>
      </c>
      <c r="S144" s="74">
        <f t="shared" si="174"/>
        <v>2.5273681667366503</v>
      </c>
      <c r="T144" s="74">
        <f t="shared" si="174"/>
        <v>2.4684689942160767</v>
      </c>
      <c r="U144" s="74">
        <f t="shared" si="174"/>
        <v>2.4352984845317147</v>
      </c>
      <c r="V144" s="74">
        <f t="shared" si="174"/>
        <v>2.1753295858030466</v>
      </c>
      <c r="W144" s="74">
        <f t="shared" ref="W144" si="175">IF(W114=0,0,W114/W$19)</f>
        <v>2.3084117848804113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0.15919074076364612</v>
      </c>
      <c r="C145" s="193">
        <f t="shared" si="176"/>
        <v>0.16737605214862286</v>
      </c>
      <c r="D145" s="193">
        <f t="shared" si="176"/>
        <v>0.16696319285169686</v>
      </c>
      <c r="E145" s="193">
        <f t="shared" si="176"/>
        <v>0.17920999206031263</v>
      </c>
      <c r="F145" s="193">
        <f t="shared" si="176"/>
        <v>0.19903464383475034</v>
      </c>
      <c r="G145" s="193">
        <f t="shared" si="176"/>
        <v>0.20568307089824694</v>
      </c>
      <c r="H145" s="193">
        <f t="shared" si="176"/>
        <v>0.21514540636136903</v>
      </c>
      <c r="I145" s="193">
        <f t="shared" si="176"/>
        <v>0.21730619284815977</v>
      </c>
      <c r="J145" s="193">
        <f t="shared" si="176"/>
        <v>0.17027177356521184</v>
      </c>
      <c r="K145" s="193">
        <f t="shared" si="176"/>
        <v>0.19033929042032119</v>
      </c>
      <c r="L145" s="193">
        <f t="shared" si="176"/>
        <v>0.1942856386235487</v>
      </c>
      <c r="M145" s="193">
        <f t="shared" si="176"/>
        <v>0.17728341123427777</v>
      </c>
      <c r="N145" s="193">
        <f t="shared" si="176"/>
        <v>0.19153122974610914</v>
      </c>
      <c r="O145" s="193">
        <f t="shared" si="176"/>
        <v>0.18919710245409671</v>
      </c>
      <c r="P145" s="193">
        <f t="shared" si="176"/>
        <v>0.19087961775465995</v>
      </c>
      <c r="Q145" s="193">
        <f t="shared" si="176"/>
        <v>0.19143084483710593</v>
      </c>
      <c r="R145" s="193">
        <f t="shared" ref="R145:V145" si="177">IF(R115=0,0,R115/R$19)</f>
        <v>0.20074518460007104</v>
      </c>
      <c r="S145" s="193">
        <f t="shared" si="177"/>
        <v>0.18643099395067783</v>
      </c>
      <c r="T145" s="193">
        <f t="shared" si="177"/>
        <v>0.17144740764145117</v>
      </c>
      <c r="U145" s="193">
        <f t="shared" si="177"/>
        <v>0.15740360224026742</v>
      </c>
      <c r="V145" s="193">
        <f t="shared" si="177"/>
        <v>0.16472377394881765</v>
      </c>
      <c r="W145" s="193">
        <f t="shared" ref="W145" si="178">IF(W115=0,0,W115/W$19)</f>
        <v>0.16311090701358805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10865.218718274145</v>
      </c>
      <c r="C150" s="203">
        <f t="shared" si="182"/>
        <v>11295.4527606506</v>
      </c>
      <c r="D150" s="203">
        <f t="shared" si="182"/>
        <v>10624.456229433861</v>
      </c>
      <c r="E150" s="203">
        <f t="shared" si="182"/>
        <v>11167.898048676669</v>
      </c>
      <c r="F150" s="203">
        <f t="shared" si="182"/>
        <v>10401.601281825735</v>
      </c>
      <c r="G150" s="203">
        <f t="shared" si="182"/>
        <v>10265.985196803476</v>
      </c>
      <c r="H150" s="203">
        <f t="shared" si="182"/>
        <v>9732.2841087879769</v>
      </c>
      <c r="I150" s="203">
        <f t="shared" si="182"/>
        <v>8940.443575503652</v>
      </c>
      <c r="J150" s="203">
        <f t="shared" si="182"/>
        <v>10024.55144744483</v>
      </c>
      <c r="K150" s="203">
        <f t="shared" si="182"/>
        <v>9492.9752219829097</v>
      </c>
      <c r="L150" s="203">
        <f t="shared" si="182"/>
        <v>10377.783015626064</v>
      </c>
      <c r="M150" s="203">
        <f t="shared" si="182"/>
        <v>8519.7520362000814</v>
      </c>
      <c r="N150" s="203">
        <f t="shared" si="182"/>
        <v>8957.8395919280138</v>
      </c>
      <c r="O150" s="203">
        <f t="shared" si="182"/>
        <v>9557.4393511782346</v>
      </c>
      <c r="P150" s="203">
        <f t="shared" si="182"/>
        <v>7782.8317908135687</v>
      </c>
      <c r="Q150" s="203">
        <f t="shared" si="182"/>
        <v>8540.9625145742666</v>
      </c>
      <c r="R150" s="203">
        <f t="shared" ref="R150:V150" si="183">IF(R96=0,0,R96/R$17)</f>
        <v>8520.1946014703899</v>
      </c>
      <c r="S150" s="203">
        <f t="shared" si="183"/>
        <v>8348.607573103196</v>
      </c>
      <c r="T150" s="203">
        <f t="shared" si="183"/>
        <v>8218.4049271361582</v>
      </c>
      <c r="U150" s="203">
        <f t="shared" si="183"/>
        <v>7951.0915219118388</v>
      </c>
      <c r="V150" s="203">
        <f t="shared" si="183"/>
        <v>7889.0151738694221</v>
      </c>
      <c r="W150" s="203">
        <f t="shared" ref="W150" si="184">IF(W96=0,0,W96/W$17)</f>
        <v>8527.4687927502109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9818.6004688299327</v>
      </c>
      <c r="C151" s="192">
        <f t="shared" si="185"/>
        <v>10225.135345484856</v>
      </c>
      <c r="D151" s="192">
        <f t="shared" si="185"/>
        <v>9520.3798418989027</v>
      </c>
      <c r="E151" s="192">
        <f t="shared" si="185"/>
        <v>10037.024254099668</v>
      </c>
      <c r="F151" s="192">
        <f t="shared" si="185"/>
        <v>9264.4926768096211</v>
      </c>
      <c r="G151" s="192">
        <f t="shared" si="185"/>
        <v>9096.4430183802688</v>
      </c>
      <c r="H151" s="192">
        <f t="shared" si="185"/>
        <v>8554.9696881626005</v>
      </c>
      <c r="I151" s="192">
        <f t="shared" si="185"/>
        <v>7756.2971930360718</v>
      </c>
      <c r="J151" s="192">
        <f t="shared" si="185"/>
        <v>8842.7120495822564</v>
      </c>
      <c r="K151" s="192">
        <f t="shared" si="185"/>
        <v>8300.7174929051016</v>
      </c>
      <c r="L151" s="192">
        <f t="shared" si="185"/>
        <v>9198.7798903990461</v>
      </c>
      <c r="M151" s="192">
        <f t="shared" si="185"/>
        <v>7358.4811540147348</v>
      </c>
      <c r="N151" s="192">
        <f t="shared" si="185"/>
        <v>7817.7409374757135</v>
      </c>
      <c r="O151" s="192">
        <f t="shared" si="185"/>
        <v>8434.2651766952695</v>
      </c>
      <c r="P151" s="192">
        <f t="shared" si="185"/>
        <v>6673.0885236745107</v>
      </c>
      <c r="Q151" s="192">
        <f t="shared" si="185"/>
        <v>7443.4931940639781</v>
      </c>
      <c r="R151" s="192">
        <f t="shared" ref="R151:V151" si="186">IF(R97=0,0,R97/R$17)</f>
        <v>7446.0920172605365</v>
      </c>
      <c r="S151" s="192">
        <f t="shared" si="186"/>
        <v>7300.2825032702103</v>
      </c>
      <c r="T151" s="192">
        <f t="shared" si="186"/>
        <v>7180.337847079144</v>
      </c>
      <c r="U151" s="192">
        <f t="shared" si="186"/>
        <v>6938.1299965544995</v>
      </c>
      <c r="V151" s="192">
        <f t="shared" si="186"/>
        <v>6828.311017458107</v>
      </c>
      <c r="W151" s="192">
        <f t="shared" ref="W151" si="187">IF(W97=0,0,W97/W$17)</f>
        <v>7464.7991603811633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8788.4838690380348</v>
      </c>
      <c r="C152" s="74">
        <f t="shared" si="188"/>
        <v>9221.0296297000859</v>
      </c>
      <c r="D152" s="74">
        <f t="shared" si="188"/>
        <v>8528.1523990659643</v>
      </c>
      <c r="E152" s="74">
        <f t="shared" si="188"/>
        <v>9034.0173681471588</v>
      </c>
      <c r="F152" s="74">
        <f t="shared" si="188"/>
        <v>8169.6898626795273</v>
      </c>
      <c r="G152" s="74">
        <f t="shared" si="188"/>
        <v>7971.771171076397</v>
      </c>
      <c r="H152" s="74">
        <f t="shared" si="188"/>
        <v>7403.0052557934087</v>
      </c>
      <c r="I152" s="74">
        <f t="shared" si="188"/>
        <v>6638.2639238579923</v>
      </c>
      <c r="J152" s="74">
        <f t="shared" si="188"/>
        <v>7709.2354120790405</v>
      </c>
      <c r="K152" s="74">
        <f t="shared" si="188"/>
        <v>7133.9041089232214</v>
      </c>
      <c r="L152" s="74">
        <f t="shared" si="188"/>
        <v>8058.3905399642508</v>
      </c>
      <c r="M152" s="74">
        <f t="shared" si="188"/>
        <v>6270.0122152532076</v>
      </c>
      <c r="N152" s="74">
        <f t="shared" si="188"/>
        <v>6679.5674732646676</v>
      </c>
      <c r="O152" s="74">
        <f t="shared" si="188"/>
        <v>7312.5270594471631</v>
      </c>
      <c r="P152" s="74">
        <f t="shared" si="188"/>
        <v>5532.3951543699113</v>
      </c>
      <c r="Q152" s="74">
        <f t="shared" si="188"/>
        <v>6310.7690629927383</v>
      </c>
      <c r="R152" s="74">
        <f t="shared" ref="R152:V152" si="189">IF(R98=0,0,R98/R$17)</f>
        <v>6302.71618306865</v>
      </c>
      <c r="S152" s="74">
        <f t="shared" si="189"/>
        <v>6184.9154818970892</v>
      </c>
      <c r="T152" s="74">
        <f t="shared" si="189"/>
        <v>6078.2158322029109</v>
      </c>
      <c r="U152" s="74">
        <f t="shared" si="189"/>
        <v>5846.1502029654912</v>
      </c>
      <c r="V152" s="74">
        <f t="shared" si="189"/>
        <v>5820.2077887626847</v>
      </c>
      <c r="W152" s="74">
        <f t="shared" ref="W152" si="190">IF(W98=0,0,W98/W$17)</f>
        <v>6418.1829108788397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1.2080334736751062</v>
      </c>
      <c r="C153" s="74">
        <f t="shared" si="191"/>
        <v>1.4938419240332013</v>
      </c>
      <c r="D153" s="74">
        <f t="shared" si="191"/>
        <v>1.7680087749510354</v>
      </c>
      <c r="E153" s="74">
        <f t="shared" si="191"/>
        <v>4.6915480387308142</v>
      </c>
      <c r="F153" s="74">
        <f t="shared" si="191"/>
        <v>2.1224959652501547</v>
      </c>
      <c r="G153" s="74">
        <f t="shared" si="191"/>
        <v>2.6205968613528015</v>
      </c>
      <c r="H153" s="74">
        <f t="shared" si="191"/>
        <v>5.8160404069268301</v>
      </c>
      <c r="I153" s="74">
        <f t="shared" si="191"/>
        <v>2.7254170981655674</v>
      </c>
      <c r="J153" s="74">
        <f t="shared" si="191"/>
        <v>3.2484627614633546</v>
      </c>
      <c r="K153" s="74">
        <f t="shared" si="191"/>
        <v>3.7463420719551017</v>
      </c>
      <c r="L153" s="74">
        <f t="shared" si="191"/>
        <v>5.3243313231619034</v>
      </c>
      <c r="M153" s="74">
        <f t="shared" si="191"/>
        <v>4.2131895431763571</v>
      </c>
      <c r="N153" s="74">
        <f t="shared" si="191"/>
        <v>4.3436694717202471</v>
      </c>
      <c r="O153" s="74">
        <f t="shared" si="191"/>
        <v>4.6197656773245468</v>
      </c>
      <c r="P153" s="74">
        <f t="shared" si="191"/>
        <v>3.8237669068780393</v>
      </c>
      <c r="Q153" s="74">
        <f t="shared" si="191"/>
        <v>5.8131006146272934</v>
      </c>
      <c r="R153" s="74">
        <f t="shared" ref="R153:V153" si="192">IF(R99=0,0,R99/R$17)</f>
        <v>5.3045159023640185</v>
      </c>
      <c r="S153" s="74">
        <f t="shared" si="192"/>
        <v>5.2855393721149255</v>
      </c>
      <c r="T153" s="74">
        <f t="shared" si="192"/>
        <v>5.2638094065853274</v>
      </c>
      <c r="U153" s="74">
        <f t="shared" si="192"/>
        <v>5.237650079407139</v>
      </c>
      <c r="V153" s="74">
        <f t="shared" si="192"/>
        <v>7.9236689451192595</v>
      </c>
      <c r="W153" s="74">
        <f t="shared" ref="W153" si="193">IF(W99=0,0,W99/W$17)</f>
        <v>7.9015007399110608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890.82547110077405</v>
      </c>
      <c r="C154" s="74">
        <f t="shared" si="194"/>
        <v>863.46882298964852</v>
      </c>
      <c r="D154" s="74">
        <f t="shared" si="194"/>
        <v>853.88148955126894</v>
      </c>
      <c r="E154" s="74">
        <f t="shared" si="194"/>
        <v>851.48198572559716</v>
      </c>
      <c r="F154" s="74">
        <f t="shared" si="194"/>
        <v>941.16912209822567</v>
      </c>
      <c r="G154" s="74">
        <f t="shared" si="194"/>
        <v>965.39574126474247</v>
      </c>
      <c r="H154" s="74">
        <f t="shared" si="194"/>
        <v>992.25754193229579</v>
      </c>
      <c r="I154" s="74">
        <f t="shared" si="194"/>
        <v>963.27544112079374</v>
      </c>
      <c r="J154" s="74">
        <f t="shared" si="194"/>
        <v>1002.08568077063</v>
      </c>
      <c r="K154" s="74">
        <f t="shared" si="194"/>
        <v>1026.4873811542682</v>
      </c>
      <c r="L154" s="74">
        <f t="shared" si="194"/>
        <v>998.11053339335228</v>
      </c>
      <c r="M154" s="74">
        <f t="shared" si="194"/>
        <v>956.70861680814312</v>
      </c>
      <c r="N154" s="74">
        <f t="shared" si="194"/>
        <v>999.08727534629395</v>
      </c>
      <c r="O154" s="74">
        <f t="shared" si="194"/>
        <v>982.37864553282566</v>
      </c>
      <c r="P154" s="74">
        <f t="shared" si="194"/>
        <v>1000.6327405230958</v>
      </c>
      <c r="Q154" s="74">
        <f t="shared" si="194"/>
        <v>985.09410256715103</v>
      </c>
      <c r="R154" s="74">
        <f t="shared" ref="R154:V154" si="195">IF(R100=0,0,R100/R$17)</f>
        <v>994.34481315391918</v>
      </c>
      <c r="S154" s="74">
        <f t="shared" si="195"/>
        <v>968.9876588889166</v>
      </c>
      <c r="T154" s="74">
        <f t="shared" si="195"/>
        <v>958.47800893836586</v>
      </c>
      <c r="U154" s="74">
        <f t="shared" si="195"/>
        <v>952.52959880308606</v>
      </c>
      <c r="V154" s="74">
        <f t="shared" si="195"/>
        <v>859.31419830943298</v>
      </c>
      <c r="W154" s="74">
        <f t="shared" ref="W154" si="196">IF(W100=0,0,W100/W$17)</f>
        <v>898.03651531303433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138.08309521744832</v>
      </c>
      <c r="C155" s="193">
        <f t="shared" si="197"/>
        <v>139.1430508710886</v>
      </c>
      <c r="D155" s="193">
        <f t="shared" si="197"/>
        <v>136.5779445067194</v>
      </c>
      <c r="E155" s="193">
        <f t="shared" si="197"/>
        <v>146.83335218817967</v>
      </c>
      <c r="F155" s="193">
        <f t="shared" si="197"/>
        <v>151.51119606661652</v>
      </c>
      <c r="G155" s="193">
        <f t="shared" si="197"/>
        <v>156.6555091777748</v>
      </c>
      <c r="H155" s="193">
        <f t="shared" si="197"/>
        <v>153.89085002997027</v>
      </c>
      <c r="I155" s="193">
        <f t="shared" si="197"/>
        <v>152.0324109591202</v>
      </c>
      <c r="J155" s="193">
        <f t="shared" si="197"/>
        <v>128.14249397112286</v>
      </c>
      <c r="K155" s="193">
        <f t="shared" si="197"/>
        <v>136.57966075565625</v>
      </c>
      <c r="L155" s="193">
        <f t="shared" si="197"/>
        <v>136.95448571827987</v>
      </c>
      <c r="M155" s="193">
        <f t="shared" si="197"/>
        <v>127.54713241020899</v>
      </c>
      <c r="N155" s="193">
        <f t="shared" si="197"/>
        <v>134.74251939303301</v>
      </c>
      <c r="O155" s="193">
        <f t="shared" si="197"/>
        <v>134.73970603795658</v>
      </c>
      <c r="P155" s="193">
        <f t="shared" si="197"/>
        <v>136.23686187462485</v>
      </c>
      <c r="Q155" s="193">
        <f t="shared" si="197"/>
        <v>141.81692788946128</v>
      </c>
      <c r="R155" s="193">
        <f t="shared" ref="R155:V155" si="198">IF(R101=0,0,R101/R$17)</f>
        <v>143.72650513560453</v>
      </c>
      <c r="S155" s="193">
        <f t="shared" si="198"/>
        <v>141.09382311208873</v>
      </c>
      <c r="T155" s="193">
        <f t="shared" si="198"/>
        <v>138.38019653128094</v>
      </c>
      <c r="U155" s="193">
        <f t="shared" si="198"/>
        <v>134.21254470651397</v>
      </c>
      <c r="V155" s="193">
        <f t="shared" si="198"/>
        <v>140.86536144087097</v>
      </c>
      <c r="W155" s="193">
        <f t="shared" ref="W155" si="199">IF(W101=0,0,W101/W$17)</f>
        <v>140.6782334493773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1046.6182494442112</v>
      </c>
      <c r="C156" s="77">
        <f t="shared" si="200"/>
        <v>1070.3174151657433</v>
      </c>
      <c r="D156" s="77">
        <f t="shared" si="200"/>
        <v>1104.0763875349573</v>
      </c>
      <c r="E156" s="77">
        <f t="shared" si="200"/>
        <v>1130.8737945770019</v>
      </c>
      <c r="F156" s="77">
        <f t="shared" si="200"/>
        <v>1137.1086050161146</v>
      </c>
      <c r="G156" s="77">
        <f t="shared" si="200"/>
        <v>1169.5421784232096</v>
      </c>
      <c r="H156" s="77">
        <f t="shared" si="200"/>
        <v>1177.3144206253751</v>
      </c>
      <c r="I156" s="77">
        <f t="shared" si="200"/>
        <v>1184.1463824675823</v>
      </c>
      <c r="J156" s="77">
        <f t="shared" si="200"/>
        <v>1181.8393978625718</v>
      </c>
      <c r="K156" s="77">
        <f t="shared" si="200"/>
        <v>1192.2577290778077</v>
      </c>
      <c r="L156" s="77">
        <f t="shared" si="200"/>
        <v>1179.0031252270167</v>
      </c>
      <c r="M156" s="77">
        <f t="shared" si="200"/>
        <v>1161.2708821853453</v>
      </c>
      <c r="N156" s="77">
        <f t="shared" si="200"/>
        <v>1140.0986544522987</v>
      </c>
      <c r="O156" s="77">
        <f t="shared" si="200"/>
        <v>1123.1741744829644</v>
      </c>
      <c r="P156" s="77">
        <f t="shared" si="200"/>
        <v>1109.7432671390591</v>
      </c>
      <c r="Q156" s="77">
        <f t="shared" si="200"/>
        <v>1097.4693205102894</v>
      </c>
      <c r="R156" s="77">
        <f t="shared" ref="R156:V156" si="201">IF(R102=0,0,R102/R$17)</f>
        <v>1074.1025842098531</v>
      </c>
      <c r="S156" s="77">
        <f t="shared" si="201"/>
        <v>1048.3250698329869</v>
      </c>
      <c r="T156" s="77">
        <f t="shared" si="201"/>
        <v>1038.067080057014</v>
      </c>
      <c r="U156" s="77">
        <f t="shared" si="201"/>
        <v>1012.9615253573409</v>
      </c>
      <c r="V156" s="77">
        <f t="shared" si="201"/>
        <v>1060.7041564113154</v>
      </c>
      <c r="W156" s="77">
        <f t="shared" ref="W156" si="202">IF(W102=0,0,W102/W$17)</f>
        <v>1062.6696323690473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5031.9093590358034</v>
      </c>
      <c r="C158" s="153">
        <f t="shared" si="203"/>
        <v>5308.4054486479126</v>
      </c>
      <c r="D158" s="153">
        <f t="shared" si="203"/>
        <v>5052.7409095544435</v>
      </c>
      <c r="E158" s="153">
        <f t="shared" si="203"/>
        <v>5366.529671237563</v>
      </c>
      <c r="F158" s="153">
        <f t="shared" si="203"/>
        <v>4941.6531620829728</v>
      </c>
      <c r="G158" s="153">
        <f t="shared" si="203"/>
        <v>4919.7501862693425</v>
      </c>
      <c r="H158" s="153">
        <f t="shared" si="203"/>
        <v>4730.9380209684432</v>
      </c>
      <c r="I158" s="153">
        <f t="shared" si="203"/>
        <v>4377.4692764092115</v>
      </c>
      <c r="J158" s="153">
        <f t="shared" si="203"/>
        <v>5032.3050687193809</v>
      </c>
      <c r="K158" s="153">
        <f t="shared" si="203"/>
        <v>4851.7108151635903</v>
      </c>
      <c r="L158" s="153">
        <f t="shared" si="203"/>
        <v>5481.1784728380926</v>
      </c>
      <c r="M158" s="153">
        <f t="shared" si="203"/>
        <v>4476.5983185570467</v>
      </c>
      <c r="N158" s="153">
        <f t="shared" si="203"/>
        <v>4888.8591384880183</v>
      </c>
      <c r="O158" s="153">
        <f t="shared" si="203"/>
        <v>5400.129060248868</v>
      </c>
      <c r="P158" s="153">
        <f t="shared" si="203"/>
        <v>4315.3150055911765</v>
      </c>
      <c r="Q158" s="153">
        <f t="shared" si="203"/>
        <v>4860.1002614170602</v>
      </c>
      <c r="R158" s="153">
        <f t="shared" ref="R158:V158" si="204">IF(R104=0,0,R104/R$17)</f>
        <v>4964.8918606511279</v>
      </c>
      <c r="S158" s="153">
        <f t="shared" si="204"/>
        <v>4964.0462028286511</v>
      </c>
      <c r="T158" s="153">
        <f t="shared" si="204"/>
        <v>4994.8620156908255</v>
      </c>
      <c r="U158" s="153">
        <f t="shared" si="204"/>
        <v>4946.8563875161699</v>
      </c>
      <c r="V158" s="153">
        <f t="shared" si="204"/>
        <v>4968.8755359198121</v>
      </c>
      <c r="W158" s="153">
        <f t="shared" ref="W158" si="205">IF(W104=0,0,W104/W$17)</f>
        <v>5582.6452774842764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4404.4769011836861</v>
      </c>
      <c r="C159" s="74">
        <f t="shared" si="206"/>
        <v>4693.6357032348888</v>
      </c>
      <c r="D159" s="74">
        <f t="shared" si="206"/>
        <v>4441.0157766791262</v>
      </c>
      <c r="E159" s="74">
        <f t="shared" si="206"/>
        <v>4738.913606977836</v>
      </c>
      <c r="F159" s="74">
        <f t="shared" si="206"/>
        <v>4262.7262796656023</v>
      </c>
      <c r="G159" s="74">
        <f t="shared" si="206"/>
        <v>4216.7313940719387</v>
      </c>
      <c r="H159" s="74">
        <f t="shared" si="206"/>
        <v>3999.8656528054203</v>
      </c>
      <c r="I159" s="74">
        <f t="shared" si="206"/>
        <v>3668.0929283025093</v>
      </c>
      <c r="J159" s="74">
        <f t="shared" si="206"/>
        <v>4314.1503566034789</v>
      </c>
      <c r="K159" s="74">
        <f t="shared" si="206"/>
        <v>4103.7423147379532</v>
      </c>
      <c r="L159" s="74">
        <f t="shared" si="206"/>
        <v>4739.53911208725</v>
      </c>
      <c r="M159" s="74">
        <f t="shared" si="206"/>
        <v>3764.552801429978</v>
      </c>
      <c r="N159" s="74">
        <f t="shared" si="206"/>
        <v>4134.9829905771812</v>
      </c>
      <c r="O159" s="74">
        <f t="shared" si="206"/>
        <v>4645.3278919733539</v>
      </c>
      <c r="P159" s="74">
        <f t="shared" si="206"/>
        <v>3544.2196776673545</v>
      </c>
      <c r="Q159" s="74">
        <f t="shared" si="206"/>
        <v>4079.2084697004134</v>
      </c>
      <c r="R159" s="74">
        <f t="shared" ref="R159:V159" si="207">IF(R105=0,0,R105/R$17)</f>
        <v>4167.1269036303493</v>
      </c>
      <c r="S159" s="74">
        <f t="shared" si="207"/>
        <v>4170.7401026864791</v>
      </c>
      <c r="T159" s="74">
        <f t="shared" si="207"/>
        <v>4194.5251767446562</v>
      </c>
      <c r="U159" s="74">
        <f t="shared" si="207"/>
        <v>4137.488840801193</v>
      </c>
      <c r="V159" s="74">
        <f t="shared" si="207"/>
        <v>4195.0663775436369</v>
      </c>
      <c r="W159" s="74">
        <f t="shared" ref="W159" si="208">IF(W105=0,0,W105/W$17)</f>
        <v>4767.3977928362247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2.3471525520142316</v>
      </c>
      <c r="C160" s="74">
        <f t="shared" si="209"/>
        <v>3.0824622291284465</v>
      </c>
      <c r="D160" s="74">
        <f t="shared" si="209"/>
        <v>3.8261609814525497</v>
      </c>
      <c r="E160" s="74">
        <f t="shared" si="209"/>
        <v>10.689628400801942</v>
      </c>
      <c r="F160" s="74">
        <f t="shared" si="209"/>
        <v>5.1149385936294092</v>
      </c>
      <c r="G160" s="74">
        <f t="shared" si="209"/>
        <v>6.821762115687207</v>
      </c>
      <c r="H160" s="74">
        <f t="shared" si="209"/>
        <v>16.29803918613062</v>
      </c>
      <c r="I160" s="74">
        <f t="shared" si="209"/>
        <v>7.9435187104255549</v>
      </c>
      <c r="J160" s="74">
        <f t="shared" si="209"/>
        <v>9.6847739137740501</v>
      </c>
      <c r="K160" s="74">
        <f t="shared" si="209"/>
        <v>11.477093603237824</v>
      </c>
      <c r="L160" s="74">
        <f t="shared" si="209"/>
        <v>16.788746383239864</v>
      </c>
      <c r="M160" s="74">
        <f t="shared" si="209"/>
        <v>13.635874461004459</v>
      </c>
      <c r="N160" s="74">
        <f t="shared" si="209"/>
        <v>14.584718009753294</v>
      </c>
      <c r="O160" s="74">
        <f t="shared" si="209"/>
        <v>16.281670276663849</v>
      </c>
      <c r="P160" s="74">
        <f t="shared" si="209"/>
        <v>14.06416960463188</v>
      </c>
      <c r="Q160" s="74">
        <f t="shared" si="209"/>
        <v>22.094912560022866</v>
      </c>
      <c r="R160" s="74">
        <f t="shared" ref="R160:V160" si="210">IF(R106=0,0,R106/R$17)</f>
        <v>20.835007731350466</v>
      </c>
      <c r="S160" s="74">
        <f t="shared" si="210"/>
        <v>21.408001375533676</v>
      </c>
      <c r="T160" s="74">
        <f t="shared" si="210"/>
        <v>22.04470353742191</v>
      </c>
      <c r="U160" s="74">
        <f t="shared" si="210"/>
        <v>22.720081504959744</v>
      </c>
      <c r="V160" s="74">
        <f t="shared" si="210"/>
        <v>35.413344679294724</v>
      </c>
      <c r="W160" s="74">
        <f t="shared" ref="W160" si="211">IF(W106=0,0,W106/W$17)</f>
        <v>36.042326022203177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527.17328719479463</v>
      </c>
      <c r="C161" s="74">
        <f t="shared" si="212"/>
        <v>513.06435752784171</v>
      </c>
      <c r="D161" s="74">
        <f t="shared" si="212"/>
        <v>510.94145941915394</v>
      </c>
      <c r="E161" s="74">
        <f t="shared" si="212"/>
        <v>512.37315838102825</v>
      </c>
      <c r="F161" s="74">
        <f t="shared" si="212"/>
        <v>566.14717573019709</v>
      </c>
      <c r="G161" s="74">
        <f t="shared" si="212"/>
        <v>584.51007713433467</v>
      </c>
      <c r="H161" s="74">
        <f t="shared" si="212"/>
        <v>605.1869706503245</v>
      </c>
      <c r="I161" s="74">
        <f t="shared" si="212"/>
        <v>593.15900383489168</v>
      </c>
      <c r="J161" s="74">
        <f t="shared" si="212"/>
        <v>616.56277376156788</v>
      </c>
      <c r="K161" s="74">
        <f t="shared" si="212"/>
        <v>638.79485742057875</v>
      </c>
      <c r="L161" s="74">
        <f t="shared" si="212"/>
        <v>626.87803327224901</v>
      </c>
      <c r="M161" s="74">
        <f t="shared" si="212"/>
        <v>606.82374492051417</v>
      </c>
      <c r="N161" s="74">
        <f t="shared" si="212"/>
        <v>642.49037842835071</v>
      </c>
      <c r="O161" s="74">
        <f t="shared" si="212"/>
        <v>641.34563890465233</v>
      </c>
      <c r="P161" s="74">
        <f t="shared" si="212"/>
        <v>658.52168084853304</v>
      </c>
      <c r="Q161" s="74">
        <f t="shared" si="212"/>
        <v>655.59528879552602</v>
      </c>
      <c r="R161" s="74">
        <f t="shared" ref="R161:V161" si="213">IF(R107=0,0,R107/R$17)</f>
        <v>672.12479286382359</v>
      </c>
      <c r="S161" s="74">
        <f t="shared" si="213"/>
        <v>667.74708728819689</v>
      </c>
      <c r="T161" s="74">
        <f t="shared" si="213"/>
        <v>674.62859112870808</v>
      </c>
      <c r="U161" s="74">
        <f t="shared" si="213"/>
        <v>684.54834899103002</v>
      </c>
      <c r="V161" s="74">
        <f t="shared" si="213"/>
        <v>630.07141710430335</v>
      </c>
      <c r="W161" s="74">
        <f t="shared" ref="W161" si="214">IF(W107=0,0,W107/W$17)</f>
        <v>669.90689336817684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97.912018105307268</v>
      </c>
      <c r="C162" s="77">
        <f t="shared" si="215"/>
        <v>98.622925656053766</v>
      </c>
      <c r="D162" s="77">
        <f t="shared" si="215"/>
        <v>96.957512474710626</v>
      </c>
      <c r="E162" s="77">
        <f t="shared" si="215"/>
        <v>104.55327747789673</v>
      </c>
      <c r="F162" s="77">
        <f t="shared" si="215"/>
        <v>107.66476809354408</v>
      </c>
      <c r="G162" s="77">
        <f t="shared" si="215"/>
        <v>111.68695294738204</v>
      </c>
      <c r="H162" s="77">
        <f t="shared" si="215"/>
        <v>109.58735832656872</v>
      </c>
      <c r="I162" s="77">
        <f t="shared" si="215"/>
        <v>108.27382556138421</v>
      </c>
      <c r="J162" s="77">
        <f t="shared" si="215"/>
        <v>91.90716444056045</v>
      </c>
      <c r="K162" s="77">
        <f t="shared" si="215"/>
        <v>97.69654940182032</v>
      </c>
      <c r="L162" s="77">
        <f t="shared" si="215"/>
        <v>97.972581095354045</v>
      </c>
      <c r="M162" s="77">
        <f t="shared" si="215"/>
        <v>91.585897745550099</v>
      </c>
      <c r="N162" s="77">
        <f t="shared" si="215"/>
        <v>96.801051472732624</v>
      </c>
      <c r="O162" s="77">
        <f t="shared" si="215"/>
        <v>97.173859094197354</v>
      </c>
      <c r="P162" s="77">
        <f t="shared" si="215"/>
        <v>98.509477470658084</v>
      </c>
      <c r="Q162" s="77">
        <f t="shared" si="215"/>
        <v>103.20159036109804</v>
      </c>
      <c r="R162" s="77">
        <f t="shared" ref="R162:V162" si="216">IF(R108=0,0,R108/R$17)</f>
        <v>104.8051564256043</v>
      </c>
      <c r="S162" s="77">
        <f t="shared" si="216"/>
        <v>104.15101147844142</v>
      </c>
      <c r="T162" s="77">
        <f t="shared" si="216"/>
        <v>103.66354428003903</v>
      </c>
      <c r="U162" s="77">
        <f t="shared" si="216"/>
        <v>102.09911621898685</v>
      </c>
      <c r="V162" s="77">
        <f t="shared" si="216"/>
        <v>108.32439659257702</v>
      </c>
      <c r="W162" s="77">
        <f t="shared" ref="W162" si="217">IF(W108=0,0,W108/W$17)</f>
        <v>109.29826525767213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1997.2871197885356</v>
      </c>
      <c r="C164" s="203">
        <f t="shared" si="218"/>
        <v>2068.9359167738921</v>
      </c>
      <c r="D164" s="203">
        <f t="shared" si="218"/>
        <v>1873.4975415348131</v>
      </c>
      <c r="E164" s="203">
        <f t="shared" si="218"/>
        <v>1992.8760612964038</v>
      </c>
      <c r="F164" s="203">
        <f t="shared" si="218"/>
        <v>1967.6156951897194</v>
      </c>
      <c r="G164" s="203">
        <f t="shared" si="218"/>
        <v>1940.3763316233087</v>
      </c>
      <c r="H164" s="203">
        <f t="shared" si="218"/>
        <v>1792.0647503021009</v>
      </c>
      <c r="I164" s="203">
        <f t="shared" si="218"/>
        <v>1559.0932969935186</v>
      </c>
      <c r="J164" s="203">
        <f t="shared" si="218"/>
        <v>1817.4836258522421</v>
      </c>
      <c r="K164" s="203">
        <f t="shared" si="218"/>
        <v>1680.8032190962961</v>
      </c>
      <c r="L164" s="203">
        <f t="shared" si="218"/>
        <v>1810.2171317885168</v>
      </c>
      <c r="M164" s="203">
        <f t="shared" si="218"/>
        <v>1453.2385286744277</v>
      </c>
      <c r="N164" s="203">
        <f t="shared" si="218"/>
        <v>1515.2695352905755</v>
      </c>
      <c r="O164" s="203">
        <f t="shared" si="218"/>
        <v>1635.2665291120275</v>
      </c>
      <c r="P164" s="203">
        <f t="shared" si="218"/>
        <v>1288.9122536696707</v>
      </c>
      <c r="Q164" s="203">
        <f t="shared" si="218"/>
        <v>1454.2263291969216</v>
      </c>
      <c r="R164" s="203">
        <f t="shared" ref="R164:V164" si="219">IF(R110=0,0,R110/R$17)</f>
        <v>1421.0637244685906</v>
      </c>
      <c r="S164" s="203">
        <f t="shared" si="219"/>
        <v>1398.3935798773182</v>
      </c>
      <c r="T164" s="203">
        <f t="shared" si="219"/>
        <v>1370.8380312475524</v>
      </c>
      <c r="U164" s="203">
        <f t="shared" si="219"/>
        <v>1310.9293716818936</v>
      </c>
      <c r="V164" s="203">
        <f t="shared" si="219"/>
        <v>1313.9564995886287</v>
      </c>
      <c r="W164" s="203">
        <f t="shared" ref="W164" si="220">IF(W110=0,0,W110/W$17)</f>
        <v>1404.75420334828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1997.2871197885356</v>
      </c>
      <c r="C165" s="192">
        <f t="shared" si="221"/>
        <v>2068.9359167738921</v>
      </c>
      <c r="D165" s="192">
        <f t="shared" si="221"/>
        <v>1873.4975415348131</v>
      </c>
      <c r="E165" s="192">
        <f t="shared" si="221"/>
        <v>1992.8760612964038</v>
      </c>
      <c r="F165" s="192">
        <f t="shared" si="221"/>
        <v>1967.6156951897194</v>
      </c>
      <c r="G165" s="192">
        <f t="shared" si="221"/>
        <v>1940.3763316233087</v>
      </c>
      <c r="H165" s="192">
        <f t="shared" si="221"/>
        <v>1792.0647503021009</v>
      </c>
      <c r="I165" s="192">
        <f t="shared" si="221"/>
        <v>1559.0932969935186</v>
      </c>
      <c r="J165" s="192">
        <f t="shared" si="221"/>
        <v>1817.4836258522421</v>
      </c>
      <c r="K165" s="192">
        <f t="shared" si="221"/>
        <v>1680.8032190962961</v>
      </c>
      <c r="L165" s="192">
        <f t="shared" si="221"/>
        <v>1810.2171317885168</v>
      </c>
      <c r="M165" s="192">
        <f t="shared" si="221"/>
        <v>1453.2385286744277</v>
      </c>
      <c r="N165" s="192">
        <f t="shared" si="221"/>
        <v>1515.2695352905755</v>
      </c>
      <c r="O165" s="192">
        <f t="shared" si="221"/>
        <v>1635.2665291120275</v>
      </c>
      <c r="P165" s="192">
        <f t="shared" si="221"/>
        <v>1288.9122536696707</v>
      </c>
      <c r="Q165" s="192">
        <f t="shared" si="221"/>
        <v>1454.2263291969216</v>
      </c>
      <c r="R165" s="192">
        <f t="shared" ref="R165:V165" si="222">IF(R111=0,0,R111/R$17)</f>
        <v>1421.0637244685906</v>
      </c>
      <c r="S165" s="192">
        <f t="shared" si="222"/>
        <v>1398.3935798773182</v>
      </c>
      <c r="T165" s="192">
        <f t="shared" si="222"/>
        <v>1370.8380312475524</v>
      </c>
      <c r="U165" s="192">
        <f t="shared" si="222"/>
        <v>1310.9293716818936</v>
      </c>
      <c r="V165" s="192">
        <f t="shared" si="222"/>
        <v>1313.9564995886287</v>
      </c>
      <c r="W165" s="192">
        <f t="shared" ref="W165" si="223">IF(W111=0,0,W111/W$17)</f>
        <v>1404.75420334828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1895.2743199269919</v>
      </c>
      <c r="C166" s="74">
        <f t="shared" si="224"/>
        <v>1966.473099527715</v>
      </c>
      <c r="D166" s="74">
        <f t="shared" si="224"/>
        <v>1771.8198775879237</v>
      </c>
      <c r="E166" s="74">
        <f t="shared" si="224"/>
        <v>1888.1257983506077</v>
      </c>
      <c r="F166" s="74">
        <f t="shared" si="224"/>
        <v>1840.9856044277906</v>
      </c>
      <c r="G166" s="74">
        <f t="shared" si="224"/>
        <v>1807.6072829455393</v>
      </c>
      <c r="H166" s="74">
        <f t="shared" si="224"/>
        <v>1652.3094484124424</v>
      </c>
      <c r="I166" s="74">
        <f t="shared" si="224"/>
        <v>1423.5335446059621</v>
      </c>
      <c r="J166" s="74">
        <f t="shared" si="224"/>
        <v>1664.9705349720348</v>
      </c>
      <c r="K166" s="74">
        <f t="shared" si="224"/>
        <v>1521.7446370599862</v>
      </c>
      <c r="L166" s="74">
        <f t="shared" si="224"/>
        <v>1653.104128679797</v>
      </c>
      <c r="M166" s="74">
        <f t="shared" si="224"/>
        <v>1302.4079234772698</v>
      </c>
      <c r="N166" s="74">
        <f t="shared" si="224"/>
        <v>1358.4957361324846</v>
      </c>
      <c r="O166" s="74">
        <f t="shared" si="224"/>
        <v>1482.2207439111223</v>
      </c>
      <c r="P166" s="74">
        <f t="shared" si="224"/>
        <v>1133.7605220513315</v>
      </c>
      <c r="Q166" s="74">
        <f t="shared" si="224"/>
        <v>1301.7879407362677</v>
      </c>
      <c r="R166" s="74">
        <f t="shared" ref="R166:V166" si="225">IF(R112=0,0,R112/R$17)</f>
        <v>1267.2521239589323</v>
      </c>
      <c r="S166" s="74">
        <f t="shared" si="225"/>
        <v>1251.0619137539338</v>
      </c>
      <c r="T166" s="74">
        <f t="shared" si="225"/>
        <v>1227.1967187739019</v>
      </c>
      <c r="U166" s="74">
        <f t="shared" si="225"/>
        <v>1169.4211638974034</v>
      </c>
      <c r="V166" s="74">
        <f t="shared" si="225"/>
        <v>1186.2366742153793</v>
      </c>
      <c r="W166" s="74">
        <f t="shared" ref="W166" si="226">IF(W112=0,0,W112/W$17)</f>
        <v>1268.9060617722228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93.541190594311416</v>
      </c>
      <c r="C168" s="74">
        <f t="shared" si="230"/>
        <v>93.523153186612348</v>
      </c>
      <c r="D168" s="74">
        <f t="shared" si="230"/>
        <v>92.727666189973064</v>
      </c>
      <c r="E168" s="74">
        <f t="shared" si="230"/>
        <v>95.109076853156537</v>
      </c>
      <c r="F168" s="74">
        <f t="shared" si="230"/>
        <v>115.88181936196213</v>
      </c>
      <c r="G168" s="74">
        <f t="shared" si="230"/>
        <v>121.61100436631983</v>
      </c>
      <c r="H168" s="74">
        <f t="shared" si="230"/>
        <v>128.10102413887955</v>
      </c>
      <c r="I168" s="74">
        <f t="shared" si="230"/>
        <v>123.77522026978272</v>
      </c>
      <c r="J168" s="74">
        <f t="shared" si="230"/>
        <v>143.26495870217832</v>
      </c>
      <c r="K168" s="74">
        <f t="shared" si="230"/>
        <v>148.67293077317677</v>
      </c>
      <c r="L168" s="74">
        <f t="shared" si="230"/>
        <v>146.50519998424198</v>
      </c>
      <c r="M168" s="74">
        <f t="shared" si="230"/>
        <v>141.13316205650855</v>
      </c>
      <c r="N168" s="74">
        <f t="shared" si="230"/>
        <v>146.327404375165</v>
      </c>
      <c r="O168" s="74">
        <f t="shared" si="230"/>
        <v>142.74768342619498</v>
      </c>
      <c r="P168" s="74">
        <f t="shared" si="230"/>
        <v>144.76507196886485</v>
      </c>
      <c r="Q168" s="74">
        <f t="shared" si="230"/>
        <v>142.00227657888223</v>
      </c>
      <c r="R168" s="74">
        <f t="shared" ref="R168:V168" si="231">IF(R114=0,0,R114/R$17)</f>
        <v>142.90472190518477</v>
      </c>
      <c r="S168" s="74">
        <f t="shared" si="231"/>
        <v>137.2103611448554</v>
      </c>
      <c r="T168" s="74">
        <f t="shared" si="231"/>
        <v>134.31263424865256</v>
      </c>
      <c r="U168" s="74">
        <f t="shared" si="231"/>
        <v>132.91720854648085</v>
      </c>
      <c r="V168" s="74">
        <f t="shared" si="231"/>
        <v>118.72922199410415</v>
      </c>
      <c r="W168" s="74">
        <f t="shared" ref="W168" si="232">IF(W114=0,0,W114/W$17)</f>
        <v>126.88269138567263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8.4716092672327115</v>
      </c>
      <c r="C169" s="193">
        <f t="shared" si="233"/>
        <v>8.9396640595646328</v>
      </c>
      <c r="D169" s="193">
        <f t="shared" si="233"/>
        <v>8.9499977569163995</v>
      </c>
      <c r="E169" s="193">
        <f t="shared" si="233"/>
        <v>9.6411860926399875</v>
      </c>
      <c r="F169" s="193">
        <f t="shared" si="233"/>
        <v>10.748271399966526</v>
      </c>
      <c r="G169" s="193">
        <f t="shared" si="233"/>
        <v>11.158044311449181</v>
      </c>
      <c r="H169" s="193">
        <f t="shared" si="233"/>
        <v>11.654277750779077</v>
      </c>
      <c r="I169" s="193">
        <f t="shared" si="233"/>
        <v>11.784532117773876</v>
      </c>
      <c r="J169" s="193">
        <f t="shared" si="233"/>
        <v>9.2481321780292323</v>
      </c>
      <c r="K169" s="193">
        <f t="shared" si="233"/>
        <v>10.385651263133429</v>
      </c>
      <c r="L169" s="193">
        <f t="shared" si="233"/>
        <v>10.607803124478297</v>
      </c>
      <c r="M169" s="193">
        <f t="shared" si="233"/>
        <v>9.6974431406493817</v>
      </c>
      <c r="N169" s="193">
        <f t="shared" si="233"/>
        <v>10.446394782925703</v>
      </c>
      <c r="O169" s="193">
        <f t="shared" si="233"/>
        <v>10.29810177471029</v>
      </c>
      <c r="P169" s="193">
        <f t="shared" si="233"/>
        <v>10.386659649474369</v>
      </c>
      <c r="Q169" s="193">
        <f t="shared" si="233"/>
        <v>10.436111881771522</v>
      </c>
      <c r="R169" s="193">
        <f t="shared" ref="R169:V169" si="234">IF(R115=0,0,R115/R$17)</f>
        <v>10.906878604473794</v>
      </c>
      <c r="S169" s="193">
        <f t="shared" si="234"/>
        <v>10.121304978528796</v>
      </c>
      <c r="T169" s="193">
        <f t="shared" si="234"/>
        <v>9.328678224997855</v>
      </c>
      <c r="U169" s="193">
        <f t="shared" si="234"/>
        <v>8.5909992380092088</v>
      </c>
      <c r="V169" s="193">
        <f t="shared" si="234"/>
        <v>8.9906033791453837</v>
      </c>
      <c r="W169" s="193">
        <f t="shared" ref="W169" si="235">IF(W115=0,0,W115/W$17)</f>
        <v>8.965450190384642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4373926</v>
      </c>
      <c r="C3" s="67">
        <f t="shared" si="0"/>
        <v>4400571</v>
      </c>
      <c r="D3" s="67">
        <f t="shared" si="0"/>
        <v>4436875</v>
      </c>
      <c r="E3" s="67">
        <f t="shared" si="0"/>
        <v>4473367</v>
      </c>
      <c r="F3" s="67">
        <f t="shared" si="0"/>
        <v>4508622</v>
      </c>
      <c r="G3" s="67">
        <f t="shared" si="0"/>
        <v>4551569</v>
      </c>
      <c r="H3" s="67">
        <f t="shared" si="0"/>
        <v>4574144</v>
      </c>
      <c r="I3" s="67">
        <f t="shared" si="0"/>
        <v>4611997</v>
      </c>
      <c r="J3" s="67">
        <f t="shared" si="0"/>
        <v>4655987</v>
      </c>
      <c r="K3" s="67">
        <f t="shared" si="0"/>
        <v>4716263</v>
      </c>
      <c r="L3" s="67">
        <f t="shared" si="0"/>
        <v>4758518</v>
      </c>
      <c r="M3" s="67">
        <f t="shared" si="0"/>
        <v>4839700</v>
      </c>
      <c r="N3" s="67">
        <f t="shared" si="0"/>
        <v>4859978</v>
      </c>
      <c r="O3" s="67">
        <f t="shared" si="0"/>
        <v>4878657</v>
      </c>
      <c r="P3" s="67">
        <f t="shared" si="0"/>
        <v>4897433</v>
      </c>
      <c r="Q3" s="67">
        <f t="shared" si="0"/>
        <v>4932956</v>
      </c>
      <c r="R3" s="67">
        <f t="shared" si="0"/>
        <v>4950161</v>
      </c>
      <c r="S3" s="67">
        <f t="shared" si="0"/>
        <v>4965760</v>
      </c>
      <c r="T3" s="67">
        <f t="shared" si="0"/>
        <v>4999381</v>
      </c>
      <c r="U3" s="67">
        <f t="shared" si="0"/>
        <v>5042042</v>
      </c>
      <c r="V3" s="67">
        <f t="shared" si="0"/>
        <v>5073730</v>
      </c>
      <c r="W3" s="67">
        <f t="shared" si="0"/>
        <v>5126339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4373926</v>
      </c>
      <c r="C4" s="71">
        <f t="shared" si="1"/>
        <v>4400571</v>
      </c>
      <c r="D4" s="71">
        <f t="shared" si="1"/>
        <v>4436875</v>
      </c>
      <c r="E4" s="71">
        <f t="shared" si="1"/>
        <v>4473367</v>
      </c>
      <c r="F4" s="71">
        <f t="shared" si="1"/>
        <v>4508622</v>
      </c>
      <c r="G4" s="71">
        <f t="shared" si="1"/>
        <v>4551569</v>
      </c>
      <c r="H4" s="71">
        <f t="shared" si="1"/>
        <v>4574144</v>
      </c>
      <c r="I4" s="71">
        <f t="shared" si="1"/>
        <v>4611997</v>
      </c>
      <c r="J4" s="71">
        <f t="shared" si="1"/>
        <v>4655987</v>
      </c>
      <c r="K4" s="71">
        <f t="shared" si="1"/>
        <v>4716263</v>
      </c>
      <c r="L4" s="71">
        <f t="shared" si="1"/>
        <v>4758518</v>
      </c>
      <c r="M4" s="71">
        <f t="shared" si="1"/>
        <v>4839700</v>
      </c>
      <c r="N4" s="71">
        <f t="shared" si="1"/>
        <v>4859978</v>
      </c>
      <c r="O4" s="71">
        <f t="shared" si="1"/>
        <v>4878657</v>
      </c>
      <c r="P4" s="71">
        <f t="shared" si="1"/>
        <v>4897433</v>
      </c>
      <c r="Q4" s="71">
        <f t="shared" si="1"/>
        <v>4932956</v>
      </c>
      <c r="R4" s="71">
        <f t="shared" ref="R4:V4" si="2">SUM(R5:R13)</f>
        <v>4950161</v>
      </c>
      <c r="S4" s="71">
        <f t="shared" si="2"/>
        <v>4965760</v>
      </c>
      <c r="T4" s="71">
        <f t="shared" si="2"/>
        <v>4999381</v>
      </c>
      <c r="U4" s="71">
        <f t="shared" si="2"/>
        <v>5042042</v>
      </c>
      <c r="V4" s="71">
        <f t="shared" si="2"/>
        <v>5073730</v>
      </c>
      <c r="W4" s="71">
        <f t="shared" ref="W4" si="3">SUM(W5:W13)</f>
        <v>5126339</v>
      </c>
      <c r="DA4" s="88" t="s">
        <v>334</v>
      </c>
    </row>
    <row r="5" spans="1:105" ht="12" customHeight="1" x14ac:dyDescent="0.25">
      <c r="A5" s="28" t="s">
        <v>51</v>
      </c>
      <c r="B5" s="82">
        <v>138779</v>
      </c>
      <c r="C5" s="82">
        <v>137892</v>
      </c>
      <c r="D5" s="82">
        <v>122073</v>
      </c>
      <c r="E5" s="82">
        <v>104340</v>
      </c>
      <c r="F5" s="82">
        <v>98354</v>
      </c>
      <c r="G5" s="82">
        <v>88567</v>
      </c>
      <c r="H5" s="82">
        <v>87740</v>
      </c>
      <c r="I5" s="82">
        <v>94598</v>
      </c>
      <c r="J5" s="82">
        <v>102451</v>
      </c>
      <c r="K5" s="82">
        <v>104060</v>
      </c>
      <c r="L5" s="82">
        <v>100452</v>
      </c>
      <c r="M5" s="82">
        <v>96149</v>
      </c>
      <c r="N5" s="82">
        <v>84185</v>
      </c>
      <c r="O5" s="82">
        <v>82225</v>
      </c>
      <c r="P5" s="82">
        <v>75149</v>
      </c>
      <c r="Q5" s="82">
        <v>68331</v>
      </c>
      <c r="R5" s="82">
        <v>61965</v>
      </c>
      <c r="S5" s="82">
        <v>55768</v>
      </c>
      <c r="T5" s="82">
        <v>47199</v>
      </c>
      <c r="U5" s="82">
        <v>38461</v>
      </c>
      <c r="V5" s="82">
        <v>30567</v>
      </c>
      <c r="W5" s="82">
        <v>30114</v>
      </c>
      <c r="DA5" s="89" t="s">
        <v>335</v>
      </c>
    </row>
    <row r="6" spans="1:105" ht="12" customHeight="1" x14ac:dyDescent="0.25">
      <c r="A6" s="28" t="s">
        <v>74</v>
      </c>
      <c r="B6" s="82">
        <v>46316</v>
      </c>
      <c r="C6" s="82">
        <v>45405</v>
      </c>
      <c r="D6" s="82">
        <v>44829</v>
      </c>
      <c r="E6" s="82">
        <v>42983</v>
      </c>
      <c r="F6" s="82">
        <v>47151</v>
      </c>
      <c r="G6" s="82">
        <v>57048</v>
      </c>
      <c r="H6" s="82">
        <v>64517</v>
      </c>
      <c r="I6" s="82">
        <v>68522</v>
      </c>
      <c r="J6" s="82">
        <v>68851</v>
      </c>
      <c r="K6" s="82">
        <v>71060</v>
      </c>
      <c r="L6" s="82">
        <v>72739</v>
      </c>
      <c r="M6" s="82">
        <v>73776</v>
      </c>
      <c r="N6" s="82">
        <v>74119</v>
      </c>
      <c r="O6" s="82">
        <v>74691</v>
      </c>
      <c r="P6" s="82">
        <v>76714</v>
      </c>
      <c r="Q6" s="82">
        <v>77808</v>
      </c>
      <c r="R6" s="82">
        <v>81501</v>
      </c>
      <c r="S6" s="82">
        <v>85148</v>
      </c>
      <c r="T6" s="82">
        <v>89558</v>
      </c>
      <c r="U6" s="82">
        <v>93652</v>
      </c>
      <c r="V6" s="82">
        <v>101294</v>
      </c>
      <c r="W6" s="82">
        <v>105532</v>
      </c>
      <c r="DA6" s="89" t="s">
        <v>336</v>
      </c>
    </row>
    <row r="7" spans="1:105" ht="12" customHeight="1" x14ac:dyDescent="0.25">
      <c r="A7" s="28" t="s">
        <v>205</v>
      </c>
      <c r="B7" s="82">
        <v>1873176</v>
      </c>
      <c r="C7" s="82">
        <v>1804673</v>
      </c>
      <c r="D7" s="82">
        <v>1793380</v>
      </c>
      <c r="E7" s="82">
        <v>1858072</v>
      </c>
      <c r="F7" s="82">
        <v>1949833</v>
      </c>
      <c r="G7" s="82">
        <v>1975794</v>
      </c>
      <c r="H7" s="82">
        <v>1926019</v>
      </c>
      <c r="I7" s="82">
        <v>1842138</v>
      </c>
      <c r="J7" s="82">
        <v>1813251</v>
      </c>
      <c r="K7" s="82">
        <v>1747195</v>
      </c>
      <c r="L7" s="82">
        <v>1713120</v>
      </c>
      <c r="M7" s="82">
        <v>1708712</v>
      </c>
      <c r="N7" s="82">
        <v>1693164</v>
      </c>
      <c r="O7" s="82">
        <v>1714637</v>
      </c>
      <c r="P7" s="82">
        <v>1746281</v>
      </c>
      <c r="Q7" s="82">
        <v>1740435</v>
      </c>
      <c r="R7" s="82">
        <v>1734406</v>
      </c>
      <c r="S7" s="82">
        <v>1716691</v>
      </c>
      <c r="T7" s="82">
        <v>1712674</v>
      </c>
      <c r="U7" s="82">
        <v>1707554</v>
      </c>
      <c r="V7" s="82">
        <v>1700286</v>
      </c>
      <c r="W7" s="82">
        <v>1672843</v>
      </c>
      <c r="DA7" s="89" t="s">
        <v>337</v>
      </c>
    </row>
    <row r="8" spans="1:105" ht="12" customHeight="1" x14ac:dyDescent="0.25">
      <c r="A8" s="28" t="s">
        <v>192</v>
      </c>
      <c r="B8" s="82">
        <v>1768548</v>
      </c>
      <c r="C8" s="82">
        <v>1866555</v>
      </c>
      <c r="D8" s="82">
        <v>1923087</v>
      </c>
      <c r="E8" s="82">
        <v>1963189</v>
      </c>
      <c r="F8" s="82">
        <v>2063264</v>
      </c>
      <c r="G8" s="82">
        <v>2152653</v>
      </c>
      <c r="H8" s="82">
        <v>2212912</v>
      </c>
      <c r="I8" s="82">
        <v>2244763</v>
      </c>
      <c r="J8" s="82">
        <v>2235156</v>
      </c>
      <c r="K8" s="82">
        <v>2293721</v>
      </c>
      <c r="L8" s="82">
        <v>2307848</v>
      </c>
      <c r="M8" s="82">
        <v>2361291</v>
      </c>
      <c r="N8" s="82">
        <v>2375832</v>
      </c>
      <c r="O8" s="82">
        <v>2362871</v>
      </c>
      <c r="P8" s="82">
        <v>2347788</v>
      </c>
      <c r="Q8" s="82">
        <v>2388545</v>
      </c>
      <c r="R8" s="82">
        <v>2390139</v>
      </c>
      <c r="S8" s="82">
        <v>2413067</v>
      </c>
      <c r="T8" s="82">
        <v>2442978</v>
      </c>
      <c r="U8" s="82">
        <v>2475702</v>
      </c>
      <c r="V8" s="82">
        <v>2490656</v>
      </c>
      <c r="W8" s="82">
        <v>2541833</v>
      </c>
      <c r="DA8" s="89" t="s">
        <v>338</v>
      </c>
    </row>
    <row r="9" spans="1:105" ht="12" customHeight="1" x14ac:dyDescent="0.25">
      <c r="A9" s="28" t="s">
        <v>207</v>
      </c>
      <c r="B9" s="82">
        <v>80192</v>
      </c>
      <c r="C9" s="82">
        <v>81764</v>
      </c>
      <c r="D9" s="82">
        <v>89038</v>
      </c>
      <c r="E9" s="82">
        <v>102294</v>
      </c>
      <c r="F9" s="82">
        <v>118453</v>
      </c>
      <c r="G9" s="82">
        <v>148366</v>
      </c>
      <c r="H9" s="82">
        <v>190650</v>
      </c>
      <c r="I9" s="82">
        <v>259242</v>
      </c>
      <c r="J9" s="82">
        <v>310251</v>
      </c>
      <c r="K9" s="82">
        <v>359134</v>
      </c>
      <c r="L9" s="82">
        <v>404743</v>
      </c>
      <c r="M9" s="82">
        <v>426137</v>
      </c>
      <c r="N9" s="82">
        <v>445972</v>
      </c>
      <c r="O9" s="82">
        <v>455084</v>
      </c>
      <c r="P9" s="82">
        <v>462343</v>
      </c>
      <c r="Q9" s="82">
        <v>474557</v>
      </c>
      <c r="R9" s="82">
        <v>490296</v>
      </c>
      <c r="S9" s="82">
        <v>491191</v>
      </c>
      <c r="T9" s="82">
        <v>485339</v>
      </c>
      <c r="U9" s="82">
        <v>482686</v>
      </c>
      <c r="V9" s="82">
        <v>485732</v>
      </c>
      <c r="W9" s="82">
        <v>483969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13889</v>
      </c>
      <c r="C11" s="82">
        <v>13456</v>
      </c>
      <c r="D11" s="82">
        <v>13371</v>
      </c>
      <c r="E11" s="82">
        <v>13100</v>
      </c>
      <c r="F11" s="82">
        <v>13396</v>
      </c>
      <c r="G11" s="82">
        <v>13376</v>
      </c>
      <c r="H11" s="82">
        <v>13406</v>
      </c>
      <c r="I11" s="82">
        <v>13338</v>
      </c>
      <c r="J11" s="82">
        <v>13155</v>
      </c>
      <c r="K11" s="82">
        <v>12706</v>
      </c>
      <c r="L11" s="82">
        <v>12722</v>
      </c>
      <c r="M11" s="82">
        <v>13177</v>
      </c>
      <c r="N11" s="82">
        <v>13340</v>
      </c>
      <c r="O11" s="82">
        <v>13268</v>
      </c>
      <c r="P11" s="82">
        <v>13254</v>
      </c>
      <c r="Q11" s="82">
        <v>12818</v>
      </c>
      <c r="R11" s="82">
        <v>12457</v>
      </c>
      <c r="S11" s="82">
        <v>12230</v>
      </c>
      <c r="T11" s="82">
        <v>12589</v>
      </c>
      <c r="U11" s="82">
        <v>12948</v>
      </c>
      <c r="V11" s="82">
        <v>13356</v>
      </c>
      <c r="W11" s="82">
        <v>13364</v>
      </c>
      <c r="DA11" s="89" t="s">
        <v>341</v>
      </c>
    </row>
    <row r="12" spans="1:105" ht="12" customHeight="1" x14ac:dyDescent="0.25">
      <c r="A12" s="28" t="s">
        <v>95</v>
      </c>
      <c r="B12" s="82">
        <v>5709</v>
      </c>
      <c r="C12" s="82">
        <v>8219</v>
      </c>
      <c r="D12" s="82">
        <v>13337</v>
      </c>
      <c r="E12" s="82">
        <v>18706</v>
      </c>
      <c r="F12" s="82">
        <v>24787</v>
      </c>
      <c r="G12" s="82">
        <v>29084</v>
      </c>
      <c r="H12" s="82">
        <v>31243</v>
      </c>
      <c r="I12" s="82">
        <v>32997</v>
      </c>
      <c r="J12" s="82">
        <v>34474</v>
      </c>
      <c r="K12" s="82">
        <v>37616</v>
      </c>
      <c r="L12" s="82">
        <v>42050</v>
      </c>
      <c r="M12" s="82">
        <v>48172</v>
      </c>
      <c r="N12" s="82">
        <v>54937</v>
      </c>
      <c r="O12" s="82">
        <v>62691</v>
      </c>
      <c r="P12" s="82">
        <v>76288</v>
      </c>
      <c r="Q12" s="82">
        <v>88023</v>
      </c>
      <c r="R12" s="82">
        <v>103407</v>
      </c>
      <c r="S12" s="82">
        <v>119684</v>
      </c>
      <c r="T12" s="82">
        <v>139767</v>
      </c>
      <c r="U12" s="82">
        <v>165160</v>
      </c>
      <c r="V12" s="82">
        <v>192396</v>
      </c>
      <c r="W12" s="82">
        <v>219747</v>
      </c>
      <c r="DA12" s="89" t="s">
        <v>342</v>
      </c>
    </row>
    <row r="13" spans="1:105" ht="12" customHeight="1" x14ac:dyDescent="0.25">
      <c r="A13" s="73" t="s">
        <v>94</v>
      </c>
      <c r="B13" s="83">
        <v>447317</v>
      </c>
      <c r="C13" s="83">
        <v>442607</v>
      </c>
      <c r="D13" s="83">
        <v>437760</v>
      </c>
      <c r="E13" s="83">
        <v>370683</v>
      </c>
      <c r="F13" s="83">
        <v>193384</v>
      </c>
      <c r="G13" s="83">
        <v>86681</v>
      </c>
      <c r="H13" s="83">
        <v>47657</v>
      </c>
      <c r="I13" s="83">
        <v>56399</v>
      </c>
      <c r="J13" s="83">
        <v>78398</v>
      </c>
      <c r="K13" s="83">
        <v>90771</v>
      </c>
      <c r="L13" s="83">
        <v>104844</v>
      </c>
      <c r="M13" s="83">
        <v>112286</v>
      </c>
      <c r="N13" s="83">
        <v>118429</v>
      </c>
      <c r="O13" s="83">
        <v>113190</v>
      </c>
      <c r="P13" s="83">
        <v>99616</v>
      </c>
      <c r="Q13" s="83">
        <v>82439</v>
      </c>
      <c r="R13" s="83">
        <v>75990</v>
      </c>
      <c r="S13" s="83">
        <v>71981</v>
      </c>
      <c r="T13" s="83">
        <v>69277</v>
      </c>
      <c r="U13" s="83">
        <v>65879</v>
      </c>
      <c r="V13" s="83">
        <v>59443</v>
      </c>
      <c r="W13" s="83">
        <v>58937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3920900</v>
      </c>
      <c r="C14" s="85">
        <f t="shared" si="4"/>
        <v>3949745</v>
      </c>
      <c r="D14" s="85">
        <f t="shared" si="4"/>
        <v>3985778</v>
      </c>
      <c r="E14" s="85">
        <f t="shared" si="4"/>
        <v>4083978</v>
      </c>
      <c r="F14" s="85">
        <f t="shared" si="4"/>
        <v>4290451</v>
      </c>
      <c r="G14" s="85">
        <f t="shared" si="4"/>
        <v>4435804</v>
      </c>
      <c r="H14" s="85">
        <f t="shared" si="4"/>
        <v>4495244</v>
      </c>
      <c r="I14" s="85">
        <f t="shared" si="4"/>
        <v>4522601</v>
      </c>
      <c r="J14" s="85">
        <f t="shared" si="4"/>
        <v>4543115</v>
      </c>
      <c r="K14" s="85">
        <f t="shared" si="4"/>
        <v>4587876</v>
      </c>
      <c r="L14" s="85">
        <f t="shared" si="4"/>
        <v>4611624</v>
      </c>
      <c r="M14" s="85">
        <f t="shared" si="4"/>
        <v>4679242</v>
      </c>
      <c r="N14" s="85">
        <f t="shared" si="4"/>
        <v>4686612</v>
      </c>
      <c r="O14" s="85">
        <f t="shared" si="4"/>
        <v>4702776</v>
      </c>
      <c r="P14" s="85">
        <f t="shared" si="4"/>
        <v>4721529</v>
      </c>
      <c r="Q14" s="85">
        <f t="shared" si="4"/>
        <v>4762494</v>
      </c>
      <c r="R14" s="85">
        <f t="shared" ref="R14:V14" si="5">SUM(R5:R11)</f>
        <v>4770764</v>
      </c>
      <c r="S14" s="85">
        <f t="shared" si="5"/>
        <v>4774095</v>
      </c>
      <c r="T14" s="85">
        <f t="shared" si="5"/>
        <v>4790337</v>
      </c>
      <c r="U14" s="85">
        <f t="shared" si="5"/>
        <v>4811003</v>
      </c>
      <c r="V14" s="85">
        <f t="shared" si="5"/>
        <v>4821891</v>
      </c>
      <c r="W14" s="85">
        <f t="shared" ref="W14" si="6">SUM(W5:W11)</f>
        <v>4847655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45029</v>
      </c>
      <c r="C15" s="71">
        <f t="shared" si="7"/>
        <v>49786</v>
      </c>
      <c r="D15" s="71">
        <f t="shared" si="7"/>
        <v>51317</v>
      </c>
      <c r="E15" s="71">
        <f t="shared" si="7"/>
        <v>52826</v>
      </c>
      <c r="F15" s="71">
        <f t="shared" si="7"/>
        <v>54251</v>
      </c>
      <c r="G15" s="71">
        <f t="shared" si="7"/>
        <v>62889</v>
      </c>
      <c r="H15" s="71">
        <f t="shared" si="7"/>
        <v>72370</v>
      </c>
      <c r="I15" s="71">
        <f t="shared" si="7"/>
        <v>79918</v>
      </c>
      <c r="J15" s="71">
        <f t="shared" si="7"/>
        <v>86604</v>
      </c>
      <c r="K15" s="71">
        <f t="shared" si="7"/>
        <v>88282</v>
      </c>
      <c r="L15" s="71">
        <f t="shared" si="7"/>
        <v>94596</v>
      </c>
      <c r="M15" s="71">
        <f t="shared" si="7"/>
        <v>96071</v>
      </c>
      <c r="N15" s="71">
        <f t="shared" si="7"/>
        <v>103516</v>
      </c>
      <c r="O15" s="71">
        <f t="shared" si="7"/>
        <v>115542</v>
      </c>
      <c r="P15" s="71">
        <f t="shared" si="7"/>
        <v>125978</v>
      </c>
      <c r="Q15" s="71">
        <f t="shared" si="7"/>
        <v>130609</v>
      </c>
      <c r="R15" s="71">
        <f t="shared" si="7"/>
        <v>138387</v>
      </c>
      <c r="S15" s="71">
        <f t="shared" si="7"/>
        <v>145748</v>
      </c>
      <c r="T15" s="71">
        <f t="shared" si="7"/>
        <v>160704</v>
      </c>
      <c r="U15" s="71">
        <f t="shared" si="7"/>
        <v>202881</v>
      </c>
      <c r="V15" s="71">
        <f t="shared" si="7"/>
        <v>261554</v>
      </c>
      <c r="W15" s="71">
        <f t="shared" si="7"/>
        <v>318047</v>
      </c>
      <c r="DA15" s="88" t="s">
        <v>344</v>
      </c>
    </row>
    <row r="16" spans="1:105" ht="12" customHeight="1" x14ac:dyDescent="0.25">
      <c r="A16" s="28" t="s">
        <v>91</v>
      </c>
      <c r="B16" s="82">
        <v>45029</v>
      </c>
      <c r="C16" s="82">
        <v>49786</v>
      </c>
      <c r="D16" s="82">
        <v>51317</v>
      </c>
      <c r="E16" s="82">
        <v>52826</v>
      </c>
      <c r="F16" s="82">
        <v>54251</v>
      </c>
      <c r="G16" s="82">
        <v>62889</v>
      </c>
      <c r="H16" s="82">
        <v>72370</v>
      </c>
      <c r="I16" s="82">
        <v>79918</v>
      </c>
      <c r="J16" s="82">
        <v>86604</v>
      </c>
      <c r="K16" s="82">
        <v>88282</v>
      </c>
      <c r="L16" s="82">
        <v>94596</v>
      </c>
      <c r="M16" s="82">
        <v>96071</v>
      </c>
      <c r="N16" s="82">
        <v>103516</v>
      </c>
      <c r="O16" s="82">
        <v>115542</v>
      </c>
      <c r="P16" s="82">
        <v>125978</v>
      </c>
      <c r="Q16" s="82">
        <v>130609</v>
      </c>
      <c r="R16" s="82">
        <v>138387</v>
      </c>
      <c r="S16" s="82">
        <v>145748</v>
      </c>
      <c r="T16" s="82">
        <v>160704</v>
      </c>
      <c r="U16" s="82">
        <v>202881</v>
      </c>
      <c r="V16" s="82">
        <v>261554</v>
      </c>
      <c r="W16" s="82">
        <v>318047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4373926</v>
      </c>
      <c r="C17" s="71">
        <f t="shared" si="8"/>
        <v>4400571</v>
      </c>
      <c r="D17" s="71">
        <f t="shared" si="8"/>
        <v>4436875</v>
      </c>
      <c r="E17" s="71">
        <f t="shared" si="8"/>
        <v>4473367</v>
      </c>
      <c r="F17" s="71">
        <f t="shared" si="8"/>
        <v>4508622</v>
      </c>
      <c r="G17" s="71">
        <f t="shared" si="8"/>
        <v>4551569</v>
      </c>
      <c r="H17" s="71">
        <f t="shared" si="8"/>
        <v>4574144</v>
      </c>
      <c r="I17" s="71">
        <f t="shared" si="8"/>
        <v>4611997</v>
      </c>
      <c r="J17" s="71">
        <f t="shared" si="8"/>
        <v>4655987</v>
      </c>
      <c r="K17" s="71">
        <f t="shared" si="8"/>
        <v>4716263</v>
      </c>
      <c r="L17" s="71">
        <f t="shared" si="8"/>
        <v>4758518</v>
      </c>
      <c r="M17" s="71">
        <f t="shared" si="8"/>
        <v>4839700</v>
      </c>
      <c r="N17" s="71">
        <f t="shared" si="8"/>
        <v>4859978</v>
      </c>
      <c r="O17" s="71">
        <f t="shared" si="8"/>
        <v>4878657</v>
      </c>
      <c r="P17" s="71">
        <f t="shared" si="8"/>
        <v>4897433</v>
      </c>
      <c r="Q17" s="71">
        <f t="shared" si="8"/>
        <v>4932956</v>
      </c>
      <c r="R17" s="71">
        <f t="shared" ref="R17:V17" si="9">SUM(R18:R25)</f>
        <v>4950161</v>
      </c>
      <c r="S17" s="71">
        <f t="shared" si="9"/>
        <v>4965760</v>
      </c>
      <c r="T17" s="71">
        <f t="shared" si="9"/>
        <v>4999381</v>
      </c>
      <c r="U17" s="71">
        <f t="shared" si="9"/>
        <v>5042042</v>
      </c>
      <c r="V17" s="71">
        <f t="shared" si="9"/>
        <v>5073730</v>
      </c>
      <c r="W17" s="71">
        <f t="shared" ref="W17" si="10">SUM(W18:W25)</f>
        <v>5126339</v>
      </c>
      <c r="DA17" s="88" t="s">
        <v>346</v>
      </c>
    </row>
    <row r="18" spans="1:105" ht="12" customHeight="1" x14ac:dyDescent="0.25">
      <c r="A18" s="28" t="s">
        <v>51</v>
      </c>
      <c r="B18" s="82">
        <v>766</v>
      </c>
      <c r="C18" s="82">
        <v>812</v>
      </c>
      <c r="D18" s="82">
        <v>784</v>
      </c>
      <c r="E18" s="82">
        <v>739</v>
      </c>
      <c r="F18" s="82">
        <v>776</v>
      </c>
      <c r="G18" s="82">
        <v>780</v>
      </c>
      <c r="H18" s="82">
        <v>867</v>
      </c>
      <c r="I18" s="82">
        <v>1077</v>
      </c>
      <c r="J18" s="82">
        <v>1157</v>
      </c>
      <c r="K18" s="82">
        <v>1293</v>
      </c>
      <c r="L18" s="82">
        <v>1334</v>
      </c>
      <c r="M18" s="82">
        <v>1347</v>
      </c>
      <c r="N18" s="82">
        <v>1331</v>
      </c>
      <c r="O18" s="82">
        <v>1331</v>
      </c>
      <c r="P18" s="82">
        <v>1319</v>
      </c>
      <c r="Q18" s="82">
        <v>1316</v>
      </c>
      <c r="R18" s="82">
        <v>1309</v>
      </c>
      <c r="S18" s="82">
        <v>1318</v>
      </c>
      <c r="T18" s="82">
        <v>1339</v>
      </c>
      <c r="U18" s="82">
        <v>1364</v>
      </c>
      <c r="V18" s="82">
        <v>1414</v>
      </c>
      <c r="W18" s="82">
        <v>1416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55134</v>
      </c>
      <c r="C19" s="82">
        <v>55909</v>
      </c>
      <c r="D19" s="82">
        <v>57316</v>
      </c>
      <c r="E19" s="82">
        <v>58767</v>
      </c>
      <c r="F19" s="82">
        <v>60992</v>
      </c>
      <c r="G19" s="82">
        <v>64718</v>
      </c>
      <c r="H19" s="82">
        <v>68485</v>
      </c>
      <c r="I19" s="82">
        <v>71579</v>
      </c>
      <c r="J19" s="82">
        <v>72277</v>
      </c>
      <c r="K19" s="82">
        <v>75383</v>
      </c>
      <c r="L19" s="82">
        <v>78195</v>
      </c>
      <c r="M19" s="82">
        <v>81219</v>
      </c>
      <c r="N19" s="82">
        <v>82488</v>
      </c>
      <c r="O19" s="82">
        <v>83817</v>
      </c>
      <c r="P19" s="82">
        <v>86282</v>
      </c>
      <c r="Q19" s="82">
        <v>86513</v>
      </c>
      <c r="R19" s="82">
        <v>87801</v>
      </c>
      <c r="S19" s="82">
        <v>86567</v>
      </c>
      <c r="T19" s="82">
        <v>85442</v>
      </c>
      <c r="U19" s="82">
        <v>85167</v>
      </c>
      <c r="V19" s="82">
        <v>85982</v>
      </c>
      <c r="W19" s="82">
        <v>85655</v>
      </c>
      <c r="DA19" s="89" t="s">
        <v>348</v>
      </c>
    </row>
    <row r="20" spans="1:105" ht="12" customHeight="1" x14ac:dyDescent="0.25">
      <c r="A20" s="28" t="s">
        <v>205</v>
      </c>
      <c r="B20" s="82">
        <v>458471</v>
      </c>
      <c r="C20" s="82">
        <v>455139</v>
      </c>
      <c r="D20" s="82">
        <v>477988</v>
      </c>
      <c r="E20" s="82">
        <v>522653</v>
      </c>
      <c r="F20" s="82">
        <v>576486</v>
      </c>
      <c r="G20" s="82">
        <v>612833</v>
      </c>
      <c r="H20" s="82">
        <v>628904</v>
      </c>
      <c r="I20" s="82">
        <v>634325</v>
      </c>
      <c r="J20" s="82">
        <v>658697</v>
      </c>
      <c r="K20" s="82">
        <v>668867</v>
      </c>
      <c r="L20" s="82">
        <v>685667</v>
      </c>
      <c r="M20" s="82">
        <v>706341</v>
      </c>
      <c r="N20" s="82">
        <v>704596</v>
      </c>
      <c r="O20" s="82">
        <v>712461</v>
      </c>
      <c r="P20" s="82">
        <v>720231</v>
      </c>
      <c r="Q20" s="82">
        <v>711635</v>
      </c>
      <c r="R20" s="82">
        <v>694120</v>
      </c>
      <c r="S20" s="82">
        <v>666990</v>
      </c>
      <c r="T20" s="82">
        <v>647896</v>
      </c>
      <c r="U20" s="82">
        <v>643437</v>
      </c>
      <c r="V20" s="82">
        <v>662033</v>
      </c>
      <c r="W20" s="82">
        <v>671861</v>
      </c>
      <c r="DA20" s="89" t="s">
        <v>349</v>
      </c>
    </row>
    <row r="21" spans="1:105" ht="12" customHeight="1" x14ac:dyDescent="0.25">
      <c r="A21" s="28" t="s">
        <v>192</v>
      </c>
      <c r="B21" s="82">
        <v>1407557</v>
      </c>
      <c r="C21" s="82">
        <v>1454027</v>
      </c>
      <c r="D21" s="82">
        <v>1501165</v>
      </c>
      <c r="E21" s="82">
        <v>1553311</v>
      </c>
      <c r="F21" s="82">
        <v>1636761</v>
      </c>
      <c r="G21" s="82">
        <v>1703816</v>
      </c>
      <c r="H21" s="82">
        <v>1801144</v>
      </c>
      <c r="I21" s="82">
        <v>1909450</v>
      </c>
      <c r="J21" s="82">
        <v>2062658</v>
      </c>
      <c r="K21" s="82">
        <v>2193146</v>
      </c>
      <c r="L21" s="82">
        <v>2266514</v>
      </c>
      <c r="M21" s="82">
        <v>2321981</v>
      </c>
      <c r="N21" s="82">
        <v>2333128</v>
      </c>
      <c r="O21" s="82">
        <v>2317402</v>
      </c>
      <c r="P21" s="82">
        <v>2300052</v>
      </c>
      <c r="Q21" s="82">
        <v>2310345</v>
      </c>
      <c r="R21" s="82">
        <v>2342338</v>
      </c>
      <c r="S21" s="82">
        <v>2366886</v>
      </c>
      <c r="T21" s="82">
        <v>2398941</v>
      </c>
      <c r="U21" s="82">
        <v>2433719</v>
      </c>
      <c r="V21" s="82">
        <v>2430214</v>
      </c>
      <c r="W21" s="82">
        <v>2476332</v>
      </c>
      <c r="DA21" s="89" t="s">
        <v>350</v>
      </c>
    </row>
    <row r="22" spans="1:105" ht="12" customHeight="1" x14ac:dyDescent="0.25">
      <c r="A22" s="28" t="s">
        <v>207</v>
      </c>
      <c r="B22" s="82">
        <v>1530</v>
      </c>
      <c r="C22" s="82">
        <v>1613</v>
      </c>
      <c r="D22" s="82">
        <v>1853</v>
      </c>
      <c r="E22" s="82">
        <v>2236</v>
      </c>
      <c r="F22" s="82">
        <v>2721</v>
      </c>
      <c r="G22" s="82">
        <v>3623</v>
      </c>
      <c r="H22" s="82">
        <v>4932</v>
      </c>
      <c r="I22" s="82">
        <v>7046</v>
      </c>
      <c r="J22" s="82">
        <v>8873</v>
      </c>
      <c r="K22" s="82">
        <v>10782</v>
      </c>
      <c r="L22" s="82">
        <v>12696</v>
      </c>
      <c r="M22" s="82">
        <v>13816</v>
      </c>
      <c r="N22" s="82">
        <v>14689</v>
      </c>
      <c r="O22" s="82">
        <v>15123</v>
      </c>
      <c r="P22" s="82">
        <v>15351</v>
      </c>
      <c r="Q22" s="82">
        <v>16120</v>
      </c>
      <c r="R22" s="82">
        <v>17795</v>
      </c>
      <c r="S22" s="82">
        <v>20196</v>
      </c>
      <c r="T22" s="82">
        <v>21726</v>
      </c>
      <c r="U22" s="82">
        <v>22636</v>
      </c>
      <c r="V22" s="82">
        <v>22709</v>
      </c>
      <c r="W22" s="82">
        <v>22853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2450468</v>
      </c>
      <c r="C25" s="83">
        <v>2433071</v>
      </c>
      <c r="D25" s="83">
        <v>2397769</v>
      </c>
      <c r="E25" s="83">
        <v>2335661</v>
      </c>
      <c r="F25" s="83">
        <v>2230886</v>
      </c>
      <c r="G25" s="83">
        <v>2165799</v>
      </c>
      <c r="H25" s="83">
        <v>2069812</v>
      </c>
      <c r="I25" s="83">
        <v>1988520</v>
      </c>
      <c r="J25" s="83">
        <v>1852325</v>
      </c>
      <c r="K25" s="83">
        <v>1766792</v>
      </c>
      <c r="L25" s="83">
        <v>1714112</v>
      </c>
      <c r="M25" s="83">
        <v>1714996</v>
      </c>
      <c r="N25" s="83">
        <v>1723746</v>
      </c>
      <c r="O25" s="83">
        <v>1748523</v>
      </c>
      <c r="P25" s="83">
        <v>1774198</v>
      </c>
      <c r="Q25" s="83">
        <v>1807027</v>
      </c>
      <c r="R25" s="83">
        <v>1806798</v>
      </c>
      <c r="S25" s="83">
        <v>1823803</v>
      </c>
      <c r="T25" s="83">
        <v>1844037</v>
      </c>
      <c r="U25" s="83">
        <v>1855719</v>
      </c>
      <c r="V25" s="83">
        <v>1871378</v>
      </c>
      <c r="W25" s="83">
        <v>1868222</v>
      </c>
      <c r="DA25" s="90" t="s">
        <v>354</v>
      </c>
    </row>
    <row r="26" spans="1:105" ht="12" customHeight="1" x14ac:dyDescent="0.25">
      <c r="A26" s="84" t="s">
        <v>52</v>
      </c>
      <c r="B26" s="85">
        <v>7854</v>
      </c>
      <c r="C26" s="85">
        <v>19840</v>
      </c>
      <c r="D26" s="85">
        <v>24080</v>
      </c>
      <c r="E26" s="85">
        <v>37581</v>
      </c>
      <c r="F26" s="85">
        <v>36372</v>
      </c>
      <c r="G26" s="85">
        <v>36118</v>
      </c>
      <c r="H26" s="85">
        <v>42505</v>
      </c>
      <c r="I26" s="85">
        <v>60508</v>
      </c>
      <c r="J26" s="85">
        <v>73398</v>
      </c>
      <c r="K26" s="85">
        <v>133071</v>
      </c>
      <c r="L26" s="85">
        <v>159896</v>
      </c>
      <c r="M26" s="85">
        <v>183422</v>
      </c>
      <c r="N26" s="85">
        <v>186720</v>
      </c>
      <c r="O26" s="85">
        <v>214715</v>
      </c>
      <c r="P26" s="85">
        <v>239262</v>
      </c>
      <c r="Q26" s="85">
        <v>273985</v>
      </c>
      <c r="R26" s="85">
        <v>290731</v>
      </c>
      <c r="S26" s="85">
        <v>313554</v>
      </c>
      <c r="T26" s="85">
        <v>323192</v>
      </c>
      <c r="U26" s="85">
        <v>323366</v>
      </c>
      <c r="V26" s="85">
        <v>324643</v>
      </c>
      <c r="W26" s="85">
        <v>325187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4373926</v>
      </c>
      <c r="C27" s="71">
        <f t="shared" si="11"/>
        <v>4400571</v>
      </c>
      <c r="D27" s="71">
        <f t="shared" si="11"/>
        <v>4436875</v>
      </c>
      <c r="E27" s="71">
        <f t="shared" si="11"/>
        <v>4473367</v>
      </c>
      <c r="F27" s="71">
        <f t="shared" si="11"/>
        <v>4508622</v>
      </c>
      <c r="G27" s="71">
        <f t="shared" si="11"/>
        <v>4551569</v>
      </c>
      <c r="H27" s="71">
        <f t="shared" si="11"/>
        <v>4574144</v>
      </c>
      <c r="I27" s="71">
        <f t="shared" si="11"/>
        <v>4611997</v>
      </c>
      <c r="J27" s="71">
        <f t="shared" si="11"/>
        <v>4655987</v>
      </c>
      <c r="K27" s="71">
        <f t="shared" si="11"/>
        <v>4716263</v>
      </c>
      <c r="L27" s="71">
        <f t="shared" si="11"/>
        <v>4758518</v>
      </c>
      <c r="M27" s="71">
        <f t="shared" si="11"/>
        <v>4839700</v>
      </c>
      <c r="N27" s="71">
        <f t="shared" si="11"/>
        <v>4859978</v>
      </c>
      <c r="O27" s="71">
        <f t="shared" si="11"/>
        <v>4878657</v>
      </c>
      <c r="P27" s="71">
        <f t="shared" si="11"/>
        <v>4897433</v>
      </c>
      <c r="Q27" s="71">
        <f t="shared" si="11"/>
        <v>4932956</v>
      </c>
      <c r="R27" s="71">
        <f t="shared" ref="R27:V27" si="12">SUM(R28:R32)</f>
        <v>4950161</v>
      </c>
      <c r="S27" s="71">
        <f t="shared" si="12"/>
        <v>4965760</v>
      </c>
      <c r="T27" s="71">
        <f t="shared" si="12"/>
        <v>4999381</v>
      </c>
      <c r="U27" s="71">
        <f t="shared" si="12"/>
        <v>5042042</v>
      </c>
      <c r="V27" s="71">
        <f t="shared" si="12"/>
        <v>5073730</v>
      </c>
      <c r="W27" s="71">
        <f t="shared" ref="W27" si="13">SUM(W28:W32)</f>
        <v>5126339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96547</v>
      </c>
      <c r="C29" s="82">
        <v>97209</v>
      </c>
      <c r="D29" s="82">
        <v>102909</v>
      </c>
      <c r="E29" s="82">
        <v>108082</v>
      </c>
      <c r="F29" s="82">
        <v>113119</v>
      </c>
      <c r="G29" s="82">
        <v>119110</v>
      </c>
      <c r="H29" s="82">
        <v>129623</v>
      </c>
      <c r="I29" s="82">
        <v>141090</v>
      </c>
      <c r="J29" s="82">
        <v>152042</v>
      </c>
      <c r="K29" s="82">
        <v>162350</v>
      </c>
      <c r="L29" s="82">
        <v>169201</v>
      </c>
      <c r="M29" s="82">
        <v>176975</v>
      </c>
      <c r="N29" s="82">
        <v>180314</v>
      </c>
      <c r="O29" s="82">
        <v>182865</v>
      </c>
      <c r="P29" s="82">
        <v>187087</v>
      </c>
      <c r="Q29" s="82">
        <v>185828</v>
      </c>
      <c r="R29" s="82">
        <v>188036</v>
      </c>
      <c r="S29" s="82">
        <v>188037</v>
      </c>
      <c r="T29" s="82">
        <v>186512</v>
      </c>
      <c r="U29" s="82">
        <v>182990</v>
      </c>
      <c r="V29" s="82">
        <v>171922</v>
      </c>
      <c r="W29" s="82">
        <v>164710</v>
      </c>
      <c r="DA29" s="89" t="s">
        <v>358</v>
      </c>
    </row>
    <row r="30" spans="1:105" ht="12" customHeight="1" x14ac:dyDescent="0.25">
      <c r="A30" s="28" t="s">
        <v>192</v>
      </c>
      <c r="B30" s="82">
        <v>1046155</v>
      </c>
      <c r="C30" s="82">
        <v>1080480</v>
      </c>
      <c r="D30" s="82">
        <v>1114098</v>
      </c>
      <c r="E30" s="82">
        <v>1150920</v>
      </c>
      <c r="F30" s="82">
        <v>1210587</v>
      </c>
      <c r="G30" s="82">
        <v>1259468</v>
      </c>
      <c r="H30" s="82">
        <v>1301721</v>
      </c>
      <c r="I30" s="82">
        <v>1319552</v>
      </c>
      <c r="J30" s="82">
        <v>1310913</v>
      </c>
      <c r="K30" s="82">
        <v>1332095</v>
      </c>
      <c r="L30" s="82">
        <v>1353858</v>
      </c>
      <c r="M30" s="82">
        <v>1366013</v>
      </c>
      <c r="N30" s="82">
        <v>1375396</v>
      </c>
      <c r="O30" s="82">
        <v>1364734</v>
      </c>
      <c r="P30" s="82">
        <v>1353034</v>
      </c>
      <c r="Q30" s="82">
        <v>1330854</v>
      </c>
      <c r="R30" s="82">
        <v>1308226</v>
      </c>
      <c r="S30" s="82">
        <v>1246502</v>
      </c>
      <c r="T30" s="82">
        <v>1178596</v>
      </c>
      <c r="U30" s="82">
        <v>1121642</v>
      </c>
      <c r="V30" s="82">
        <v>1098809</v>
      </c>
      <c r="W30" s="82">
        <v>1106018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3231224</v>
      </c>
      <c r="C32" s="86">
        <v>3222882</v>
      </c>
      <c r="D32" s="86">
        <v>3219868</v>
      </c>
      <c r="E32" s="86">
        <v>3214365</v>
      </c>
      <c r="F32" s="86">
        <v>3184916</v>
      </c>
      <c r="G32" s="86">
        <v>3172991</v>
      </c>
      <c r="H32" s="86">
        <v>3142800</v>
      </c>
      <c r="I32" s="86">
        <v>3151355</v>
      </c>
      <c r="J32" s="86">
        <v>3193032</v>
      </c>
      <c r="K32" s="86">
        <v>3221818</v>
      </c>
      <c r="L32" s="86">
        <v>3235459</v>
      </c>
      <c r="M32" s="86">
        <v>3296712</v>
      </c>
      <c r="N32" s="86">
        <v>3304268</v>
      </c>
      <c r="O32" s="86">
        <v>3331058</v>
      </c>
      <c r="P32" s="86">
        <v>3357312</v>
      </c>
      <c r="Q32" s="86">
        <v>3416274</v>
      </c>
      <c r="R32" s="86">
        <v>3453899</v>
      </c>
      <c r="S32" s="86">
        <v>3531221</v>
      </c>
      <c r="T32" s="86">
        <v>3634273</v>
      </c>
      <c r="U32" s="86">
        <v>3737410</v>
      </c>
      <c r="V32" s="86">
        <v>3802999</v>
      </c>
      <c r="W32" s="86">
        <v>3855611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8644.323712931171</v>
      </c>
      <c r="C3" s="65">
        <f t="shared" si="0"/>
        <v>9023.6283109840151</v>
      </c>
      <c r="D3" s="65">
        <f t="shared" si="0"/>
        <v>8439.5957064076665</v>
      </c>
      <c r="E3" s="65">
        <f t="shared" si="0"/>
        <v>8937.3910059907575</v>
      </c>
      <c r="F3" s="65">
        <f t="shared" si="0"/>
        <v>8281.8199672854444</v>
      </c>
      <c r="G3" s="65">
        <f t="shared" si="0"/>
        <v>8170.2577383003909</v>
      </c>
      <c r="H3" s="65">
        <f t="shared" si="0"/>
        <v>7732.119896018743</v>
      </c>
      <c r="I3" s="65">
        <f t="shared" si="0"/>
        <v>7059.0534268095298</v>
      </c>
      <c r="J3" s="65">
        <f t="shared" si="0"/>
        <v>8110.4062346929741</v>
      </c>
      <c r="K3" s="65">
        <f t="shared" si="0"/>
        <v>7674.8305467418731</v>
      </c>
      <c r="L3" s="65">
        <f t="shared" si="0"/>
        <v>8573.8521176127306</v>
      </c>
      <c r="M3" s="65">
        <f t="shared" si="0"/>
        <v>6960.2740675097475</v>
      </c>
      <c r="N3" s="65">
        <f t="shared" si="0"/>
        <v>7445.2649057813378</v>
      </c>
      <c r="O3" s="65">
        <f t="shared" si="0"/>
        <v>8077.4399180685568</v>
      </c>
      <c r="P3" s="65">
        <f t="shared" si="0"/>
        <v>6415.3684513362778</v>
      </c>
      <c r="Q3" s="65">
        <f t="shared" si="0"/>
        <v>7192.1386533819532</v>
      </c>
      <c r="R3" s="65">
        <f t="shared" ref="R3:V3" si="1">SUM(R4,R15,R17,R27)</f>
        <v>7241.9276010318117</v>
      </c>
      <c r="S3" s="65">
        <f t="shared" si="1"/>
        <v>7125.6073946689621</v>
      </c>
      <c r="T3" s="65">
        <f t="shared" si="1"/>
        <v>7037.4651762682724</v>
      </c>
      <c r="U3" s="65">
        <f t="shared" si="1"/>
        <v>6834.0395528804811</v>
      </c>
      <c r="V3" s="65">
        <f t="shared" si="1"/>
        <v>6765.1594153052438</v>
      </c>
      <c r="W3" s="65">
        <f t="shared" ref="W3" si="2">SUM(W4,W15,W17,W27)</f>
        <v>7416.5103181427312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7737.4061355296053</v>
      </c>
      <c r="C4" s="69">
        <f t="shared" si="3"/>
        <v>8137.5102833945539</v>
      </c>
      <c r="D4" s="69">
        <f t="shared" si="3"/>
        <v>7560.0091137111212</v>
      </c>
      <c r="E4" s="69">
        <f t="shared" si="3"/>
        <v>8044.2712431489726</v>
      </c>
      <c r="F4" s="69">
        <f t="shared" si="3"/>
        <v>7303.1414661950594</v>
      </c>
      <c r="G4" s="69">
        <f t="shared" si="3"/>
        <v>7160.0981797876802</v>
      </c>
      <c r="H4" s="69">
        <f t="shared" si="3"/>
        <v>6690.955820434413</v>
      </c>
      <c r="I4" s="69">
        <f t="shared" si="3"/>
        <v>6041.5245230480059</v>
      </c>
      <c r="J4" s="69">
        <f t="shared" si="3"/>
        <v>7070.798031221143</v>
      </c>
      <c r="K4" s="69">
        <f t="shared" si="3"/>
        <v>6595.9966978142838</v>
      </c>
      <c r="L4" s="69">
        <f t="shared" si="3"/>
        <v>7510.9361914111078</v>
      </c>
      <c r="M4" s="69">
        <f t="shared" si="3"/>
        <v>5930.708051210544</v>
      </c>
      <c r="N4" s="69">
        <f t="shared" si="3"/>
        <v>6361.31968201977</v>
      </c>
      <c r="O4" s="69">
        <f t="shared" si="3"/>
        <v>7003.1587499930311</v>
      </c>
      <c r="P4" s="69">
        <f t="shared" si="3"/>
        <v>5318.7295819247884</v>
      </c>
      <c r="Q4" s="69">
        <f t="shared" si="3"/>
        <v>6097.6647559391813</v>
      </c>
      <c r="R4" s="69">
        <f t="shared" ref="R4:V4" si="4">SUM(R5:R14)</f>
        <v>6129.90199178701</v>
      </c>
      <c r="S4" s="69">
        <f t="shared" si="4"/>
        <v>6036.9279508657955</v>
      </c>
      <c r="T4" s="69">
        <f t="shared" si="4"/>
        <v>5957.2729255867544</v>
      </c>
      <c r="U4" s="69">
        <f t="shared" si="4"/>
        <v>5758.4423668895133</v>
      </c>
      <c r="V4" s="69">
        <f t="shared" si="4"/>
        <v>5766.3796245529411</v>
      </c>
      <c r="W4" s="69">
        <f t="shared" ref="W4" si="5">SUM(W5:W14)</f>
        <v>6376.6644968690252</v>
      </c>
      <c r="DA4" s="88" t="s">
        <v>245</v>
      </c>
    </row>
    <row r="5" spans="1:105" ht="12" customHeight="1" x14ac:dyDescent="0.25">
      <c r="A5" s="28" t="s">
        <v>51</v>
      </c>
      <c r="B5" s="72">
        <v>197.58794570702776</v>
      </c>
      <c r="C5" s="72">
        <v>216.86864833473695</v>
      </c>
      <c r="D5" s="72">
        <v>186.96166792513702</v>
      </c>
      <c r="E5" s="72">
        <v>131.2817376731318</v>
      </c>
      <c r="F5" s="72">
        <v>146.74765671060811</v>
      </c>
      <c r="G5" s="72">
        <v>112.05936396523224</v>
      </c>
      <c r="H5" s="72">
        <v>110.46341395869035</v>
      </c>
      <c r="I5" s="72">
        <v>90.869628828635356</v>
      </c>
      <c r="J5" s="72">
        <v>129.37708706677816</v>
      </c>
      <c r="K5" s="72">
        <v>216.51299747714864</v>
      </c>
      <c r="L5" s="72">
        <v>120.15641335083973</v>
      </c>
      <c r="M5" s="72">
        <v>100.50019985489998</v>
      </c>
      <c r="N5" s="72">
        <v>95.875693327479212</v>
      </c>
      <c r="O5" s="72">
        <v>116.91823108411337</v>
      </c>
      <c r="P5" s="72">
        <v>76.004107864540302</v>
      </c>
      <c r="Q5" s="72">
        <v>75.452682658978347</v>
      </c>
      <c r="R5" s="72">
        <v>73.005966370497745</v>
      </c>
      <c r="S5" s="72">
        <v>70.016480366867299</v>
      </c>
      <c r="T5" s="72">
        <v>57.222575714149237</v>
      </c>
      <c r="U5" s="72">
        <v>41.406845323397341</v>
      </c>
      <c r="V5" s="72">
        <v>32.718395910958264</v>
      </c>
      <c r="W5" s="72">
        <v>41.498222986529129</v>
      </c>
      <c r="DA5" s="89" t="s">
        <v>363</v>
      </c>
    </row>
    <row r="6" spans="1:105" ht="12" customHeight="1" x14ac:dyDescent="0.25">
      <c r="A6" s="28" t="s">
        <v>74</v>
      </c>
      <c r="B6" s="72">
        <v>85.598343076345046</v>
      </c>
      <c r="C6" s="72">
        <v>85.943677343792416</v>
      </c>
      <c r="D6" s="72">
        <v>102.02308448604749</v>
      </c>
      <c r="E6" s="72">
        <v>61.8550658258307</v>
      </c>
      <c r="F6" s="72">
        <v>63.916057633200481</v>
      </c>
      <c r="G6" s="72">
        <v>100.09028314108465</v>
      </c>
      <c r="H6" s="72">
        <v>100.15918891690465</v>
      </c>
      <c r="I6" s="72">
        <v>93.667377380747595</v>
      </c>
      <c r="J6" s="72">
        <v>100.38970246817543</v>
      </c>
      <c r="K6" s="72">
        <v>102.37487317514611</v>
      </c>
      <c r="L6" s="72">
        <v>120.75320956674709</v>
      </c>
      <c r="M6" s="72">
        <v>94.933144961622091</v>
      </c>
      <c r="N6" s="72">
        <v>100.074889460069</v>
      </c>
      <c r="O6" s="72">
        <v>111.0843748908899</v>
      </c>
      <c r="P6" s="72">
        <v>91.203914619943319</v>
      </c>
      <c r="Q6" s="72">
        <v>96.464732998408337</v>
      </c>
      <c r="R6" s="72">
        <v>105.47436705837399</v>
      </c>
      <c r="S6" s="72">
        <v>111.07766313174737</v>
      </c>
      <c r="T6" s="72">
        <v>111.84673736505208</v>
      </c>
      <c r="U6" s="72">
        <v>105.80393618037658</v>
      </c>
      <c r="V6" s="72">
        <v>124.38447501671921</v>
      </c>
      <c r="W6" s="72">
        <v>136.69867201681473</v>
      </c>
      <c r="DA6" s="89" t="s">
        <v>364</v>
      </c>
    </row>
    <row r="7" spans="1:105" ht="12" customHeight="1" x14ac:dyDescent="0.25">
      <c r="A7" s="28" t="s">
        <v>205</v>
      </c>
      <c r="B7" s="72">
        <v>3671.7619951716365</v>
      </c>
      <c r="C7" s="72">
        <v>3655.5798616652155</v>
      </c>
      <c r="D7" s="72">
        <v>3177.8699504320148</v>
      </c>
      <c r="E7" s="72">
        <v>3594.3327350008744</v>
      </c>
      <c r="F7" s="72">
        <v>3521.0266181344159</v>
      </c>
      <c r="G7" s="72">
        <v>3503.5538865330318</v>
      </c>
      <c r="H7" s="72">
        <v>3046.0702528519892</v>
      </c>
      <c r="I7" s="72">
        <v>2502.1240869371368</v>
      </c>
      <c r="J7" s="72">
        <v>3186.6954584637001</v>
      </c>
      <c r="K7" s="72">
        <v>2643.7094479526427</v>
      </c>
      <c r="L7" s="72">
        <v>2888.6444476317347</v>
      </c>
      <c r="M7" s="72">
        <v>2407.7851160484165</v>
      </c>
      <c r="N7" s="72">
        <v>2402.9059100279364</v>
      </c>
      <c r="O7" s="72">
        <v>2626.4578370174659</v>
      </c>
      <c r="P7" s="72">
        <v>2108.8699211991793</v>
      </c>
      <c r="Q7" s="72">
        <v>2507.2167695315757</v>
      </c>
      <c r="R7" s="72">
        <v>2288.1264832330176</v>
      </c>
      <c r="S7" s="72">
        <v>2288.0442533677287</v>
      </c>
      <c r="T7" s="72">
        <v>2237.7323301805677</v>
      </c>
      <c r="U7" s="72">
        <v>2094.5758096875884</v>
      </c>
      <c r="V7" s="72">
        <v>2266.5366532912972</v>
      </c>
      <c r="W7" s="72">
        <v>2195.4687494028849</v>
      </c>
      <c r="DA7" s="89" t="s">
        <v>365</v>
      </c>
    </row>
    <row r="8" spans="1:105" ht="12" customHeight="1" x14ac:dyDescent="0.25">
      <c r="A8" s="28" t="s">
        <v>192</v>
      </c>
      <c r="B8" s="72">
        <v>2986.9755108909208</v>
      </c>
      <c r="C8" s="72">
        <v>3308.141750206541</v>
      </c>
      <c r="D8" s="72">
        <v>3140.8497369766174</v>
      </c>
      <c r="E8" s="72">
        <v>3283.2336229419675</v>
      </c>
      <c r="F8" s="72">
        <v>3176.6118094511171</v>
      </c>
      <c r="G8" s="72">
        <v>3106.1423378358422</v>
      </c>
      <c r="H8" s="72">
        <v>3068.6353399969348</v>
      </c>
      <c r="I8" s="72">
        <v>2848.5379933173681</v>
      </c>
      <c r="J8" s="72">
        <v>3016.1148597184133</v>
      </c>
      <c r="K8" s="72">
        <v>2987.9766529919289</v>
      </c>
      <c r="L8" s="72">
        <v>3480.4588078376728</v>
      </c>
      <c r="M8" s="72">
        <v>2643.4579291440423</v>
      </c>
      <c r="N8" s="72">
        <v>2958.3973843627077</v>
      </c>
      <c r="O8" s="72">
        <v>3237.2737528108896</v>
      </c>
      <c r="P8" s="72">
        <v>2382.2258522532006</v>
      </c>
      <c r="Q8" s="72">
        <v>2682.4973413214066</v>
      </c>
      <c r="R8" s="72">
        <v>2839.6509467372634</v>
      </c>
      <c r="S8" s="72">
        <v>2782.9406268706298</v>
      </c>
      <c r="T8" s="72">
        <v>2780.7937681014369</v>
      </c>
      <c r="U8" s="72">
        <v>2750.1000345708003</v>
      </c>
      <c r="V8" s="72">
        <v>2633.2721291424582</v>
      </c>
      <c r="W8" s="72">
        <v>3119.9626503369509</v>
      </c>
      <c r="DA8" s="89" t="s">
        <v>366</v>
      </c>
    </row>
    <row r="9" spans="1:105" ht="12" customHeight="1" x14ac:dyDescent="0.25">
      <c r="A9" s="28" t="s">
        <v>207</v>
      </c>
      <c r="B9" s="72">
        <v>151.58490811987113</v>
      </c>
      <c r="C9" s="72">
        <v>170.00106175664209</v>
      </c>
      <c r="D9" s="72">
        <v>147.94877314757045</v>
      </c>
      <c r="E9" s="72">
        <v>189.44883425207391</v>
      </c>
      <c r="F9" s="72">
        <v>194.08265604418037</v>
      </c>
      <c r="G9" s="72">
        <v>203.04195690490457</v>
      </c>
      <c r="H9" s="72">
        <v>213.18432787430842</v>
      </c>
      <c r="I9" s="72">
        <v>363.80238349316738</v>
      </c>
      <c r="J9" s="72">
        <v>423.18493802761947</v>
      </c>
      <c r="K9" s="72">
        <v>447.04245390724498</v>
      </c>
      <c r="L9" s="72">
        <v>648.43701823989284</v>
      </c>
      <c r="M9" s="72">
        <v>475.5913677917456</v>
      </c>
      <c r="N9" s="72">
        <v>560.99633994080591</v>
      </c>
      <c r="O9" s="72">
        <v>650.1002350417391</v>
      </c>
      <c r="P9" s="72">
        <v>471.11711765284599</v>
      </c>
      <c r="Q9" s="72">
        <v>557.86921502851942</v>
      </c>
      <c r="R9" s="72">
        <v>628.20296168911818</v>
      </c>
      <c r="S9" s="72">
        <v>592.5921945160984</v>
      </c>
      <c r="T9" s="72">
        <v>575.25315754275323</v>
      </c>
      <c r="U9" s="72">
        <v>569.55425623387782</v>
      </c>
      <c r="V9" s="72">
        <v>523.29586318907059</v>
      </c>
      <c r="W9" s="72">
        <v>649.94625011942298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17.411865864144449</v>
      </c>
      <c r="C11" s="72">
        <v>15.238349097162509</v>
      </c>
      <c r="D11" s="72">
        <v>15.57274290627687</v>
      </c>
      <c r="E11" s="72">
        <v>15.333877901977639</v>
      </c>
      <c r="F11" s="72">
        <v>14.960705073086846</v>
      </c>
      <c r="G11" s="72">
        <v>13.980825451418736</v>
      </c>
      <c r="H11" s="72">
        <v>13.705932932072225</v>
      </c>
      <c r="I11" s="72">
        <v>14.482201203783323</v>
      </c>
      <c r="J11" s="72">
        <v>14.042820292347377</v>
      </c>
      <c r="K11" s="72">
        <v>12.100257953568352</v>
      </c>
      <c r="L11" s="72">
        <v>12.11762682717111</v>
      </c>
      <c r="M11" s="72">
        <v>13.534823731728281</v>
      </c>
      <c r="N11" s="72">
        <v>14.378503869303527</v>
      </c>
      <c r="O11" s="72">
        <v>13.027515047291489</v>
      </c>
      <c r="P11" s="72">
        <v>13.095270851246774</v>
      </c>
      <c r="Q11" s="72">
        <v>12.40662080825452</v>
      </c>
      <c r="R11" s="72">
        <v>12.006792777300088</v>
      </c>
      <c r="S11" s="72">
        <v>11.970937231298368</v>
      </c>
      <c r="T11" s="72">
        <v>12.716165090283752</v>
      </c>
      <c r="U11" s="72">
        <v>12.699398108340496</v>
      </c>
      <c r="V11" s="72">
        <v>13.475666380051583</v>
      </c>
      <c r="W11" s="72">
        <v>14.696216680997425</v>
      </c>
      <c r="DA11" s="89" t="s">
        <v>369</v>
      </c>
    </row>
    <row r="12" spans="1:105" ht="12" customHeight="1" x14ac:dyDescent="0.25">
      <c r="A12" s="28" t="s">
        <v>95</v>
      </c>
      <c r="B12" s="72">
        <v>3.239261521074726</v>
      </c>
      <c r="C12" s="72">
        <v>5.0826311553110388</v>
      </c>
      <c r="D12" s="72">
        <v>8.0700973340427868</v>
      </c>
      <c r="E12" s="72">
        <v>10.598736105837117</v>
      </c>
      <c r="F12" s="72">
        <v>14.248415216030697</v>
      </c>
      <c r="G12" s="72">
        <v>15.941410766764607</v>
      </c>
      <c r="H12" s="72">
        <v>14.422156689785124</v>
      </c>
      <c r="I12" s="72">
        <v>14.130835247434725</v>
      </c>
      <c r="J12" s="72">
        <v>16.438379812482143</v>
      </c>
      <c r="K12" s="72">
        <v>16.137058032189458</v>
      </c>
      <c r="L12" s="72">
        <v>19.451913423128101</v>
      </c>
      <c r="M12" s="72">
        <v>18.670543929901044</v>
      </c>
      <c r="N12" s="72">
        <v>20.740307127872644</v>
      </c>
      <c r="O12" s="72">
        <v>22.234333512208469</v>
      </c>
      <c r="P12" s="72">
        <v>23.487026709231507</v>
      </c>
      <c r="Q12" s="72">
        <v>26.43394808253074</v>
      </c>
      <c r="R12" s="72">
        <v>30.735678136001869</v>
      </c>
      <c r="S12" s="72">
        <v>32.953166418123118</v>
      </c>
      <c r="T12" s="72">
        <v>36.8150429219994</v>
      </c>
      <c r="U12" s="72">
        <v>41.288780633153642</v>
      </c>
      <c r="V12" s="72">
        <v>45.834638171515863</v>
      </c>
      <c r="W12" s="72">
        <v>65.269878841434334</v>
      </c>
      <c r="DA12" s="89" t="s">
        <v>370</v>
      </c>
    </row>
    <row r="13" spans="1:105" ht="12" customHeight="1" x14ac:dyDescent="0.25">
      <c r="A13" s="73" t="s">
        <v>94</v>
      </c>
      <c r="B13" s="74">
        <v>542.5646233547875</v>
      </c>
      <c r="C13" s="74">
        <v>596.78439844558795</v>
      </c>
      <c r="D13" s="74">
        <v>705.05653094750778</v>
      </c>
      <c r="E13" s="74">
        <v>676.98884298082771</v>
      </c>
      <c r="F13" s="74">
        <v>90.799123435638023</v>
      </c>
      <c r="G13" s="74">
        <v>25.229915821212966</v>
      </c>
      <c r="H13" s="74">
        <v>50.206044564521548</v>
      </c>
      <c r="I13" s="74">
        <v>47.754118333176159</v>
      </c>
      <c r="J13" s="74">
        <v>107.05775320395016</v>
      </c>
      <c r="K13" s="74">
        <v>97.825316157910208</v>
      </c>
      <c r="L13" s="74">
        <v>138.32401601903706</v>
      </c>
      <c r="M13" s="74">
        <v>110.47961148465552</v>
      </c>
      <c r="N13" s="74">
        <v>136.38284229822762</v>
      </c>
      <c r="O13" s="74">
        <v>146.16583150886376</v>
      </c>
      <c r="P13" s="74">
        <v>91.830566961616171</v>
      </c>
      <c r="Q13" s="74">
        <v>68.938891728441959</v>
      </c>
      <c r="R13" s="74">
        <v>81.546460818058051</v>
      </c>
      <c r="S13" s="74">
        <v>76.183762615048579</v>
      </c>
      <c r="T13" s="74">
        <v>73.281037624296786</v>
      </c>
      <c r="U13" s="74">
        <v>72.410547279207762</v>
      </c>
      <c r="V13" s="74">
        <v>55.595278735642374</v>
      </c>
      <c r="W13" s="74">
        <v>72.87601775597885</v>
      </c>
      <c r="DA13" s="90" t="s">
        <v>371</v>
      </c>
    </row>
    <row r="14" spans="1:105" ht="12" customHeight="1" x14ac:dyDescent="0.25">
      <c r="A14" s="75" t="s">
        <v>97</v>
      </c>
      <c r="B14" s="76">
        <v>80.681681823796595</v>
      </c>
      <c r="C14" s="76">
        <v>83.86990538956438</v>
      </c>
      <c r="D14" s="76">
        <v>75.656529555906829</v>
      </c>
      <c r="E14" s="76">
        <v>81.197790466451352</v>
      </c>
      <c r="F14" s="76">
        <v>80.748424496782775</v>
      </c>
      <c r="G14" s="76">
        <v>80.058199368188937</v>
      </c>
      <c r="H14" s="76">
        <v>74.109162649208244</v>
      </c>
      <c r="I14" s="76">
        <v>66.155898306556622</v>
      </c>
      <c r="J14" s="76">
        <v>77.497032167676835</v>
      </c>
      <c r="K14" s="76">
        <v>72.317640166505186</v>
      </c>
      <c r="L14" s="76">
        <v>82.592738514884928</v>
      </c>
      <c r="M14" s="76">
        <v>65.755314263532028</v>
      </c>
      <c r="N14" s="76">
        <v>71.567811605367524</v>
      </c>
      <c r="O14" s="76">
        <v>79.896639079568516</v>
      </c>
      <c r="P14" s="76">
        <v>60.895803812984369</v>
      </c>
      <c r="Q14" s="76">
        <v>70.384553781064142</v>
      </c>
      <c r="R14" s="76">
        <v>71.152334967378764</v>
      </c>
      <c r="S14" s="76">
        <v>71.148866348254799</v>
      </c>
      <c r="T14" s="76">
        <v>71.612111046215617</v>
      </c>
      <c r="U14" s="76">
        <v>70.60275887276994</v>
      </c>
      <c r="V14" s="76">
        <v>71.266524715227717</v>
      </c>
      <c r="W14" s="76">
        <v>80.247838728012198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1.0635560980055609</v>
      </c>
      <c r="C15" s="69">
        <f t="shared" si="6"/>
        <v>1.3183076626749177</v>
      </c>
      <c r="D15" s="69">
        <f t="shared" si="6"/>
        <v>1.5672987332185779</v>
      </c>
      <c r="E15" s="69">
        <f t="shared" si="6"/>
        <v>4.1775528467413814</v>
      </c>
      <c r="F15" s="69">
        <f t="shared" si="6"/>
        <v>1.8973655739932913</v>
      </c>
      <c r="G15" s="69">
        <f t="shared" si="6"/>
        <v>2.3537718800821912</v>
      </c>
      <c r="H15" s="69">
        <f t="shared" si="6"/>
        <v>5.2566313365987405</v>
      </c>
      <c r="I15" s="69">
        <f t="shared" si="6"/>
        <v>2.4804187394423716</v>
      </c>
      <c r="J15" s="69">
        <f t="shared" si="6"/>
        <v>2.9794425608357322</v>
      </c>
      <c r="K15" s="69">
        <f t="shared" si="6"/>
        <v>3.4638620814358521</v>
      </c>
      <c r="L15" s="69">
        <f t="shared" si="6"/>
        <v>4.9626178617024355</v>
      </c>
      <c r="M15" s="69">
        <f t="shared" si="6"/>
        <v>3.9851911427229991</v>
      </c>
      <c r="N15" s="69">
        <f t="shared" si="6"/>
        <v>4.1367154704610565</v>
      </c>
      <c r="O15" s="69">
        <f t="shared" si="6"/>
        <v>4.4243190025909884</v>
      </c>
      <c r="P15" s="69">
        <f t="shared" si="6"/>
        <v>3.6760899383575456</v>
      </c>
      <c r="Q15" s="69">
        <f t="shared" si="6"/>
        <v>5.616801753751961</v>
      </c>
      <c r="R15" s="69">
        <f t="shared" si="6"/>
        <v>5.1590713671539117</v>
      </c>
      <c r="S15" s="69">
        <f t="shared" si="6"/>
        <v>5.1590713671539161</v>
      </c>
      <c r="T15" s="69">
        <f t="shared" si="6"/>
        <v>5.1590713671539161</v>
      </c>
      <c r="U15" s="69">
        <f t="shared" si="6"/>
        <v>5.1590713671539108</v>
      </c>
      <c r="V15" s="69">
        <f t="shared" si="6"/>
        <v>7.8503869303525331</v>
      </c>
      <c r="W15" s="69">
        <f t="shared" si="6"/>
        <v>7.8503869303525295</v>
      </c>
      <c r="DA15" s="88" t="s">
        <v>246</v>
      </c>
    </row>
    <row r="16" spans="1:105" ht="12" customHeight="1" x14ac:dyDescent="0.25">
      <c r="A16" s="28" t="s">
        <v>91</v>
      </c>
      <c r="B16" s="72">
        <v>1.0635560980055609</v>
      </c>
      <c r="C16" s="72">
        <v>1.3183076626749177</v>
      </c>
      <c r="D16" s="72">
        <v>1.5672987332185779</v>
      </c>
      <c r="E16" s="72">
        <v>4.1775528467413814</v>
      </c>
      <c r="F16" s="72">
        <v>1.8973655739932913</v>
      </c>
      <c r="G16" s="72">
        <v>2.3537718800821912</v>
      </c>
      <c r="H16" s="72">
        <v>5.2566313365987405</v>
      </c>
      <c r="I16" s="72">
        <v>2.4804187394423716</v>
      </c>
      <c r="J16" s="72">
        <v>2.9794425608357322</v>
      </c>
      <c r="K16" s="72">
        <v>3.4638620814358521</v>
      </c>
      <c r="L16" s="72">
        <v>4.9626178617024355</v>
      </c>
      <c r="M16" s="72">
        <v>3.9851911427229991</v>
      </c>
      <c r="N16" s="72">
        <v>4.1367154704610565</v>
      </c>
      <c r="O16" s="72">
        <v>4.4243190025909884</v>
      </c>
      <c r="P16" s="72">
        <v>3.6760899383575456</v>
      </c>
      <c r="Q16" s="72">
        <v>5.616801753751961</v>
      </c>
      <c r="R16" s="72">
        <v>5.1590713671539117</v>
      </c>
      <c r="S16" s="72">
        <v>5.1590713671539161</v>
      </c>
      <c r="T16" s="72">
        <v>5.1590713671539161</v>
      </c>
      <c r="U16" s="72">
        <v>5.1590713671539108</v>
      </c>
      <c r="V16" s="72">
        <v>7.8503869303525331</v>
      </c>
      <c r="W16" s="72">
        <v>7.8503869303525295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784.28527246482111</v>
      </c>
      <c r="C17" s="69">
        <f t="shared" si="7"/>
        <v>762.00670734612891</v>
      </c>
      <c r="D17" s="69">
        <f t="shared" si="7"/>
        <v>756.94611692725312</v>
      </c>
      <c r="E17" s="69">
        <f t="shared" si="7"/>
        <v>758.19558151199578</v>
      </c>
      <c r="F17" s="69">
        <f t="shared" si="7"/>
        <v>841.34053529953178</v>
      </c>
      <c r="G17" s="69">
        <f t="shared" si="7"/>
        <v>867.10069085827979</v>
      </c>
      <c r="H17" s="69">
        <f t="shared" si="7"/>
        <v>896.81840633115905</v>
      </c>
      <c r="I17" s="69">
        <f t="shared" si="7"/>
        <v>876.68285966535166</v>
      </c>
      <c r="J17" s="69">
        <f t="shared" si="7"/>
        <v>919.09833854678311</v>
      </c>
      <c r="K17" s="69">
        <f t="shared" si="7"/>
        <v>949.08864389873906</v>
      </c>
      <c r="L17" s="69">
        <f t="shared" si="7"/>
        <v>930.30295455574071</v>
      </c>
      <c r="M17" s="69">
        <f t="shared" si="7"/>
        <v>904.93595571686126</v>
      </c>
      <c r="N17" s="69">
        <f t="shared" si="7"/>
        <v>951.48579217953477</v>
      </c>
      <c r="O17" s="69">
        <f t="shared" si="7"/>
        <v>940.81752468614184</v>
      </c>
      <c r="P17" s="69">
        <f t="shared" si="7"/>
        <v>961.98749531816441</v>
      </c>
      <c r="Q17" s="69">
        <f t="shared" si="7"/>
        <v>951.82909254782294</v>
      </c>
      <c r="R17" s="69">
        <f t="shared" ref="R17:V17" si="8">SUM(R18:R26)</f>
        <v>967.08087015710385</v>
      </c>
      <c r="S17" s="69">
        <f t="shared" si="8"/>
        <v>945.80252537197794</v>
      </c>
      <c r="T17" s="69">
        <f t="shared" si="8"/>
        <v>939.40643933162153</v>
      </c>
      <c r="U17" s="69">
        <f t="shared" si="8"/>
        <v>938.23911583414701</v>
      </c>
      <c r="V17" s="69">
        <f t="shared" si="8"/>
        <v>851.36683501019263</v>
      </c>
      <c r="W17" s="69">
        <f t="shared" ref="W17" si="9">SUM(W18:W26)</f>
        <v>892.22723060481894</v>
      </c>
      <c r="DA17" s="88" t="s">
        <v>247</v>
      </c>
    </row>
    <row r="18" spans="1:105" ht="12" customHeight="1" x14ac:dyDescent="0.25">
      <c r="A18" s="28" t="s">
        <v>51</v>
      </c>
      <c r="B18" s="72">
        <v>0.13165876416744268</v>
      </c>
      <c r="C18" s="72">
        <v>0.14528115795437169</v>
      </c>
      <c r="D18" s="72">
        <v>0.14460894502633667</v>
      </c>
      <c r="E18" s="72">
        <v>0.10493472583637113</v>
      </c>
      <c r="F18" s="72">
        <v>0.1580182678957007</v>
      </c>
      <c r="G18" s="72">
        <v>0.1390023288348394</v>
      </c>
      <c r="H18" s="72">
        <v>0.16625070167075448</v>
      </c>
      <c r="I18" s="72">
        <v>0.16424907334227382</v>
      </c>
      <c r="J18" s="72">
        <v>0.23280115334213042</v>
      </c>
      <c r="K18" s="72">
        <v>0.47453476704729231</v>
      </c>
      <c r="L18" s="72">
        <v>0.24874572052740684</v>
      </c>
      <c r="M18" s="72">
        <v>0.24958518379302194</v>
      </c>
      <c r="N18" s="72">
        <v>0.25268156504010197</v>
      </c>
      <c r="O18" s="72">
        <v>0.25382394598120356</v>
      </c>
      <c r="P18" s="72">
        <v>0.25444759547685714</v>
      </c>
      <c r="Q18" s="72">
        <v>0.25385216475337569</v>
      </c>
      <c r="R18" s="72">
        <v>0.25482468711187539</v>
      </c>
      <c r="S18" s="72">
        <v>0.2569504155918601</v>
      </c>
      <c r="T18" s="72">
        <v>0.25661603133658162</v>
      </c>
      <c r="U18" s="72">
        <v>0.25678322346422083</v>
      </c>
      <c r="V18" s="72">
        <v>0.25606668577433839</v>
      </c>
      <c r="W18" s="72">
        <v>0.25551734021209516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10.124361995116681</v>
      </c>
      <c r="C19" s="72">
        <v>9.8603917326414443</v>
      </c>
      <c r="D19" s="72">
        <v>10.104183669224588</v>
      </c>
      <c r="E19" s="72">
        <v>10.176812133493046</v>
      </c>
      <c r="F19" s="72">
        <v>11.260837972137729</v>
      </c>
      <c r="G19" s="72">
        <v>12.307676510904811</v>
      </c>
      <c r="H19" s="72">
        <v>13.902867590139815</v>
      </c>
      <c r="I19" s="72">
        <v>14.577670434609622</v>
      </c>
      <c r="J19" s="72">
        <v>13.771973505439329</v>
      </c>
      <c r="K19" s="72">
        <v>15.525283267560276</v>
      </c>
      <c r="L19" s="72">
        <v>15.824682199513239</v>
      </c>
      <c r="M19" s="72">
        <v>16.162427157685894</v>
      </c>
      <c r="N19" s="72">
        <v>16.364009098690509</v>
      </c>
      <c r="O19" s="72">
        <v>16.32038034120524</v>
      </c>
      <c r="P19" s="72">
        <v>17.988900134598879</v>
      </c>
      <c r="Q19" s="72">
        <v>16.301586307823971</v>
      </c>
      <c r="R19" s="72">
        <v>17.798796216680998</v>
      </c>
      <c r="S19" s="72">
        <v>16.590235979745867</v>
      </c>
      <c r="T19" s="72">
        <v>15.381675742810739</v>
      </c>
      <c r="U19" s="72">
        <v>15.381675742810737</v>
      </c>
      <c r="V19" s="72">
        <v>14.121763638100697</v>
      </c>
      <c r="W19" s="72">
        <v>14.234737747205504</v>
      </c>
      <c r="DA19" s="89" t="s">
        <v>375</v>
      </c>
    </row>
    <row r="20" spans="1:105" ht="12" customHeight="1" x14ac:dyDescent="0.25">
      <c r="A20" s="28" t="s">
        <v>205</v>
      </c>
      <c r="B20" s="72">
        <v>93.923043521399407</v>
      </c>
      <c r="C20" s="72">
        <v>90.300103940974495</v>
      </c>
      <c r="D20" s="72">
        <v>87.492646300573924</v>
      </c>
      <c r="E20" s="72">
        <v>98.917479960432047</v>
      </c>
      <c r="F20" s="72">
        <v>126.47037240728622</v>
      </c>
      <c r="G20" s="72">
        <v>139.54817709551571</v>
      </c>
      <c r="H20" s="72">
        <v>140.72157861834518</v>
      </c>
      <c r="I20" s="72">
        <v>130.88915467937071</v>
      </c>
      <c r="J20" s="72">
        <v>156.90368169107194</v>
      </c>
      <c r="K20" s="72">
        <v>150.52950303617953</v>
      </c>
      <c r="L20" s="72">
        <v>148.80464953077615</v>
      </c>
      <c r="M20" s="72">
        <v>160.73595015966643</v>
      </c>
      <c r="N20" s="72">
        <v>154.06640295572575</v>
      </c>
      <c r="O20" s="72">
        <v>151.30536160678599</v>
      </c>
      <c r="P20" s="72">
        <v>163.09757665120813</v>
      </c>
      <c r="Q20" s="72">
        <v>166.13447724400626</v>
      </c>
      <c r="R20" s="72">
        <v>151.40154772141014</v>
      </c>
      <c r="S20" s="72">
        <v>143.566924620235</v>
      </c>
      <c r="T20" s="72">
        <v>135.52880481513327</v>
      </c>
      <c r="U20" s="72">
        <v>127.69418171395816</v>
      </c>
      <c r="V20" s="72">
        <v>125.91184197955478</v>
      </c>
      <c r="W20" s="72">
        <v>125.89720072609153</v>
      </c>
      <c r="DA20" s="89" t="s">
        <v>376</v>
      </c>
    </row>
    <row r="21" spans="1:105" ht="12" customHeight="1" x14ac:dyDescent="0.25">
      <c r="A21" s="28" t="s">
        <v>192</v>
      </c>
      <c r="B21" s="72">
        <v>272.23431878032608</v>
      </c>
      <c r="C21" s="72">
        <v>278.22698230323556</v>
      </c>
      <c r="D21" s="72">
        <v>279.94452080715797</v>
      </c>
      <c r="E21" s="72">
        <v>277.20672232776337</v>
      </c>
      <c r="F21" s="72">
        <v>333.12822788602875</v>
      </c>
      <c r="G21" s="72">
        <v>342.60869833342616</v>
      </c>
      <c r="H21" s="72">
        <v>371.67189996866347</v>
      </c>
      <c r="I21" s="72">
        <v>368.38829351591875</v>
      </c>
      <c r="J21" s="72">
        <v>427.67821463313169</v>
      </c>
      <c r="K21" s="72">
        <v>463.67766831958187</v>
      </c>
      <c r="L21" s="72">
        <v>462.03784730185413</v>
      </c>
      <c r="M21" s="72">
        <v>430.5905740171695</v>
      </c>
      <c r="N21" s="72">
        <v>468.17241599941207</v>
      </c>
      <c r="O21" s="72">
        <v>458.67958913073142</v>
      </c>
      <c r="P21" s="72">
        <v>453.50649690515712</v>
      </c>
      <c r="Q21" s="72">
        <v>441.6009207537943</v>
      </c>
      <c r="R21" s="72">
        <v>468.11723898930342</v>
      </c>
      <c r="S21" s="72">
        <v>454.78998361948339</v>
      </c>
      <c r="T21" s="72">
        <v>455.47183808945027</v>
      </c>
      <c r="U21" s="72">
        <v>462.13625089781431</v>
      </c>
      <c r="V21" s="72">
        <v>400.0783437724146</v>
      </c>
      <c r="W21" s="72">
        <v>441.66933590552321</v>
      </c>
      <c r="DA21" s="89" t="s">
        <v>377</v>
      </c>
    </row>
    <row r="22" spans="1:105" ht="12" customHeight="1" x14ac:dyDescent="0.25">
      <c r="A22" s="28" t="s">
        <v>207</v>
      </c>
      <c r="B22" s="72">
        <v>0.32111079672387377</v>
      </c>
      <c r="C22" s="72">
        <v>0.34382216425210343</v>
      </c>
      <c r="D22" s="72">
        <v>0.3267212634355357</v>
      </c>
      <c r="E22" s="72">
        <v>0.40980719246607927</v>
      </c>
      <c r="F22" s="72">
        <v>0.53729236510606637</v>
      </c>
      <c r="G22" s="72">
        <v>0.61720044677222408</v>
      </c>
      <c r="H22" s="72">
        <v>0.74877616696404525</v>
      </c>
      <c r="I22" s="72">
        <v>1.4419845205902773</v>
      </c>
      <c r="J22" s="72">
        <v>1.5631273206178125</v>
      </c>
      <c r="K22" s="72">
        <v>1.8922838399605515</v>
      </c>
      <c r="L22" s="72">
        <v>2.4550711840105905</v>
      </c>
      <c r="M22" s="72">
        <v>2.3022693535682213</v>
      </c>
      <c r="N22" s="72">
        <v>2.6083032234239085</v>
      </c>
      <c r="O22" s="72">
        <v>2.7157580794988117</v>
      </c>
      <c r="P22" s="72">
        <v>2.6421256833532865</v>
      </c>
      <c r="Q22" s="72">
        <v>2.6805700101739087</v>
      </c>
      <c r="R22" s="72">
        <v>3.0142352154389989</v>
      </c>
      <c r="S22" s="72">
        <v>3.5277538931881147</v>
      </c>
      <c r="T22" s="72">
        <v>4.0436610299035065</v>
      </c>
      <c r="U22" s="72">
        <v>4.062768701633706</v>
      </c>
      <c r="V22" s="72">
        <v>3.6209037928728378</v>
      </c>
      <c r="W22" s="72">
        <v>3.6209037928728383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407.07304859848921</v>
      </c>
      <c r="C25" s="74">
        <v>381.95979070743203</v>
      </c>
      <c r="D25" s="74">
        <v>377.52423559789662</v>
      </c>
      <c r="E25" s="74">
        <v>369.18240470768848</v>
      </c>
      <c r="F25" s="74">
        <v>367.44511572179954</v>
      </c>
      <c r="G25" s="74">
        <v>369.4914580688793</v>
      </c>
      <c r="H25" s="74">
        <v>366.6931037926845</v>
      </c>
      <c r="I25" s="74">
        <v>357.1611463065243</v>
      </c>
      <c r="J25" s="74">
        <v>313.83727627069527</v>
      </c>
      <c r="K25" s="74">
        <v>307.4355443571456</v>
      </c>
      <c r="L25" s="74">
        <v>289.67512284949782</v>
      </c>
      <c r="M25" s="74">
        <v>281.93539060164193</v>
      </c>
      <c r="N25" s="74">
        <v>296.35525534756067</v>
      </c>
      <c r="O25" s="74">
        <v>294.08775345640186</v>
      </c>
      <c r="P25" s="74">
        <v>303.78763020563582</v>
      </c>
      <c r="Q25" s="74">
        <v>302.22226044388327</v>
      </c>
      <c r="R25" s="74">
        <v>304.89775269259258</v>
      </c>
      <c r="S25" s="74">
        <v>304.60240513264165</v>
      </c>
      <c r="T25" s="74">
        <v>304.25411017500772</v>
      </c>
      <c r="U25" s="74">
        <v>304.35947619075142</v>
      </c>
      <c r="V25" s="74">
        <v>282.15581711911932</v>
      </c>
      <c r="W25" s="74">
        <v>282.15142675241492</v>
      </c>
      <c r="DA25" s="90" t="s">
        <v>381</v>
      </c>
    </row>
    <row r="26" spans="1:105" ht="12" customHeight="1" x14ac:dyDescent="0.25">
      <c r="A26" s="32" t="s">
        <v>52</v>
      </c>
      <c r="B26" s="77">
        <v>0.47773000859845233</v>
      </c>
      <c r="C26" s="77">
        <v>1.1703353396388649</v>
      </c>
      <c r="D26" s="77">
        <v>1.4092003439380909</v>
      </c>
      <c r="E26" s="77">
        <v>2.1974204643164228</v>
      </c>
      <c r="F26" s="77">
        <v>2.3406706792777299</v>
      </c>
      <c r="G26" s="77">
        <v>2.3884780739466889</v>
      </c>
      <c r="H26" s="77">
        <v>2.9139294926913162</v>
      </c>
      <c r="I26" s="77">
        <v>4.0603611349957003</v>
      </c>
      <c r="J26" s="77">
        <v>5.1112639724849522</v>
      </c>
      <c r="K26" s="77">
        <v>9.5538263112639719</v>
      </c>
      <c r="L26" s="77">
        <v>11.25683576956148</v>
      </c>
      <c r="M26" s="77">
        <v>12.959759243336199</v>
      </c>
      <c r="N26" s="77">
        <v>13.666723989681859</v>
      </c>
      <c r="O26" s="77">
        <v>17.454858125537399</v>
      </c>
      <c r="P26" s="77">
        <v>20.710318142734309</v>
      </c>
      <c r="Q26" s="77">
        <v>22.635425623387789</v>
      </c>
      <c r="R26" s="77">
        <v>21.59647463456578</v>
      </c>
      <c r="S26" s="77">
        <v>22.468271711092001</v>
      </c>
      <c r="T26" s="77">
        <v>24.469733447979369</v>
      </c>
      <c r="U26" s="77">
        <v>24.347979363714529</v>
      </c>
      <c r="V26" s="77">
        <v>25.222098022355979</v>
      </c>
      <c r="W26" s="77">
        <v>24.398108340498709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121.56874883874008</v>
      </c>
      <c r="C27" s="69">
        <f t="shared" si="10"/>
        <v>122.79301258065718</v>
      </c>
      <c r="D27" s="69">
        <f t="shared" si="10"/>
        <v>121.07317703607376</v>
      </c>
      <c r="E27" s="69">
        <f t="shared" si="10"/>
        <v>130.74662848304791</v>
      </c>
      <c r="F27" s="69">
        <f t="shared" si="10"/>
        <v>135.44060021686064</v>
      </c>
      <c r="G27" s="69">
        <f t="shared" si="10"/>
        <v>140.70509577434885</v>
      </c>
      <c r="H27" s="69">
        <f t="shared" si="10"/>
        <v>139.0890379165717</v>
      </c>
      <c r="I27" s="69">
        <f t="shared" si="10"/>
        <v>138.3656253567309</v>
      </c>
      <c r="J27" s="69">
        <f t="shared" si="10"/>
        <v>117.53042236421112</v>
      </c>
      <c r="K27" s="69">
        <f t="shared" si="10"/>
        <v>126.28134294741459</v>
      </c>
      <c r="L27" s="69">
        <f t="shared" si="10"/>
        <v>127.65035378417974</v>
      </c>
      <c r="M27" s="69">
        <f t="shared" si="10"/>
        <v>120.64486943961964</v>
      </c>
      <c r="N27" s="69">
        <f t="shared" si="10"/>
        <v>128.32271611157188</v>
      </c>
      <c r="O27" s="69">
        <f t="shared" si="10"/>
        <v>129.03932438679308</v>
      </c>
      <c r="P27" s="69">
        <f t="shared" si="10"/>
        <v>130.97528415496822</v>
      </c>
      <c r="Q27" s="69">
        <f t="shared" si="10"/>
        <v>137.02800314119673</v>
      </c>
      <c r="R27" s="69">
        <f t="shared" ref="R27:V27" si="11">SUM(R28:R32)</f>
        <v>139.78566772054376</v>
      </c>
      <c r="S27" s="69">
        <f t="shared" si="11"/>
        <v>137.71784706403454</v>
      </c>
      <c r="T27" s="69">
        <f t="shared" si="11"/>
        <v>135.62673998274263</v>
      </c>
      <c r="U27" s="69">
        <f t="shared" si="11"/>
        <v>132.1989987896664</v>
      </c>
      <c r="V27" s="69">
        <f t="shared" si="11"/>
        <v>139.5625688117583</v>
      </c>
      <c r="W27" s="69">
        <f t="shared" ref="W27" si="12">SUM(W28:W32)</f>
        <v>139.76820373853491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3.1594961323215842</v>
      </c>
      <c r="C29" s="72">
        <v>3.078132127349444</v>
      </c>
      <c r="D29" s="72">
        <v>3.235328577316039</v>
      </c>
      <c r="E29" s="72">
        <v>3.777838291751062</v>
      </c>
      <c r="F29" s="72">
        <v>3.9288653576884496</v>
      </c>
      <c r="G29" s="72">
        <v>4.0632613282340486</v>
      </c>
      <c r="H29" s="72">
        <v>4.596584937495555</v>
      </c>
      <c r="I29" s="72">
        <v>4.9201284529144971</v>
      </c>
      <c r="J29" s="72">
        <v>4.4969654709252334</v>
      </c>
      <c r="K29" s="72">
        <v>5.153239945943703</v>
      </c>
      <c r="L29" s="72">
        <v>5.1532346309882211</v>
      </c>
      <c r="M29" s="72">
        <v>5.3656488609155435</v>
      </c>
      <c r="N29" s="72">
        <v>5.5157875977323414</v>
      </c>
      <c r="O29" s="72">
        <v>5.5368612769332826</v>
      </c>
      <c r="P29" s="72">
        <v>6.1697819780458758</v>
      </c>
      <c r="Q29" s="72">
        <v>5.89232213830768</v>
      </c>
      <c r="R29" s="72">
        <v>6.3724085220215914</v>
      </c>
      <c r="S29" s="72">
        <v>6.2625394095729439</v>
      </c>
      <c r="T29" s="72">
        <v>6.1526702971242946</v>
      </c>
      <c r="U29" s="72">
        <v>6.2625394095729439</v>
      </c>
      <c r="V29" s="72">
        <v>5.6487054552402789</v>
      </c>
      <c r="W29" s="72">
        <v>5.6487054552402789</v>
      </c>
      <c r="DA29" s="89" t="s">
        <v>384</v>
      </c>
    </row>
    <row r="30" spans="1:105" ht="12" customHeight="1" x14ac:dyDescent="0.25">
      <c r="A30" s="28" t="s">
        <v>192</v>
      </c>
      <c r="B30" s="72">
        <v>33.376498789630368</v>
      </c>
      <c r="C30" s="72">
        <v>35.601000938202908</v>
      </c>
      <c r="D30" s="72">
        <v>35.645811003842532</v>
      </c>
      <c r="E30" s="72">
        <v>38.258794885040722</v>
      </c>
      <c r="F30" s="72">
        <v>43.155749421236251</v>
      </c>
      <c r="G30" s="72">
        <v>45.053177072347587</v>
      </c>
      <c r="H30" s="72">
        <v>46.985365365442043</v>
      </c>
      <c r="I30" s="72">
        <v>47.571391584597144</v>
      </c>
      <c r="J30" s="72">
        <v>36.941577411138809</v>
      </c>
      <c r="K30" s="72">
        <v>41.750579806287298</v>
      </c>
      <c r="L30" s="72">
        <v>43.159750707422965</v>
      </c>
      <c r="M30" s="72">
        <v>39.383053158650107</v>
      </c>
      <c r="N30" s="72">
        <v>43.056596886374621</v>
      </c>
      <c r="O30" s="72">
        <v>42.605815410054767</v>
      </c>
      <c r="P30" s="72">
        <v>42.503420403120472</v>
      </c>
      <c r="Q30" s="72">
        <v>43.301651940277509</v>
      </c>
      <c r="R30" s="72">
        <v>45.356835769561485</v>
      </c>
      <c r="S30" s="72">
        <v>41.872312983662937</v>
      </c>
      <c r="T30" s="72">
        <v>38.351246775580393</v>
      </c>
      <c r="U30" s="72">
        <v>34.855975924333613</v>
      </c>
      <c r="V30" s="72">
        <v>37.751504729148749</v>
      </c>
      <c r="W30" s="72">
        <v>37.751504729148749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85.032753916788124</v>
      </c>
      <c r="C32" s="77">
        <v>84.113879515104827</v>
      </c>
      <c r="D32" s="77">
        <v>82.19203745491518</v>
      </c>
      <c r="E32" s="77">
        <v>88.709995306256133</v>
      </c>
      <c r="F32" s="77">
        <v>88.355985437935942</v>
      </c>
      <c r="G32" s="77">
        <v>91.588657373767205</v>
      </c>
      <c r="H32" s="77">
        <v>87.507087613634098</v>
      </c>
      <c r="I32" s="77">
        <v>85.874105319219268</v>
      </c>
      <c r="J32" s="77">
        <v>76.091879482147078</v>
      </c>
      <c r="K32" s="77">
        <v>79.377523195183585</v>
      </c>
      <c r="L32" s="77">
        <v>79.337368445768561</v>
      </c>
      <c r="M32" s="77">
        <v>75.896167420053985</v>
      </c>
      <c r="N32" s="77">
        <v>79.750331627464902</v>
      </c>
      <c r="O32" s="77">
        <v>80.896647699805044</v>
      </c>
      <c r="P32" s="77">
        <v>82.302081773801888</v>
      </c>
      <c r="Q32" s="77">
        <v>87.834029062611535</v>
      </c>
      <c r="R32" s="77">
        <v>88.05642342896067</v>
      </c>
      <c r="S32" s="77">
        <v>89.582994670798655</v>
      </c>
      <c r="T32" s="77">
        <v>91.122822910037939</v>
      </c>
      <c r="U32" s="77">
        <v>91.080483455759861</v>
      </c>
      <c r="V32" s="77">
        <v>96.162358627369258</v>
      </c>
      <c r="W32" s="77">
        <v>96.367993554145869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4430.1072776838437</v>
      </c>
      <c r="C3" s="65">
        <f t="shared" si="0"/>
        <v>4684.6399655485175</v>
      </c>
      <c r="D3" s="65">
        <f t="shared" si="0"/>
        <v>4479.1375127907286</v>
      </c>
      <c r="E3" s="65">
        <f t="shared" si="0"/>
        <v>4778.5850470083833</v>
      </c>
      <c r="F3" s="65">
        <f t="shared" si="0"/>
        <v>4417.4984272567335</v>
      </c>
      <c r="G3" s="65">
        <f t="shared" si="0"/>
        <v>4418.8290905195181</v>
      </c>
      <c r="H3" s="65">
        <f t="shared" si="0"/>
        <v>4275.8982593915161</v>
      </c>
      <c r="I3" s="65">
        <f t="shared" si="0"/>
        <v>3983.9615124770999</v>
      </c>
      <c r="J3" s="65">
        <f t="shared" si="0"/>
        <v>4615.5566499699426</v>
      </c>
      <c r="K3" s="65">
        <f t="shared" si="0"/>
        <v>4485.8843106035511</v>
      </c>
      <c r="L3" s="65">
        <f t="shared" si="0"/>
        <v>5108.8094525889937</v>
      </c>
      <c r="M3" s="65">
        <f t="shared" si="0"/>
        <v>4234.345449170658</v>
      </c>
      <c r="N3" s="65">
        <f t="shared" si="0"/>
        <v>4655.929591962933</v>
      </c>
      <c r="O3" s="65">
        <f t="shared" si="0"/>
        <v>5171.6678477812829</v>
      </c>
      <c r="P3" s="65">
        <f t="shared" si="0"/>
        <v>4148.6540522024125</v>
      </c>
      <c r="Q3" s="65">
        <f t="shared" si="0"/>
        <v>4695.9826573529781</v>
      </c>
      <c r="R3" s="65">
        <f t="shared" ref="R3:V3" si="1">SUM(R4,R15,R17,R27)</f>
        <v>4828.7594779168185</v>
      </c>
      <c r="S3" s="65">
        <f t="shared" si="1"/>
        <v>4845.2706199395925</v>
      </c>
      <c r="T3" s="65">
        <f t="shared" si="1"/>
        <v>4895.4754280800753</v>
      </c>
      <c r="U3" s="65">
        <f t="shared" si="1"/>
        <v>4872.6403557577678</v>
      </c>
      <c r="V3" s="65">
        <f t="shared" si="1"/>
        <v>4922.9209140244093</v>
      </c>
      <c r="W3" s="65">
        <f t="shared" ref="W3" si="2">SUM(W4,W15,W17,W27)</f>
        <v>5546.531850815235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3877.7139614579851</v>
      </c>
      <c r="C4" s="69">
        <f t="shared" si="3"/>
        <v>4142.1088897231984</v>
      </c>
      <c r="D4" s="69">
        <f t="shared" si="3"/>
        <v>3936.8573841980392</v>
      </c>
      <c r="E4" s="69">
        <f t="shared" si="3"/>
        <v>4219.7291524797747</v>
      </c>
      <c r="F4" s="69">
        <f t="shared" si="3"/>
        <v>3810.5844377615927</v>
      </c>
      <c r="G4" s="69">
        <f t="shared" si="3"/>
        <v>3787.3905473971759</v>
      </c>
      <c r="H4" s="69">
        <f t="shared" si="3"/>
        <v>3615.1432351949393</v>
      </c>
      <c r="I4" s="69">
        <f t="shared" si="3"/>
        <v>3338.3537673927312</v>
      </c>
      <c r="J4" s="69">
        <f t="shared" si="3"/>
        <v>3956.8756455495723</v>
      </c>
      <c r="K4" s="69">
        <f t="shared" si="3"/>
        <v>3794.31379275687</v>
      </c>
      <c r="L4" s="69">
        <f t="shared" si="3"/>
        <v>4417.5540600868562</v>
      </c>
      <c r="M4" s="69">
        <f t="shared" si="3"/>
        <v>3560.8325537761884</v>
      </c>
      <c r="N4" s="69">
        <f t="shared" si="3"/>
        <v>3937.9718504317198</v>
      </c>
      <c r="O4" s="69">
        <f t="shared" si="3"/>
        <v>4448.7997663176293</v>
      </c>
      <c r="P4" s="69">
        <f t="shared" si="3"/>
        <v>3407.3390490842876</v>
      </c>
      <c r="Q4" s="69">
        <f t="shared" si="3"/>
        <v>3941.460298980588</v>
      </c>
      <c r="R4" s="69">
        <f t="shared" ref="R4:V4" si="4">SUM(R5:R14)</f>
        <v>4052.8684403104567</v>
      </c>
      <c r="S4" s="69">
        <f t="shared" si="4"/>
        <v>4070.9460905974947</v>
      </c>
      <c r="T4" s="69">
        <f t="shared" si="4"/>
        <v>4111.0635029978239</v>
      </c>
      <c r="U4" s="69">
        <f t="shared" si="4"/>
        <v>4075.4154796290659</v>
      </c>
      <c r="V4" s="69">
        <f t="shared" si="4"/>
        <v>4156.2683259900177</v>
      </c>
      <c r="W4" s="69">
        <f t="shared" ref="W4" si="5">SUM(W5:W14)</f>
        <v>4736.5580991003317</v>
      </c>
      <c r="DA4" s="88" t="s">
        <v>390</v>
      </c>
    </row>
    <row r="5" spans="1:105" ht="12" customHeight="1" x14ac:dyDescent="0.25">
      <c r="A5" s="28" t="s">
        <v>51</v>
      </c>
      <c r="B5" s="72">
        <v>120.33073887305741</v>
      </c>
      <c r="C5" s="72">
        <v>132.60867005716096</v>
      </c>
      <c r="D5" s="72">
        <v>114.36096214209263</v>
      </c>
      <c r="E5" s="72">
        <v>80.321737080415105</v>
      </c>
      <c r="F5" s="72">
        <v>89.785455319256997</v>
      </c>
      <c r="G5" s="72">
        <v>68.581402181396328</v>
      </c>
      <c r="H5" s="72">
        <v>68.04851894785584</v>
      </c>
      <c r="I5" s="72">
        <v>56.988743345497923</v>
      </c>
      <c r="J5" s="72">
        <v>82.603794870473934</v>
      </c>
      <c r="K5" s="72">
        <v>140.16092103014086</v>
      </c>
      <c r="L5" s="72">
        <v>78.720920868899285</v>
      </c>
      <c r="M5" s="72">
        <v>66.74922500590209</v>
      </c>
      <c r="N5" s="72">
        <v>64.487121508426</v>
      </c>
      <c r="O5" s="72">
        <v>80.086591043887125</v>
      </c>
      <c r="P5" s="72">
        <v>52.115875134819952</v>
      </c>
      <c r="Q5" s="72">
        <v>51.78771201466003</v>
      </c>
      <c r="R5" s="72">
        <v>50.172916942235986</v>
      </c>
      <c r="S5" s="72">
        <v>48.210418646658042</v>
      </c>
      <c r="T5" s="72">
        <v>39.4084558146494</v>
      </c>
      <c r="U5" s="72">
        <v>28.51941235415174</v>
      </c>
      <c r="V5" s="72">
        <v>22.541437731144597</v>
      </c>
      <c r="W5" s="72">
        <v>28.727633661229525</v>
      </c>
      <c r="DA5" s="89" t="s">
        <v>391</v>
      </c>
    </row>
    <row r="6" spans="1:105" ht="12" customHeight="1" x14ac:dyDescent="0.25">
      <c r="A6" s="28" t="s">
        <v>74</v>
      </c>
      <c r="B6" s="72">
        <v>40.730035854675187</v>
      </c>
      <c r="C6" s="72">
        <v>41.197358355437828</v>
      </c>
      <c r="D6" s="72">
        <v>49.357147168241383</v>
      </c>
      <c r="E6" s="72">
        <v>30.125427940484915</v>
      </c>
      <c r="F6" s="72">
        <v>31.879329470851165</v>
      </c>
      <c r="G6" s="72">
        <v>51.551332806064089</v>
      </c>
      <c r="H6" s="72">
        <v>52.760985869123289</v>
      </c>
      <c r="I6" s="72">
        <v>50.146193713272908</v>
      </c>
      <c r="J6" s="72">
        <v>54.395957835618873</v>
      </c>
      <c r="K6" s="72">
        <v>56.310466648749994</v>
      </c>
      <c r="L6" s="72">
        <v>67.43810343869275</v>
      </c>
      <c r="M6" s="72">
        <v>53.88064616107269</v>
      </c>
      <c r="N6" s="72">
        <v>57.844276777773011</v>
      </c>
      <c r="O6" s="72">
        <v>65.451772751187846</v>
      </c>
      <c r="P6" s="72">
        <v>54.293152246972113</v>
      </c>
      <c r="Q6" s="72">
        <v>58.122715811752769</v>
      </c>
      <c r="R6" s="72">
        <v>64.857745092215552</v>
      </c>
      <c r="S6" s="72">
        <v>69.913822268699434</v>
      </c>
      <c r="T6" s="72">
        <v>72.186401318578064</v>
      </c>
      <c r="U6" s="72">
        <v>70.026602758196333</v>
      </c>
      <c r="V6" s="72">
        <v>84.863152709986181</v>
      </c>
      <c r="W6" s="72">
        <v>95.549142904211948</v>
      </c>
      <c r="DA6" s="89" t="s">
        <v>392</v>
      </c>
    </row>
    <row r="7" spans="1:105" ht="12" customHeight="1" x14ac:dyDescent="0.25">
      <c r="A7" s="28" t="s">
        <v>205</v>
      </c>
      <c r="B7" s="72">
        <v>1660.6605869922719</v>
      </c>
      <c r="C7" s="72">
        <v>1662.1987449154744</v>
      </c>
      <c r="D7" s="72">
        <v>1459.7798012937042</v>
      </c>
      <c r="E7" s="72">
        <v>1677.9769392181661</v>
      </c>
      <c r="F7" s="72">
        <v>1673.7060822190472</v>
      </c>
      <c r="G7" s="72">
        <v>1689.675619245048</v>
      </c>
      <c r="H7" s="72">
        <v>1485.5142603417173</v>
      </c>
      <c r="I7" s="72">
        <v>1233.1469682757865</v>
      </c>
      <c r="J7" s="72">
        <v>1595.1857971737652</v>
      </c>
      <c r="K7" s="72">
        <v>1343.7626340660593</v>
      </c>
      <c r="L7" s="72">
        <v>1497.7282656581442</v>
      </c>
      <c r="M7" s="72">
        <v>1280.1771524074218</v>
      </c>
      <c r="N7" s="72">
        <v>1316.1037986930744</v>
      </c>
      <c r="O7" s="72">
        <v>1486.6562031107485</v>
      </c>
      <c r="P7" s="72">
        <v>1207.3767424363555</v>
      </c>
      <c r="Q7" s="72">
        <v>1453.2172104711135</v>
      </c>
      <c r="R7" s="72">
        <v>1348.462677097514</v>
      </c>
      <c r="S7" s="72">
        <v>1376.7080619116807</v>
      </c>
      <c r="T7" s="72">
        <v>1380.0664923565805</v>
      </c>
      <c r="U7" s="72">
        <v>1324.9819877695656</v>
      </c>
      <c r="V7" s="72">
        <v>1467.1542766120133</v>
      </c>
      <c r="W7" s="72">
        <v>1445.8886033465344</v>
      </c>
      <c r="DA7" s="89" t="s">
        <v>393</v>
      </c>
    </row>
    <row r="8" spans="1:105" ht="12" customHeight="1" x14ac:dyDescent="0.25">
      <c r="A8" s="28" t="s">
        <v>192</v>
      </c>
      <c r="B8" s="72">
        <v>1515.0921257025896</v>
      </c>
      <c r="C8" s="72">
        <v>1712.252796424259</v>
      </c>
      <c r="D8" s="72">
        <v>1653.6995215738809</v>
      </c>
      <c r="E8" s="72">
        <v>1757.3778202168621</v>
      </c>
      <c r="F8" s="72">
        <v>1736.5342201852332</v>
      </c>
      <c r="G8" s="72">
        <v>1732.7341967769012</v>
      </c>
      <c r="H8" s="72">
        <v>1744.1899547673991</v>
      </c>
      <c r="I8" s="72">
        <v>1648.1391275409126</v>
      </c>
      <c r="J8" s="72">
        <v>1774.5278235898625</v>
      </c>
      <c r="K8" s="72">
        <v>1796.0539520276996</v>
      </c>
      <c r="L8" s="72">
        <v>2135.7879351178435</v>
      </c>
      <c r="M8" s="72">
        <v>1662.0578916337179</v>
      </c>
      <c r="N8" s="72">
        <v>1908.2852711620085</v>
      </c>
      <c r="O8" s="72">
        <v>2138.3914895589423</v>
      </c>
      <c r="P8" s="72">
        <v>1584.9271060664362</v>
      </c>
      <c r="Q8" s="72">
        <v>1807.8176554237616</v>
      </c>
      <c r="R8" s="72">
        <v>1941.5263435094153</v>
      </c>
      <c r="S8" s="72">
        <v>1940.3066685424628</v>
      </c>
      <c r="T8" s="72">
        <v>1974.9368980156516</v>
      </c>
      <c r="U8" s="72">
        <v>1988.4486632854275</v>
      </c>
      <c r="V8" s="72">
        <v>1936.8101308499502</v>
      </c>
      <c r="W8" s="72">
        <v>2332.1230521894968</v>
      </c>
      <c r="DA8" s="89" t="s">
        <v>394</v>
      </c>
    </row>
    <row r="9" spans="1:105" ht="12" customHeight="1" x14ac:dyDescent="0.25">
      <c r="A9" s="28" t="s">
        <v>207</v>
      </c>
      <c r="B9" s="72">
        <v>68.62831407735311</v>
      </c>
      <c r="C9" s="72">
        <v>78.531080979993376</v>
      </c>
      <c r="D9" s="72">
        <v>70.670605753097519</v>
      </c>
      <c r="E9" s="72">
        <v>94.338573956913493</v>
      </c>
      <c r="F9" s="72">
        <v>100.57222794903147</v>
      </c>
      <c r="G9" s="72">
        <v>110.21518166063167</v>
      </c>
      <c r="H9" s="72">
        <v>120.75664006746652</v>
      </c>
      <c r="I9" s="72">
        <v>214.65246390750752</v>
      </c>
      <c r="J9" s="72">
        <v>255.94608687407646</v>
      </c>
      <c r="K9" s="72">
        <v>276.02095143130771</v>
      </c>
      <c r="L9" s="72">
        <v>407.69493571202844</v>
      </c>
      <c r="M9" s="72">
        <v>302.91774451351876</v>
      </c>
      <c r="N9" s="72">
        <v>362.08094054096091</v>
      </c>
      <c r="O9" s="72">
        <v>424.06386521480437</v>
      </c>
      <c r="P9" s="72">
        <v>308.88858650849284</v>
      </c>
      <c r="Q9" s="72">
        <v>368.47582361270037</v>
      </c>
      <c r="R9" s="72">
        <v>419.15528235018888</v>
      </c>
      <c r="S9" s="72">
        <v>399.41379257226276</v>
      </c>
      <c r="T9" s="72">
        <v>392.03768123940017</v>
      </c>
      <c r="U9" s="72">
        <v>393.59325612239456</v>
      </c>
      <c r="V9" s="72">
        <v>367.83957341498564</v>
      </c>
      <c r="W9" s="72">
        <v>464.97510405915619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13.385004737291521</v>
      </c>
      <c r="C11" s="72">
        <v>11.732086066344939</v>
      </c>
      <c r="D11" s="72">
        <v>12.019649366648746</v>
      </c>
      <c r="E11" s="72">
        <v>11.862312943294276</v>
      </c>
      <c r="F11" s="72">
        <v>11.616749108376316</v>
      </c>
      <c r="G11" s="72">
        <v>10.890251056791694</v>
      </c>
      <c r="H11" s="72">
        <v>10.712914447626289</v>
      </c>
      <c r="I11" s="72">
        <v>11.358760687442759</v>
      </c>
      <c r="J11" s="72">
        <v>11.052759046014678</v>
      </c>
      <c r="K11" s="72">
        <v>9.5561915830629047</v>
      </c>
      <c r="L11" s="72">
        <v>9.6140454759306024</v>
      </c>
      <c r="M11" s="72">
        <v>10.798965744362684</v>
      </c>
      <c r="N11" s="72">
        <v>11.538265639292215</v>
      </c>
      <c r="O11" s="72">
        <v>10.508264141877101</v>
      </c>
      <c r="P11" s="72">
        <v>10.575813080520073</v>
      </c>
      <c r="Q11" s="72">
        <v>10.029630084768279</v>
      </c>
      <c r="R11" s="72">
        <v>9.7243620498568699</v>
      </c>
      <c r="S11" s="72">
        <v>9.7259243266772053</v>
      </c>
      <c r="T11" s="72">
        <v>10.384599517966812</v>
      </c>
      <c r="U11" s="72">
        <v>10.425076994423657</v>
      </c>
      <c r="V11" s="72">
        <v>11.124792711196578</v>
      </c>
      <c r="W11" s="72">
        <v>12.186007934207375</v>
      </c>
      <c r="DA11" s="89" t="s">
        <v>397</v>
      </c>
    </row>
    <row r="12" spans="1:105" ht="12" customHeight="1" x14ac:dyDescent="0.25">
      <c r="A12" s="28" t="s">
        <v>95</v>
      </c>
      <c r="B12" s="72">
        <v>4.306165937342163</v>
      </c>
      <c r="C12" s="72">
        <v>6.9778229963563021</v>
      </c>
      <c r="D12" s="72">
        <v>11.702132441608862</v>
      </c>
      <c r="E12" s="72">
        <v>16.097765377698114</v>
      </c>
      <c r="F12" s="72">
        <v>22.635645692792572</v>
      </c>
      <c r="G12" s="72">
        <v>26.14930217829723</v>
      </c>
      <c r="H12" s="72">
        <v>24.157027633413499</v>
      </c>
      <c r="I12" s="72">
        <v>24.162848573733992</v>
      </c>
      <c r="J12" s="72">
        <v>28.715962807554703</v>
      </c>
      <c r="K12" s="72">
        <v>29.215181135328859</v>
      </c>
      <c r="L12" s="72">
        <v>36.863779287272571</v>
      </c>
      <c r="M12" s="72">
        <v>37.396081333168461</v>
      </c>
      <c r="N12" s="72">
        <v>44.051657084880382</v>
      </c>
      <c r="O12" s="72">
        <v>50.203207114959923</v>
      </c>
      <c r="P12" s="72">
        <v>56.920646657640738</v>
      </c>
      <c r="Q12" s="72">
        <v>68.064816526210933</v>
      </c>
      <c r="R12" s="72">
        <v>84.461645461883222</v>
      </c>
      <c r="S12" s="72">
        <v>96.185238645122368</v>
      </c>
      <c r="T12" s="72">
        <v>113.22424326593747</v>
      </c>
      <c r="U12" s="72">
        <v>132.2843094379688</v>
      </c>
      <c r="V12" s="72">
        <v>151.23979724288296</v>
      </c>
      <c r="W12" s="72">
        <v>219.63118580618078</v>
      </c>
      <c r="DA12" s="89" t="s">
        <v>398</v>
      </c>
    </row>
    <row r="13" spans="1:105" ht="12" customHeight="1" x14ac:dyDescent="0.25">
      <c r="A13" s="73" t="s">
        <v>94</v>
      </c>
      <c r="B13" s="74">
        <v>373.89930745960726</v>
      </c>
      <c r="C13" s="74">
        <v>412.7404245386071</v>
      </c>
      <c r="D13" s="74">
        <v>489.61103490285905</v>
      </c>
      <c r="E13" s="74">
        <v>470.4307852794895</v>
      </c>
      <c r="F13" s="74">
        <v>63.106303320221599</v>
      </c>
      <c r="G13" s="74">
        <v>17.535062123856608</v>
      </c>
      <c r="H13" s="74">
        <v>34.893770471129102</v>
      </c>
      <c r="I13" s="74">
        <v>33.602763042020868</v>
      </c>
      <c r="J13" s="74">
        <v>76.950431184529094</v>
      </c>
      <c r="K13" s="74">
        <v>70.915854668015612</v>
      </c>
      <c r="L13" s="74">
        <v>101.11333601315967</v>
      </c>
      <c r="M13" s="74">
        <v>81.09953271349255</v>
      </c>
      <c r="N13" s="74">
        <v>102.01270741993717</v>
      </c>
      <c r="O13" s="74">
        <v>113.54173430165453</v>
      </c>
      <c r="P13" s="74">
        <v>71.34532314006519</v>
      </c>
      <c r="Q13" s="74">
        <v>53.560181254556369</v>
      </c>
      <c r="R13" s="74">
        <v>63.355132839767975</v>
      </c>
      <c r="S13" s="74">
        <v>59.333297335677443</v>
      </c>
      <c r="T13" s="74">
        <v>57.206620422844352</v>
      </c>
      <c r="U13" s="74">
        <v>56.533412034167945</v>
      </c>
      <c r="V13" s="74">
        <v>43.428640002629948</v>
      </c>
      <c r="W13" s="74">
        <v>57.229530471301821</v>
      </c>
      <c r="DA13" s="90" t="s">
        <v>399</v>
      </c>
    </row>
    <row r="14" spans="1:105" ht="12" customHeight="1" x14ac:dyDescent="0.25">
      <c r="A14" s="75" t="s">
        <v>97</v>
      </c>
      <c r="B14" s="76">
        <v>80.681681823796595</v>
      </c>
      <c r="C14" s="76">
        <v>83.86990538956438</v>
      </c>
      <c r="D14" s="76">
        <v>75.656529555906829</v>
      </c>
      <c r="E14" s="76">
        <v>81.197790466451352</v>
      </c>
      <c r="F14" s="76">
        <v>80.748424496782775</v>
      </c>
      <c r="G14" s="76">
        <v>80.058199368188937</v>
      </c>
      <c r="H14" s="76">
        <v>74.109162649208244</v>
      </c>
      <c r="I14" s="76">
        <v>66.155898306556622</v>
      </c>
      <c r="J14" s="76">
        <v>77.497032167676835</v>
      </c>
      <c r="K14" s="76">
        <v>72.317640166505186</v>
      </c>
      <c r="L14" s="76">
        <v>82.592738514884928</v>
      </c>
      <c r="M14" s="76">
        <v>65.755314263532028</v>
      </c>
      <c r="N14" s="76">
        <v>71.567811605367524</v>
      </c>
      <c r="O14" s="76">
        <v>79.896639079568516</v>
      </c>
      <c r="P14" s="76">
        <v>60.895803812984369</v>
      </c>
      <c r="Q14" s="76">
        <v>70.384553781064142</v>
      </c>
      <c r="R14" s="76">
        <v>71.152334967378764</v>
      </c>
      <c r="S14" s="76">
        <v>71.148866348254799</v>
      </c>
      <c r="T14" s="76">
        <v>71.612111046215617</v>
      </c>
      <c r="U14" s="76">
        <v>70.60275887276994</v>
      </c>
      <c r="V14" s="76">
        <v>71.266524715227717</v>
      </c>
      <c r="W14" s="76">
        <v>80.247838728012198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2.0664397668134686</v>
      </c>
      <c r="C15" s="69">
        <f t="shared" si="6"/>
        <v>2.7202567495191836</v>
      </c>
      <c r="D15" s="69">
        <f t="shared" si="6"/>
        <v>3.3918028825886406</v>
      </c>
      <c r="E15" s="69">
        <f t="shared" si="6"/>
        <v>9.5184973462316762</v>
      </c>
      <c r="F15" s="69">
        <f t="shared" si="6"/>
        <v>4.5724036980670038</v>
      </c>
      <c r="G15" s="69">
        <f t="shared" si="6"/>
        <v>6.1271812071947922</v>
      </c>
      <c r="H15" s="69">
        <f t="shared" si="6"/>
        <v>14.730431275699747</v>
      </c>
      <c r="I15" s="69">
        <f t="shared" si="6"/>
        <v>7.2294448727545522</v>
      </c>
      <c r="J15" s="69">
        <f t="shared" si="6"/>
        <v>8.8827330678008032</v>
      </c>
      <c r="K15" s="69">
        <f t="shared" si="6"/>
        <v>10.611702982210195</v>
      </c>
      <c r="L15" s="69">
        <f t="shared" si="6"/>
        <v>15.648187090577272</v>
      </c>
      <c r="M15" s="69">
        <f t="shared" si="6"/>
        <v>12.89796377978978</v>
      </c>
      <c r="N15" s="69">
        <f t="shared" si="6"/>
        <v>13.889829559099606</v>
      </c>
      <c r="O15" s="69">
        <f t="shared" si="6"/>
        <v>15.592847826144006</v>
      </c>
      <c r="P15" s="69">
        <f t="shared" si="6"/>
        <v>13.521000007072423</v>
      </c>
      <c r="Q15" s="69">
        <f t="shared" si="6"/>
        <v>21.348803649442679</v>
      </c>
      <c r="R15" s="69">
        <f t="shared" si="6"/>
        <v>20.263732600619921</v>
      </c>
      <c r="S15" s="69">
        <f t="shared" si="6"/>
        <v>20.895768463515285</v>
      </c>
      <c r="T15" s="69">
        <f t="shared" si="6"/>
        <v>21.606063220113366</v>
      </c>
      <c r="U15" s="69">
        <f t="shared" si="6"/>
        <v>22.379219721549003</v>
      </c>
      <c r="V15" s="69">
        <f t="shared" si="6"/>
        <v>35.085824528503238</v>
      </c>
      <c r="W15" s="69">
        <f t="shared" si="6"/>
        <v>35.809172770816389</v>
      </c>
      <c r="DA15" s="88" t="s">
        <v>401</v>
      </c>
    </row>
    <row r="16" spans="1:105" ht="12" customHeight="1" x14ac:dyDescent="0.25">
      <c r="A16" s="28" t="s">
        <v>91</v>
      </c>
      <c r="B16" s="72">
        <v>2.0664397668134686</v>
      </c>
      <c r="C16" s="72">
        <v>2.7202567495191836</v>
      </c>
      <c r="D16" s="72">
        <v>3.3918028825886406</v>
      </c>
      <c r="E16" s="72">
        <v>9.5184973462316762</v>
      </c>
      <c r="F16" s="72">
        <v>4.5724036980670038</v>
      </c>
      <c r="G16" s="72">
        <v>6.1271812071947922</v>
      </c>
      <c r="H16" s="72">
        <v>14.730431275699747</v>
      </c>
      <c r="I16" s="72">
        <v>7.2294448727545522</v>
      </c>
      <c r="J16" s="72">
        <v>8.8827330678008032</v>
      </c>
      <c r="K16" s="72">
        <v>10.611702982210195</v>
      </c>
      <c r="L16" s="72">
        <v>15.648187090577272</v>
      </c>
      <c r="M16" s="72">
        <v>12.89796377978978</v>
      </c>
      <c r="N16" s="72">
        <v>13.889829559099606</v>
      </c>
      <c r="O16" s="72">
        <v>15.592847826144006</v>
      </c>
      <c r="P16" s="72">
        <v>13.521000007072423</v>
      </c>
      <c r="Q16" s="72">
        <v>21.348803649442679</v>
      </c>
      <c r="R16" s="72">
        <v>20.263732600619921</v>
      </c>
      <c r="S16" s="72">
        <v>20.895768463515285</v>
      </c>
      <c r="T16" s="72">
        <v>21.606063220113366</v>
      </c>
      <c r="U16" s="72">
        <v>22.379219721549003</v>
      </c>
      <c r="V16" s="72">
        <v>35.085824528503238</v>
      </c>
      <c r="W16" s="72">
        <v>35.809172770816389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464.12485789483344</v>
      </c>
      <c r="C17" s="69">
        <f t="shared" si="7"/>
        <v>452.7766044670899</v>
      </c>
      <c r="D17" s="69">
        <f t="shared" si="7"/>
        <v>452.93774184953884</v>
      </c>
      <c r="E17" s="69">
        <f t="shared" si="7"/>
        <v>456.23873585393142</v>
      </c>
      <c r="F17" s="69">
        <f t="shared" si="7"/>
        <v>506.09667986690562</v>
      </c>
      <c r="G17" s="69">
        <f t="shared" si="7"/>
        <v>524.9961958945695</v>
      </c>
      <c r="H17" s="69">
        <f t="shared" si="7"/>
        <v>546.97776697578229</v>
      </c>
      <c r="I17" s="69">
        <f t="shared" si="7"/>
        <v>539.83763056720022</v>
      </c>
      <c r="J17" s="69">
        <f t="shared" si="7"/>
        <v>565.50236356861217</v>
      </c>
      <c r="K17" s="69">
        <f t="shared" si="7"/>
        <v>590.62873649458948</v>
      </c>
      <c r="L17" s="69">
        <f t="shared" si="7"/>
        <v>584.29048385709507</v>
      </c>
      <c r="M17" s="69">
        <f t="shared" si="7"/>
        <v>573.9852405567425</v>
      </c>
      <c r="N17" s="69">
        <f t="shared" si="7"/>
        <v>611.87894368361196</v>
      </c>
      <c r="O17" s="69">
        <f t="shared" si="7"/>
        <v>614.21247215248547</v>
      </c>
      <c r="P17" s="69">
        <f t="shared" si="7"/>
        <v>633.08904128104143</v>
      </c>
      <c r="Q17" s="69">
        <f t="shared" si="7"/>
        <v>633.45691257991882</v>
      </c>
      <c r="R17" s="69">
        <f t="shared" ref="R17:V17" si="8">SUM(R18:R26)</f>
        <v>653.69580143452049</v>
      </c>
      <c r="S17" s="69">
        <f t="shared" si="8"/>
        <v>651.7697884729821</v>
      </c>
      <c r="T17" s="69">
        <f t="shared" si="8"/>
        <v>661.20499036330102</v>
      </c>
      <c r="U17" s="69">
        <f t="shared" si="8"/>
        <v>674.27829907870819</v>
      </c>
      <c r="V17" s="69">
        <f t="shared" si="8"/>
        <v>624.2442045829157</v>
      </c>
      <c r="W17" s="69">
        <f t="shared" ref="W17" si="9">SUM(W18:W26)</f>
        <v>665.57335034936625</v>
      </c>
      <c r="DA17" s="88" t="s">
        <v>403</v>
      </c>
    </row>
    <row r="18" spans="1:105" ht="12" customHeight="1" x14ac:dyDescent="0.25">
      <c r="A18" s="28" t="s">
        <v>51</v>
      </c>
      <c r="B18" s="72">
        <v>7.7446607147461724E-2</v>
      </c>
      <c r="C18" s="72">
        <v>8.6082712134806852E-2</v>
      </c>
      <c r="D18" s="72">
        <v>8.5924644966880279E-2</v>
      </c>
      <c r="E18" s="72">
        <v>6.2476511690712173E-2</v>
      </c>
      <c r="F18" s="72">
        <v>9.4916957306790992E-2</v>
      </c>
      <c r="G18" s="72">
        <v>8.4062110414717381E-2</v>
      </c>
      <c r="H18" s="72">
        <v>0.10182521013632032</v>
      </c>
      <c r="I18" s="72">
        <v>0.1023347432516144</v>
      </c>
      <c r="J18" s="72">
        <v>0.14684811607667678</v>
      </c>
      <c r="K18" s="72">
        <v>0.30287492101336794</v>
      </c>
      <c r="L18" s="72">
        <v>0.1603208712350222</v>
      </c>
      <c r="M18" s="72">
        <v>0.16246557227268718</v>
      </c>
      <c r="N18" s="72">
        <v>0.1662164539939962</v>
      </c>
      <c r="O18" s="72">
        <v>0.16921098750724148</v>
      </c>
      <c r="P18" s="72">
        <v>0.16973979922082805</v>
      </c>
      <c r="Q18" s="72">
        <v>0.16948133349417321</v>
      </c>
      <c r="R18" s="72">
        <v>0.17043405426794009</v>
      </c>
      <c r="S18" s="72">
        <v>0.17405775566893905</v>
      </c>
      <c r="T18" s="72">
        <v>0.17569353948798239</v>
      </c>
      <c r="U18" s="72">
        <v>0.17822132331164325</v>
      </c>
      <c r="V18" s="72">
        <v>0.18048182277962393</v>
      </c>
      <c r="W18" s="72">
        <v>0.1808159689876585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5.8307035843048771</v>
      </c>
      <c r="C19" s="72">
        <v>5.7103553325588194</v>
      </c>
      <c r="D19" s="72">
        <v>5.8877298549493062</v>
      </c>
      <c r="E19" s="72">
        <v>5.9688091228280991</v>
      </c>
      <c r="F19" s="72">
        <v>6.6749640632745706</v>
      </c>
      <c r="G19" s="72">
        <v>7.3524907900949952</v>
      </c>
      <c r="H19" s="72">
        <v>8.3492491721635389</v>
      </c>
      <c r="I19" s="72">
        <v>8.7851411356687183</v>
      </c>
      <c r="J19" s="72">
        <v>8.3148422723097664</v>
      </c>
      <c r="K19" s="72">
        <v>9.4108879363955804</v>
      </c>
      <c r="L19" s="72">
        <v>9.6463309823419223</v>
      </c>
      <c r="M19" s="72">
        <v>9.9404083795133769</v>
      </c>
      <c r="N19" s="72">
        <v>10.199483630034974</v>
      </c>
      <c r="O19" s="72">
        <v>10.350733785061349</v>
      </c>
      <c r="P19" s="72">
        <v>11.60321410172358</v>
      </c>
      <c r="Q19" s="72">
        <v>10.717680711907386</v>
      </c>
      <c r="R19" s="72">
        <v>11.982045454470901</v>
      </c>
      <c r="S19" s="72">
        <v>11.470201518914523</v>
      </c>
      <c r="T19" s="72">
        <v>10.965646901988894</v>
      </c>
      <c r="U19" s="72">
        <v>11.326756560161135</v>
      </c>
      <c r="V19" s="72">
        <v>10.705707026554833</v>
      </c>
      <c r="W19" s="72">
        <v>11.0158414659571</v>
      </c>
      <c r="DA19" s="89" t="s">
        <v>405</v>
      </c>
    </row>
    <row r="20" spans="1:105" ht="12" customHeight="1" x14ac:dyDescent="0.25">
      <c r="A20" s="28" t="s">
        <v>205</v>
      </c>
      <c r="B20" s="72">
        <v>48.746493820800609</v>
      </c>
      <c r="C20" s="72">
        <v>46.979506442375886</v>
      </c>
      <c r="D20" s="72">
        <v>45.723281873748142</v>
      </c>
      <c r="E20" s="72">
        <v>51.995828391614367</v>
      </c>
      <c r="F20" s="72">
        <v>66.876614456519178</v>
      </c>
      <c r="G20" s="72">
        <v>74.153654870547996</v>
      </c>
      <c r="H20" s="72">
        <v>75.082013165194226</v>
      </c>
      <c r="I20" s="72">
        <v>70.107807801257536</v>
      </c>
      <c r="J20" s="72">
        <v>84.683728277347228</v>
      </c>
      <c r="K20" s="72">
        <v>81.789449689272999</v>
      </c>
      <c r="L20" s="72">
        <v>81.552616256595883</v>
      </c>
      <c r="M20" s="72">
        <v>89.148421520046554</v>
      </c>
      <c r="N20" s="72">
        <v>86.810532430269475</v>
      </c>
      <c r="O20" s="72">
        <v>87.087722771509306</v>
      </c>
      <c r="P20" s="72">
        <v>94.61033949046498</v>
      </c>
      <c r="Q20" s="72">
        <v>97.240010857763522</v>
      </c>
      <c r="R20" s="72">
        <v>89.882686622408428</v>
      </c>
      <c r="S20" s="72">
        <v>87.082356371642945</v>
      </c>
      <c r="T20" s="72">
        <v>84.432269821997508</v>
      </c>
      <c r="U20" s="72">
        <v>82.116022829588815</v>
      </c>
      <c r="V20" s="72">
        <v>84.036725205215987</v>
      </c>
      <c r="W20" s="72">
        <v>86.365686093802282</v>
      </c>
      <c r="DA20" s="89" t="s">
        <v>406</v>
      </c>
    </row>
    <row r="21" spans="1:105" ht="12" customHeight="1" x14ac:dyDescent="0.25">
      <c r="A21" s="28" t="s">
        <v>192</v>
      </c>
      <c r="B21" s="72">
        <v>146.190794330241</v>
      </c>
      <c r="C21" s="72">
        <v>150.95499004796318</v>
      </c>
      <c r="D21" s="72">
        <v>153.52285009928923</v>
      </c>
      <c r="E21" s="72">
        <v>153.75907972765262</v>
      </c>
      <c r="F21" s="72">
        <v>187.24243287014994</v>
      </c>
      <c r="G21" s="72">
        <v>194.98640836176605</v>
      </c>
      <c r="H21" s="72">
        <v>214.50250961116146</v>
      </c>
      <c r="I21" s="72">
        <v>215.73545149745141</v>
      </c>
      <c r="J21" s="72">
        <v>254.8945856465171</v>
      </c>
      <c r="K21" s="72">
        <v>280.89132811517425</v>
      </c>
      <c r="L21" s="72">
        <v>284.0335045226339</v>
      </c>
      <c r="M21" s="72">
        <v>268.80030389002269</v>
      </c>
      <c r="N21" s="72">
        <v>297.0342103053257</v>
      </c>
      <c r="O21" s="72">
        <v>295.22440731267483</v>
      </c>
      <c r="P21" s="72">
        <v>293.98199260808485</v>
      </c>
      <c r="Q21" s="72">
        <v>289.82950126004704</v>
      </c>
      <c r="R21" s="72">
        <v>312.70784139282728</v>
      </c>
      <c r="S21" s="72">
        <v>310.4297498181387</v>
      </c>
      <c r="T21" s="72">
        <v>317.77476091805204</v>
      </c>
      <c r="U21" s="72">
        <v>329.6732369670836</v>
      </c>
      <c r="V21" s="72">
        <v>291.31536036852765</v>
      </c>
      <c r="W21" s="72">
        <v>328.4946293487103</v>
      </c>
      <c r="DA21" s="89" t="s">
        <v>407</v>
      </c>
    </row>
    <row r="22" spans="1:105" ht="12" customHeight="1" x14ac:dyDescent="0.25">
      <c r="A22" s="28" t="s">
        <v>207</v>
      </c>
      <c r="B22" s="72">
        <v>0.15535720387795465</v>
      </c>
      <c r="C22" s="72">
        <v>0.1708758459849552</v>
      </c>
      <c r="D22" s="72">
        <v>0.16947131562591625</v>
      </c>
      <c r="E22" s="72">
        <v>0.22298232440892726</v>
      </c>
      <c r="F22" s="72">
        <v>0.30548538061637021</v>
      </c>
      <c r="G22" s="72">
        <v>0.36868834022597774</v>
      </c>
      <c r="H22" s="72">
        <v>0.46698783486192441</v>
      </c>
      <c r="I22" s="72">
        <v>0.93554600197723126</v>
      </c>
      <c r="J22" s="72">
        <v>1.042679746876684</v>
      </c>
      <c r="K22" s="72">
        <v>1.2891026141947552</v>
      </c>
      <c r="L22" s="72">
        <v>1.7045576988692033</v>
      </c>
      <c r="M22" s="72">
        <v>1.6224049338264344</v>
      </c>
      <c r="N22" s="72">
        <v>1.867037797565303</v>
      </c>
      <c r="O22" s="72">
        <v>1.972423599868677</v>
      </c>
      <c r="P22" s="72">
        <v>1.9260411942117157</v>
      </c>
      <c r="Q22" s="72">
        <v>1.9682226114479024</v>
      </c>
      <c r="R22" s="72">
        <v>2.242121480857862</v>
      </c>
      <c r="S22" s="72">
        <v>2.675046999023512</v>
      </c>
      <c r="T22" s="72">
        <v>3.118676012686608</v>
      </c>
      <c r="U22" s="72">
        <v>3.184437493155523</v>
      </c>
      <c r="V22" s="72">
        <v>2.8782490174268451</v>
      </c>
      <c r="W22" s="72">
        <v>2.9282789112452252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262.64633233986314</v>
      </c>
      <c r="C25" s="74">
        <v>247.70445874643332</v>
      </c>
      <c r="D25" s="74">
        <v>246.1392837170213</v>
      </c>
      <c r="E25" s="74">
        <v>242.03213931142022</v>
      </c>
      <c r="F25" s="74">
        <v>242.56159545976109</v>
      </c>
      <c r="G25" s="74">
        <v>245.66241334757308</v>
      </c>
      <c r="H25" s="74">
        <v>245.56125248957349</v>
      </c>
      <c r="I25" s="74">
        <v>240.11098825259808</v>
      </c>
      <c r="J25" s="74">
        <v>211.30841553699977</v>
      </c>
      <c r="K25" s="74">
        <v>207.39126690727454</v>
      </c>
      <c r="L25" s="74">
        <v>195.93631775585763</v>
      </c>
      <c r="M25" s="74">
        <v>191.35147701772453</v>
      </c>
      <c r="N25" s="74">
        <v>202.13473907674066</v>
      </c>
      <c r="O25" s="74">
        <v>201.95311557032667</v>
      </c>
      <c r="P25" s="74">
        <v>210.0873959446011</v>
      </c>
      <c r="Q25" s="74">
        <v>210.89659018187101</v>
      </c>
      <c r="R25" s="74">
        <v>215.11419779512227</v>
      </c>
      <c r="S25" s="74">
        <v>217.47010429850135</v>
      </c>
      <c r="T25" s="74">
        <v>220.26820972110855</v>
      </c>
      <c r="U25" s="74">
        <v>223.45164454169276</v>
      </c>
      <c r="V25" s="74">
        <v>209.90558312005467</v>
      </c>
      <c r="W25" s="74">
        <v>212.1899902201651</v>
      </c>
      <c r="DA25" s="90" t="s">
        <v>411</v>
      </c>
    </row>
    <row r="26" spans="1:105" ht="12" customHeight="1" x14ac:dyDescent="0.25">
      <c r="A26" s="32" t="s">
        <v>52</v>
      </c>
      <c r="B26" s="77">
        <v>0.47773000859845233</v>
      </c>
      <c r="C26" s="77">
        <v>1.1703353396388647</v>
      </c>
      <c r="D26" s="77">
        <v>1.4092003439380911</v>
      </c>
      <c r="E26" s="77">
        <v>2.1974204643164232</v>
      </c>
      <c r="F26" s="77">
        <v>2.3406706792777299</v>
      </c>
      <c r="G26" s="77">
        <v>2.3884780739466902</v>
      </c>
      <c r="H26" s="77">
        <v>2.9139294926913135</v>
      </c>
      <c r="I26" s="77">
        <v>4.0603611349957038</v>
      </c>
      <c r="J26" s="77">
        <v>5.1112639724849593</v>
      </c>
      <c r="K26" s="77">
        <v>9.5538263112639807</v>
      </c>
      <c r="L26" s="77">
        <v>11.256835769561484</v>
      </c>
      <c r="M26" s="77">
        <v>12.959759243336155</v>
      </c>
      <c r="N26" s="77">
        <v>13.666723989681822</v>
      </c>
      <c r="O26" s="77">
        <v>17.454858125537385</v>
      </c>
      <c r="P26" s="77">
        <v>20.71031814273433</v>
      </c>
      <c r="Q26" s="77">
        <v>22.635425623387707</v>
      </c>
      <c r="R26" s="77">
        <v>21.596474634565791</v>
      </c>
      <c r="S26" s="77">
        <v>22.468271711092125</v>
      </c>
      <c r="T26" s="77">
        <v>24.469733447979518</v>
      </c>
      <c r="U26" s="77">
        <v>24.347979363714625</v>
      </c>
      <c r="V26" s="77">
        <v>25.222098022355983</v>
      </c>
      <c r="W26" s="77">
        <v>24.398108340498673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86.202018564211528</v>
      </c>
      <c r="C27" s="69">
        <f t="shared" si="10"/>
        <v>87.034214608710371</v>
      </c>
      <c r="D27" s="69">
        <f t="shared" si="10"/>
        <v>85.950583860561991</v>
      </c>
      <c r="E27" s="69">
        <f t="shared" si="10"/>
        <v>93.098661328444692</v>
      </c>
      <c r="F27" s="69">
        <f t="shared" si="10"/>
        <v>96.244905930167832</v>
      </c>
      <c r="G27" s="69">
        <f t="shared" si="10"/>
        <v>100.31516602057755</v>
      </c>
      <c r="H27" s="69">
        <f t="shared" si="10"/>
        <v>99.046825945094128</v>
      </c>
      <c r="I27" s="69">
        <f t="shared" si="10"/>
        <v>98.540669644414464</v>
      </c>
      <c r="J27" s="69">
        <f t="shared" si="10"/>
        <v>84.295907783957276</v>
      </c>
      <c r="K27" s="69">
        <f t="shared" si="10"/>
        <v>90.330078369881846</v>
      </c>
      <c r="L27" s="69">
        <f t="shared" si="10"/>
        <v>91.316721554465474</v>
      </c>
      <c r="M27" s="69">
        <f t="shared" si="10"/>
        <v>86.629691057937464</v>
      </c>
      <c r="N27" s="69">
        <f t="shared" si="10"/>
        <v>92.18896828850157</v>
      </c>
      <c r="O27" s="69">
        <f t="shared" si="10"/>
        <v>93.062761485024396</v>
      </c>
      <c r="P27" s="69">
        <f t="shared" si="10"/>
        <v>94.704961830011399</v>
      </c>
      <c r="Q27" s="69">
        <f t="shared" si="10"/>
        <v>99.716642143028182</v>
      </c>
      <c r="R27" s="69">
        <f t="shared" ref="R27:V27" si="11">SUM(R28:R32)</f>
        <v>101.93150357122201</v>
      </c>
      <c r="S27" s="69">
        <f t="shared" si="11"/>
        <v>101.65897240560044</v>
      </c>
      <c r="T27" s="69">
        <f t="shared" si="11"/>
        <v>101.60087149883626</v>
      </c>
      <c r="U27" s="69">
        <f t="shared" si="11"/>
        <v>100.5673573284447</v>
      </c>
      <c r="V27" s="69">
        <f t="shared" si="11"/>
        <v>107.32255892297275</v>
      </c>
      <c r="W27" s="69">
        <f t="shared" ref="W27" si="12">SUM(W28:W32)</f>
        <v>108.59122859472023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1.920405460802566</v>
      </c>
      <c r="C29" s="72">
        <v>1.8740645756040482</v>
      </c>
      <c r="D29" s="72">
        <v>1.9737875146742319</v>
      </c>
      <c r="E29" s="72">
        <v>2.3090299473597322</v>
      </c>
      <c r="F29" s="72">
        <v>2.4060082212745511</v>
      </c>
      <c r="G29" s="72">
        <v>2.4923993238324935</v>
      </c>
      <c r="H29" s="72">
        <v>2.8236136776493077</v>
      </c>
      <c r="I29" s="72">
        <v>3.0243201518860361</v>
      </c>
      <c r="J29" s="72">
        <v>2.7647130426328843</v>
      </c>
      <c r="K29" s="72">
        <v>3.1689132839691556</v>
      </c>
      <c r="L29" s="72">
        <v>3.169651253556911</v>
      </c>
      <c r="M29" s="72">
        <v>3.3010475191144502</v>
      </c>
      <c r="N29" s="72">
        <v>3.3940473169120349</v>
      </c>
      <c r="O29" s="72">
        <v>3.4075084313273694</v>
      </c>
      <c r="P29" s="72">
        <v>3.7972961019020133</v>
      </c>
      <c r="Q29" s="72">
        <v>3.6267388485216947</v>
      </c>
      <c r="R29" s="72">
        <v>3.9228742044874614</v>
      </c>
      <c r="S29" s="72">
        <v>3.8565312263832121</v>
      </c>
      <c r="T29" s="72">
        <v>3.7909174699473946</v>
      </c>
      <c r="U29" s="72">
        <v>3.8615023714550656</v>
      </c>
      <c r="V29" s="72">
        <v>3.4857076946052499</v>
      </c>
      <c r="W29" s="72">
        <v>3.4891839955963615</v>
      </c>
      <c r="DA29" s="89" t="s">
        <v>415</v>
      </c>
    </row>
    <row r="30" spans="1:105" ht="12" customHeight="1" x14ac:dyDescent="0.25">
      <c r="A30" s="28" t="s">
        <v>192</v>
      </c>
      <c r="B30" s="72">
        <v>20.180782784583482</v>
      </c>
      <c r="C30" s="72">
        <v>21.567883771269909</v>
      </c>
      <c r="D30" s="72">
        <v>21.637149045556924</v>
      </c>
      <c r="E30" s="72">
        <v>23.269028666708323</v>
      </c>
      <c r="F30" s="72">
        <v>26.301587233028027</v>
      </c>
      <c r="G30" s="72">
        <v>27.512594463292046</v>
      </c>
      <c r="H30" s="72">
        <v>28.749764843252411</v>
      </c>
      <c r="I30" s="72">
        <v>29.136520120027871</v>
      </c>
      <c r="J30" s="72">
        <v>22.635819409356937</v>
      </c>
      <c r="K30" s="72">
        <v>25.598999790438882</v>
      </c>
      <c r="L30" s="72">
        <v>26.480237882698709</v>
      </c>
      <c r="M30" s="72">
        <v>24.177727555735832</v>
      </c>
      <c r="N30" s="72">
        <v>26.446920558493872</v>
      </c>
      <c r="O30" s="72">
        <v>26.180227288865527</v>
      </c>
      <c r="P30" s="72">
        <v>26.122051048941774</v>
      </c>
      <c r="Q30" s="72">
        <v>26.616395868912434</v>
      </c>
      <c r="R30" s="72">
        <v>27.890138909472153</v>
      </c>
      <c r="S30" s="72">
        <v>25.768094122998704</v>
      </c>
      <c r="T30" s="72">
        <v>23.632148337335632</v>
      </c>
      <c r="U30" s="72">
        <v>21.520040117177757</v>
      </c>
      <c r="V30" s="72">
        <v>23.370738590102437</v>
      </c>
      <c r="W30" s="72">
        <v>23.441123941494052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64.100830318825473</v>
      </c>
      <c r="C32" s="77">
        <v>63.592266261836414</v>
      </c>
      <c r="D32" s="77">
        <v>62.339647300330839</v>
      </c>
      <c r="E32" s="77">
        <v>67.520602714376636</v>
      </c>
      <c r="F32" s="77">
        <v>67.537310475865254</v>
      </c>
      <c r="G32" s="77">
        <v>70.310172233453002</v>
      </c>
      <c r="H32" s="77">
        <v>67.473447424192415</v>
      </c>
      <c r="I32" s="77">
        <v>66.379829372500552</v>
      </c>
      <c r="J32" s="77">
        <v>58.89537533196745</v>
      </c>
      <c r="K32" s="77">
        <v>61.562165295473818</v>
      </c>
      <c r="L32" s="77">
        <v>61.66683241820985</v>
      </c>
      <c r="M32" s="77">
        <v>59.150915983087188</v>
      </c>
      <c r="N32" s="77">
        <v>62.348000413095654</v>
      </c>
      <c r="O32" s="77">
        <v>63.4750257648315</v>
      </c>
      <c r="P32" s="77">
        <v>64.785614679167608</v>
      </c>
      <c r="Q32" s="77">
        <v>69.47350742559405</v>
      </c>
      <c r="R32" s="77">
        <v>70.118490457262396</v>
      </c>
      <c r="S32" s="77">
        <v>72.034347056218522</v>
      </c>
      <c r="T32" s="77">
        <v>74.177805691553232</v>
      </c>
      <c r="U32" s="77">
        <v>75.185814839811869</v>
      </c>
      <c r="V32" s="77">
        <v>80.466112638265059</v>
      </c>
      <c r="W32" s="77">
        <v>81.660920657629831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0.51248743392809104</v>
      </c>
      <c r="C3" s="66">
        <f>IF(RES_hh_tes!C3=0,"",RES_hh_tes!C3/RES_hh_fec!C3)</f>
        <v>0.51915258520191232</v>
      </c>
      <c r="D3" s="66">
        <f>IF(RES_hh_tes!D3=0,"",RES_hh_tes!D3/RES_hh_fec!D3)</f>
        <v>0.53072891979766224</v>
      </c>
      <c r="E3" s="66">
        <f>IF(RES_hh_tes!E3=0,"",RES_hh_tes!E3/RES_hh_fec!E3)</f>
        <v>0.53467337881998056</v>
      </c>
      <c r="F3" s="66">
        <f>IF(RES_hh_tes!F3=0,"",RES_hh_tes!F3/RES_hh_fec!F3)</f>
        <v>0.53339706063480985</v>
      </c>
      <c r="G3" s="66">
        <f>IF(RES_hh_tes!G3=0,"",RES_hh_tes!G3/RES_hh_fec!G3)</f>
        <v>0.54084329185908153</v>
      </c>
      <c r="H3" s="66">
        <f>IF(RES_hh_tes!H3=0,"",RES_hh_tes!H3/RES_hh_fec!H3)</f>
        <v>0.55300465032793522</v>
      </c>
      <c r="I3" s="66">
        <f>IF(RES_hh_tes!I3=0,"",RES_hh_tes!I3/RES_hh_fec!I3)</f>
        <v>0.56437616654754874</v>
      </c>
      <c r="J3" s="66">
        <f>IF(RES_hh_tes!J3=0,"",RES_hh_tes!J3/RES_hh_fec!J3)</f>
        <v>0.56909068626260595</v>
      </c>
      <c r="K3" s="66">
        <f>IF(RES_hh_tes!K3=0,"",RES_hh_tes!K3/RES_hh_fec!K3)</f>
        <v>0.58449294525569728</v>
      </c>
      <c r="L3" s="66">
        <f>IF(RES_hh_tes!L3=0,"",RES_hh_tes!L3/RES_hh_fec!L3)</f>
        <v>0.59585929200881416</v>
      </c>
      <c r="M3" s="66">
        <f>IF(RES_hh_tes!M3=0,"",RES_hh_tes!M3/RES_hh_fec!M3)</f>
        <v>0.60835901116830959</v>
      </c>
      <c r="N3" s="66">
        <f>IF(RES_hh_tes!N3=0,"",RES_hh_tes!N3/RES_hh_fec!N3)</f>
        <v>0.62535445694451353</v>
      </c>
      <c r="O3" s="66">
        <f>IF(RES_hh_tes!O3=0,"",RES_hh_tes!O3/RES_hh_fec!O3)</f>
        <v>0.64026076334070836</v>
      </c>
      <c r="P3" s="66">
        <f>IF(RES_hh_tes!P3=0,"",RES_hh_tes!P3/RES_hh_fec!P3)</f>
        <v>0.6466743233334129</v>
      </c>
      <c r="Q3" s="66">
        <f>IF(RES_hh_tes!Q3=0,"",RES_hh_tes!Q3/RES_hh_fec!Q3)</f>
        <v>0.65293272052601348</v>
      </c>
      <c r="R3" s="66">
        <f>IF(RES_hh_tes!R3=0,"",RES_hh_tes!R3/RES_hh_fec!R3)</f>
        <v>0.66677820380706776</v>
      </c>
      <c r="S3" s="66">
        <f>IF(RES_hh_tes!S3=0,"",RES_hh_tes!S3/RES_hh_fec!S3)</f>
        <v>0.67998001455491242</v>
      </c>
      <c r="T3" s="66">
        <f>IF(RES_hh_tes!T3=0,"",RES_hh_tes!T3/RES_hh_fec!T3)</f>
        <v>0.69563050124760673</v>
      </c>
      <c r="U3" s="66">
        <f>IF(RES_hh_tes!U3=0,"",RES_hh_tes!U3/RES_hh_fec!U3)</f>
        <v>0.71299563282509792</v>
      </c>
      <c r="V3" s="66">
        <f>IF(RES_hh_tes!V3=0,"",RES_hh_tes!V3/RES_hh_fec!V3)</f>
        <v>0.72768734804489266</v>
      </c>
      <c r="W3" s="66">
        <f>IF(RES_hh_tes!W3=0,"",RES_hh_tes!W3/RES_hh_fec!W3)</f>
        <v>0.74786275659146084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0.50116458843381695</v>
      </c>
      <c r="C4" s="70">
        <f>IF(RES_hh_tes!C4=0,"",RES_hh_tes!C4/RES_hh_fec!C4)</f>
        <v>0.50901427408031763</v>
      </c>
      <c r="D4" s="70">
        <f>IF(RES_hh_tes!D4=0,"",RES_hh_tes!D4/RES_hh_fec!D4)</f>
        <v>0.52074770347273847</v>
      </c>
      <c r="E4" s="70">
        <f>IF(RES_hh_tes!E4=0,"",RES_hh_tes!E4/RES_hh_fec!E4)</f>
        <v>0.5245632606028261</v>
      </c>
      <c r="F4" s="70">
        <f>IF(RES_hh_tes!F4=0,"",RES_hh_tes!F4/RES_hh_fec!F4)</f>
        <v>0.52177332938162424</v>
      </c>
      <c r="G4" s="70">
        <f>IF(RES_hh_tes!G4=0,"",RES_hh_tes!G4/RES_hh_fec!G4)</f>
        <v>0.52895790704220258</v>
      </c>
      <c r="H4" s="70">
        <f>IF(RES_hh_tes!H4=0,"",RES_hh_tes!H4/RES_hh_fec!H4)</f>
        <v>0.54030296002764888</v>
      </c>
      <c r="I4" s="70">
        <f>IF(RES_hh_tes!I4=0,"",RES_hh_tes!I4/RES_hh_fec!I4)</f>
        <v>0.55256810671828582</v>
      </c>
      <c r="J4" s="70">
        <f>IF(RES_hh_tes!J4=0,"",RES_hh_tes!J4/RES_hh_fec!J4)</f>
        <v>0.55960807083980746</v>
      </c>
      <c r="K4" s="70">
        <f>IF(RES_hh_tes!K4=0,"",RES_hh_tes!K4/RES_hh_fec!K4)</f>
        <v>0.57524495032179024</v>
      </c>
      <c r="L4" s="70">
        <f>IF(RES_hh_tes!L4=0,"",RES_hh_tes!L4/RES_hh_fec!L4)</f>
        <v>0.58814959247535747</v>
      </c>
      <c r="M4" s="70">
        <f>IF(RES_hh_tes!M4=0,"",RES_hh_tes!M4/RES_hh_fec!M4)</f>
        <v>0.60040597564895659</v>
      </c>
      <c r="N4" s="70">
        <f>IF(RES_hh_tes!N4=0,"",RES_hh_tes!N4/RES_hh_fec!N4)</f>
        <v>0.61904951288053833</v>
      </c>
      <c r="O4" s="70">
        <f>IF(RES_hh_tes!O4=0,"",RES_hh_tes!O4/RES_hh_fec!O4)</f>
        <v>0.635256164416101</v>
      </c>
      <c r="P4" s="70">
        <f>IF(RES_hh_tes!P4=0,"",RES_hh_tes!P4/RES_hh_fec!P4)</f>
        <v>0.6406302476184943</v>
      </c>
      <c r="Q4" s="70">
        <f>IF(RES_hh_tes!Q4=0,"",RES_hh_tes!Q4/RES_hh_fec!Q4)</f>
        <v>0.6463884875175484</v>
      </c>
      <c r="R4" s="70">
        <f>IF(RES_hh_tes!R4=0,"",RES_hh_tes!R4/RES_hh_fec!R4)</f>
        <v>0.66116366064915677</v>
      </c>
      <c r="S4" s="70">
        <f>IF(RES_hh_tes!S4=0,"",RES_hh_tes!S4/RES_hh_fec!S4)</f>
        <v>0.6743406785256818</v>
      </c>
      <c r="T4" s="70">
        <f>IF(RES_hh_tes!T4=0,"",RES_hh_tes!T4/RES_hh_fec!T4)</f>
        <v>0.69009151575725558</v>
      </c>
      <c r="U4" s="70">
        <f>IF(RES_hh_tes!U4=0,"",RES_hh_tes!U4/RES_hh_fec!U4)</f>
        <v>0.70772879538784839</v>
      </c>
      <c r="V4" s="70">
        <f>IF(RES_hh_tes!V4=0,"",RES_hh_tes!V4/RES_hh_fec!V4)</f>
        <v>0.72077604954985031</v>
      </c>
      <c r="W4" s="70">
        <f>IF(RES_hh_tes!W4=0,"",RES_hh_tes!W4/RES_hh_fec!W4)</f>
        <v>0.74279556364083543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0.60899838015157581</v>
      </c>
      <c r="C5" s="78">
        <f>IF(RES_hh_tes!C5=0,"",RES_hh_tes!C5/RES_hh_fec!C5)</f>
        <v>0.61146998920968676</v>
      </c>
      <c r="D5" s="78">
        <f>IF(RES_hh_tes!D5=0,"",RES_hh_tes!D5/RES_hh_fec!D5)</f>
        <v>0.61168133238886657</v>
      </c>
      <c r="E5" s="78">
        <f>IF(RES_hh_tes!E5=0,"",RES_hh_tes!E5/RES_hh_fec!E5)</f>
        <v>0.61182719321100054</v>
      </c>
      <c r="F5" s="78">
        <f>IF(RES_hh_tes!F5=0,"",RES_hh_tes!F5/RES_hh_fec!F5)</f>
        <v>0.61183570035681922</v>
      </c>
      <c r="G5" s="78">
        <f>IF(RES_hh_tes!G5=0,"",RES_hh_tes!G5/RES_hh_fec!G5)</f>
        <v>0.61200956131318518</v>
      </c>
      <c r="H5" s="78">
        <f>IF(RES_hh_tes!H5=0,"",RES_hh_tes!H5/RES_hh_fec!H5)</f>
        <v>0.61602766480948823</v>
      </c>
      <c r="I5" s="78">
        <f>IF(RES_hh_tes!I5=0,"",RES_hh_tes!I5/RES_hh_fec!I5)</f>
        <v>0.6271484111921376</v>
      </c>
      <c r="J5" s="78">
        <f>IF(RES_hh_tes!J5=0,"",RES_hh_tes!J5/RES_hh_fec!J5)</f>
        <v>0.6384731388165964</v>
      </c>
      <c r="K5" s="78">
        <f>IF(RES_hh_tes!K5=0,"",RES_hh_tes!K5/RES_hh_fec!K5)</f>
        <v>0.64735569071290422</v>
      </c>
      <c r="L5" s="78">
        <f>IF(RES_hh_tes!L5=0,"",RES_hh_tes!L5/RES_hh_fec!L5)</f>
        <v>0.65515371733879346</v>
      </c>
      <c r="M5" s="78">
        <f>IF(RES_hh_tes!M5=0,"",RES_hh_tes!M5/RES_hh_fec!M5)</f>
        <v>0.66417007232098224</v>
      </c>
      <c r="N5" s="78">
        <f>IF(RES_hh_tes!N5=0,"",RES_hh_tes!N5/RES_hh_fec!N5)</f>
        <v>0.67261178793419119</v>
      </c>
      <c r="O5" s="78">
        <f>IF(RES_hh_tes!O5=0,"",RES_hh_tes!O5/RES_hh_fec!O5)</f>
        <v>0.68497949636503819</v>
      </c>
      <c r="P5" s="78">
        <f>IF(RES_hh_tes!P5=0,"",RES_hh_tes!P5/RES_hh_fec!P5)</f>
        <v>0.68569813657578105</v>
      </c>
      <c r="Q5" s="78">
        <f>IF(RES_hh_tes!Q5=0,"",RES_hh_tes!Q5/RES_hh_fec!Q5)</f>
        <v>0.68636011589837953</v>
      </c>
      <c r="R5" s="78">
        <f>IF(RES_hh_tes!R5=0,"",RES_hh_tes!R5/RES_hh_fec!R5)</f>
        <v>0.68724406287033601</v>
      </c>
      <c r="S5" s="78">
        <f>IF(RES_hh_tes!S5=0,"",RES_hh_tes!S5/RES_hh_fec!S5)</f>
        <v>0.68855815650898999</v>
      </c>
      <c r="T5" s="78">
        <f>IF(RES_hh_tes!T5=0,"",RES_hh_tes!T5/RES_hh_fec!T5)</f>
        <v>0.68868720645346626</v>
      </c>
      <c r="U5" s="78">
        <f>IF(RES_hh_tes!U5=0,"",RES_hh_tes!U5/RES_hh_fec!U5)</f>
        <v>0.68876081071640027</v>
      </c>
      <c r="V5" s="78">
        <f>IF(RES_hh_tes!V5=0,"",RES_hh_tes!V5/RES_hh_fec!V5)</f>
        <v>0.6889530217951445</v>
      </c>
      <c r="W5" s="78">
        <f>IF(RES_hh_tes!W5=0,"",RES_hh_tes!W5/RES_hh_fec!W5)</f>
        <v>0.69226177878881456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0.47582738626550425</v>
      </c>
      <c r="C6" s="78">
        <f>IF(RES_hh_tes!C6=0,"",RES_hh_tes!C6/RES_hh_fec!C6)</f>
        <v>0.47935298591704317</v>
      </c>
      <c r="D6" s="78">
        <f>IF(RES_hh_tes!D6=0,"",RES_hh_tes!D6/RES_hh_fec!D6)</f>
        <v>0.4837841103989694</v>
      </c>
      <c r="E6" s="78">
        <f>IF(RES_hh_tes!E6=0,"",RES_hh_tes!E6/RES_hh_fec!E6)</f>
        <v>0.48703250959769451</v>
      </c>
      <c r="F6" s="78">
        <f>IF(RES_hh_tes!F6=0,"",RES_hh_tes!F6/RES_hh_fec!F6)</f>
        <v>0.49876870776040799</v>
      </c>
      <c r="G6" s="78">
        <f>IF(RES_hh_tes!G6=0,"",RES_hh_tes!G6/RES_hh_fec!G6)</f>
        <v>0.5150483262535952</v>
      </c>
      <c r="H6" s="78">
        <f>IF(RES_hh_tes!H6=0,"",RES_hh_tes!H6/RES_hh_fec!H6)</f>
        <v>0.52677129716870541</v>
      </c>
      <c r="I6" s="78">
        <f>IF(RES_hh_tes!I6=0,"",RES_hh_tes!I6/RES_hh_fec!I6)</f>
        <v>0.53536455397308869</v>
      </c>
      <c r="J6" s="78">
        <f>IF(RES_hh_tes!J6=0,"",RES_hh_tes!J6/RES_hh_fec!J6)</f>
        <v>0.54184798339115459</v>
      </c>
      <c r="K6" s="78">
        <f>IF(RES_hh_tes!K6=0,"",RES_hh_tes!K6/RES_hh_fec!K6)</f>
        <v>0.55004186967257385</v>
      </c>
      <c r="L6" s="78">
        <f>IF(RES_hh_tes!L6=0,"",RES_hh_tes!L6/RES_hh_fec!L6)</f>
        <v>0.55847876574589861</v>
      </c>
      <c r="M6" s="78">
        <f>IF(RES_hh_tes!M6=0,"",RES_hh_tes!M6/RES_hh_fec!M6)</f>
        <v>0.5675641124378068</v>
      </c>
      <c r="N6" s="78">
        <f>IF(RES_hh_tes!N6=0,"",RES_hh_tes!N6/RES_hh_fec!N6)</f>
        <v>0.57800989928501023</v>
      </c>
      <c r="O6" s="78">
        <f>IF(RES_hh_tes!O6=0,"",RES_hh_tes!O6/RES_hh_fec!O6)</f>
        <v>0.58920773345014865</v>
      </c>
      <c r="P6" s="78">
        <f>IF(RES_hh_tes!P6=0,"",RES_hh_tes!P6/RES_hh_fec!P6)</f>
        <v>0.59529409974580161</v>
      </c>
      <c r="Q6" s="78">
        <f>IF(RES_hh_tes!Q6=0,"",RES_hh_tes!Q6/RES_hh_fec!Q6)</f>
        <v>0.60252813650260961</v>
      </c>
      <c r="R6" s="78">
        <f>IF(RES_hh_tes!R6=0,"",RES_hh_tes!R6/RES_hh_fec!R6)</f>
        <v>0.61491475987071365</v>
      </c>
      <c r="S6" s="78">
        <f>IF(RES_hh_tes!S6=0,"",RES_hh_tes!S6/RES_hh_fec!S6)</f>
        <v>0.62941387401871973</v>
      </c>
      <c r="T6" s="78">
        <f>IF(RES_hh_tes!T6=0,"",RES_hh_tes!T6/RES_hh_fec!T6)</f>
        <v>0.64540462260398146</v>
      </c>
      <c r="U6" s="78">
        <f>IF(RES_hh_tes!U6=0,"",RES_hh_tes!U6/RES_hh_fec!U6)</f>
        <v>0.6618525291801397</v>
      </c>
      <c r="V6" s="78">
        <f>IF(RES_hh_tes!V6=0,"",RES_hh_tes!V6/RES_hh_fec!V6)</f>
        <v>0.68226483006483929</v>
      </c>
      <c r="W6" s="78">
        <f>IF(RES_hh_tes!W6=0,"",RES_hh_tes!W6/RES_hh_fec!W6)</f>
        <v>0.6989763799055696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0.45227893016378484</v>
      </c>
      <c r="C7" s="78">
        <f>IF(RES_hh_tes!C7=0,"",RES_hh_tes!C7/RES_hh_fec!C7)</f>
        <v>0.45470180048488884</v>
      </c>
      <c r="D7" s="78">
        <f>IF(RES_hh_tes!D7=0,"",RES_hh_tes!D7/RES_hh_fec!D7)</f>
        <v>0.45935794228937993</v>
      </c>
      <c r="E7" s="78">
        <f>IF(RES_hh_tes!E7=0,"",RES_hh_tes!E7/RES_hh_fec!E7)</f>
        <v>0.46683962307617516</v>
      </c>
      <c r="F7" s="78">
        <f>IF(RES_hh_tes!F7=0,"",RES_hh_tes!F7/RES_hh_fec!F7)</f>
        <v>0.47534604640559214</v>
      </c>
      <c r="G7" s="78">
        <f>IF(RES_hh_tes!G7=0,"",RES_hh_tes!G7/RES_hh_fec!G7)</f>
        <v>0.4822747627030447</v>
      </c>
      <c r="H7" s="78">
        <f>IF(RES_hh_tes!H7=0,"",RES_hh_tes!H7/RES_hh_fec!H7)</f>
        <v>0.48768220593430273</v>
      </c>
      <c r="I7" s="78">
        <f>IF(RES_hh_tes!I7=0,"",RES_hh_tes!I7/RES_hh_fec!I7)</f>
        <v>0.49284005326262142</v>
      </c>
      <c r="J7" s="78">
        <f>IF(RES_hh_tes!J7=0,"",RES_hh_tes!J7/RES_hh_fec!J7)</f>
        <v>0.50057679435197777</v>
      </c>
      <c r="K7" s="78">
        <f>IF(RES_hh_tes!K7=0,"",RES_hh_tes!K7/RES_hh_fec!K7)</f>
        <v>0.50828680704935403</v>
      </c>
      <c r="L7" s="78">
        <f>IF(RES_hh_tes!L7=0,"",RES_hh_tes!L7/RES_hh_fec!L7)</f>
        <v>0.51848827116333474</v>
      </c>
      <c r="M7" s="78">
        <f>IF(RES_hh_tes!M7=0,"",RES_hh_tes!M7/RES_hh_fec!M7)</f>
        <v>0.53168247609587749</v>
      </c>
      <c r="N7" s="78">
        <f>IF(RES_hh_tes!N7=0,"",RES_hh_tes!N7/RES_hh_fec!N7)</f>
        <v>0.54771341366328119</v>
      </c>
      <c r="O7" s="78">
        <f>IF(RES_hh_tes!O7=0,"",RES_hh_tes!O7/RES_hh_fec!O7)</f>
        <v>0.56603086566162242</v>
      </c>
      <c r="P7" s="78">
        <f>IF(RES_hh_tes!P7=0,"",RES_hh_tes!P7/RES_hh_fec!P7)</f>
        <v>0.57252309888786201</v>
      </c>
      <c r="Q7" s="78">
        <f>IF(RES_hh_tes!Q7=0,"",RES_hh_tes!Q7/RES_hh_fec!Q7)</f>
        <v>0.57961370876703999</v>
      </c>
      <c r="R7" s="78">
        <f>IF(RES_hh_tes!R7=0,"",RES_hh_tes!R7/RES_hh_fec!R7)</f>
        <v>0.58933047931519855</v>
      </c>
      <c r="S7" s="78">
        <f>IF(RES_hh_tes!S7=0,"",RES_hh_tes!S7/RES_hh_fec!S7)</f>
        <v>0.6016964313016806</v>
      </c>
      <c r="T7" s="78">
        <f>IF(RES_hh_tes!T7=0,"",RES_hh_tes!T7/RES_hh_fec!T7)</f>
        <v>0.61672545627707842</v>
      </c>
      <c r="U7" s="78">
        <f>IF(RES_hh_tes!U7=0,"",RES_hh_tes!U7/RES_hh_fec!U7)</f>
        <v>0.63257771890681302</v>
      </c>
      <c r="V7" s="78">
        <f>IF(RES_hh_tes!V7=0,"",RES_hh_tes!V7/RES_hh_fec!V7)</f>
        <v>0.64731107457782344</v>
      </c>
      <c r="W7" s="78">
        <f>IF(RES_hh_tes!W7=0,"",RES_hh_tes!W7/RES_hh_fec!W7)</f>
        <v>0.658578539885745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0.50723285817990693</v>
      </c>
      <c r="C8" s="78">
        <f>IF(RES_hh_tes!C8=0,"",RES_hh_tes!C8/RES_hh_fec!C8)</f>
        <v>0.51758749343717092</v>
      </c>
      <c r="D8" s="78">
        <f>IF(RES_hh_tes!D8=0,"",RES_hh_tes!D8/RES_hh_fec!D8)</f>
        <v>0.52651341517717187</v>
      </c>
      <c r="E8" s="78">
        <f>IF(RES_hh_tes!E8=0,"",RES_hh_tes!E8/RES_hh_fec!E8)</f>
        <v>0.53525823076889356</v>
      </c>
      <c r="F8" s="78">
        <f>IF(RES_hh_tes!F8=0,"",RES_hh_tes!F8/RES_hh_fec!F8)</f>
        <v>0.54666239514021286</v>
      </c>
      <c r="G8" s="78">
        <f>IF(RES_hh_tes!G8=0,"",RES_hh_tes!G8/RES_hh_fec!G8)</f>
        <v>0.55784120890743127</v>
      </c>
      <c r="H8" s="78">
        <f>IF(RES_hh_tes!H8=0,"",RES_hh_tes!H8/RES_hh_fec!H8)</f>
        <v>0.56839270930417596</v>
      </c>
      <c r="I8" s="78">
        <f>IF(RES_hh_tes!I8=0,"",RES_hh_tes!I8/RES_hh_fec!I8)</f>
        <v>0.578591239227781</v>
      </c>
      <c r="J8" s="78">
        <f>IF(RES_hh_tes!J8=0,"",RES_hh_tes!J8/RES_hh_fec!J8)</f>
        <v>0.58834888793178575</v>
      </c>
      <c r="K8" s="78">
        <f>IF(RES_hh_tes!K8=0,"",RES_hh_tes!K8/RES_hh_fec!K8)</f>
        <v>0.60109370340269219</v>
      </c>
      <c r="L8" s="78">
        <f>IF(RES_hh_tes!L8=0,"",RES_hh_tes!L8/RES_hh_fec!L8)</f>
        <v>0.61365126066375086</v>
      </c>
      <c r="M8" s="78">
        <f>IF(RES_hh_tes!M8=0,"",RES_hh_tes!M8/RES_hh_fec!M8)</f>
        <v>0.62874384090231994</v>
      </c>
      <c r="N8" s="78">
        <f>IF(RES_hh_tes!N8=0,"",RES_hh_tes!N8/RES_hh_fec!N8)</f>
        <v>0.64504021036818471</v>
      </c>
      <c r="O8" s="78">
        <f>IF(RES_hh_tes!O8=0,"",RES_hh_tes!O8/RES_hh_fec!O8)</f>
        <v>0.66055318543950758</v>
      </c>
      <c r="P8" s="78">
        <f>IF(RES_hh_tes!P8=0,"",RES_hh_tes!P8/RES_hh_fec!P8)</f>
        <v>0.66531353631619405</v>
      </c>
      <c r="Q8" s="78">
        <f>IF(RES_hh_tes!Q8=0,"",RES_hh_tes!Q8/RES_hh_fec!Q8)</f>
        <v>0.67393082840232188</v>
      </c>
      <c r="R8" s="78">
        <f>IF(RES_hh_tes!R8=0,"",RES_hh_tes!R8/RES_hh_fec!R8)</f>
        <v>0.68372006979949906</v>
      </c>
      <c r="S8" s="78">
        <f>IF(RES_hh_tes!S8=0,"",RES_hh_tes!S8/RES_hh_fec!S8)</f>
        <v>0.69721453983166903</v>
      </c>
      <c r="T8" s="78">
        <f>IF(RES_hh_tes!T8=0,"",RES_hh_tes!T8/RES_hh_fec!T8)</f>
        <v>0.7102061723059826</v>
      </c>
      <c r="U8" s="78">
        <f>IF(RES_hh_tes!U8=0,"",RES_hh_tes!U8/RES_hh_fec!U8)</f>
        <v>0.72304593952552665</v>
      </c>
      <c r="V8" s="78">
        <f>IF(RES_hh_tes!V8=0,"",RES_hh_tes!V8/RES_hh_fec!V8)</f>
        <v>0.73551461294685283</v>
      </c>
      <c r="W8" s="78">
        <f>IF(RES_hh_tes!W8=0,"",RES_hh_tes!W8/RES_hh_fec!W8)</f>
        <v>0.74748428540887546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0.45273843503657263</v>
      </c>
      <c r="C9" s="78">
        <f>IF(RES_hh_tes!C9=0,"",RES_hh_tes!C9/RES_hh_fec!C9)</f>
        <v>0.46194465004231128</v>
      </c>
      <c r="D9" s="78">
        <f>IF(RES_hh_tes!D9=0,"",RES_hh_tes!D9/RES_hh_fec!D9)</f>
        <v>0.47766942739435647</v>
      </c>
      <c r="E9" s="78">
        <f>IF(RES_hh_tes!E9=0,"",RES_hh_tes!E9/RES_hh_fec!E9)</f>
        <v>0.49796333838291096</v>
      </c>
      <c r="F9" s="78">
        <f>IF(RES_hh_tes!F9=0,"",RES_hh_tes!F9/RES_hh_fec!F9)</f>
        <v>0.51819276384046153</v>
      </c>
      <c r="G9" s="78">
        <f>IF(RES_hh_tes!G9=0,"",RES_hh_tes!G9/RES_hh_fec!G9)</f>
        <v>0.54281973706671549</v>
      </c>
      <c r="H9" s="78">
        <f>IF(RES_hh_tes!H9=0,"",RES_hh_tes!H9/RES_hh_fec!H9)</f>
        <v>0.56644238941740388</v>
      </c>
      <c r="I9" s="78">
        <f>IF(RES_hh_tes!I9=0,"",RES_hh_tes!I9/RES_hh_fec!I9)</f>
        <v>0.5900248971610681</v>
      </c>
      <c r="J9" s="78">
        <f>IF(RES_hh_tes!J9=0,"",RES_hh_tes!J9/RES_hh_fec!J9)</f>
        <v>0.60480906543363777</v>
      </c>
      <c r="K9" s="78">
        <f>IF(RES_hh_tes!K9=0,"",RES_hh_tes!K9/RES_hh_fec!K9)</f>
        <v>0.61743789436288787</v>
      </c>
      <c r="L9" s="78">
        <f>IF(RES_hh_tes!L9=0,"",RES_hh_tes!L9/RES_hh_fec!L9)</f>
        <v>0.62873482581032947</v>
      </c>
      <c r="M9" s="78">
        <f>IF(RES_hh_tes!M9=0,"",RES_hh_tes!M9/RES_hh_fec!M9)</f>
        <v>0.63692860095425863</v>
      </c>
      <c r="N9" s="78">
        <f>IF(RES_hh_tes!N9=0,"",RES_hh_tes!N9/RES_hh_fec!N9)</f>
        <v>0.64542478223506106</v>
      </c>
      <c r="O9" s="78">
        <f>IF(RES_hh_tes!O9=0,"",RES_hh_tes!O9/RES_hh_fec!O9)</f>
        <v>0.65230535593880801</v>
      </c>
      <c r="P9" s="78">
        <f>IF(RES_hh_tes!P9=0,"",RES_hh_tes!P9/RES_hh_fec!P9)</f>
        <v>0.65565137613213376</v>
      </c>
      <c r="Q9" s="78">
        <f>IF(RES_hh_tes!Q9=0,"",RES_hh_tes!Q9/RES_hh_fec!Q9)</f>
        <v>0.66050574881401747</v>
      </c>
      <c r="R9" s="78">
        <f>IF(RES_hh_tes!R9=0,"",RES_hh_tes!R9/RES_hh_fec!R9)</f>
        <v>0.66722907708546952</v>
      </c>
      <c r="S9" s="78">
        <f>IF(RES_hh_tes!S9=0,"",RES_hh_tes!S9/RES_hh_fec!S9)</f>
        <v>0.67401122773548827</v>
      </c>
      <c r="T9" s="78">
        <f>IF(RES_hh_tes!T9=0,"",RES_hh_tes!T9/RES_hh_fec!T9)</f>
        <v>0.68150461427108922</v>
      </c>
      <c r="U9" s="78">
        <f>IF(RES_hh_tes!U9=0,"",RES_hh_tes!U9/RES_hh_fec!U9)</f>
        <v>0.69105489391825758</v>
      </c>
      <c r="V9" s="78">
        <f>IF(RES_hh_tes!V9=0,"",RES_hh_tes!V9/RES_hh_fec!V9)</f>
        <v>0.70292849473966224</v>
      </c>
      <c r="W9" s="78">
        <f>IF(RES_hh_tes!W9=0,"",RES_hh_tes!W9/RES_hh_fec!W9)</f>
        <v>0.71540547233516671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0.76872891404790333</v>
      </c>
      <c r="C11" s="78">
        <f>IF(RES_hh_tes!C11=0,"",RES_hh_tes!C11/RES_hh_fec!C11)</f>
        <v>0.76990532186518412</v>
      </c>
      <c r="D11" s="78">
        <f>IF(RES_hh_tes!D11=0,"",RES_hh_tes!D11/RES_hh_fec!D11)</f>
        <v>0.77183893929206349</v>
      </c>
      <c r="E11" s="78">
        <f>IF(RES_hh_tes!E11=0,"",RES_hh_tes!E11/RES_hh_fec!E11)</f>
        <v>0.7736016302676032</v>
      </c>
      <c r="F11" s="78">
        <f>IF(RES_hh_tes!F11=0,"",RES_hh_tes!F11/RES_hh_fec!F11)</f>
        <v>0.77648406620045951</v>
      </c>
      <c r="G11" s="78">
        <f>IF(RES_hh_tes!G11=0,"",RES_hh_tes!G11/RES_hh_fec!G11)</f>
        <v>0.77894192260919626</v>
      </c>
      <c r="H11" s="78">
        <f>IF(RES_hh_tes!H11=0,"",RES_hh_tes!H11/RES_hh_fec!H11)</f>
        <v>0.78162606666181789</v>
      </c>
      <c r="I11" s="78">
        <f>IF(RES_hh_tes!I11=0,"",RES_hh_tes!I11/RES_hh_fec!I11)</f>
        <v>0.78432556816538379</v>
      </c>
      <c r="J11" s="78">
        <f>IF(RES_hh_tes!J11=0,"",RES_hh_tes!J11/RES_hh_fec!J11)</f>
        <v>0.7870754460938213</v>
      </c>
      <c r="K11" s="78">
        <f>IF(RES_hh_tes!K11=0,"",RES_hh_tes!K11/RES_hh_fec!K11)</f>
        <v>0.78975106313702959</v>
      </c>
      <c r="L11" s="78">
        <f>IF(RES_hh_tes!L11=0,"",RES_hh_tes!L11/RES_hh_fec!L11)</f>
        <v>0.79339342703417992</v>
      </c>
      <c r="M11" s="78">
        <f>IF(RES_hh_tes!M11=0,"",RES_hh_tes!M11/RES_hh_fec!M11)</f>
        <v>0.79786526654556944</v>
      </c>
      <c r="N11" s="78">
        <f>IF(RES_hh_tes!N11=0,"",RES_hh_tes!N11/RES_hh_fec!N11)</f>
        <v>0.8024663584036098</v>
      </c>
      <c r="O11" s="78">
        <f>IF(RES_hh_tes!O11=0,"",RES_hh_tes!O11/RES_hh_fec!O11)</f>
        <v>0.80662076410818206</v>
      </c>
      <c r="P11" s="78">
        <f>IF(RES_hh_tes!P11=0,"",RES_hh_tes!P11/RES_hh_fec!P11)</f>
        <v>0.807605524212061</v>
      </c>
      <c r="Q11" s="78">
        <f>IF(RES_hh_tes!Q11=0,"",RES_hh_tes!Q11/RES_hh_fec!Q11)</f>
        <v>0.80840949681441432</v>
      </c>
      <c r="R11" s="78">
        <f>IF(RES_hh_tes!R11=0,"",RES_hh_tes!R11/RES_hh_fec!R11)</f>
        <v>0.80990504543741626</v>
      </c>
      <c r="S11" s="78">
        <f>IF(RES_hh_tes!S11=0,"",RES_hh_tes!S11/RES_hh_fec!S11)</f>
        <v>0.81246139201603107</v>
      </c>
      <c r="T11" s="78">
        <f>IF(RES_hh_tes!T11=0,"",RES_hh_tes!T11/RES_hh_fec!T11)</f>
        <v>0.81664554087155905</v>
      </c>
      <c r="U11" s="78">
        <f>IF(RES_hh_tes!U11=0,"",RES_hh_tes!U11/RES_hh_fec!U11)</f>
        <v>0.82091110976171788</v>
      </c>
      <c r="V11" s="78">
        <f>IF(RES_hh_tes!V11=0,"",RES_hh_tes!V11/RES_hh_fec!V11)</f>
        <v>0.82554675942890132</v>
      </c>
      <c r="W11" s="78">
        <f>IF(RES_hh_tes!W11=0,"",RES_hh_tes!W11/RES_hh_fec!W11)</f>
        <v>0.82919353999211154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1.3293665575706459</v>
      </c>
      <c r="C12" s="78">
        <f>IF(RES_hh_tes!C12=0,"",RES_hh_tes!C12/RES_hh_fec!C12)</f>
        <v>1.3728761311087672</v>
      </c>
      <c r="D12" s="78">
        <f>IF(RES_hh_tes!D12=0,"",RES_hh_tes!D12/RES_hh_fec!D12)</f>
        <v>1.4500608799654433</v>
      </c>
      <c r="E12" s="78">
        <f>IF(RES_hh_tes!E12=0,"",RES_hh_tes!E12/RES_hh_fec!E12)</f>
        <v>1.5188382102307914</v>
      </c>
      <c r="F12" s="78">
        <f>IF(RES_hh_tes!F12=0,"",RES_hh_tes!F12/RES_hh_fec!F12)</f>
        <v>1.5886430420223518</v>
      </c>
      <c r="G12" s="78">
        <f>IF(RES_hh_tes!G12=0,"",RES_hh_tes!G12/RES_hh_fec!G12)</f>
        <v>1.6403380203221731</v>
      </c>
      <c r="H12" s="78">
        <f>IF(RES_hh_tes!H12=0,"",RES_hh_tes!H12/RES_hh_fec!H12)</f>
        <v>1.6749941186343755</v>
      </c>
      <c r="I12" s="78">
        <f>IF(RES_hh_tes!I12=0,"",RES_hh_tes!I12/RES_hh_fec!I12)</f>
        <v>1.7099377461159242</v>
      </c>
      <c r="J12" s="78">
        <f>IF(RES_hh_tes!J12=0,"",RES_hh_tes!J12/RES_hh_fec!J12)</f>
        <v>1.7468852244033095</v>
      </c>
      <c r="K12" s="78">
        <f>IF(RES_hh_tes!K12=0,"",RES_hh_tes!K12/RES_hh_fec!K12)</f>
        <v>1.810440358896384</v>
      </c>
      <c r="L12" s="78">
        <f>IF(RES_hh_tes!L12=0,"",RES_hh_tes!L12/RES_hh_fec!L12)</f>
        <v>1.8951235534208148</v>
      </c>
      <c r="M12" s="78">
        <f>IF(RES_hh_tes!M12=0,"",RES_hh_tes!M12/RES_hh_fec!M12)</f>
        <v>2.0029454671258025</v>
      </c>
      <c r="N12" s="78">
        <f>IF(RES_hh_tes!N12=0,"",RES_hh_tes!N12/RES_hh_fec!N12)</f>
        <v>2.1239635851717886</v>
      </c>
      <c r="O12" s="78">
        <f>IF(RES_hh_tes!O12=0,"",RES_hh_tes!O12/RES_hh_fec!O12)</f>
        <v>2.2579137390106276</v>
      </c>
      <c r="P12" s="78">
        <f>IF(RES_hh_tes!P12=0,"",RES_hh_tes!P12/RES_hh_fec!P12)</f>
        <v>2.4234930782136099</v>
      </c>
      <c r="Q12" s="78">
        <f>IF(RES_hh_tes!Q12=0,"",RES_hh_tes!Q12/RES_hh_fec!Q12)</f>
        <v>2.5749016497158275</v>
      </c>
      <c r="R12" s="78">
        <f>IF(RES_hh_tes!R12=0,"",RES_hh_tes!R12/RES_hh_fec!R12)</f>
        <v>2.7480000632538535</v>
      </c>
      <c r="S12" s="78">
        <f>IF(RES_hh_tes!S12=0,"",RES_hh_tes!S12/RES_hh_fec!S12)</f>
        <v>2.9188466268972491</v>
      </c>
      <c r="T12" s="78">
        <f>IF(RES_hh_tes!T12=0,"",RES_hh_tes!T12/RES_hh_fec!T12)</f>
        <v>3.0754885579198543</v>
      </c>
      <c r="U12" s="78">
        <f>IF(RES_hh_tes!U12=0,"",RES_hh_tes!U12/RES_hh_fec!U12)</f>
        <v>3.2038802650361755</v>
      </c>
      <c r="V12" s="78">
        <f>IF(RES_hh_tes!V12=0,"",RES_hh_tes!V12/RES_hh_fec!V12)</f>
        <v>3.2996834550528118</v>
      </c>
      <c r="W12" s="78">
        <f>IF(RES_hh_tes!W12=0,"",RES_hh_tes!W12/RES_hh_fec!W12)</f>
        <v>3.3649700245307561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0.68913322278130063</v>
      </c>
      <c r="C13" s="79">
        <f>IF(RES_hh_tes!C13=0,"",RES_hh_tes!C13/RES_hh_fec!C13)</f>
        <v>0.69160726321540866</v>
      </c>
      <c r="D13" s="79">
        <f>IF(RES_hh_tes!D13=0,"",RES_hh_tes!D13/RES_hh_fec!D13)</f>
        <v>0.69442805422266363</v>
      </c>
      <c r="E13" s="79">
        <f>IF(RES_hh_tes!E13=0,"",RES_hh_tes!E13/RES_hh_fec!E13)</f>
        <v>0.69488705782528248</v>
      </c>
      <c r="F13" s="79">
        <f>IF(RES_hh_tes!F13=0,"",RES_hh_tes!F13/RES_hh_fec!F13)</f>
        <v>0.69501005001390592</v>
      </c>
      <c r="G13" s="79">
        <f>IF(RES_hh_tes!G13=0,"",RES_hh_tes!G13/RES_hh_fec!G13)</f>
        <v>0.69501072647707252</v>
      </c>
      <c r="H13" s="79">
        <f>IF(RES_hh_tes!H13=0,"",RES_hh_tes!H13/RES_hh_fec!H13)</f>
        <v>0.69501134323150859</v>
      </c>
      <c r="I13" s="79">
        <f>IF(RES_hh_tes!I13=0,"",RES_hh_tes!I13/RES_hh_fec!I13)</f>
        <v>0.70366209690183024</v>
      </c>
      <c r="J13" s="79">
        <f>IF(RES_hh_tes!J13=0,"",RES_hh_tes!J13/RES_hh_fec!J13)</f>
        <v>0.71877494979681511</v>
      </c>
      <c r="K13" s="79">
        <f>IF(RES_hh_tes!K13=0,"",RES_hh_tes!K13/RES_hh_fec!K13)</f>
        <v>0.72492333736537906</v>
      </c>
      <c r="L13" s="79">
        <f>IF(RES_hh_tes!L13=0,"",RES_hh_tes!L13/RES_hh_fec!L13)</f>
        <v>0.73098901350032941</v>
      </c>
      <c r="M13" s="79">
        <f>IF(RES_hh_tes!M13=0,"",RES_hh_tes!M13/RES_hh_fec!M13)</f>
        <v>0.73406786667381108</v>
      </c>
      <c r="N13" s="79">
        <f>IF(RES_hh_tes!N13=0,"",RES_hh_tes!N13/RES_hh_fec!N13)</f>
        <v>0.74798783850586237</v>
      </c>
      <c r="O13" s="79">
        <f>IF(RES_hh_tes!O13=0,"",RES_hh_tes!O13/RES_hh_fec!O13)</f>
        <v>0.77680079625701814</v>
      </c>
      <c r="P13" s="79">
        <f>IF(RES_hh_tes!P13=0,"",RES_hh_tes!P13/RES_hh_fec!P13)</f>
        <v>0.77692347440135578</v>
      </c>
      <c r="Q13" s="79">
        <f>IF(RES_hh_tes!Q13=0,"",RES_hh_tes!Q13/RES_hh_fec!Q13)</f>
        <v>0.77692257464097247</v>
      </c>
      <c r="R13" s="79">
        <f>IF(RES_hh_tes!R13=0,"",RES_hh_tes!R13/RES_hh_fec!R13)</f>
        <v>0.77692069286884735</v>
      </c>
      <c r="S13" s="79">
        <f>IF(RES_hh_tes!S13=0,"",RES_hh_tes!S13/RES_hh_fec!S13)</f>
        <v>0.77881815362001217</v>
      </c>
      <c r="T13" s="79">
        <f>IF(RES_hh_tes!T13=0,"",RES_hh_tes!T13/RES_hh_fec!T13)</f>
        <v>0.78064697604496169</v>
      </c>
      <c r="U13" s="79">
        <f>IF(RES_hh_tes!U13=0,"",RES_hh_tes!U13/RES_hh_fec!U13)</f>
        <v>0.78073449460588684</v>
      </c>
      <c r="V13" s="79">
        <f>IF(RES_hh_tes!V13=0,"",RES_hh_tes!V13/RES_hh_fec!V13)</f>
        <v>0.78115697933874484</v>
      </c>
      <c r="W13" s="79">
        <f>IF(RES_hh_tes!W13=0,"",RES_hh_tes!W13/RES_hh_fec!W13)</f>
        <v>0.78529991392959486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1.9429532402555638</v>
      </c>
      <c r="C15" s="70">
        <f>IF(RES_hh_tes!C15=0,"",RES_hh_tes!C15/RES_hh_fec!C15)</f>
        <v>2.0634460578038629</v>
      </c>
      <c r="D15" s="70">
        <f>IF(RES_hh_tes!D15=0,"",RES_hh_tes!D15/RES_hh_fec!D15)</f>
        <v>2.1641074612644471</v>
      </c>
      <c r="E15" s="70">
        <f>IF(RES_hh_tes!E15=0,"",RES_hh_tes!E15/RES_hh_fec!E15)</f>
        <v>2.2784863999162557</v>
      </c>
      <c r="F15" s="70">
        <f>IF(RES_hh_tes!F15=0,"",RES_hh_tes!F15/RES_hh_fec!F15)</f>
        <v>2.40986964280357</v>
      </c>
      <c r="G15" s="70">
        <f>IF(RES_hh_tes!G15=0,"",RES_hh_tes!G15/RES_hh_fec!G15)</f>
        <v>2.6031329794715865</v>
      </c>
      <c r="H15" s="70">
        <f>IF(RES_hh_tes!H15=0,"",RES_hh_tes!H15/RES_hh_fec!H15)</f>
        <v>2.8022568699350616</v>
      </c>
      <c r="I15" s="70">
        <f>IF(RES_hh_tes!I15=0,"",RES_hh_tes!I15/RES_hh_fec!I15)</f>
        <v>2.914606617743833</v>
      </c>
      <c r="J15" s="70">
        <f>IF(RES_hh_tes!J15=0,"",RES_hh_tes!J15/RES_hh_fec!J15)</f>
        <v>2.9813405985947923</v>
      </c>
      <c r="K15" s="70">
        <f>IF(RES_hh_tes!K15=0,"",RES_hh_tes!K15/RES_hh_fec!K15)</f>
        <v>3.0635466230258785</v>
      </c>
      <c r="L15" s="70">
        <f>IF(RES_hh_tes!L15=0,"",RES_hh_tes!L15/RES_hh_fec!L15)</f>
        <v>3.1532121808809053</v>
      </c>
      <c r="M15" s="70">
        <f>IF(RES_hh_tes!M15=0,"",RES_hh_tes!M15/RES_hh_fec!M15)</f>
        <v>3.2364730618609343</v>
      </c>
      <c r="N15" s="70">
        <f>IF(RES_hh_tes!N15=0,"",RES_hh_tes!N15/RES_hh_fec!N15)</f>
        <v>3.3576951710317942</v>
      </c>
      <c r="O15" s="70">
        <f>IF(RES_hh_tes!O15=0,"",RES_hh_tes!O15/RES_hh_fec!O15)</f>
        <v>3.5243498077359376</v>
      </c>
      <c r="P15" s="70">
        <f>IF(RES_hh_tes!P15=0,"",RES_hh_tes!P15/RES_hh_fec!P15)</f>
        <v>3.678092819762055</v>
      </c>
      <c r="Q15" s="70">
        <f>IF(RES_hh_tes!Q15=0,"",RES_hh_tes!Q15/RES_hh_fec!Q15)</f>
        <v>3.800882528065356</v>
      </c>
      <c r="R15" s="70">
        <f>IF(RES_hh_tes!R15=0,"",RES_hh_tes!R15/RES_hh_fec!R15)</f>
        <v>3.9277868357534951</v>
      </c>
      <c r="S15" s="70">
        <f>IF(RES_hh_tes!S15=0,"",RES_hh_tes!S15/RES_hh_fec!S15)</f>
        <v>4.0502964538447097</v>
      </c>
      <c r="T15" s="70">
        <f>IF(RES_hh_tes!T15=0,"",RES_hh_tes!T15/RES_hh_fec!T15)</f>
        <v>4.1879752541653046</v>
      </c>
      <c r="U15" s="70">
        <f>IF(RES_hh_tes!U15=0,"",RES_hh_tes!U15/RES_hh_fec!U15)</f>
        <v>4.3378387560269163</v>
      </c>
      <c r="V15" s="70">
        <f>IF(RES_hh_tes!V15=0,"",RES_hh_tes!V15/RES_hh_fec!V15)</f>
        <v>4.4693114925136124</v>
      </c>
      <c r="W15" s="70">
        <f>IF(RES_hh_tes!W15=0,"",RES_hh_tes!W15/RES_hh_fec!W15)</f>
        <v>4.5614532237085976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1.9429532402555638</v>
      </c>
      <c r="C16" s="78">
        <f>IF(RES_hh_tes!C16=0,"",RES_hh_tes!C16/RES_hh_fec!C16)</f>
        <v>2.0634460578038629</v>
      </c>
      <c r="D16" s="78">
        <f>IF(RES_hh_tes!D16=0,"",RES_hh_tes!D16/RES_hh_fec!D16)</f>
        <v>2.1641074612644471</v>
      </c>
      <c r="E16" s="78">
        <f>IF(RES_hh_tes!E16=0,"",RES_hh_tes!E16/RES_hh_fec!E16)</f>
        <v>2.2784863999162557</v>
      </c>
      <c r="F16" s="78">
        <f>IF(RES_hh_tes!F16=0,"",RES_hh_tes!F16/RES_hh_fec!F16)</f>
        <v>2.40986964280357</v>
      </c>
      <c r="G16" s="78">
        <f>IF(RES_hh_tes!G16=0,"",RES_hh_tes!G16/RES_hh_fec!G16)</f>
        <v>2.6031329794715865</v>
      </c>
      <c r="H16" s="78">
        <f>IF(RES_hh_tes!H16=0,"",RES_hh_tes!H16/RES_hh_fec!H16)</f>
        <v>2.8022568699350616</v>
      </c>
      <c r="I16" s="78">
        <f>IF(RES_hh_tes!I16=0,"",RES_hh_tes!I16/RES_hh_fec!I16)</f>
        <v>2.914606617743833</v>
      </c>
      <c r="J16" s="78">
        <f>IF(RES_hh_tes!J16=0,"",RES_hh_tes!J16/RES_hh_fec!J16)</f>
        <v>2.9813405985947923</v>
      </c>
      <c r="K16" s="78">
        <f>IF(RES_hh_tes!K16=0,"",RES_hh_tes!K16/RES_hh_fec!K16)</f>
        <v>3.0635466230258785</v>
      </c>
      <c r="L16" s="78">
        <f>IF(RES_hh_tes!L16=0,"",RES_hh_tes!L16/RES_hh_fec!L16)</f>
        <v>3.1532121808809053</v>
      </c>
      <c r="M16" s="78">
        <f>IF(RES_hh_tes!M16=0,"",RES_hh_tes!M16/RES_hh_fec!M16)</f>
        <v>3.2364730618609343</v>
      </c>
      <c r="N16" s="78">
        <f>IF(RES_hh_tes!N16=0,"",RES_hh_tes!N16/RES_hh_fec!N16)</f>
        <v>3.3576951710317942</v>
      </c>
      <c r="O16" s="78">
        <f>IF(RES_hh_tes!O16=0,"",RES_hh_tes!O16/RES_hh_fec!O16)</f>
        <v>3.5243498077359376</v>
      </c>
      <c r="P16" s="78">
        <f>IF(RES_hh_tes!P16=0,"",RES_hh_tes!P16/RES_hh_fec!P16)</f>
        <v>3.678092819762055</v>
      </c>
      <c r="Q16" s="78">
        <f>IF(RES_hh_tes!Q16=0,"",RES_hh_tes!Q16/RES_hh_fec!Q16)</f>
        <v>3.800882528065356</v>
      </c>
      <c r="R16" s="78">
        <f>IF(RES_hh_tes!R16=0,"",RES_hh_tes!R16/RES_hh_fec!R16)</f>
        <v>3.9277868357534951</v>
      </c>
      <c r="S16" s="78">
        <f>IF(RES_hh_tes!S16=0,"",RES_hh_tes!S16/RES_hh_fec!S16)</f>
        <v>4.0502964538447097</v>
      </c>
      <c r="T16" s="78">
        <f>IF(RES_hh_tes!T16=0,"",RES_hh_tes!T16/RES_hh_fec!T16)</f>
        <v>4.1879752541653046</v>
      </c>
      <c r="U16" s="78">
        <f>IF(RES_hh_tes!U16=0,"",RES_hh_tes!U16/RES_hh_fec!U16)</f>
        <v>4.3378387560269163</v>
      </c>
      <c r="V16" s="78">
        <f>IF(RES_hh_tes!V16=0,"",RES_hh_tes!V16/RES_hh_fec!V16)</f>
        <v>4.4693114925136124</v>
      </c>
      <c r="W16" s="78">
        <f>IF(RES_hh_tes!W16=0,"",RES_hh_tes!W16/RES_hh_fec!W16)</f>
        <v>4.5614532237085976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0.59178066220241521</v>
      </c>
      <c r="C17" s="70">
        <f>IF(RES_hh_tes!C17=0,"",RES_hh_tes!C17/RES_hh_fec!C17)</f>
        <v>0.59418978875395079</v>
      </c>
      <c r="D17" s="70">
        <f>IF(RES_hh_tes!D17=0,"",RES_hh_tes!D17/RES_hh_fec!D17)</f>
        <v>0.59837514417564386</v>
      </c>
      <c r="E17" s="70">
        <f>IF(RES_hh_tes!E17=0,"",RES_hh_tes!E17/RES_hh_fec!E17)</f>
        <v>0.60174280486322385</v>
      </c>
      <c r="F17" s="70">
        <f>IF(RES_hh_tes!F17=0,"",RES_hh_tes!F17/RES_hh_fec!F17)</f>
        <v>0.60153607086900485</v>
      </c>
      <c r="G17" s="70">
        <f>IF(RES_hh_tes!G17=0,"",RES_hh_tes!G17/RES_hh_fec!G17)</f>
        <v>0.60546162796262337</v>
      </c>
      <c r="H17" s="70">
        <f>IF(RES_hh_tes!H17=0,"",RES_hh_tes!H17/RES_hh_fec!H17)</f>
        <v>0.6099091667993769</v>
      </c>
      <c r="I17" s="70">
        <f>IF(RES_hh_tes!I17=0,"",RES_hh_tes!I17/RES_hh_fec!I17)</f>
        <v>0.61577299546299746</v>
      </c>
      <c r="J17" s="70">
        <f>IF(RES_hh_tes!J17=0,"",RES_hh_tes!J17/RES_hh_fec!J17)</f>
        <v>0.61527949714580787</v>
      </c>
      <c r="K17" s="70">
        <f>IF(RES_hh_tes!K17=0,"",RES_hh_tes!K17/RES_hh_fec!K17)</f>
        <v>0.62231145667106447</v>
      </c>
      <c r="L17" s="70">
        <f>IF(RES_hh_tes!L17=0,"",RES_hh_tes!L17/RES_hh_fec!L17)</f>
        <v>0.62806474062647544</v>
      </c>
      <c r="M17" s="70">
        <f>IF(RES_hh_tes!M17=0,"",RES_hh_tes!M17/RES_hh_fec!M17)</f>
        <v>0.63428272125848928</v>
      </c>
      <c r="N17" s="70">
        <f>IF(RES_hh_tes!N17=0,"",RES_hh_tes!N17/RES_hh_fec!N17)</f>
        <v>0.6430773309625597</v>
      </c>
      <c r="O17" s="70">
        <f>IF(RES_hh_tes!O17=0,"",RES_hh_tes!O17/RES_hh_fec!O17)</f>
        <v>0.65284973550783687</v>
      </c>
      <c r="P17" s="70">
        <f>IF(RES_hh_tes!P17=0,"",RES_hh_tes!P17/RES_hh_fec!P17)</f>
        <v>0.65810527097512406</v>
      </c>
      <c r="Q17" s="70">
        <f>IF(RES_hh_tes!Q17=0,"",RES_hh_tes!Q17/RES_hh_fec!Q17)</f>
        <v>0.66551539298331741</v>
      </c>
      <c r="R17" s="70">
        <f>IF(RES_hh_tes!R17=0,"",RES_hh_tes!R17/RES_hh_fec!R17)</f>
        <v>0.67594740171866552</v>
      </c>
      <c r="S17" s="70">
        <f>IF(RES_hh_tes!S17=0,"",RES_hh_tes!S17/RES_hh_fec!S17)</f>
        <v>0.68911825776384483</v>
      </c>
      <c r="T17" s="70">
        <f>IF(RES_hh_tes!T17=0,"",RES_hh_tes!T17/RES_hh_fec!T17)</f>
        <v>0.70385401108570422</v>
      </c>
      <c r="U17" s="70">
        <f>IF(RES_hh_tes!U17=0,"",RES_hh_tes!U17/RES_hh_fec!U17)</f>
        <v>0.71866359832934179</v>
      </c>
      <c r="V17" s="70">
        <f>IF(RES_hh_tes!V17=0,"",RES_hh_tes!V17/RES_hh_fec!V17)</f>
        <v>0.73322588913795572</v>
      </c>
      <c r="W17" s="70">
        <f>IF(RES_hh_tes!W17=0,"",RES_hh_tes!W17/RES_hh_fec!W17)</f>
        <v>0.74596843440677152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0.58823738500967304</v>
      </c>
      <c r="C18" s="78">
        <f>IF(RES_hh_tes!C18=0,"",RES_hh_tes!C18/RES_hh_fec!C18)</f>
        <v>0.5925249588239293</v>
      </c>
      <c r="D18" s="78">
        <f>IF(RES_hh_tes!D18=0,"",RES_hh_tes!D18/RES_hh_fec!D18)</f>
        <v>0.59418623758877009</v>
      </c>
      <c r="E18" s="78">
        <f>IF(RES_hh_tes!E18=0,"",RES_hh_tes!E18/RES_hh_fec!E18)</f>
        <v>0.59538452302371547</v>
      </c>
      <c r="F18" s="78">
        <f>IF(RES_hh_tes!F18=0,"",RES_hh_tes!F18/RES_hh_fec!F18)</f>
        <v>0.60067078680700725</v>
      </c>
      <c r="G18" s="78">
        <f>IF(RES_hh_tes!G18=0,"",RES_hh_tes!G18/RES_hh_fec!G18)</f>
        <v>0.60475325211708353</v>
      </c>
      <c r="H18" s="78">
        <f>IF(RES_hh_tes!H18=0,"",RES_hh_tes!H18/RES_hh_fec!H18)</f>
        <v>0.61247988196751535</v>
      </c>
      <c r="I18" s="78">
        <f>IF(RES_hh_tes!I18=0,"",RES_hh_tes!I18/RES_hh_fec!I18)</f>
        <v>0.623046091945749</v>
      </c>
      <c r="J18" s="78">
        <f>IF(RES_hh_tes!J18=0,"",RES_hh_tes!J18/RES_hh_fec!J18)</f>
        <v>0.63078775155750666</v>
      </c>
      <c r="K18" s="78">
        <f>IF(RES_hh_tes!K18=0,"",RES_hh_tes!K18/RES_hh_fec!K18)</f>
        <v>0.63825654524315034</v>
      </c>
      <c r="L18" s="78">
        <f>IF(RES_hh_tes!L18=0,"",RES_hh_tes!L18/RES_hh_fec!L18)</f>
        <v>0.64451710322935196</v>
      </c>
      <c r="M18" s="78">
        <f>IF(RES_hh_tes!M18=0,"",RES_hh_tes!M18/RES_hh_fec!M18)</f>
        <v>0.65094237487838214</v>
      </c>
      <c r="N18" s="78">
        <f>IF(RES_hh_tes!N18=0,"",RES_hh_tes!N18/RES_hh_fec!N18)</f>
        <v>0.65780997504751371</v>
      </c>
      <c r="O18" s="78">
        <f>IF(RES_hh_tes!O18=0,"",RES_hh_tes!O18/RES_hh_fec!O18)</f>
        <v>0.66664706063537471</v>
      </c>
      <c r="P18" s="78">
        <f>IF(RES_hh_tes!P18=0,"",RES_hh_tes!P18/RES_hh_fec!P18)</f>
        <v>0.66709138635293752</v>
      </c>
      <c r="Q18" s="78">
        <f>IF(RES_hh_tes!Q18=0,"",RES_hh_tes!Q18/RES_hh_fec!Q18)</f>
        <v>0.6676379287875247</v>
      </c>
      <c r="R18" s="78">
        <f>IF(RES_hh_tes!R18=0,"",RES_hh_tes!R18/RES_hh_fec!R18)</f>
        <v>0.66882866098885707</v>
      </c>
      <c r="S18" s="78">
        <f>IF(RES_hh_tes!S18=0,"",RES_hh_tes!S18/RES_hh_fec!S18)</f>
        <v>0.67739822591068422</v>
      </c>
      <c r="T18" s="78">
        <f>IF(RES_hh_tes!T18=0,"",RES_hh_tes!T18/RES_hh_fec!T18)</f>
        <v>0.68465535287442736</v>
      </c>
      <c r="U18" s="78">
        <f>IF(RES_hh_tes!U18=0,"",RES_hh_tes!U18/RES_hh_fec!U18)</f>
        <v>0.6940536103071232</v>
      </c>
      <c r="V18" s="78">
        <f>IF(RES_hh_tes!V18=0,"",RES_hh_tes!V18/RES_hh_fec!V18)</f>
        <v>0.70482351983371838</v>
      </c>
      <c r="W18" s="78">
        <f>IF(RES_hh_tes!W18=0,"",RES_hh_tes!W18/RES_hh_fec!W18)</f>
        <v>0.70764656847777963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0.57590824855109102</v>
      </c>
      <c r="C19" s="78">
        <f>IF(RES_hh_tes!C19=0,"",RES_hh_tes!C19/RES_hh_fec!C19)</f>
        <v>0.5791205347000048</v>
      </c>
      <c r="D19" s="78">
        <f>IF(RES_hh_tes!D19=0,"",RES_hh_tes!D19/RES_hh_fec!D19)</f>
        <v>0.58270218037328503</v>
      </c>
      <c r="E19" s="78">
        <f>IF(RES_hh_tes!E19=0,"",RES_hh_tes!E19/RES_hh_fec!E19)</f>
        <v>0.5865106916127566</v>
      </c>
      <c r="F19" s="78">
        <f>IF(RES_hh_tes!F19=0,"",RES_hh_tes!F19/RES_hh_fec!F19)</f>
        <v>0.59275908949140244</v>
      </c>
      <c r="G19" s="78">
        <f>IF(RES_hh_tes!G19=0,"",RES_hh_tes!G19/RES_hh_fec!G19)</f>
        <v>0.59739064343952841</v>
      </c>
      <c r="H19" s="78">
        <f>IF(RES_hh_tes!H19=0,"",RES_hh_tes!H19/RES_hh_fec!H19)</f>
        <v>0.60054151548454571</v>
      </c>
      <c r="I19" s="78">
        <f>IF(RES_hh_tes!I19=0,"",RES_hh_tes!I19/RES_hh_fec!I19)</f>
        <v>0.60264369228786019</v>
      </c>
      <c r="J19" s="78">
        <f>IF(RES_hh_tes!J19=0,"",RES_hh_tes!J19/RES_hh_fec!J19)</f>
        <v>0.60375096343496204</v>
      </c>
      <c r="K19" s="78">
        <f>IF(RES_hh_tes!K19=0,"",RES_hh_tes!K19/RES_hh_fec!K19)</f>
        <v>0.60616529658170004</v>
      </c>
      <c r="L19" s="78">
        <f>IF(RES_hh_tes!L19=0,"",RES_hh_tes!L19/RES_hh_fec!L19)</f>
        <v>0.60957502088974902</v>
      </c>
      <c r="M19" s="78">
        <f>IF(RES_hh_tes!M19=0,"",RES_hh_tes!M19/RES_hh_fec!M19)</f>
        <v>0.61503190594652157</v>
      </c>
      <c r="N19" s="78">
        <f>IF(RES_hh_tes!N19=0,"",RES_hh_tes!N19/RES_hh_fec!N19)</f>
        <v>0.62328757998864492</v>
      </c>
      <c r="O19" s="78">
        <f>IF(RES_hh_tes!O19=0,"",RES_hh_tes!O19/RES_hh_fec!O19)</f>
        <v>0.63422135812166747</v>
      </c>
      <c r="P19" s="78">
        <f>IF(RES_hh_tes!P19=0,"",RES_hh_tes!P19/RES_hh_fec!P19)</f>
        <v>0.64502076363226812</v>
      </c>
      <c r="Q19" s="78">
        <f>IF(RES_hh_tes!Q19=0,"",RES_hh_tes!Q19/RES_hh_fec!Q19)</f>
        <v>0.65746244012850574</v>
      </c>
      <c r="R19" s="78">
        <f>IF(RES_hh_tes!R19=0,"",RES_hh_tes!R19/RES_hh_fec!R19)</f>
        <v>0.67319414799756805</v>
      </c>
      <c r="S19" s="78">
        <f>IF(RES_hh_tes!S19=0,"",RES_hh_tes!S19/RES_hh_fec!S19)</f>
        <v>0.6913826622428928</v>
      </c>
      <c r="T19" s="78">
        <f>IF(RES_hh_tes!T19=0,"",RES_hh_tes!T19/RES_hh_fec!T19)</f>
        <v>0.71290326784545188</v>
      </c>
      <c r="U19" s="78">
        <f>IF(RES_hh_tes!U19=0,"",RES_hh_tes!U19/RES_hh_fec!U19)</f>
        <v>0.7363798814609106</v>
      </c>
      <c r="V19" s="78">
        <f>IF(RES_hh_tes!V19=0,"",RES_hh_tes!V19/RES_hh_fec!V19)</f>
        <v>0.75809985926054591</v>
      </c>
      <c r="W19" s="78">
        <f>IF(RES_hh_tes!W19=0,"",RES_hh_tes!W19/RES_hh_fec!W19)</f>
        <v>0.77387034883165851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0.5190046232870873</v>
      </c>
      <c r="C20" s="78">
        <f>IF(RES_hh_tes!C20=0,"",RES_hh_tes!C20/RES_hh_fec!C20)</f>
        <v>0.52025971612485056</v>
      </c>
      <c r="D20" s="78">
        <f>IF(RES_hh_tes!D20=0,"",RES_hh_tes!D20/RES_hh_fec!D20)</f>
        <v>0.5225957129776313</v>
      </c>
      <c r="E20" s="78">
        <f>IF(RES_hh_tes!E20=0,"",RES_hh_tes!E20/RES_hh_fec!E20)</f>
        <v>0.52564853464133132</v>
      </c>
      <c r="F20" s="78">
        <f>IF(RES_hh_tes!F20=0,"",RES_hh_tes!F20/RES_hh_fec!F20)</f>
        <v>0.5287927376472743</v>
      </c>
      <c r="G20" s="78">
        <f>IF(RES_hh_tes!G20=0,"",RES_hh_tes!G20/RES_hh_fec!G20)</f>
        <v>0.53138390206123931</v>
      </c>
      <c r="H20" s="78">
        <f>IF(RES_hh_tes!H20=0,"",RES_hh_tes!H20/RES_hh_fec!H20)</f>
        <v>0.53355010583576667</v>
      </c>
      <c r="I20" s="78">
        <f>IF(RES_hh_tes!I20=0,"",RES_hh_tes!I20/RES_hh_fec!I20)</f>
        <v>0.53562732506749966</v>
      </c>
      <c r="J20" s="78">
        <f>IF(RES_hh_tes!J20=0,"",RES_hh_tes!J20/RES_hh_fec!J20)</f>
        <v>0.53971791716195183</v>
      </c>
      <c r="K20" s="78">
        <f>IF(RES_hh_tes!K20=0,"",RES_hh_tes!K20/RES_hh_fec!K20)</f>
        <v>0.54334497915411994</v>
      </c>
      <c r="L20" s="78">
        <f>IF(RES_hh_tes!L20=0,"",RES_hh_tes!L20/RES_hh_fec!L20)</f>
        <v>0.54805153275623264</v>
      </c>
      <c r="M20" s="78">
        <f>IF(RES_hh_tes!M20=0,"",RES_hh_tes!M20/RES_hh_fec!M20)</f>
        <v>0.55462652525145317</v>
      </c>
      <c r="N20" s="78">
        <f>IF(RES_hh_tes!N20=0,"",RES_hh_tes!N20/RES_hh_fec!N20)</f>
        <v>0.56346179806129648</v>
      </c>
      <c r="O20" s="78">
        <f>IF(RES_hh_tes!O20=0,"",RES_hh_tes!O20/RES_hh_fec!O20)</f>
        <v>0.57557592042133854</v>
      </c>
      <c r="P20" s="78">
        <f>IF(RES_hh_tes!P20=0,"",RES_hh_tes!P20/RES_hh_fec!P20)</f>
        <v>0.58008427490491576</v>
      </c>
      <c r="Q20" s="78">
        <f>IF(RES_hh_tes!Q20=0,"",RES_hh_tes!Q20/RES_hh_fec!Q20)</f>
        <v>0.58530903681687008</v>
      </c>
      <c r="R20" s="78">
        <f>IF(RES_hh_tes!R20=0,"",RES_hh_tes!R20/RES_hh_fec!R20)</f>
        <v>0.59367085723455815</v>
      </c>
      <c r="S20" s="78">
        <f>IF(RES_hh_tes!S20=0,"",RES_hh_tes!S20/RES_hh_fec!S20)</f>
        <v>0.606562804085929</v>
      </c>
      <c r="T20" s="78">
        <f>IF(RES_hh_tes!T20=0,"",RES_hh_tes!T20/RES_hh_fec!T20)</f>
        <v>0.62298394748752128</v>
      </c>
      <c r="U20" s="78">
        <f>IF(RES_hh_tes!U20=0,"",RES_hh_tes!U20/RES_hh_fec!U20)</f>
        <v>0.6430678495088612</v>
      </c>
      <c r="V20" s="78">
        <f>IF(RES_hh_tes!V20=0,"",RES_hh_tes!V20/RES_hh_fec!V20)</f>
        <v>0.66742511176082742</v>
      </c>
      <c r="W20" s="78">
        <f>IF(RES_hh_tes!W20=0,"",RES_hh_tes!W20/RES_hh_fec!W20)</f>
        <v>0.68600163939867054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0.53700354527382965</v>
      </c>
      <c r="C21" s="78">
        <f>IF(RES_hh_tes!C21=0,"",RES_hh_tes!C21/RES_hh_fec!C21)</f>
        <v>0.54256056978485112</v>
      </c>
      <c r="D21" s="78">
        <f>IF(RES_hh_tes!D21=0,"",RES_hh_tes!D21/RES_hh_fec!D21)</f>
        <v>0.54840455407607236</v>
      </c>
      <c r="E21" s="78">
        <f>IF(RES_hh_tes!E21=0,"",RES_hh_tes!E21/RES_hh_fec!E21)</f>
        <v>0.55467298352834005</v>
      </c>
      <c r="F21" s="78">
        <f>IF(RES_hh_tes!F21=0,"",RES_hh_tes!F21/RES_hh_fec!F21)</f>
        <v>0.56207315140586078</v>
      </c>
      <c r="G21" s="78">
        <f>IF(RES_hh_tes!G21=0,"",RES_hh_tes!G21/RES_hh_fec!G21)</f>
        <v>0.56912276106897219</v>
      </c>
      <c r="H21" s="78">
        <f>IF(RES_hh_tes!H21=0,"",RES_hh_tes!H21/RES_hh_fec!H21)</f>
        <v>0.57712867082296693</v>
      </c>
      <c r="I21" s="78">
        <f>IF(RES_hh_tes!I21=0,"",RES_hh_tes!I21/RES_hh_fec!I21)</f>
        <v>0.5856197259648509</v>
      </c>
      <c r="J21" s="78">
        <f>IF(RES_hh_tes!J21=0,"",RES_hh_tes!J21/RES_hh_fec!J21)</f>
        <v>0.59599618808072607</v>
      </c>
      <c r="K21" s="78">
        <f>IF(RES_hh_tes!K21=0,"",RES_hh_tes!K21/RES_hh_fec!K21)</f>
        <v>0.60579007208424518</v>
      </c>
      <c r="L21" s="78">
        <f>IF(RES_hh_tes!L21=0,"",RES_hh_tes!L21/RES_hh_fec!L21)</f>
        <v>0.61474077541762906</v>
      </c>
      <c r="M21" s="78">
        <f>IF(RES_hh_tes!M21=0,"",RES_hh_tes!M21/RES_hh_fec!M21)</f>
        <v>0.62425961019598275</v>
      </c>
      <c r="N21" s="78">
        <f>IF(RES_hh_tes!N21=0,"",RES_hh_tes!N21/RES_hh_fec!N21)</f>
        <v>0.63445474392429546</v>
      </c>
      <c r="O21" s="78">
        <f>IF(RES_hh_tes!O21=0,"",RES_hh_tes!O21/RES_hh_fec!O21)</f>
        <v>0.64363973088964044</v>
      </c>
      <c r="P21" s="78">
        <f>IF(RES_hh_tes!P21=0,"",RES_hh_tes!P21/RES_hh_fec!P21)</f>
        <v>0.64824207506241305</v>
      </c>
      <c r="Q21" s="78">
        <f>IF(RES_hh_tes!Q21=0,"",RES_hh_tes!Q21/RES_hh_fec!Q21)</f>
        <v>0.65631543694546701</v>
      </c>
      <c r="R21" s="78">
        <f>IF(RES_hh_tes!R21=0,"",RES_hh_tes!R21/RES_hh_fec!R21)</f>
        <v>0.66801180419671047</v>
      </c>
      <c r="S21" s="78">
        <f>IF(RES_hh_tes!S21=0,"",RES_hh_tes!S21/RES_hh_fec!S21)</f>
        <v>0.68257824710113024</v>
      </c>
      <c r="T21" s="78">
        <f>IF(RES_hh_tes!T21=0,"",RES_hh_tes!T21/RES_hh_fec!T21)</f>
        <v>0.69768256639314796</v>
      </c>
      <c r="U21" s="78">
        <f>IF(RES_hh_tes!U21=0,"",RES_hh_tes!U21/RES_hh_fec!U21)</f>
        <v>0.71336805179557228</v>
      </c>
      <c r="V21" s="78">
        <f>IF(RES_hh_tes!V21=0,"",RES_hh_tes!V21/RES_hh_fec!V21)</f>
        <v>0.72814578670182406</v>
      </c>
      <c r="W21" s="78">
        <f>IF(RES_hh_tes!W21=0,"",RES_hh_tes!W21/RES_hh_fec!W21)</f>
        <v>0.74375693000108589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0.48381183523875027</v>
      </c>
      <c r="C22" s="78">
        <f>IF(RES_hh_tes!C22=0,"",RES_hh_tes!C22/RES_hh_fec!C22)</f>
        <v>0.49698903605197065</v>
      </c>
      <c r="D22" s="78">
        <f>IF(RES_hh_tes!D22=0,"",RES_hh_tes!D22/RES_hh_fec!D22)</f>
        <v>0.51870304933291889</v>
      </c>
      <c r="E22" s="78">
        <f>IF(RES_hh_tes!E22=0,"",RES_hh_tes!E22/RES_hh_fec!E22)</f>
        <v>0.54411520468222152</v>
      </c>
      <c r="F22" s="78">
        <f>IF(RES_hh_tes!F22=0,"",RES_hh_tes!F22/RES_hh_fec!F22)</f>
        <v>0.56856452921318668</v>
      </c>
      <c r="G22" s="78">
        <f>IF(RES_hh_tes!G22=0,"",RES_hh_tes!G22/RES_hh_fec!G22)</f>
        <v>0.59735591922220532</v>
      </c>
      <c r="H22" s="78">
        <f>IF(RES_hh_tes!H22=0,"",RES_hh_tes!H22/RES_hh_fec!H22)</f>
        <v>0.62366813403710841</v>
      </c>
      <c r="I22" s="78">
        <f>IF(RES_hh_tes!I22=0,"",RES_hh_tes!I22/RES_hh_fec!I22)</f>
        <v>0.64879059977305786</v>
      </c>
      <c r="J22" s="78">
        <f>IF(RES_hh_tes!J22=0,"",RES_hh_tes!J22/RES_hh_fec!J22)</f>
        <v>0.6670472284142368</v>
      </c>
      <c r="K22" s="78">
        <f>IF(RES_hh_tes!K22=0,"",RES_hh_tes!K22/RES_hh_fec!K22)</f>
        <v>0.68124167578455308</v>
      </c>
      <c r="L22" s="78">
        <f>IF(RES_hh_tes!L22=0,"",RES_hh_tes!L22/RES_hh_fec!L22)</f>
        <v>0.69430072332348725</v>
      </c>
      <c r="M22" s="78">
        <f>IF(RES_hh_tes!M22=0,"",RES_hh_tes!M22/RES_hh_fec!M22)</f>
        <v>0.70469814112406759</v>
      </c>
      <c r="N22" s="78">
        <f>IF(RES_hh_tes!N22=0,"",RES_hh_tes!N22/RES_hh_fec!N22)</f>
        <v>0.71580550175238078</v>
      </c>
      <c r="O22" s="78">
        <f>IF(RES_hh_tes!O22=0,"",RES_hh_tes!O22/RES_hh_fec!O22)</f>
        <v>0.72628840350635515</v>
      </c>
      <c r="P22" s="78">
        <f>IF(RES_hh_tes!P22=0,"",RES_hh_tes!P22/RES_hh_fec!P22)</f>
        <v>0.72897410079571112</v>
      </c>
      <c r="Q22" s="78">
        <f>IF(RES_hh_tes!Q22=0,"",RES_hh_tes!Q22/RES_hh_fec!Q22)</f>
        <v>0.73425525316542994</v>
      </c>
      <c r="R22" s="78">
        <f>IF(RES_hh_tes!R22=0,"",RES_hh_tes!R22/RES_hh_fec!R22)</f>
        <v>0.74384423265100608</v>
      </c>
      <c r="S22" s="78">
        <f>IF(RES_hh_tes!S22=0,"",RES_hh_tes!S22/RES_hh_fec!S22)</f>
        <v>0.75828617302042256</v>
      </c>
      <c r="T22" s="78">
        <f>IF(RES_hh_tes!T22=0,"",RES_hh_tes!T22/RES_hh_fec!T22)</f>
        <v>0.77125060424786118</v>
      </c>
      <c r="U22" s="78">
        <f>IF(RES_hh_tes!U22=0,"",RES_hh_tes!U22/RES_hh_fec!U22)</f>
        <v>0.78380969408251289</v>
      </c>
      <c r="V22" s="78">
        <f>IF(RES_hh_tes!V22=0,"",RES_hh_tes!V22/RES_hh_fec!V22)</f>
        <v>0.7948979542323692</v>
      </c>
      <c r="W22" s="78">
        <f>IF(RES_hh_tes!W22=0,"",RES_hh_tes!W22/RES_hh_fec!W22)</f>
        <v>0.80871491725603628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0.64520688177251617</v>
      </c>
      <c r="C25" s="79">
        <f>IF(RES_hh_tes!C25=0,"",RES_hh_tes!C25/RES_hh_fec!C25)</f>
        <v>0.64850925352026478</v>
      </c>
      <c r="D25" s="79">
        <f>IF(RES_hh_tes!D25=0,"",RES_hh_tes!D25/RES_hh_fec!D25)</f>
        <v>0.6519827351671954</v>
      </c>
      <c r="E25" s="79">
        <f>IF(RES_hh_tes!E25=0,"",RES_hh_tes!E25/RES_hh_fec!E25)</f>
        <v>0.65558958451190708</v>
      </c>
      <c r="F25" s="79">
        <f>IF(RES_hh_tes!F25=0,"",RES_hh_tes!F25/RES_hh_fec!F25)</f>
        <v>0.66013013939042153</v>
      </c>
      <c r="G25" s="79">
        <f>IF(RES_hh_tes!G25=0,"",RES_hh_tes!G25/RES_hh_fec!G25)</f>
        <v>0.66486628576343854</v>
      </c>
      <c r="H25" s="79">
        <f>IF(RES_hh_tes!H25=0,"",RES_hh_tes!H25/RES_hh_fec!H25)</f>
        <v>0.66966422316031682</v>
      </c>
      <c r="I25" s="79">
        <f>IF(RES_hh_tes!I25=0,"",RES_hh_tes!I25/RES_hh_fec!I25)</f>
        <v>0.67227634006563819</v>
      </c>
      <c r="J25" s="79">
        <f>IF(RES_hh_tes!J25=0,"",RES_hh_tes!J25/RES_hh_fec!J25)</f>
        <v>0.67330566352079579</v>
      </c>
      <c r="K25" s="79">
        <f>IF(RES_hh_tes!K25=0,"",RES_hh_tes!K25/RES_hh_fec!K25)</f>
        <v>0.67458454532618917</v>
      </c>
      <c r="L25" s="79">
        <f>IF(RES_hh_tes!L25=0,"",RES_hh_tes!L25/RES_hh_fec!L25)</f>
        <v>0.67640022321715676</v>
      </c>
      <c r="M25" s="79">
        <f>IF(RES_hh_tes!M25=0,"",RES_hh_tes!M25/RES_hh_fec!M25)</f>
        <v>0.67870683637618545</v>
      </c>
      <c r="N25" s="79">
        <f>IF(RES_hh_tes!N25=0,"",RES_hh_tes!N25/RES_hh_fec!N25)</f>
        <v>0.68206902165335415</v>
      </c>
      <c r="O25" s="79">
        <f>IF(RES_hh_tes!O25=0,"",RES_hh_tes!O25/RES_hh_fec!O25)</f>
        <v>0.68671038898009051</v>
      </c>
      <c r="P25" s="79">
        <f>IF(RES_hh_tes!P25=0,"",RES_hh_tes!P25/RES_hh_fec!P25)</f>
        <v>0.69156007373437678</v>
      </c>
      <c r="Q25" s="79">
        <f>IF(RES_hh_tes!Q25=0,"",RES_hh_tes!Q25/RES_hh_fec!Q25)</f>
        <v>0.69781951161413658</v>
      </c>
      <c r="R25" s="79">
        <f>IF(RES_hh_tes!R25=0,"",RES_hh_tes!R25/RES_hh_fec!R25)</f>
        <v>0.70552897125485581</v>
      </c>
      <c r="S25" s="79">
        <f>IF(RES_hh_tes!S25=0,"",RES_hh_tes!S25/RES_hh_fec!S25)</f>
        <v>0.7139474299416716</v>
      </c>
      <c r="T25" s="79">
        <f>IF(RES_hh_tes!T25=0,"",RES_hh_tes!T25/RES_hh_fec!T25)</f>
        <v>0.7239613282279399</v>
      </c>
      <c r="U25" s="79">
        <f>IF(RES_hh_tes!U25=0,"",RES_hh_tes!U25/RES_hh_fec!U25)</f>
        <v>0.73417015740179803</v>
      </c>
      <c r="V25" s="79">
        <f>IF(RES_hh_tes!V25=0,"",RES_hh_tes!V25/RES_hh_fec!V25)</f>
        <v>0.74393498338344599</v>
      </c>
      <c r="W25" s="79">
        <f>IF(RES_hh_tes!W25=0,"",RES_hh_tes!W25/RES_hh_fec!W25)</f>
        <v>0.75204294609631628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0.99999999999999978</v>
      </c>
      <c r="D26" s="81">
        <f>IF(RES_hh_tes!D26=0,"",RES_hh_tes!D26/RES_hh_fec!D26)</f>
        <v>1.0000000000000002</v>
      </c>
      <c r="E26" s="81">
        <f>IF(RES_hh_tes!E26=0,"",RES_hh_tes!E26/RES_hh_fec!E26)</f>
        <v>1.0000000000000002</v>
      </c>
      <c r="F26" s="81">
        <f>IF(RES_hh_tes!F26=0,"",RES_hh_tes!F26/RES_hh_fec!F26)</f>
        <v>1</v>
      </c>
      <c r="G26" s="81">
        <f>IF(RES_hh_tes!G26=0,"",RES_hh_tes!G26/RES_hh_fec!G26)</f>
        <v>1.0000000000000007</v>
      </c>
      <c r="H26" s="81">
        <f>IF(RES_hh_tes!H26=0,"",RES_hh_tes!H26/RES_hh_fec!H26)</f>
        <v>0.99999999999999911</v>
      </c>
      <c r="I26" s="81">
        <f>IF(RES_hh_tes!I26=0,"",RES_hh_tes!I26/RES_hh_fec!I26)</f>
        <v>1.0000000000000009</v>
      </c>
      <c r="J26" s="81">
        <f>IF(RES_hh_tes!J26=0,"",RES_hh_tes!J26/RES_hh_fec!J26)</f>
        <v>1.0000000000000013</v>
      </c>
      <c r="K26" s="81">
        <f>IF(RES_hh_tes!K26=0,"",RES_hh_tes!K26/RES_hh_fec!K26)</f>
        <v>1.0000000000000009</v>
      </c>
      <c r="L26" s="81">
        <f>IF(RES_hh_tes!L26=0,"",RES_hh_tes!L26/RES_hh_fec!L26)</f>
        <v>1.0000000000000002</v>
      </c>
      <c r="M26" s="81">
        <f>IF(RES_hh_tes!M26=0,"",RES_hh_tes!M26/RES_hh_fec!M26)</f>
        <v>0.99999999999999656</v>
      </c>
      <c r="N26" s="81">
        <f>IF(RES_hh_tes!N26=0,"",RES_hh_tes!N26/RES_hh_fec!N26)</f>
        <v>0.99999999999999722</v>
      </c>
      <c r="O26" s="81">
        <f>IF(RES_hh_tes!O26=0,"",RES_hh_tes!O26/RES_hh_fec!O26)</f>
        <v>0.99999999999999922</v>
      </c>
      <c r="P26" s="81">
        <f>IF(RES_hh_tes!P26=0,"",RES_hh_tes!P26/RES_hh_fec!P26)</f>
        <v>1.0000000000000011</v>
      </c>
      <c r="Q26" s="81">
        <f>IF(RES_hh_tes!Q26=0,"",RES_hh_tes!Q26/RES_hh_fec!Q26)</f>
        <v>0.99999999999999634</v>
      </c>
      <c r="R26" s="81">
        <f>IF(RES_hh_tes!R26=0,"",RES_hh_tes!R26/RES_hh_fec!R26)</f>
        <v>1.0000000000000004</v>
      </c>
      <c r="S26" s="81">
        <f>IF(RES_hh_tes!S26=0,"",RES_hh_tes!S26/RES_hh_fec!S26)</f>
        <v>1.0000000000000056</v>
      </c>
      <c r="T26" s="81">
        <f>IF(RES_hh_tes!T26=0,"",RES_hh_tes!T26/RES_hh_fec!T26)</f>
        <v>1.000000000000006</v>
      </c>
      <c r="U26" s="81">
        <f>IF(RES_hh_tes!U26=0,"",RES_hh_tes!U26/RES_hh_fec!U26)</f>
        <v>1.000000000000004</v>
      </c>
      <c r="V26" s="81">
        <f>IF(RES_hh_tes!V26=0,"",RES_hh_tes!V26/RES_hh_fec!V26)</f>
        <v>1.0000000000000002</v>
      </c>
      <c r="W26" s="81">
        <f>IF(RES_hh_tes!W26=0,"",RES_hh_tes!W26/RES_hh_fec!W26)</f>
        <v>0.99999999999999856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0.70908041242209197</v>
      </c>
      <c r="C27" s="70">
        <f>IF(RES_hh_tes!C27=0,"",RES_hh_tes!C27/RES_hh_fec!C27)</f>
        <v>0.70878800657766683</v>
      </c>
      <c r="D27" s="70">
        <f>IF(RES_hh_tes!D27=0,"",RES_hh_tes!D27/RES_hh_fec!D27)</f>
        <v>0.70990607469524825</v>
      </c>
      <c r="E27" s="70">
        <f>IF(RES_hh_tes!E27=0,"",RES_hh_tes!E27/RES_hh_fec!E27)</f>
        <v>0.71205401170643179</v>
      </c>
      <c r="F27" s="70">
        <f>IF(RES_hh_tes!F27=0,"",RES_hh_tes!F27/RES_hh_fec!F27)</f>
        <v>0.71060602046997245</v>
      </c>
      <c r="G27" s="70">
        <f>IF(RES_hh_tes!G27=0,"",RES_hh_tes!G27/RES_hh_fec!G27)</f>
        <v>0.71294621895894006</v>
      </c>
      <c r="H27" s="70">
        <f>IF(RES_hh_tes!H27=0,"",RES_hh_tes!H27/RES_hh_fec!H27)</f>
        <v>0.71211094295227162</v>
      </c>
      <c r="I27" s="70">
        <f>IF(RES_hh_tes!I27=0,"",RES_hh_tes!I27/RES_hh_fec!I27)</f>
        <v>0.71217594247385718</v>
      </c>
      <c r="J27" s="70">
        <f>IF(RES_hh_tes!J27=0,"",RES_hh_tes!J27/RES_hh_fec!J27)</f>
        <v>0.71722628140257583</v>
      </c>
      <c r="K27" s="70">
        <f>IF(RES_hh_tes!K27=0,"",RES_hh_tes!K27/RES_hh_fec!K27)</f>
        <v>0.71530818616251668</v>
      </c>
      <c r="L27" s="70">
        <f>IF(RES_hh_tes!L27=0,"",RES_hh_tes!L27/RES_hh_fec!L27)</f>
        <v>0.71536598879197744</v>
      </c>
      <c r="M27" s="70">
        <f>IF(RES_hh_tes!M27=0,"",RES_hh_tes!M27/RES_hh_fec!M27)</f>
        <v>0.71805532601859956</v>
      </c>
      <c r="N27" s="70">
        <f>IF(RES_hh_tes!N27=0,"",RES_hh_tes!N27/RES_hh_fec!N27)</f>
        <v>0.71841503267704099</v>
      </c>
      <c r="O27" s="70">
        <f>IF(RES_hh_tes!O27=0,"",RES_hh_tes!O27/RES_hh_fec!O27)</f>
        <v>0.72119690588328267</v>
      </c>
      <c r="P27" s="70">
        <f>IF(RES_hh_tes!P27=0,"",RES_hh_tes!P27/RES_hh_fec!P27)</f>
        <v>0.72307506291002011</v>
      </c>
      <c r="Q27" s="70">
        <f>IF(RES_hh_tes!Q27=0,"",RES_hh_tes!Q27/RES_hh_fec!Q27)</f>
        <v>0.72770995604656019</v>
      </c>
      <c r="R27" s="70">
        <f>IF(RES_hh_tes!R27=0,"",RES_hh_tes!R27/RES_hh_fec!R27)</f>
        <v>0.72919853110406918</v>
      </c>
      <c r="S27" s="70">
        <f>IF(RES_hh_tes!S27=0,"",RES_hh_tes!S27/RES_hh_fec!S27)</f>
        <v>0.73816846961259974</v>
      </c>
      <c r="T27" s="70">
        <f>IF(RES_hh_tes!T27=0,"",RES_hh_tes!T27/RES_hh_fec!T27)</f>
        <v>0.7491212390105676</v>
      </c>
      <c r="U27" s="70">
        <f>IF(RES_hh_tes!U27=0,"",RES_hh_tes!U27/RES_hh_fec!U27)</f>
        <v>0.76072707243759963</v>
      </c>
      <c r="V27" s="70">
        <f>IF(RES_hh_tes!V27=0,"",RES_hh_tes!V27/RES_hh_fec!V27)</f>
        <v>0.76899242996687167</v>
      </c>
      <c r="W27" s="70">
        <f>IF(RES_hh_tes!W27=0,"",RES_hh_tes!W27/RES_hh_fec!W27)</f>
        <v>0.77693799941696606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0.60782016510697867</v>
      </c>
      <c r="C29" s="78">
        <f>IF(RES_hh_tes!C29=0,"",RES_hh_tes!C29/RES_hh_fec!C29)</f>
        <v>0.60883175187732785</v>
      </c>
      <c r="D29" s="78">
        <f>IF(RES_hh_tes!D29=0,"",RES_hh_tes!D29/RES_hh_fec!D29)</f>
        <v>0.61007327926848309</v>
      </c>
      <c r="E29" s="78">
        <f>IF(RES_hh_tes!E29=0,"",RES_hh_tes!E29/RES_hh_fec!E29)</f>
        <v>0.6112040190818957</v>
      </c>
      <c r="F29" s="78">
        <f>IF(RES_hh_tes!F29=0,"",RES_hh_tes!F29/RES_hh_fec!F29)</f>
        <v>0.61239263813563916</v>
      </c>
      <c r="G29" s="78">
        <f>IF(RES_hh_tes!G29=0,"",RES_hh_tes!G29/RES_hh_fec!G29)</f>
        <v>0.61339872641559234</v>
      </c>
      <c r="H29" s="78">
        <f>IF(RES_hh_tes!H29=0,"",RES_hh_tes!H29/RES_hh_fec!H29)</f>
        <v>0.61428510862843988</v>
      </c>
      <c r="I29" s="78">
        <f>IF(RES_hh_tes!I29=0,"",RES_hh_tes!I29/RES_hh_fec!I29)</f>
        <v>0.61468316952061364</v>
      </c>
      <c r="J29" s="78">
        <f>IF(RES_hh_tes!J29=0,"",RES_hh_tes!J29/RES_hh_fec!J29)</f>
        <v>0.61479525704787219</v>
      </c>
      <c r="K29" s="78">
        <f>IF(RES_hh_tes!K29=0,"",RES_hh_tes!K29/RES_hh_fec!K29)</f>
        <v>0.61493610179427394</v>
      </c>
      <c r="L29" s="78">
        <f>IF(RES_hh_tes!L29=0,"",RES_hh_tes!L29/RES_hh_fec!L29)</f>
        <v>0.6150799411493274</v>
      </c>
      <c r="M29" s="78">
        <f>IF(RES_hh_tes!M29=0,"",RES_hh_tes!M29/RES_hh_fec!M29)</f>
        <v>0.61521870041849713</v>
      </c>
      <c r="N29" s="78">
        <f>IF(RES_hh_tes!N29=0,"",RES_hh_tes!N29/RES_hh_fec!N29)</f>
        <v>0.61533321520709039</v>
      </c>
      <c r="O29" s="78">
        <f>IF(RES_hh_tes!O29=0,"",RES_hh_tes!O29/RES_hh_fec!O29)</f>
        <v>0.61542239563110313</v>
      </c>
      <c r="P29" s="78">
        <f>IF(RES_hh_tes!P29=0,"",RES_hh_tes!P29/RES_hh_fec!P29)</f>
        <v>0.61546682126111563</v>
      </c>
      <c r="Q29" s="78">
        <f>IF(RES_hh_tes!Q29=0,"",RES_hh_tes!Q29/RES_hh_fec!Q29)</f>
        <v>0.61550247311551809</v>
      </c>
      <c r="R29" s="78">
        <f>IF(RES_hh_tes!R29=0,"",RES_hh_tes!R29/RES_hh_fec!R29)</f>
        <v>0.61560306294408185</v>
      </c>
      <c r="S29" s="78">
        <f>IF(RES_hh_tes!S29=0,"",RES_hh_tes!S29/RES_hh_fec!S29)</f>
        <v>0.61580949422659159</v>
      </c>
      <c r="T29" s="78">
        <f>IF(RES_hh_tes!T29=0,"",RES_hh_tes!T29/RES_hh_fec!T29)</f>
        <v>0.61614181922266131</v>
      </c>
      <c r="U29" s="78">
        <f>IF(RES_hh_tes!U29=0,"",RES_hh_tes!U29/RES_hh_fec!U29)</f>
        <v>0.61660328485156624</v>
      </c>
      <c r="V29" s="78">
        <f>IF(RES_hh_tes!V29=0,"",RES_hh_tes!V29/RES_hh_fec!V29)</f>
        <v>0.61708080235827745</v>
      </c>
      <c r="W29" s="78">
        <f>IF(RES_hh_tes!W29=0,"",RES_hh_tes!W29/RES_hh_fec!W29)</f>
        <v>0.61769621787580742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0.60464049605027415</v>
      </c>
      <c r="C30" s="78">
        <f>IF(RES_hh_tes!C30=0,"",RES_hh_tes!C30/RES_hh_fec!C30)</f>
        <v>0.60582239832829343</v>
      </c>
      <c r="D30" s="78">
        <f>IF(RES_hh_tes!D30=0,"",RES_hh_tes!D30/RES_hh_fec!D30)</f>
        <v>0.60700397707950848</v>
      </c>
      <c r="E30" s="78">
        <f>IF(RES_hh_tes!E30=0,"",RES_hh_tes!E30/RES_hh_fec!E30)</f>
        <v>0.60820077413903506</v>
      </c>
      <c r="F30" s="78">
        <f>IF(RES_hh_tes!F30=0,"",RES_hh_tes!F30/RES_hh_fec!F30)</f>
        <v>0.60945731648180901</v>
      </c>
      <c r="G30" s="78">
        <f>IF(RES_hh_tes!G30=0,"",RES_hh_tes!G30/RES_hh_fec!G30)</f>
        <v>0.61066935233250241</v>
      </c>
      <c r="H30" s="78">
        <f>IF(RES_hh_tes!H30=0,"",RES_hh_tes!H30/RES_hh_fec!H30)</f>
        <v>0.61188765096627296</v>
      </c>
      <c r="I30" s="78">
        <f>IF(RES_hh_tes!I30=0,"",RES_hh_tes!I30/RES_hh_fec!I30)</f>
        <v>0.61247987812620164</v>
      </c>
      <c r="J30" s="78">
        <f>IF(RES_hh_tes!J30=0,"",RES_hh_tes!J30/RES_hh_fec!J30)</f>
        <v>0.61274642274836033</v>
      </c>
      <c r="K30" s="78">
        <f>IF(RES_hh_tes!K30=0,"",RES_hh_tes!K30/RES_hh_fec!K30)</f>
        <v>0.61314118053478817</v>
      </c>
      <c r="L30" s="78">
        <f>IF(RES_hh_tes!L30=0,"",RES_hh_tes!L30/RES_hh_fec!L30)</f>
        <v>0.61354010272687753</v>
      </c>
      <c r="M30" s="78">
        <f>IF(RES_hh_tes!M30=0,"",RES_hh_tes!M30/RES_hh_fec!M30)</f>
        <v>0.61391196508657242</v>
      </c>
      <c r="N30" s="78">
        <f>IF(RES_hh_tes!N30=0,"",RES_hh_tes!N30/RES_hh_fec!N30)</f>
        <v>0.61423620237072363</v>
      </c>
      <c r="O30" s="78">
        <f>IF(RES_hh_tes!O30=0,"",RES_hh_tes!O30/RES_hh_fec!O30)</f>
        <v>0.61447544277458233</v>
      </c>
      <c r="P30" s="78">
        <f>IF(RES_hh_tes!P30=0,"",RES_hh_tes!P30/RES_hh_fec!P30)</f>
        <v>0.61458703325965669</v>
      </c>
      <c r="Q30" s="78">
        <f>IF(RES_hh_tes!Q30=0,"",RES_hh_tes!Q30/RES_hh_fec!Q30)</f>
        <v>0.61467391372556157</v>
      </c>
      <c r="R30" s="78">
        <f>IF(RES_hh_tes!R30=0,"",RES_hh_tes!R30/RES_hh_fec!R30)</f>
        <v>0.61490486353964191</v>
      </c>
      <c r="S30" s="78">
        <f>IF(RES_hh_tes!S30=0,"",RES_hh_tes!S30/RES_hh_fec!S30)</f>
        <v>0.61539696011186396</v>
      </c>
      <c r="T30" s="78">
        <f>IF(RES_hh_tes!T30=0,"",RES_hh_tes!T30/RES_hh_fec!T30)</f>
        <v>0.6162028701602229</v>
      </c>
      <c r="U30" s="78">
        <f>IF(RES_hh_tes!U30=0,"",RES_hh_tes!U30/RES_hh_fec!U30)</f>
        <v>0.61739886910336694</v>
      </c>
      <c r="V30" s="78">
        <f>IF(RES_hh_tes!V30=0,"",RES_hh_tes!V30/RES_hh_fec!V30)</f>
        <v>0.61906773671083337</v>
      </c>
      <c r="W30" s="78">
        <f>IF(RES_hh_tes!W30=0,"",RES_hh_tes!W30/RES_hh_fec!W30)</f>
        <v>0.62093217501326925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0.75383693184338896</v>
      </c>
      <c r="C32" s="81">
        <f>IF(RES_hh_tes!C32=0,"",RES_hh_tes!C32/RES_hh_fec!C32)</f>
        <v>0.75602583816642022</v>
      </c>
      <c r="D32" s="81">
        <f>IF(RES_hh_tes!D32=0,"",RES_hh_tes!D32/RES_hh_fec!D32)</f>
        <v>0.75846334061892584</v>
      </c>
      <c r="E32" s="81">
        <f>IF(RES_hh_tes!E32=0,"",RES_hh_tes!E32/RES_hh_fec!E32)</f>
        <v>0.76113861218539436</v>
      </c>
      <c r="F32" s="81">
        <f>IF(RES_hh_tes!F32=0,"",RES_hh_tes!F32/RES_hh_fec!F32)</f>
        <v>0.76437731004998655</v>
      </c>
      <c r="G32" s="81">
        <f>IF(RES_hh_tes!G32=0,"",RES_hh_tes!G32/RES_hh_fec!G32)</f>
        <v>0.76767335879291121</v>
      </c>
      <c r="H32" s="81">
        <f>IF(RES_hh_tes!H32=0,"",RES_hh_tes!H32/RES_hh_fec!H32)</f>
        <v>0.77106265634281801</v>
      </c>
      <c r="I32" s="81">
        <f>IF(RES_hh_tes!I32=0,"",RES_hh_tes!I32/RES_hh_fec!I32)</f>
        <v>0.77299005475221239</v>
      </c>
      <c r="J32" s="81">
        <f>IF(RES_hh_tes!J32=0,"",RES_hh_tes!J32/RES_hh_fec!J32)</f>
        <v>0.77400342497500896</v>
      </c>
      <c r="K32" s="81">
        <f>IF(RES_hh_tes!K32=0,"",RES_hh_tes!K32/RES_hh_fec!K32)</f>
        <v>0.77556168065482356</v>
      </c>
      <c r="L32" s="81">
        <f>IF(RES_hh_tes!L32=0,"",RES_hh_tes!L32/RES_hh_fec!L32)</f>
        <v>0.77727347939908686</v>
      </c>
      <c r="M32" s="81">
        <f>IF(RES_hh_tes!M32=0,"",RES_hh_tes!M32/RES_hh_fec!M32)</f>
        <v>0.77936631049775229</v>
      </c>
      <c r="N32" s="81">
        <f>IF(RES_hh_tes!N32=0,"",RES_hh_tes!N32/RES_hh_fec!N32)</f>
        <v>0.78178985768159326</v>
      </c>
      <c r="O32" s="81">
        <f>IF(RES_hh_tes!O32=0,"",RES_hh_tes!O32/RES_hh_fec!O32)</f>
        <v>0.78464346261142381</v>
      </c>
      <c r="P32" s="81">
        <f>IF(RES_hh_tes!P32=0,"",RES_hh_tes!P32/RES_hh_fec!P32)</f>
        <v>0.78716860233528063</v>
      </c>
      <c r="Q32" s="81">
        <f>IF(RES_hh_tes!Q32=0,"",RES_hh_tes!Q32/RES_hh_fec!Q32)</f>
        <v>0.79096345877599006</v>
      </c>
      <c r="R32" s="81">
        <f>IF(RES_hh_tes!R32=0,"",RES_hh_tes!R32/RES_hh_fec!R32)</f>
        <v>0.79629046612176269</v>
      </c>
      <c r="S32" s="81">
        <f>IF(RES_hh_tes!S32=0,"",RES_hh_tes!S32/RES_hh_fec!S32)</f>
        <v>0.80410737909501406</v>
      </c>
      <c r="T32" s="81">
        <f>IF(RES_hh_tes!T32=0,"",RES_hh_tes!T32/RES_hh_fec!T32)</f>
        <v>0.81404200750876787</v>
      </c>
      <c r="U32" s="81">
        <f>IF(RES_hh_tes!U32=0,"",RES_hh_tes!U32/RES_hh_fec!U32)</f>
        <v>0.82548765648934608</v>
      </c>
      <c r="V32" s="81">
        <f>IF(RES_hh_tes!V32=0,"",RES_hh_tes!V32/RES_hh_fec!V32)</f>
        <v>0.83677349211111374</v>
      </c>
      <c r="W32" s="81">
        <f>IF(RES_hh_tes!W32=0,"",RES_hh_tes!W32/RES_hh_fec!W32)</f>
        <v>0.84738633280506526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20450.39258892</v>
      </c>
      <c r="C3" s="65">
        <f t="shared" si="0"/>
        <v>21234.345853319999</v>
      </c>
      <c r="D3" s="65">
        <f t="shared" si="0"/>
        <v>19315.244441399998</v>
      </c>
      <c r="E3" s="65">
        <f t="shared" si="0"/>
        <v>20637.913602119996</v>
      </c>
      <c r="F3" s="65">
        <f t="shared" si="0"/>
        <v>20456.161133399994</v>
      </c>
      <c r="G3" s="65">
        <f t="shared" si="0"/>
        <v>20268.883984440003</v>
      </c>
      <c r="H3" s="65">
        <f t="shared" si="0"/>
        <v>18837.077159159999</v>
      </c>
      <c r="I3" s="65">
        <f t="shared" si="0"/>
        <v>16502.276011199992</v>
      </c>
      <c r="J3" s="65">
        <f t="shared" si="0"/>
        <v>19386.854294160003</v>
      </c>
      <c r="K3" s="65">
        <f t="shared" si="0"/>
        <v>18073.811479199998</v>
      </c>
      <c r="L3" s="65">
        <f t="shared" si="0"/>
        <v>19622.581737960001</v>
      </c>
      <c r="M3" s="65">
        <f t="shared" si="0"/>
        <v>15986.550981600001</v>
      </c>
      <c r="N3" s="65">
        <f t="shared" si="0"/>
        <v>16782.957177959997</v>
      </c>
      <c r="O3" s="65">
        <f t="shared" si="0"/>
        <v>18213.556084320007</v>
      </c>
      <c r="P3" s="65">
        <f t="shared" si="0"/>
        <v>14411.121682320001</v>
      </c>
      <c r="Q3" s="65">
        <f t="shared" si="0"/>
        <v>16341.539719200009</v>
      </c>
      <c r="R3" s="65">
        <f t="shared" ref="R3:V3" si="1">SUM(R4,R15,R17,R27)</f>
        <v>16073.818051919992</v>
      </c>
      <c r="S3" s="65">
        <f t="shared" si="1"/>
        <v>15874.182157320007</v>
      </c>
      <c r="T3" s="65">
        <f t="shared" si="1"/>
        <v>15625.619303760006</v>
      </c>
      <c r="U3" s="65">
        <f t="shared" si="1"/>
        <v>15017.376324959994</v>
      </c>
      <c r="V3" s="65">
        <f t="shared" si="1"/>
        <v>15139.984929119997</v>
      </c>
      <c r="W3" s="65">
        <f t="shared" ref="W3" si="2">SUM(W4,W15,W17,W27)</f>
        <v>16231.607511959995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19405.874860049662</v>
      </c>
      <c r="C4" s="69">
        <f t="shared" si="3"/>
        <v>20182.727540316144</v>
      </c>
      <c r="D4" s="69">
        <f t="shared" si="3"/>
        <v>18266.975687465154</v>
      </c>
      <c r="E4" s="69">
        <f t="shared" si="3"/>
        <v>19553.136220094348</v>
      </c>
      <c r="F4" s="69">
        <f t="shared" si="3"/>
        <v>19139.661398570774</v>
      </c>
      <c r="G4" s="69">
        <f t="shared" si="3"/>
        <v>18881.998151771229</v>
      </c>
      <c r="H4" s="69">
        <f t="shared" si="3"/>
        <v>17368.055794472475</v>
      </c>
      <c r="I4" s="69">
        <f t="shared" si="3"/>
        <v>15067.439203022319</v>
      </c>
      <c r="J4" s="69">
        <f t="shared" si="3"/>
        <v>17760.017590495008</v>
      </c>
      <c r="K4" s="69">
        <f t="shared" si="3"/>
        <v>16363.441821876993</v>
      </c>
      <c r="L4" s="69">
        <f t="shared" si="3"/>
        <v>17919.491709996772</v>
      </c>
      <c r="M4" s="69">
        <f t="shared" si="3"/>
        <v>14327.318094505146</v>
      </c>
      <c r="N4" s="69">
        <f t="shared" si="3"/>
        <v>15046.54798037669</v>
      </c>
      <c r="O4" s="69">
        <f t="shared" si="3"/>
        <v>16508.93610794274</v>
      </c>
      <c r="P4" s="69">
        <f t="shared" si="3"/>
        <v>12676.394995372408</v>
      </c>
      <c r="Q4" s="69">
        <f t="shared" si="3"/>
        <v>14628.547779949204</v>
      </c>
      <c r="R4" s="69">
        <f t="shared" ref="R4:V4" si="4">SUM(R5:R14)</f>
        <v>14334.037042597985</v>
      </c>
      <c r="S4" s="69">
        <f t="shared" si="4"/>
        <v>14201.713305032201</v>
      </c>
      <c r="T4" s="69">
        <f t="shared" si="4"/>
        <v>13988.311019452291</v>
      </c>
      <c r="U4" s="69">
        <f t="shared" si="4"/>
        <v>13396.32636202882</v>
      </c>
      <c r="V4" s="69">
        <f t="shared" si="4"/>
        <v>13668.340904446253</v>
      </c>
      <c r="W4" s="69">
        <f t="shared" ref="W4" si="5">SUM(W5:W14)</f>
        <v>14661.91388866564</v>
      </c>
      <c r="DA4" s="88" t="s">
        <v>265</v>
      </c>
    </row>
    <row r="5" spans="1:105" ht="12" customHeight="1" x14ac:dyDescent="0.25">
      <c r="A5" s="28" t="s">
        <v>51</v>
      </c>
      <c r="B5" s="72">
        <v>784.52152038176121</v>
      </c>
      <c r="C5" s="72">
        <v>860.84805451252782</v>
      </c>
      <c r="D5" s="72">
        <v>770.7533231285131</v>
      </c>
      <c r="E5" s="72">
        <v>540.33148892645283</v>
      </c>
      <c r="F5" s="72">
        <v>598.47473992483935</v>
      </c>
      <c r="G5" s="72">
        <v>462.7636915172036</v>
      </c>
      <c r="H5" s="72">
        <v>455.50880594895102</v>
      </c>
      <c r="I5" s="72">
        <v>374.90398732693347</v>
      </c>
      <c r="J5" s="72">
        <v>533.54667274273413</v>
      </c>
      <c r="K5" s="72">
        <v>878.9041723717454</v>
      </c>
      <c r="L5" s="72">
        <v>495.17648759360975</v>
      </c>
      <c r="M5" s="72">
        <v>415.83508510850942</v>
      </c>
      <c r="N5" s="72">
        <v>397.26444348938645</v>
      </c>
      <c r="O5" s="72">
        <v>480.70416576769247</v>
      </c>
      <c r="P5" s="72">
        <v>312.56979000694668</v>
      </c>
      <c r="Q5" s="72">
        <v>310.33785980263752</v>
      </c>
      <c r="R5" s="72">
        <v>300.20731298380485</v>
      </c>
      <c r="S5" s="72">
        <v>287.96752299615798</v>
      </c>
      <c r="T5" s="72">
        <v>235.34658746941554</v>
      </c>
      <c r="U5" s="72">
        <v>170.30417587452197</v>
      </c>
      <c r="V5" s="72">
        <v>134.56164682325911</v>
      </c>
      <c r="W5" s="72">
        <v>170.66548635622866</v>
      </c>
      <c r="DA5" s="89" t="s">
        <v>446</v>
      </c>
    </row>
    <row r="6" spans="1:105" ht="12" customHeight="1" x14ac:dyDescent="0.25">
      <c r="A6" s="28" t="s">
        <v>74</v>
      </c>
      <c r="B6" s="72">
        <v>226.13976310177819</v>
      </c>
      <c r="C6" s="72">
        <v>227.05209161918677</v>
      </c>
      <c r="D6" s="72">
        <v>269.53180782962193</v>
      </c>
      <c r="E6" s="72">
        <v>163.41309223734004</v>
      </c>
      <c r="F6" s="72">
        <v>168.8579663122695</v>
      </c>
      <c r="G6" s="72">
        <v>264.4255963941639</v>
      </c>
      <c r="H6" s="72">
        <v>264.60763655125407</v>
      </c>
      <c r="I6" s="72">
        <v>247.4571092147776</v>
      </c>
      <c r="J6" s="72">
        <v>265.21662357136063</v>
      </c>
      <c r="K6" s="72">
        <v>270.46118809512183</v>
      </c>
      <c r="L6" s="72">
        <v>319.01437836066981</v>
      </c>
      <c r="M6" s="72">
        <v>250.80110362627661</v>
      </c>
      <c r="N6" s="72">
        <v>264.38492827778413</v>
      </c>
      <c r="O6" s="72">
        <v>293.4705663604953</v>
      </c>
      <c r="P6" s="72">
        <v>240.94895888012138</v>
      </c>
      <c r="Q6" s="72">
        <v>254.84736133829148</v>
      </c>
      <c r="R6" s="72">
        <v>278.64965048000016</v>
      </c>
      <c r="S6" s="72">
        <v>293.45283475999997</v>
      </c>
      <c r="T6" s="72">
        <v>295.48462952000006</v>
      </c>
      <c r="U6" s="72">
        <v>279.52032952000047</v>
      </c>
      <c r="V6" s="72">
        <v>328.60771252000006</v>
      </c>
      <c r="W6" s="72">
        <v>361.14022999999997</v>
      </c>
      <c r="DA6" s="89" t="s">
        <v>447</v>
      </c>
    </row>
    <row r="7" spans="1:105" ht="12" customHeight="1" x14ac:dyDescent="0.25">
      <c r="A7" s="28" t="s">
        <v>205</v>
      </c>
      <c r="B7" s="72">
        <v>11379.421028858185</v>
      </c>
      <c r="C7" s="72">
        <v>11324.681253636405</v>
      </c>
      <c r="D7" s="72">
        <v>9849.4790267149729</v>
      </c>
      <c r="E7" s="72">
        <v>11137.7495781793</v>
      </c>
      <c r="F7" s="72">
        <v>10911.11939267629</v>
      </c>
      <c r="G7" s="72">
        <v>10859.117892691193</v>
      </c>
      <c r="H7" s="72">
        <v>9440.3446222912371</v>
      </c>
      <c r="I7" s="72">
        <v>7754.4468801743378</v>
      </c>
      <c r="J7" s="72">
        <v>9877.0193954715742</v>
      </c>
      <c r="K7" s="72">
        <v>8195.9324363412779</v>
      </c>
      <c r="L7" s="72">
        <v>8930.4172945791652</v>
      </c>
      <c r="M7" s="72">
        <v>7451.7416677780648</v>
      </c>
      <c r="N7" s="72">
        <v>7436.2302158847888</v>
      </c>
      <c r="O7" s="72">
        <v>8131.0696190358494</v>
      </c>
      <c r="P7" s="72">
        <v>6527.516552287454</v>
      </c>
      <c r="Q7" s="72">
        <v>7762.7267524987301</v>
      </c>
      <c r="R7" s="72">
        <v>7085.4227016226178</v>
      </c>
      <c r="S7" s="72">
        <v>7083.7364741735673</v>
      </c>
      <c r="T7" s="72">
        <v>6925.9658600738139</v>
      </c>
      <c r="U7" s="72">
        <v>6487.0811959545817</v>
      </c>
      <c r="V7" s="72">
        <v>7020.1556611882588</v>
      </c>
      <c r="W7" s="72">
        <v>6801.9561230037616</v>
      </c>
      <c r="DA7" s="89" t="s">
        <v>448</v>
      </c>
    </row>
    <row r="8" spans="1:105" ht="12" customHeight="1" x14ac:dyDescent="0.25">
      <c r="A8" s="28" t="s">
        <v>192</v>
      </c>
      <c r="B8" s="72">
        <v>7015.7925477079389</v>
      </c>
      <c r="C8" s="72">
        <v>7770.1461405480231</v>
      </c>
      <c r="D8" s="72">
        <v>7377.2115297920473</v>
      </c>
      <c r="E8" s="72">
        <v>7711.6420607512546</v>
      </c>
      <c r="F8" s="72">
        <v>7461.2092996573756</v>
      </c>
      <c r="G8" s="72">
        <v>7295.6909711686703</v>
      </c>
      <c r="H8" s="72">
        <v>7207.5947296810336</v>
      </c>
      <c r="I8" s="72">
        <v>6690.63122630627</v>
      </c>
      <c r="J8" s="72">
        <v>7084.2348987093392</v>
      </c>
      <c r="K8" s="72">
        <v>7018.1440250688474</v>
      </c>
      <c r="L8" s="72">
        <v>8174.8835494633258</v>
      </c>
      <c r="M8" s="72">
        <v>6208.9402379922958</v>
      </c>
      <c r="N8" s="72">
        <v>6948.6683927247304</v>
      </c>
      <c r="O8" s="72">
        <v>7603.6917567787041</v>
      </c>
      <c r="P8" s="72">
        <v>5595.3596941978867</v>
      </c>
      <c r="Q8" s="72">
        <v>6300.6358063095458</v>
      </c>
      <c r="R8" s="72">
        <v>6669.7573775115625</v>
      </c>
      <c r="S8" s="72">
        <v>6536.556473102476</v>
      </c>
      <c r="T8" s="72">
        <v>6531.5139423890614</v>
      </c>
      <c r="U8" s="72">
        <v>6459.420660679717</v>
      </c>
      <c r="V8" s="72">
        <v>6185.0158839147352</v>
      </c>
      <c r="W8" s="72">
        <v>7328.1520493056496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957.77620149635527</v>
      </c>
      <c r="C17" s="69">
        <f t="shared" si="7"/>
        <v>959.86683973962192</v>
      </c>
      <c r="D17" s="69">
        <f t="shared" si="7"/>
        <v>955.99673831041991</v>
      </c>
      <c r="E17" s="69">
        <f t="shared" si="7"/>
        <v>984.93476287529995</v>
      </c>
      <c r="F17" s="69">
        <f t="shared" si="7"/>
        <v>1204.7561803329097</v>
      </c>
      <c r="G17" s="69">
        <f t="shared" si="7"/>
        <v>1270.330553181931</v>
      </c>
      <c r="H17" s="69">
        <f t="shared" si="7"/>
        <v>1346.5187993149839</v>
      </c>
      <c r="I17" s="69">
        <f t="shared" si="7"/>
        <v>1310.1030273030042</v>
      </c>
      <c r="J17" s="69">
        <f t="shared" si="7"/>
        <v>1528.1881169716698</v>
      </c>
      <c r="K17" s="69">
        <f t="shared" si="7"/>
        <v>1598.6919184384317</v>
      </c>
      <c r="L17" s="69">
        <f t="shared" si="7"/>
        <v>1588.1024498351849</v>
      </c>
      <c r="M17" s="69">
        <f t="shared" si="7"/>
        <v>1552.5548255789863</v>
      </c>
      <c r="N17" s="69">
        <f t="shared" si="7"/>
        <v>1620.7060885174421</v>
      </c>
      <c r="O17" s="69">
        <f t="shared" si="7"/>
        <v>1589.9199865611906</v>
      </c>
      <c r="P17" s="69">
        <f t="shared" si="7"/>
        <v>1618.5951072723631</v>
      </c>
      <c r="Q17" s="69">
        <f t="shared" si="7"/>
        <v>1595.7184905406821</v>
      </c>
      <c r="R17" s="69">
        <f t="shared" ref="R17:V17" si="8">SUM(R18:R26)</f>
        <v>1616.412029322008</v>
      </c>
      <c r="S17" s="69">
        <f t="shared" si="8"/>
        <v>1557.5745612878059</v>
      </c>
      <c r="T17" s="69">
        <f t="shared" si="8"/>
        <v>1530.9745153077142</v>
      </c>
      <c r="U17" s="69">
        <f t="shared" si="8"/>
        <v>1522.6356079311736</v>
      </c>
      <c r="V17" s="69">
        <f t="shared" si="8"/>
        <v>1368.0503366737451</v>
      </c>
      <c r="W17" s="69">
        <f t="shared" ref="W17" si="9">SUM(W18:W26)</f>
        <v>1466.0999352943545</v>
      </c>
      <c r="DA17" s="88" t="s">
        <v>267</v>
      </c>
    </row>
    <row r="18" spans="1:105" ht="12" customHeight="1" x14ac:dyDescent="0.25">
      <c r="A18" s="28" t="s">
        <v>51</v>
      </c>
      <c r="B18" s="72">
        <v>0.52275017823899628</v>
      </c>
      <c r="C18" s="72">
        <v>0.57668548747216886</v>
      </c>
      <c r="D18" s="72">
        <v>0.59615335148693305</v>
      </c>
      <c r="E18" s="72">
        <v>0.43189203354717393</v>
      </c>
      <c r="F18" s="72">
        <v>0.64443919516035986</v>
      </c>
      <c r="G18" s="72">
        <v>0.5740281627964281</v>
      </c>
      <c r="H18" s="72">
        <v>0.685554211048924</v>
      </c>
      <c r="I18" s="72">
        <v>0.67764811306643835</v>
      </c>
      <c r="J18" s="72">
        <v>0.96006397726556825</v>
      </c>
      <c r="K18" s="72">
        <v>1.9263073882543158</v>
      </c>
      <c r="L18" s="72">
        <v>1.0251057663901404</v>
      </c>
      <c r="M18" s="72">
        <v>1.0326972114905109</v>
      </c>
      <c r="N18" s="72">
        <v>1.0469953106134431</v>
      </c>
      <c r="O18" s="72">
        <v>1.0435859923075539</v>
      </c>
      <c r="P18" s="72">
        <v>1.0464254330532008</v>
      </c>
      <c r="Q18" s="72">
        <v>1.0440972373625068</v>
      </c>
      <c r="R18" s="72">
        <v>1.0478627761950874</v>
      </c>
      <c r="S18" s="72">
        <v>1.056799403842013</v>
      </c>
      <c r="T18" s="72">
        <v>1.0554174905845035</v>
      </c>
      <c r="U18" s="72">
        <v>1.0561358854780123</v>
      </c>
      <c r="V18" s="72">
        <v>1.0531309367409576</v>
      </c>
      <c r="W18" s="72">
        <v>1.0508399637715304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26.7472563235285</v>
      </c>
      <c r="C19" s="72">
        <v>26.049880995026847</v>
      </c>
      <c r="D19" s="72">
        <v>26.6939477935613</v>
      </c>
      <c r="E19" s="72">
        <v>26.885822812560978</v>
      </c>
      <c r="F19" s="72">
        <v>29.749679022121871</v>
      </c>
      <c r="G19" s="72">
        <v>32.515291190005293</v>
      </c>
      <c r="H19" s="72">
        <v>36.729579922656761</v>
      </c>
      <c r="I19" s="72">
        <v>38.512321853218502</v>
      </c>
      <c r="J19" s="72">
        <v>36.383774662393826</v>
      </c>
      <c r="K19" s="72">
        <v>41.01579252629616</v>
      </c>
      <c r="L19" s="72">
        <v>41.806765822173837</v>
      </c>
      <c r="M19" s="72">
        <v>42.699044365017421</v>
      </c>
      <c r="N19" s="72">
        <v>43.231597808764846</v>
      </c>
      <c r="O19" s="72">
        <v>43.116336268324318</v>
      </c>
      <c r="P19" s="72">
        <v>47.524349989712938</v>
      </c>
      <c r="Q19" s="72">
        <v>43.066684860320116</v>
      </c>
      <c r="R19" s="72">
        <v>47.022120000000164</v>
      </c>
      <c r="S19" s="72">
        <v>43.829260000000069</v>
      </c>
      <c r="T19" s="72">
        <v>40.636399999999959</v>
      </c>
      <c r="U19" s="72">
        <v>40.636400000000123</v>
      </c>
      <c r="V19" s="72">
        <v>37.307874999999989</v>
      </c>
      <c r="W19" s="72">
        <v>37.606338000000001</v>
      </c>
      <c r="DA19" s="89" t="s">
        <v>458</v>
      </c>
    </row>
    <row r="20" spans="1:105" ht="12" customHeight="1" x14ac:dyDescent="0.25">
      <c r="A20" s="28" t="s">
        <v>205</v>
      </c>
      <c r="B20" s="72">
        <v>291.08364266181542</v>
      </c>
      <c r="C20" s="72">
        <v>279.74218400359109</v>
      </c>
      <c r="D20" s="72">
        <v>271.17440240502702</v>
      </c>
      <c r="E20" s="72">
        <v>306.51534010069702</v>
      </c>
      <c r="F20" s="72">
        <v>391.91221272370808</v>
      </c>
      <c r="G20" s="72">
        <v>432.52370474880883</v>
      </c>
      <c r="H20" s="72">
        <v>436.12263922876065</v>
      </c>
      <c r="I20" s="72">
        <v>405.6445491456559</v>
      </c>
      <c r="J20" s="72">
        <v>486.31591172842764</v>
      </c>
      <c r="K20" s="72">
        <v>466.66612229872271</v>
      </c>
      <c r="L20" s="72">
        <v>460.03848510083236</v>
      </c>
      <c r="M20" s="72">
        <v>497.45418282193498</v>
      </c>
      <c r="N20" s="72">
        <v>476.78655919520719</v>
      </c>
      <c r="O20" s="72">
        <v>468.41583048416123</v>
      </c>
      <c r="P20" s="72">
        <v>504.83063015254703</v>
      </c>
      <c r="Q20" s="72">
        <v>514.37776210127436</v>
      </c>
      <c r="R20" s="72">
        <v>468.83070981738035</v>
      </c>
      <c r="S20" s="72">
        <v>444.48015326643906</v>
      </c>
      <c r="T20" s="72">
        <v>419.47281296618667</v>
      </c>
      <c r="U20" s="72">
        <v>395.47984904541522</v>
      </c>
      <c r="V20" s="72">
        <v>389.98739729174468</v>
      </c>
      <c r="W20" s="72">
        <v>390.05211783623821</v>
      </c>
      <c r="DA20" s="89" t="s">
        <v>459</v>
      </c>
    </row>
    <row r="21" spans="1:105" ht="12" customHeight="1" x14ac:dyDescent="0.25">
      <c r="A21" s="28" t="s">
        <v>192</v>
      </c>
      <c r="B21" s="72">
        <v>639.42255233277228</v>
      </c>
      <c r="C21" s="72">
        <v>653.49808925353182</v>
      </c>
      <c r="D21" s="72">
        <v>657.53223476034464</v>
      </c>
      <c r="E21" s="72">
        <v>651.10170792849476</v>
      </c>
      <c r="F21" s="72">
        <v>782.44984939191943</v>
      </c>
      <c r="G21" s="72">
        <v>804.71752908032045</v>
      </c>
      <c r="H21" s="72">
        <v>872.9810259525176</v>
      </c>
      <c r="I21" s="72">
        <v>865.26850819106346</v>
      </c>
      <c r="J21" s="72">
        <v>1004.5283666035826</v>
      </c>
      <c r="K21" s="72">
        <v>1089.0836962251585</v>
      </c>
      <c r="L21" s="72">
        <v>1085.2320931457884</v>
      </c>
      <c r="M21" s="72">
        <v>1011.3689011805433</v>
      </c>
      <c r="N21" s="72">
        <v>1099.6409362028567</v>
      </c>
      <c r="O21" s="72">
        <v>1077.3442338163975</v>
      </c>
      <c r="P21" s="72">
        <v>1065.1937016970498</v>
      </c>
      <c r="Q21" s="72">
        <v>1037.2299463417251</v>
      </c>
      <c r="R21" s="72">
        <v>1099.5113367284323</v>
      </c>
      <c r="S21" s="72">
        <v>1068.2083486175247</v>
      </c>
      <c r="T21" s="72">
        <v>1069.809884850943</v>
      </c>
      <c r="U21" s="72">
        <v>1085.4632230002803</v>
      </c>
      <c r="V21" s="72">
        <v>939.70193344525944</v>
      </c>
      <c r="W21" s="72">
        <v>1037.3906394943449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86.741527373983445</v>
      </c>
      <c r="C27" s="69">
        <f t="shared" si="10"/>
        <v>91.751473264232473</v>
      </c>
      <c r="D27" s="69">
        <f t="shared" si="10"/>
        <v>92.272015624424924</v>
      </c>
      <c r="E27" s="69">
        <f t="shared" si="10"/>
        <v>99.842619150349279</v>
      </c>
      <c r="F27" s="69">
        <f t="shared" si="10"/>
        <v>111.74355449631138</v>
      </c>
      <c r="G27" s="69">
        <f t="shared" si="10"/>
        <v>116.55527948684006</v>
      </c>
      <c r="H27" s="69">
        <f t="shared" si="10"/>
        <v>122.50256537253966</v>
      </c>
      <c r="I27" s="69">
        <f t="shared" si="10"/>
        <v>124.73378087466958</v>
      </c>
      <c r="J27" s="69">
        <f t="shared" si="10"/>
        <v>98.648586693325967</v>
      </c>
      <c r="K27" s="69">
        <f t="shared" si="10"/>
        <v>111.67773888457479</v>
      </c>
      <c r="L27" s="69">
        <f t="shared" si="10"/>
        <v>114.98757812804791</v>
      </c>
      <c r="M27" s="69">
        <f t="shared" si="10"/>
        <v>106.67806151586693</v>
      </c>
      <c r="N27" s="69">
        <f t="shared" si="10"/>
        <v>115.70310906586417</v>
      </c>
      <c r="O27" s="69">
        <f t="shared" si="10"/>
        <v>114.69998981607709</v>
      </c>
      <c r="P27" s="69">
        <f t="shared" si="10"/>
        <v>116.13157967522901</v>
      </c>
      <c r="Q27" s="69">
        <f t="shared" si="10"/>
        <v>117.27344871012221</v>
      </c>
      <c r="R27" s="69">
        <f t="shared" ref="R27:V27" si="11">SUM(R28:R32)</f>
        <v>123.36897999999982</v>
      </c>
      <c r="S27" s="69">
        <f t="shared" si="11"/>
        <v>114.89429099999977</v>
      </c>
      <c r="T27" s="69">
        <f t="shared" si="11"/>
        <v>106.33376900000007</v>
      </c>
      <c r="U27" s="69">
        <f t="shared" si="11"/>
        <v>98.414355000000029</v>
      </c>
      <c r="V27" s="69">
        <f t="shared" si="11"/>
        <v>103.59368799999993</v>
      </c>
      <c r="W27" s="69">
        <f t="shared" ref="W27" si="12">SUM(W28:W32)</f>
        <v>103.59368800000018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8.3469805746933297</v>
      </c>
      <c r="C29" s="72">
        <v>8.1320273857863761</v>
      </c>
      <c r="D29" s="72">
        <v>8.5473200968167866</v>
      </c>
      <c r="E29" s="72">
        <v>9.9805606700990097</v>
      </c>
      <c r="F29" s="72">
        <v>10.379554665608666</v>
      </c>
      <c r="G29" s="72">
        <v>10.734611455830745</v>
      </c>
      <c r="H29" s="72">
        <v>12.143583526089326</v>
      </c>
      <c r="I29" s="72">
        <v>12.998343692003987</v>
      </c>
      <c r="J29" s="72">
        <v>11.880401766245633</v>
      </c>
      <c r="K29" s="72">
        <v>13.614194138582251</v>
      </c>
      <c r="L29" s="72">
        <v>13.614180097156556</v>
      </c>
      <c r="M29" s="72">
        <v>14.175351048706061</v>
      </c>
      <c r="N29" s="72">
        <v>14.571998193451236</v>
      </c>
      <c r="O29" s="72">
        <v>14.627672131180741</v>
      </c>
      <c r="P29" s="72">
        <v>16.299766850165696</v>
      </c>
      <c r="Q29" s="72">
        <v>15.566753801388671</v>
      </c>
      <c r="R29" s="72">
        <v>16.835080000000083</v>
      </c>
      <c r="S29" s="72">
        <v>16.54481999999993</v>
      </c>
      <c r="T29" s="72">
        <v>16.254560000000048</v>
      </c>
      <c r="U29" s="72">
        <v>16.544820000000005</v>
      </c>
      <c r="V29" s="72">
        <v>14.92315000000008</v>
      </c>
      <c r="W29" s="72">
        <v>14.923150000000152</v>
      </c>
      <c r="DA29" s="89" t="s">
        <v>467</v>
      </c>
    </row>
    <row r="30" spans="1:105" ht="12" customHeight="1" x14ac:dyDescent="0.25">
      <c r="A30" s="28" t="s">
        <v>192</v>
      </c>
      <c r="B30" s="72">
        <v>78.394546799290111</v>
      </c>
      <c r="C30" s="72">
        <v>83.619445878446101</v>
      </c>
      <c r="D30" s="72">
        <v>83.724695527608134</v>
      </c>
      <c r="E30" s="72">
        <v>89.862058480250269</v>
      </c>
      <c r="F30" s="72">
        <v>101.36399983070271</v>
      </c>
      <c r="G30" s="72">
        <v>105.82066803100932</v>
      </c>
      <c r="H30" s="72">
        <v>110.35898184645033</v>
      </c>
      <c r="I30" s="72">
        <v>111.73543718266559</v>
      </c>
      <c r="J30" s="72">
        <v>86.768184927080327</v>
      </c>
      <c r="K30" s="72">
        <v>98.063544745992544</v>
      </c>
      <c r="L30" s="72">
        <v>101.37339803089135</v>
      </c>
      <c r="M30" s="72">
        <v>92.502710467160867</v>
      </c>
      <c r="N30" s="72">
        <v>101.13111087241293</v>
      </c>
      <c r="O30" s="72">
        <v>100.07231768489635</v>
      </c>
      <c r="P30" s="72">
        <v>99.831812825063309</v>
      </c>
      <c r="Q30" s="72">
        <v>101.70669490873354</v>
      </c>
      <c r="R30" s="72">
        <v>106.53389999999975</v>
      </c>
      <c r="S30" s="72">
        <v>98.349470999999838</v>
      </c>
      <c r="T30" s="72">
        <v>90.079209000000034</v>
      </c>
      <c r="U30" s="72">
        <v>81.869535000000027</v>
      </c>
      <c r="V30" s="72">
        <v>88.670537999999851</v>
      </c>
      <c r="W30" s="72">
        <v>88.670538000000036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22984.724657296334</v>
      </c>
      <c r="C3" s="65">
        <f>IF(RES_hh_fec!C3=0,0,1000*11630*RES_hh_fec!C3/RES_hh_num!C3)</f>
        <v>23847.995466212022</v>
      </c>
      <c r="D3" s="65">
        <f>IF(RES_hh_fec!D3=0,0,1000*11630*RES_hh_fec!D3/RES_hh_num!D3)</f>
        <v>22121.988576536674</v>
      </c>
      <c r="E3" s="65">
        <f>IF(RES_hh_fec!E3=0,0,1000*11630*RES_hh_fec!E3/RES_hh_num!E3)</f>
        <v>23235.709790784553</v>
      </c>
      <c r="F3" s="65">
        <f>IF(RES_hh_fec!F3=0,0,1000*11630*RES_hh_fec!F3/RES_hh_num!F3)</f>
        <v>21362.972149701112</v>
      </c>
      <c r="G3" s="65">
        <f>IF(RES_hh_fec!G3=0,0,1000*11630*RES_hh_fec!G3/RES_hh_num!G3)</f>
        <v>20876.339015498514</v>
      </c>
      <c r="H3" s="65">
        <f>IF(RES_hh_fec!H3=0,0,1000*11630*RES_hh_fec!H3/RES_hh_num!H3)</f>
        <v>19659.318637694392</v>
      </c>
      <c r="I3" s="65">
        <f>IF(RES_hh_fec!I3=0,0,1000*11630*RES_hh_fec!I3/RES_hh_num!I3)</f>
        <v>17800.703546380199</v>
      </c>
      <c r="J3" s="65">
        <f>IF(RES_hh_fec!J3=0,0,1000*11630*RES_hh_fec!J3/RES_hh_num!J3)</f>
        <v>20258.652893463684</v>
      </c>
      <c r="K3" s="65">
        <f>IF(RES_hh_fec!K3=0,0,1000*11630*RES_hh_fec!K3/RES_hh_num!K3)</f>
        <v>18925.636517430852</v>
      </c>
      <c r="L3" s="65">
        <f>IF(RES_hh_fec!L3=0,0,1000*11630*RES_hh_fec!L3/RES_hh_num!L3)</f>
        <v>20954.822515715201</v>
      </c>
      <c r="M3" s="65">
        <f>IF(RES_hh_fec!M3=0,0,1000*11630*RES_hh_fec!M3/RES_hh_num!M3)</f>
        <v>16725.827511031337</v>
      </c>
      <c r="N3" s="65">
        <f>IF(RES_hh_fec!N3=0,0,1000*11630*RES_hh_fec!N3/RES_hh_num!N3)</f>
        <v>17816.630209897441</v>
      </c>
      <c r="O3" s="65">
        <f>IF(RES_hh_fec!O3=0,0,1000*11630*RES_hh_fec!O3/RES_hh_num!O3)</f>
        <v>19255.427517683107</v>
      </c>
      <c r="P3" s="65">
        <f>IF(RES_hh_fec!P3=0,0,1000*11630*RES_hh_fec!P3/RES_hh_num!P3)</f>
        <v>15234.661727693041</v>
      </c>
      <c r="Q3" s="65">
        <f>IF(RES_hh_fec!Q3=0,0,1000*11630*RES_hh_fec!Q3/RES_hh_num!Q3)</f>
        <v>16956.277846149878</v>
      </c>
      <c r="R3" s="65">
        <f>IF(RES_hh_fec!R3=0,0,1000*11630*RES_hh_fec!R3/RES_hh_num!R3)</f>
        <v>17014.318928212633</v>
      </c>
      <c r="S3" s="65">
        <f>IF(RES_hh_fec!S3=0,0,1000*11630*RES_hh_fec!S3/RES_hh_num!S3)</f>
        <v>16688.445273231093</v>
      </c>
      <c r="T3" s="65">
        <f>IF(RES_hh_fec!T3=0,0,1000*11630*RES_hh_fec!T3/RES_hh_num!T3)</f>
        <v>16371.170750938969</v>
      </c>
      <c r="U3" s="65">
        <f>IF(RES_hh_fec!U3=0,0,1000*11630*RES_hh_fec!U3/RES_hh_num!U3)</f>
        <v>15763.430768724258</v>
      </c>
      <c r="V3" s="65">
        <f>IF(RES_hh_fec!V3=0,0,1000*11630*RES_hh_fec!V3/RES_hh_num!V3)</f>
        <v>15507.093203619424</v>
      </c>
      <c r="W3" s="65">
        <f>IF(RES_hh_fec!W3=0,0,1000*11630*RES_hh_fec!W3/RES_hh_num!W3)</f>
        <v>16825.655696979848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20573.286643671912</v>
      </c>
      <c r="C4" s="69">
        <f>IF(RES_hh_fec!C4=0,0,1000*11630*RES_hh_fec!C4/RES_hh_num!C4)</f>
        <v>21506.128317411232</v>
      </c>
      <c r="D4" s="69">
        <f>IF(RES_hh_fec!D4=0,0,1000*11630*RES_hh_fec!D4/RES_hh_num!D4)</f>
        <v>19816.403660788357</v>
      </c>
      <c r="E4" s="69">
        <f>IF(RES_hh_fec!E4=0,0,1000*11630*RES_hh_fec!E4/RES_hh_num!E4)</f>
        <v>20913.748985456044</v>
      </c>
      <c r="F4" s="69">
        <f>IF(RES_hh_fec!F4=0,0,1000*11630*RES_hh_fec!F4/RES_hh_num!F4)</f>
        <v>18838.468882920002</v>
      </c>
      <c r="G4" s="69">
        <f>IF(RES_hh_fec!G4=0,0,1000*11630*RES_hh_fec!G4/RES_hh_num!G4)</f>
        <v>18295.216843011876</v>
      </c>
      <c r="H4" s="69">
        <f>IF(RES_hh_fec!H4=0,0,1000*11630*RES_hh_fec!H4/RES_hh_num!H4)</f>
        <v>17012.104601790459</v>
      </c>
      <c r="I4" s="69">
        <f>IF(RES_hh_fec!I4=0,0,1000*11630*RES_hh_fec!I4/RES_hh_num!I4)</f>
        <v>15234.816979076159</v>
      </c>
      <c r="J4" s="69">
        <f>IF(RES_hh_fec!J4=0,0,1000*11630*RES_hh_fec!J4/RES_hh_num!J4)</f>
        <v>17661.857969771372</v>
      </c>
      <c r="K4" s="69">
        <f>IF(RES_hh_fec!K4=0,0,1000*11630*RES_hh_fec!K4/RES_hh_num!K4)</f>
        <v>16265.301912887411</v>
      </c>
      <c r="L4" s="69">
        <f>IF(RES_hh_fec!L4=0,0,1000*11630*RES_hh_fec!L4/RES_hh_num!L4)</f>
        <v>18357.01533673114</v>
      </c>
      <c r="M4" s="69">
        <f>IF(RES_hh_fec!M4=0,0,1000*11630*RES_hh_fec!M4/RES_hh_num!M4)</f>
        <v>14251.737635716807</v>
      </c>
      <c r="N4" s="69">
        <f>IF(RES_hh_fec!N4=0,0,1000*11630*RES_hh_fec!N4/RES_hh_num!N4)</f>
        <v>15222.733086834945</v>
      </c>
      <c r="O4" s="69">
        <f>IF(RES_hh_fec!O4=0,0,1000*11630*RES_hh_fec!O4/RES_hh_num!O4)</f>
        <v>16694.499380140671</v>
      </c>
      <c r="P4" s="69">
        <f>IF(RES_hh_fec!P4=0,0,1000*11630*RES_hh_fec!P4/RES_hh_num!P4)</f>
        <v>12630.458658196098</v>
      </c>
      <c r="Q4" s="69">
        <f>IF(RES_hh_fec!Q4=0,0,1000*11630*RES_hh_fec!Q4/RES_hh_num!Q4)</f>
        <v>14375.932222296869</v>
      </c>
      <c r="R4" s="69">
        <f>IF(RES_hh_fec!R4=0,0,1000*11630*RES_hh_fec!R4/RES_hh_num!R4)</f>
        <v>14401.705351499259</v>
      </c>
      <c r="S4" s="69">
        <f>IF(RES_hh_fec!S4=0,0,1000*11630*RES_hh_fec!S4/RES_hh_num!S4)</f>
        <v>14138.716343232294</v>
      </c>
      <c r="T4" s="69">
        <f>IF(RES_hh_fec!T4=0,0,1000*11630*RES_hh_fec!T4/RES_hh_num!T4)</f>
        <v>13858.332486476618</v>
      </c>
      <c r="U4" s="69">
        <f>IF(RES_hh_fec!U4=0,0,1000*11630*RES_hh_fec!U4/RES_hh_num!U4)</f>
        <v>13282.452769517795</v>
      </c>
      <c r="V4" s="69">
        <f>IF(RES_hh_fec!V4=0,0,1000*11630*RES_hh_fec!V4/RES_hh_num!V4)</f>
        <v>13217.690936165445</v>
      </c>
      <c r="W4" s="69">
        <f>IF(RES_hh_fec!W4=0,0,1000*11630*RES_hh_fec!W4/RES_hh_num!W4)</f>
        <v>14466.582896407506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16558.325168597072</v>
      </c>
      <c r="C5" s="72">
        <f>IF(RES_hh_fec!C5=0,0,1000*11630*RES_hh_fec!C5/RES_hh_num!C5)</f>
        <v>18290.998608570408</v>
      </c>
      <c r="D5" s="72">
        <f>IF(RES_hh_fec!D5=0,0,1000*11630*RES_hh_fec!D5/RES_hh_num!D5)</f>
        <v>17811.999360786936</v>
      </c>
      <c r="E5" s="72">
        <f>IF(RES_hh_fec!E5=0,0,1000*11630*RES_hh_fec!E5/RES_hh_num!E5)</f>
        <v>14632.994145471754</v>
      </c>
      <c r="F5" s="72">
        <f>IF(RES_hh_fec!F5=0,0,1000*11630*RES_hh_fec!F5/RES_hh_num!F5)</f>
        <v>17352.372527242129</v>
      </c>
      <c r="G5" s="72">
        <f>IF(RES_hh_fec!G5=0,0,1000*11630*RES_hh_fec!G5/RES_hh_num!G5)</f>
        <v>14714.853194933225</v>
      </c>
      <c r="H5" s="72">
        <f>IF(RES_hh_fec!H5=0,0,1000*11630*RES_hh_fec!H5/RES_hh_num!H5)</f>
        <v>14642.004836329712</v>
      </c>
      <c r="I5" s="72">
        <f>IF(RES_hh_fec!I5=0,0,1000*11630*RES_hh_fec!I5/RES_hh_num!I5)</f>
        <v>11171.629244561504</v>
      </c>
      <c r="J5" s="72">
        <f>IF(RES_hh_fec!J5=0,0,1000*11630*RES_hh_fec!J5/RES_hh_num!J5)</f>
        <v>14686.586979010748</v>
      </c>
      <c r="K5" s="72">
        <f>IF(RES_hh_fec!K5=0,0,1000*11630*RES_hh_fec!K5/RES_hh_num!K5)</f>
        <v>24198.021916771468</v>
      </c>
      <c r="L5" s="72">
        <f>IF(RES_hh_fec!L5=0,0,1000*11630*RES_hh_fec!L5/RES_hh_num!L5)</f>
        <v>13911.311743621491</v>
      </c>
      <c r="M5" s="72">
        <f>IF(RES_hh_fec!M5=0,0,1000*11630*RES_hh_fec!M5/RES_hh_num!M5)</f>
        <v>12156.312851017552</v>
      </c>
      <c r="N5" s="72">
        <f>IF(RES_hh_fec!N5=0,0,1000*11630*RES_hh_fec!N5/RES_hh_num!N5)</f>
        <v>13245.047376594206</v>
      </c>
      <c r="O5" s="72">
        <f>IF(RES_hh_fec!O5=0,0,1000*11630*RES_hh_fec!O5/RES_hh_num!O5)</f>
        <v>16537.05110986</v>
      </c>
      <c r="P5" s="72">
        <f>IF(RES_hh_fec!P5=0,0,1000*11630*RES_hh_fec!P5/RES_hh_num!P5)</f>
        <v>11762.335819034233</v>
      </c>
      <c r="Q5" s="72">
        <f>IF(RES_hh_fec!Q5=0,0,1000*11630*RES_hh_fec!Q5/RES_hh_num!Q5)</f>
        <v>12842.117038004979</v>
      </c>
      <c r="R5" s="72">
        <f>IF(RES_hh_fec!R5=0,0,1000*11630*RES_hh_fec!R5/RES_hh_num!R5)</f>
        <v>13702.241408680527</v>
      </c>
      <c r="S5" s="72">
        <f>IF(RES_hh_fec!S5=0,0,1000*11630*RES_hh_fec!S5/RES_hh_num!S5)</f>
        <v>14601.414192129298</v>
      </c>
      <c r="T5" s="72">
        <f>IF(RES_hh_fec!T5=0,0,1000*11630*RES_hh_fec!T5/RES_hh_num!T5)</f>
        <v>14099.844394066729</v>
      </c>
      <c r="U5" s="72">
        <f>IF(RES_hh_fec!U5=0,0,1000*11630*RES_hh_fec!U5/RES_hh_num!U5)</f>
        <v>12520.777179769406</v>
      </c>
      <c r="V5" s="72">
        <f>IF(RES_hh_fec!V5=0,0,1000*11630*RES_hh_fec!V5/RES_hh_num!V5)</f>
        <v>12448.553814389525</v>
      </c>
      <c r="W5" s="72">
        <f>IF(RES_hh_fec!W5=0,0,1000*11630*RES_hh_fec!W5/RES_hh_num!W5)</f>
        <v>16026.576785991027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21493.840788882739</v>
      </c>
      <c r="C6" s="72">
        <f>IF(RES_hh_fec!C6=0,0,1000*11630*RES_hh_fec!C6/RES_hh_num!C6)</f>
        <v>22013.544048195261</v>
      </c>
      <c r="D6" s="72">
        <f>IF(RES_hh_fec!D6=0,0,1000*11630*RES_hh_fec!D6/RES_hh_num!D6)</f>
        <v>26467.877324337649</v>
      </c>
      <c r="E6" s="72">
        <f>IF(RES_hh_fec!E6=0,0,1000*11630*RES_hh_fec!E6/RES_hh_num!E6)</f>
        <v>16736.254229681759</v>
      </c>
      <c r="F6" s="72">
        <f>IF(RES_hh_fec!F6=0,0,1000*11630*RES_hh_fec!F6/RES_hh_num!F6)</f>
        <v>15765.174657464775</v>
      </c>
      <c r="G6" s="72">
        <f>IF(RES_hh_fec!G6=0,0,1000*11630*RES_hh_fec!G6/RES_hh_num!G6)</f>
        <v>20404.746755904056</v>
      </c>
      <c r="H6" s="72">
        <f>IF(RES_hh_fec!H6=0,0,1000*11630*RES_hh_fec!H6/RES_hh_num!H6)</f>
        <v>18054.952448247768</v>
      </c>
      <c r="I6" s="72">
        <f>IF(RES_hh_fec!I6=0,0,1000*11630*RES_hh_fec!I6/RES_hh_num!I6)</f>
        <v>15897.837175477871</v>
      </c>
      <c r="J6" s="72">
        <f>IF(RES_hh_fec!J6=0,0,1000*11630*RES_hh_fec!J6/RES_hh_num!J6)</f>
        <v>16957.375197235775</v>
      </c>
      <c r="K6" s="72">
        <f>IF(RES_hh_fec!K6=0,0,1000*11630*RES_hh_fec!K6/RES_hh_num!K6)</f>
        <v>16755.133338403451</v>
      </c>
      <c r="L6" s="72">
        <f>IF(RES_hh_fec!L6=0,0,1000*11630*RES_hh_fec!L6/RES_hh_num!L6)</f>
        <v>19306.834397795799</v>
      </c>
      <c r="M6" s="72">
        <f>IF(RES_hh_fec!M6=0,0,1000*11630*RES_hh_fec!M6/RES_hh_num!M6)</f>
        <v>14965.198382992638</v>
      </c>
      <c r="N6" s="72">
        <f>IF(RES_hh_fec!N6=0,0,1000*11630*RES_hh_fec!N6/RES_hh_num!N6)</f>
        <v>15702.73431131832</v>
      </c>
      <c r="O6" s="72">
        <f>IF(RES_hh_fec!O6=0,0,1000*11630*RES_hh_fec!O6/RES_hh_num!O6)</f>
        <v>17296.746327951823</v>
      </c>
      <c r="P6" s="72">
        <f>IF(RES_hh_fec!P6=0,0,1000*11630*RES_hh_fec!P6/RES_hh_num!P6)</f>
        <v>13826.700824229487</v>
      </c>
      <c r="Q6" s="72">
        <f>IF(RES_hh_fec!Q6=0,0,1000*11630*RES_hh_fec!Q6/RES_hh_num!Q6)</f>
        <v>14418.631050425263</v>
      </c>
      <c r="R6" s="72">
        <f>IF(RES_hh_fec!R6=0,0,1000*11630*RES_hh_fec!R6/RES_hh_num!R6)</f>
        <v>15050.942796884572</v>
      </c>
      <c r="S6" s="72">
        <f>IF(RES_hh_fec!S6=0,0,1000*11630*RES_hh_fec!S6/RES_hh_num!S6)</f>
        <v>15171.621438227814</v>
      </c>
      <c r="T6" s="72">
        <f>IF(RES_hh_fec!T6=0,0,1000*11630*RES_hh_fec!T6/RES_hh_num!T6)</f>
        <v>14524.41496634087</v>
      </c>
      <c r="U6" s="72">
        <f>IF(RES_hh_fec!U6=0,0,1000*11630*RES_hh_fec!U6/RES_hh_num!U6)</f>
        <v>13139.065666272792</v>
      </c>
      <c r="V6" s="72">
        <f>IF(RES_hh_fec!V6=0,0,1000*11630*RES_hh_fec!V6/RES_hh_num!V6)</f>
        <v>14281.116793141196</v>
      </c>
      <c r="W6" s="72">
        <f>IF(RES_hh_fec!W6=0,0,1000*11630*RES_hh_fec!W6/RES_hh_num!W6)</f>
        <v>15064.677591209826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22796.892552459634</v>
      </c>
      <c r="C7" s="72">
        <f>IF(RES_hh_fec!C7=0,0,1000*11630*RES_hh_fec!C7/RES_hh_num!C7)</f>
        <v>23557.948609618728</v>
      </c>
      <c r="D7" s="72">
        <f>IF(RES_hh_fec!D7=0,0,1000*11630*RES_hh_fec!D7/RES_hh_num!D7)</f>
        <v>20608.363828928799</v>
      </c>
      <c r="E7" s="72">
        <f>IF(RES_hh_fec!E7=0,0,1000*11630*RES_hh_fec!E7/RES_hh_num!E7)</f>
        <v>22497.561831866675</v>
      </c>
      <c r="F7" s="72">
        <f>IF(RES_hh_fec!F7=0,0,1000*11630*RES_hh_fec!F7/RES_hh_num!F7)</f>
        <v>21001.56247683943</v>
      </c>
      <c r="G7" s="72">
        <f>IF(RES_hh_fec!G7=0,0,1000*11630*RES_hh_fec!G7/RES_hh_num!G7)</f>
        <v>20622.763152625808</v>
      </c>
      <c r="H7" s="72">
        <f>IF(RES_hh_fec!H7=0,0,1000*11630*RES_hh_fec!H7/RES_hh_num!H7)</f>
        <v>18393.274957655471</v>
      </c>
      <c r="I7" s="72">
        <f>IF(RES_hh_fec!I7=0,0,1000*11630*RES_hh_fec!I7/RES_hh_num!I7)</f>
        <v>15796.700969785597</v>
      </c>
      <c r="J7" s="72">
        <f>IF(RES_hh_fec!J7=0,0,1000*11630*RES_hh_fec!J7/RES_hh_num!J7)</f>
        <v>20439.127391592687</v>
      </c>
      <c r="K7" s="72">
        <f>IF(RES_hh_fec!K7=0,0,1000*11630*RES_hh_fec!K7/RES_hh_num!K7)</f>
        <v>17597.543994625234</v>
      </c>
      <c r="L7" s="72">
        <f>IF(RES_hh_fec!L7=0,0,1000*11630*RES_hh_fec!L7/RES_hh_num!L7)</f>
        <v>19610.380432168833</v>
      </c>
      <c r="M7" s="72">
        <f>IF(RES_hh_fec!M7=0,0,1000*11630*RES_hh_fec!M7/RES_hh_num!M7)</f>
        <v>16388.098696353209</v>
      </c>
      <c r="N7" s="72">
        <f>IF(RES_hh_fec!N7=0,0,1000*11630*RES_hh_fec!N7/RES_hh_num!N7)</f>
        <v>16505.073184656005</v>
      </c>
      <c r="O7" s="72">
        <f>IF(RES_hh_fec!O7=0,0,1000*11630*RES_hh_fec!O7/RES_hh_num!O7)</f>
        <v>17814.677185032822</v>
      </c>
      <c r="P7" s="72">
        <f>IF(RES_hh_fec!P7=0,0,1000*11630*RES_hh_fec!P7/RES_hh_num!P7)</f>
        <v>14044.794156007227</v>
      </c>
      <c r="Q7" s="72">
        <f>IF(RES_hh_fec!Q7=0,0,1000*11630*RES_hh_fec!Q7/RES_hh_num!Q7)</f>
        <v>16753.817884409487</v>
      </c>
      <c r="R7" s="72">
        <f>IF(RES_hh_fec!R7=0,0,1000*11630*RES_hh_fec!R7/RES_hh_num!R7)</f>
        <v>15342.95372594421</v>
      </c>
      <c r="S7" s="72">
        <f>IF(RES_hh_fec!S7=0,0,1000*11630*RES_hh_fec!S7/RES_hh_num!S7)</f>
        <v>15500.724747008453</v>
      </c>
      <c r="T7" s="72">
        <f>IF(RES_hh_fec!T7=0,0,1000*11630*RES_hh_fec!T7/RES_hh_num!T7)</f>
        <v>15195.435325111495</v>
      </c>
      <c r="U7" s="72">
        <f>IF(RES_hh_fec!U7=0,0,1000*11630*RES_hh_fec!U7/RES_hh_num!U7)</f>
        <v>14265.971481233772</v>
      </c>
      <c r="V7" s="72">
        <f>IF(RES_hh_fec!V7=0,0,1000*11630*RES_hh_fec!V7/RES_hh_num!V7)</f>
        <v>15503.169042018688</v>
      </c>
      <c r="W7" s="72">
        <f>IF(RES_hh_fec!W7=0,0,1000*11630*RES_hh_fec!W7/RES_hh_num!W7)</f>
        <v>15263.417759799066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19642.398844510528</v>
      </c>
      <c r="C8" s="72">
        <f>IF(RES_hh_fec!C8=0,0,1000*11630*RES_hh_fec!C8/RES_hh_num!C8)</f>
        <v>20612.13763050222</v>
      </c>
      <c r="D8" s="72">
        <f>IF(RES_hh_fec!D8=0,0,1000*11630*RES_hh_fec!D8/RES_hh_num!D8)</f>
        <v>18994.503338142302</v>
      </c>
      <c r="E8" s="72">
        <f>IF(RES_hh_fec!E8=0,0,1000*11630*RES_hh_fec!E8/RES_hh_num!E8)</f>
        <v>19449.990314134338</v>
      </c>
      <c r="F8" s="72">
        <f>IF(RES_hh_fec!F8=0,0,1000*11630*RES_hh_fec!F8/RES_hh_num!F8)</f>
        <v>17905.607495655666</v>
      </c>
      <c r="G8" s="72">
        <f>IF(RES_hh_fec!G8=0,0,1000*11630*RES_hh_fec!G8/RES_hh_num!G8)</f>
        <v>16781.355559410109</v>
      </c>
      <c r="H8" s="72">
        <f>IF(RES_hh_fec!H8=0,0,1000*11630*RES_hh_fec!H8/RES_hh_num!H8)</f>
        <v>16127.26986168648</v>
      </c>
      <c r="I8" s="72">
        <f>IF(RES_hh_fec!I8=0,0,1000*11630*RES_hh_fec!I8/RES_hh_num!I8)</f>
        <v>14758.126743126553</v>
      </c>
      <c r="J8" s="72">
        <f>IF(RES_hh_fec!J8=0,0,1000*11630*RES_hh_fec!J8/RES_hh_num!J8)</f>
        <v>15693.497822310903</v>
      </c>
      <c r="K8" s="72">
        <f>IF(RES_hh_fec!K8=0,0,1000*11630*RES_hh_fec!K8/RES_hh_num!K8)</f>
        <v>15150.12875336457</v>
      </c>
      <c r="L8" s="72">
        <f>IF(RES_hh_fec!L8=0,0,1000*11630*RES_hh_fec!L8/RES_hh_num!L8)</f>
        <v>17539.168929302163</v>
      </c>
      <c r="M8" s="72">
        <f>IF(RES_hh_fec!M8=0,0,1000*11630*RES_hh_fec!M8/RES_hh_num!M8)</f>
        <v>13019.748822125361</v>
      </c>
      <c r="N8" s="72">
        <f>IF(RES_hh_fec!N8=0,0,1000*11630*RES_hh_fec!N8/RES_hh_num!N8)</f>
        <v>14481.731696575469</v>
      </c>
      <c r="O8" s="72">
        <f>IF(RES_hh_fec!O8=0,0,1000*11630*RES_hh_fec!O8/RES_hh_num!O8)</f>
        <v>15933.791453359343</v>
      </c>
      <c r="P8" s="72">
        <f>IF(RES_hh_fec!P8=0,0,1000*11630*RES_hh_fec!P8/RES_hh_num!P8)</f>
        <v>11800.591306244312</v>
      </c>
      <c r="Q8" s="72">
        <f>IF(RES_hh_fec!Q8=0,0,1000*11630*RES_hh_fec!Q8/RES_hh_num!Q8)</f>
        <v>13061.275412256398</v>
      </c>
      <c r="R8" s="72">
        <f>IF(RES_hh_fec!R8=0,0,1000*11630*RES_hh_fec!R8/RES_hh_num!R8)</f>
        <v>13817.24682562578</v>
      </c>
      <c r="S8" s="72">
        <f>IF(RES_hh_fec!S8=0,0,1000*11630*RES_hh_fec!S8/RES_hh_num!S8)</f>
        <v>13412.640216995809</v>
      </c>
      <c r="T8" s="72">
        <f>IF(RES_hh_fec!T8=0,0,1000*11630*RES_hh_fec!T8/RES_hh_num!T8)</f>
        <v>13238.200066893649</v>
      </c>
      <c r="U8" s="72">
        <f>IF(RES_hh_fec!U8=0,0,1000*11630*RES_hh_fec!U8/RES_hh_num!U8)</f>
        <v>12919.027977542695</v>
      </c>
      <c r="V8" s="72">
        <f>IF(RES_hh_fec!V8=0,0,1000*11630*RES_hh_fec!V8/RES_hh_num!V8)</f>
        <v>12295.939247301429</v>
      </c>
      <c r="W8" s="72">
        <f>IF(RES_hh_fec!W8=0,0,1000*11630*RES_hh_fec!W8/RES_hh_num!W8)</f>
        <v>14275.19653077867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21983.894670716549</v>
      </c>
      <c r="C9" s="72">
        <f>IF(RES_hh_fec!C9=0,0,1000*11630*RES_hh_fec!C9/RES_hh_num!C9)</f>
        <v>24180.71948815796</v>
      </c>
      <c r="D9" s="72">
        <f>IF(RES_hh_fec!D9=0,0,1000*11630*RES_hh_fec!D9/RES_hh_num!D9)</f>
        <v>19324.830204027992</v>
      </c>
      <c r="E9" s="72">
        <f>IF(RES_hh_fec!E9=0,0,1000*11630*RES_hh_fec!E9/RES_hh_num!E9)</f>
        <v>21538.799366058807</v>
      </c>
      <c r="F9" s="72">
        <f>IF(RES_hh_fec!F9=0,0,1000*11630*RES_hh_fec!F9/RES_hh_num!F9)</f>
        <v>19055.501251921163</v>
      </c>
      <c r="G9" s="72">
        <f>IF(RES_hh_fec!G9=0,0,1000*11630*RES_hh_fec!G9/RES_hh_num!G9)</f>
        <v>15915.896895542375</v>
      </c>
      <c r="H9" s="72">
        <f>IF(RES_hh_fec!H9=0,0,1000*11630*RES_hh_fec!H9/RES_hh_num!H9)</f>
        <v>13004.635369410998</v>
      </c>
      <c r="I9" s="72">
        <f>IF(RES_hh_fec!I9=0,0,1000*11630*RES_hh_fec!I9/RES_hh_num!I9)</f>
        <v>16320.741700903158</v>
      </c>
      <c r="J9" s="72">
        <f>IF(RES_hh_fec!J9=0,0,1000*11630*RES_hh_fec!J9/RES_hh_num!J9)</f>
        <v>15863.416489426994</v>
      </c>
      <c r="K9" s="72">
        <f>IF(RES_hh_fec!K9=0,0,1000*11630*RES_hh_fec!K9/RES_hh_num!K9)</f>
        <v>14476.779527812068</v>
      </c>
      <c r="L9" s="72">
        <f>IF(RES_hh_fec!L9=0,0,1000*11630*RES_hh_fec!L9/RES_hh_num!L9)</f>
        <v>18632.372943151466</v>
      </c>
      <c r="M9" s="72">
        <f>IF(RES_hh_fec!M9=0,0,1000*11630*RES_hh_fec!M9/RES_hh_num!M9)</f>
        <v>12979.693402398761</v>
      </c>
      <c r="N9" s="72">
        <f>IF(RES_hh_fec!N9=0,0,1000*11630*RES_hh_fec!N9/RES_hh_num!N9)</f>
        <v>14629.589825171923</v>
      </c>
      <c r="O9" s="72">
        <f>IF(RES_hh_fec!O9=0,0,1000*11630*RES_hh_fec!O9/RES_hh_num!O9)</f>
        <v>16613.780606515338</v>
      </c>
      <c r="P9" s="72">
        <f>IF(RES_hh_fec!P9=0,0,1000*11630*RES_hh_fec!P9/RES_hh_num!P9)</f>
        <v>11850.708409779318</v>
      </c>
      <c r="Q9" s="72">
        <f>IF(RES_hh_fec!Q9=0,0,1000*11630*RES_hh_fec!Q9/RES_hh_num!Q9)</f>
        <v>13671.738001508103</v>
      </c>
      <c r="R9" s="72">
        <f>IF(RES_hh_fec!R9=0,0,1000*11630*RES_hh_fec!R9/RES_hh_num!R9)</f>
        <v>14901.203445356367</v>
      </c>
      <c r="S9" s="72">
        <f>IF(RES_hh_fec!S9=0,0,1000*11630*RES_hh_fec!S9/RES_hh_num!S9)</f>
        <v>14030.890676380928</v>
      </c>
      <c r="T9" s="72">
        <f>IF(RES_hh_fec!T9=0,0,1000*11630*RES_hh_fec!T9/RES_hh_num!T9)</f>
        <v>13784.579896159634</v>
      </c>
      <c r="U9" s="72">
        <f>IF(RES_hh_fec!U9=0,0,1000*11630*RES_hh_fec!U9/RES_hh_num!U9)</f>
        <v>13723.033193421808</v>
      </c>
      <c r="V9" s="72">
        <f>IF(RES_hh_fec!V9=0,0,1000*11630*RES_hh_fec!V9/RES_hh_num!V9)</f>
        <v>12529.400757802432</v>
      </c>
      <c r="W9" s="72">
        <f>IF(RES_hh_fec!W9=0,0,1000*11630*RES_hh_fec!W9/RES_hh_num!W9)</f>
        <v>15618.510460151145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14579.883360933109</v>
      </c>
      <c r="C11" s="72">
        <f>IF(RES_hh_fec!C11=0,0,1000*11630*RES_hh_fec!C11/RES_hh_num!C11)</f>
        <v>13170.481569560045</v>
      </c>
      <c r="D11" s="72">
        <f>IF(RES_hh_fec!D11=0,0,1000*11630*RES_hh_fec!D11/RES_hh_num!D11)</f>
        <v>13545.060204921097</v>
      </c>
      <c r="E11" s="72">
        <f>IF(RES_hh_fec!E11=0,0,1000*11630*RES_hh_fec!E11/RES_hh_num!E11)</f>
        <v>13613.206106870224</v>
      </c>
      <c r="F11" s="72">
        <f>IF(RES_hh_fec!F11=0,0,1000*11630*RES_hh_fec!F11/RES_hh_num!F11)</f>
        <v>12988.429381905049</v>
      </c>
      <c r="G11" s="72">
        <f>IF(RES_hh_fec!G11=0,0,1000*11630*RES_hh_fec!G11/RES_hh_num!G11)</f>
        <v>12155.876196172243</v>
      </c>
      <c r="H11" s="72">
        <f>IF(RES_hh_fec!H11=0,0,1000*11630*RES_hh_fec!H11/RES_hh_num!H11)</f>
        <v>11890.198418618527</v>
      </c>
      <c r="I11" s="72">
        <f>IF(RES_hh_fec!I11=0,0,1000*11630*RES_hh_fec!I11/RES_hh_num!I11)</f>
        <v>12627.680311890841</v>
      </c>
      <c r="J11" s="72">
        <f>IF(RES_hh_fec!J11=0,0,1000*11630*RES_hh_fec!J11/RES_hh_num!J11)</f>
        <v>12414.899277841125</v>
      </c>
      <c r="K11" s="72">
        <f>IF(RES_hh_fec!K11=0,0,1000*11630*RES_hh_fec!K11/RES_hh_num!K11)</f>
        <v>11075.554855973551</v>
      </c>
      <c r="L11" s="72">
        <f>IF(RES_hh_fec!L11=0,0,1000*11630*RES_hh_fec!L11/RES_hh_num!L11)</f>
        <v>11077.503537179689</v>
      </c>
      <c r="M11" s="72">
        <f>IF(RES_hh_fec!M11=0,0,1000*11630*RES_hh_fec!M11/RES_hh_num!M11)</f>
        <v>11945.81467708886</v>
      </c>
      <c r="N11" s="72">
        <f>IF(RES_hh_fec!N11=0,0,1000*11630*RES_hh_fec!N11/RES_hh_num!N11)</f>
        <v>12535.382308845579</v>
      </c>
      <c r="O11" s="72">
        <f>IF(RES_hh_fec!O11=0,0,1000*11630*RES_hh_fec!O11/RES_hh_num!O11)</f>
        <v>11419.204100090445</v>
      </c>
      <c r="P11" s="72">
        <f>IF(RES_hh_fec!P11=0,0,1000*11630*RES_hh_fec!P11/RES_hh_num!P11)</f>
        <v>11490.719782707105</v>
      </c>
      <c r="Q11" s="72">
        <f>IF(RES_hh_fec!Q11=0,0,1000*11630*RES_hh_fec!Q11/RES_hh_num!Q11)</f>
        <v>11256.748322671248</v>
      </c>
      <c r="R11" s="72">
        <f>IF(RES_hh_fec!R11=0,0,1000*11630*RES_hh_fec!R11/RES_hh_num!R11)</f>
        <v>11209.681303684678</v>
      </c>
      <c r="S11" s="72">
        <f>IF(RES_hh_fec!S11=0,0,1000*11630*RES_hh_fec!S11/RES_hh_num!S11)</f>
        <v>11383.646770237125</v>
      </c>
      <c r="T11" s="72">
        <f>IF(RES_hh_fec!T11=0,0,1000*11630*RES_hh_fec!T11/RES_hh_num!T11)</f>
        <v>11747.477956946543</v>
      </c>
      <c r="U11" s="72">
        <f>IF(RES_hh_fec!U11=0,0,1000*11630*RES_hh_fec!U11/RES_hh_num!U11)</f>
        <v>11406.703738029037</v>
      </c>
      <c r="V11" s="72">
        <f>IF(RES_hh_fec!V11=0,0,1000*11630*RES_hh_fec!V11/RES_hh_num!V11)</f>
        <v>11734.20185684336</v>
      </c>
      <c r="W11" s="72">
        <f>IF(RES_hh_fec!W11=0,0,1000*11630*RES_hh_fec!W11/RES_hh_num!W11)</f>
        <v>12789.359473211618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6598.8109108598819</v>
      </c>
      <c r="C12" s="72">
        <f>IF(RES_hh_fec!C12=0,0,1000*11630*RES_hh_fec!C12/RES_hh_num!C12)</f>
        <v>7191.9942007868822</v>
      </c>
      <c r="D12" s="72">
        <f>IF(RES_hh_fec!D12=0,0,1000*11630*RES_hh_fec!D12/RES_hh_num!D12)</f>
        <v>7037.2071676477181</v>
      </c>
      <c r="E12" s="72">
        <f>IF(RES_hh_fec!E12=0,0,1000*11630*RES_hh_fec!E12/RES_hh_num!E12)</f>
        <v>6589.5060895373508</v>
      </c>
      <c r="F12" s="72">
        <f>IF(RES_hh_fec!F12=0,0,1000*11630*RES_hh_fec!F12/RES_hh_num!F12)</f>
        <v>6685.3216993761653</v>
      </c>
      <c r="G12" s="72">
        <f>IF(RES_hh_fec!G12=0,0,1000*11630*RES_hh_fec!G12/RES_hh_num!G12)</f>
        <v>6374.5910884841278</v>
      </c>
      <c r="H12" s="72">
        <f>IF(RES_hh_fec!H12=0,0,1000*11630*RES_hh_fec!H12/RES_hh_num!H12)</f>
        <v>5368.5523894056587</v>
      </c>
      <c r="I12" s="72">
        <f>IF(RES_hh_fec!I12=0,0,1000*11630*RES_hh_fec!I12/RES_hh_num!I12)</f>
        <v>4980.5016797789449</v>
      </c>
      <c r="J12" s="72">
        <f>IF(RES_hh_fec!J12=0,0,1000*11630*RES_hh_fec!J12/RES_hh_num!J12)</f>
        <v>5545.5809369138287</v>
      </c>
      <c r="K12" s="72">
        <f>IF(RES_hh_fec!K12=0,0,1000*11630*RES_hh_fec!K12/RES_hh_num!K12)</f>
        <v>4989.2063195013661</v>
      </c>
      <c r="L12" s="72">
        <f>IF(RES_hh_fec!L12=0,0,1000*11630*RES_hh_fec!L12/RES_hh_num!L12)</f>
        <v>5379.9227850411371</v>
      </c>
      <c r="M12" s="72">
        <f>IF(RES_hh_fec!M12=0,0,1000*11630*RES_hh_fec!M12/RES_hh_num!M12)</f>
        <v>4507.5650980808168</v>
      </c>
      <c r="N12" s="72">
        <f>IF(RES_hh_fec!N12=0,0,1000*11630*RES_hh_fec!N12/RES_hh_num!N12)</f>
        <v>4390.6615195070508</v>
      </c>
      <c r="O12" s="72">
        <f>IF(RES_hh_fec!O12=0,0,1000*11630*RES_hh_fec!O12/RES_hh_num!O12)</f>
        <v>4124.7595148742957</v>
      </c>
      <c r="P12" s="72">
        <f>IF(RES_hh_fec!P12=0,0,1000*11630*RES_hh_fec!P12/RES_hh_num!P12)</f>
        <v>3580.5647104179216</v>
      </c>
      <c r="Q12" s="72">
        <f>IF(RES_hh_fec!Q12=0,0,1000*11630*RES_hh_fec!Q12/RES_hh_num!Q12)</f>
        <v>3492.5737159586984</v>
      </c>
      <c r="R12" s="72">
        <f>IF(RES_hh_fec!R12=0,0,1000*11630*RES_hh_fec!R12/RES_hh_num!R12)</f>
        <v>3456.7866461816097</v>
      </c>
      <c r="S12" s="72">
        <f>IF(RES_hh_fec!S12=0,0,1000*11630*RES_hh_fec!S12/RES_hh_num!S12)</f>
        <v>3202.1433561944109</v>
      </c>
      <c r="T12" s="72">
        <f>IF(RES_hh_fec!T12=0,0,1000*11630*RES_hh_fec!T12/RES_hh_num!T12)</f>
        <v>3063.3765422657211</v>
      </c>
      <c r="U12" s="72">
        <f>IF(RES_hh_fec!U12=0,0,1000*11630*RES_hh_fec!U12/RES_hh_num!U12)</f>
        <v>2907.4141363742847</v>
      </c>
      <c r="V12" s="72">
        <f>IF(RES_hh_fec!V12=0,0,1000*11630*RES_hh_fec!V12/RES_hh_num!V12)</f>
        <v>2770.623307837634</v>
      </c>
      <c r="W12" s="72">
        <f>IF(RES_hh_fec!W12=0,0,1000*11630*RES_hh_fec!W12/RES_hh_num!W12)</f>
        <v>3454.3756725956728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14106.386677940205</v>
      </c>
      <c r="C13" s="74">
        <f>IF(RES_hh_fec!C13=0,0,1000*11630*RES_hh_fec!C13/RES_hh_num!C13)</f>
        <v>15681.185688256597</v>
      </c>
      <c r="D13" s="74">
        <f>IF(RES_hh_fec!D13=0,0,1000*11630*RES_hh_fec!D13/RES_hh_num!D13)</f>
        <v>18731.285304549332</v>
      </c>
      <c r="E13" s="74">
        <f>IF(RES_hh_fec!E13=0,0,1000*11630*RES_hh_fec!E13/RES_hh_num!E13)</f>
        <v>21240.197807471683</v>
      </c>
      <c r="F13" s="74">
        <f>IF(RES_hh_fec!F13=0,0,1000*11630*RES_hh_fec!F13/RES_hh_num!F13)</f>
        <v>5460.6058699606492</v>
      </c>
      <c r="G13" s="74">
        <f>IF(RES_hh_fec!G13=0,0,1000*11630*RES_hh_fec!G13/RES_hh_num!G13)</f>
        <v>3385.1007833401413</v>
      </c>
      <c r="H13" s="74">
        <f>IF(RES_hh_fec!H13=0,0,1000*11630*RES_hh_fec!H13/RES_hh_num!H13)</f>
        <v>12252.057374265807</v>
      </c>
      <c r="I13" s="74">
        <f>IF(RES_hh_fec!I13=0,0,1000*11630*RES_hh_fec!I13/RES_hh_num!I13)</f>
        <v>9847.3447439642332</v>
      </c>
      <c r="J13" s="74">
        <f>IF(RES_hh_fec!J13=0,0,1000*11630*RES_hh_fec!J13/RES_hh_num!J13)</f>
        <v>15881.548888516802</v>
      </c>
      <c r="K13" s="74">
        <f>IF(RES_hh_fec!K13=0,0,1000*11630*RES_hh_fec!K13/RES_hh_num!K13)</f>
        <v>12533.831586260983</v>
      </c>
      <c r="L13" s="74">
        <f>IF(RES_hh_fec!L13=0,0,1000*11630*RES_hh_fec!L13/RES_hh_num!L13)</f>
        <v>15343.828033091077</v>
      </c>
      <c r="M13" s="74">
        <f>IF(RES_hh_fec!M13=0,0,1000*11630*RES_hh_fec!M13/RES_hh_num!M13)</f>
        <v>11442.903670685071</v>
      </c>
      <c r="N13" s="74">
        <f>IF(RES_hh_fec!N13=0,0,1000*11630*RES_hh_fec!N13/RES_hh_num!N13)</f>
        <v>13393.108579219508</v>
      </c>
      <c r="O13" s="74">
        <f>IF(RES_hh_fec!O13=0,0,1000*11630*RES_hh_fec!O13/RES_hh_num!O13)</f>
        <v>15018.187299656202</v>
      </c>
      <c r="P13" s="74">
        <f>IF(RES_hh_fec!P13=0,0,1000*11630*RES_hh_fec!P13/RES_hh_num!P13)</f>
        <v>10721.063822715187</v>
      </c>
      <c r="Q13" s="74">
        <f>IF(RES_hh_fec!Q13=0,0,1000*11630*RES_hh_fec!Q13/RES_hh_num!Q13)</f>
        <v>9725.4856415262184</v>
      </c>
      <c r="R13" s="74">
        <f>IF(RES_hh_fec!R13=0,0,1000*11630*RES_hh_fec!R13/RES_hh_num!R13)</f>
        <v>12480.396622108372</v>
      </c>
      <c r="S13" s="74">
        <f>IF(RES_hh_fec!S13=0,0,1000*11630*RES_hh_fec!S13/RES_hh_num!S13)</f>
        <v>12309.04209740091</v>
      </c>
      <c r="T13" s="74">
        <f>IF(RES_hh_fec!T13=0,0,1000*11630*RES_hh_fec!T13/RES_hh_num!T13)</f>
        <v>12302.184961395147</v>
      </c>
      <c r="U13" s="74">
        <f>IF(RES_hh_fec!U13=0,0,1000*11630*RES_hh_fec!U13/RES_hh_num!U13)</f>
        <v>12783.051729036359</v>
      </c>
      <c r="V13" s="74">
        <f>IF(RES_hh_fec!V13=0,0,1000*11630*RES_hh_fec!V13/RES_hh_num!V13)</f>
        <v>10877.194820172615</v>
      </c>
      <c r="W13" s="74">
        <f>IF(RES_hh_fec!W13=0,0,1000*11630*RES_hh_fec!W13/RES_hh_num!W13)</f>
        <v>14380.577336851791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239.31443281153673</v>
      </c>
      <c r="C14" s="76">
        <f>IF(RES_hh_fec!C14=0,0,1000*11630*RES_hh_fec!C14/RES_hh_num!C14)</f>
        <v>246.95442355914972</v>
      </c>
      <c r="D14" s="76">
        <f>IF(RES_hh_fec!D14=0,0,1000*11630*RES_hh_fec!D14/RES_hh_num!D14)</f>
        <v>220.75625856111316</v>
      </c>
      <c r="E14" s="76">
        <f>IF(RES_hh_fec!E14=0,0,1000*11630*RES_hh_fec!E14/RES_hh_num!E14)</f>
        <v>231.22805831099706</v>
      </c>
      <c r="F14" s="76">
        <f>IF(RES_hh_fec!F14=0,0,1000*11630*RES_hh_fec!F14/RES_hh_num!F14)</f>
        <v>218.88239182724234</v>
      </c>
      <c r="G14" s="76">
        <f>IF(RES_hh_fec!G14=0,0,1000*11630*RES_hh_fec!G14/RES_hh_num!G14)</f>
        <v>209.90036048753223</v>
      </c>
      <c r="H14" s="76">
        <f>IF(RES_hh_fec!H14=0,0,1000*11630*RES_hh_fec!H14/RES_hh_num!H14)</f>
        <v>191.73365486062423</v>
      </c>
      <c r="I14" s="76">
        <f>IF(RES_hh_fec!I14=0,0,1000*11630*RES_hh_fec!I14/RES_hh_num!I14)</f>
        <v>170.12181647358534</v>
      </c>
      <c r="J14" s="76">
        <f>IF(RES_hh_fec!J14=0,0,1000*11630*RES_hh_fec!J14/RES_hh_num!J14)</f>
        <v>198.38601578654328</v>
      </c>
      <c r="K14" s="76">
        <f>IF(RES_hh_fec!K14=0,0,1000*11630*RES_hh_fec!K14/RES_hh_num!K14)</f>
        <v>183.32103028426559</v>
      </c>
      <c r="L14" s="76">
        <f>IF(RES_hh_fec!L14=0,0,1000*11630*RES_hh_fec!L14/RES_hh_num!L14)</f>
        <v>208.28965000791732</v>
      </c>
      <c r="M14" s="76">
        <f>IF(RES_hh_fec!M14=0,0,1000*11630*RES_hh_fec!M14/RES_hh_num!M14)</f>
        <v>163.43123627392586</v>
      </c>
      <c r="N14" s="76">
        <f>IF(RES_hh_fec!N14=0,0,1000*11630*RES_hh_fec!N14/RES_hh_num!N14)</f>
        <v>177.59815597502509</v>
      </c>
      <c r="O14" s="76">
        <f>IF(RES_hh_fec!O14=0,0,1000*11630*RES_hh_fec!O14/RES_hh_num!O14)</f>
        <v>197.58498225205321</v>
      </c>
      <c r="P14" s="76">
        <f>IF(RES_hh_fec!P14=0,0,1000*11630*RES_hh_fec!P14/RES_hh_num!P14)</f>
        <v>149.99763812633751</v>
      </c>
      <c r="Q14" s="76">
        <f>IF(RES_hh_fec!Q14=0,0,1000*11630*RES_hh_fec!Q14/RES_hh_num!Q14)</f>
        <v>171.87892740101634</v>
      </c>
      <c r="R14" s="76">
        <f>IF(RES_hh_fec!R14=0,0,1000*11630*RES_hh_fec!R14/RES_hh_num!R14)</f>
        <v>173.45264944369814</v>
      </c>
      <c r="S14" s="76">
        <f>IF(RES_hh_fec!S14=0,0,1000*11630*RES_hh_fec!S14/RES_hh_num!S14)</f>
        <v>173.32317761381023</v>
      </c>
      <c r="T14" s="76">
        <f>IF(RES_hh_fec!T14=0,0,1000*11630*RES_hh_fec!T14/RES_hh_num!T14)</f>
        <v>173.86017966324448</v>
      </c>
      <c r="U14" s="76">
        <f>IF(RES_hh_fec!U14=0,0,1000*11630*RES_hh_fec!U14/RES_hh_num!U14)</f>
        <v>170.67336804618796</v>
      </c>
      <c r="V14" s="76">
        <f>IF(RES_hh_fec!V14=0,0,1000*11630*RES_hh_fec!V14/RES_hh_num!V14)</f>
        <v>171.88892955856909</v>
      </c>
      <c r="W14" s="76">
        <f>IF(RES_hh_fec!W14=0,0,1000*11630*RES_hh_fec!W14/RES_hh_num!W14)</f>
        <v>192.52243907761215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2.827930198134279</v>
      </c>
      <c r="C15" s="69">
        <f t="shared" si="0"/>
        <v>3.4840747068753788</v>
      </c>
      <c r="D15" s="69">
        <f t="shared" si="0"/>
        <v>4.1082257821849977</v>
      </c>
      <c r="E15" s="69">
        <f t="shared" si="0"/>
        <v>10.860933075153966</v>
      </c>
      <c r="F15" s="69">
        <f t="shared" si="0"/>
        <v>4.8942585174676383</v>
      </c>
      <c r="G15" s="69">
        <f t="shared" si="0"/>
        <v>6.0142704560462299</v>
      </c>
      <c r="H15" s="69">
        <f t="shared" si="0"/>
        <v>13.365259695506602</v>
      </c>
      <c r="I15" s="69">
        <f t="shared" si="0"/>
        <v>6.2548327632725655</v>
      </c>
      <c r="J15" s="69">
        <f t="shared" si="0"/>
        <v>7.4422280351125476</v>
      </c>
      <c r="K15" s="69">
        <f t="shared" si="0"/>
        <v>8.5416602100219929</v>
      </c>
      <c r="L15" s="69">
        <f t="shared" si="0"/>
        <v>12.128827868592559</v>
      </c>
      <c r="M15" s="69">
        <f t="shared" si="0"/>
        <v>9.5765797445850929</v>
      </c>
      <c r="N15" s="69">
        <f t="shared" si="0"/>
        <v>9.899221955626567</v>
      </c>
      <c r="O15" s="69">
        <f t="shared" si="0"/>
        <v>10.546925106670379</v>
      </c>
      <c r="P15" s="69">
        <f t="shared" si="0"/>
        <v>8.7296602083373589</v>
      </c>
      <c r="Q15" s="69">
        <f t="shared" si="0"/>
        <v>13.242243473514726</v>
      </c>
      <c r="R15" s="69">
        <f t="shared" si="0"/>
        <v>12.120817888549482</v>
      </c>
      <c r="S15" s="69">
        <f t="shared" si="0"/>
        <v>12.082742621471848</v>
      </c>
      <c r="T15" s="69">
        <f t="shared" si="0"/>
        <v>12.00148578394006</v>
      </c>
      <c r="U15" s="69">
        <f t="shared" si="0"/>
        <v>11.899940539963765</v>
      </c>
      <c r="V15" s="69">
        <f t="shared" si="0"/>
        <v>17.994650878150779</v>
      </c>
      <c r="W15" s="69">
        <f t="shared" si="0"/>
        <v>17.809980963022525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2.827930198134279</v>
      </c>
      <c r="C16" s="72">
        <f>IF(RES_hh_fec!C16=0,0,1000*11630*RES_hh_fec!C16/RES_hh_num!C$3)</f>
        <v>3.4840747068753788</v>
      </c>
      <c r="D16" s="72">
        <f>IF(RES_hh_fec!D16=0,0,1000*11630*RES_hh_fec!D16/RES_hh_num!D$3)</f>
        <v>4.1082257821849977</v>
      </c>
      <c r="E16" s="72">
        <f>IF(RES_hh_fec!E16=0,0,1000*11630*RES_hh_fec!E16/RES_hh_num!E$3)</f>
        <v>10.860933075153966</v>
      </c>
      <c r="F16" s="72">
        <f>IF(RES_hh_fec!F16=0,0,1000*11630*RES_hh_fec!F16/RES_hh_num!F$3)</f>
        <v>4.8942585174676383</v>
      </c>
      <c r="G16" s="72">
        <f>IF(RES_hh_fec!G16=0,0,1000*11630*RES_hh_fec!G16/RES_hh_num!G$3)</f>
        <v>6.0142704560462299</v>
      </c>
      <c r="H16" s="72">
        <f>IF(RES_hh_fec!H16=0,0,1000*11630*RES_hh_fec!H16/RES_hh_num!H$3)</f>
        <v>13.365259695506602</v>
      </c>
      <c r="I16" s="72">
        <f>IF(RES_hh_fec!I16=0,0,1000*11630*RES_hh_fec!I16/RES_hh_num!I$3)</f>
        <v>6.2548327632725655</v>
      </c>
      <c r="J16" s="72">
        <f>IF(RES_hh_fec!J16=0,0,1000*11630*RES_hh_fec!J16/RES_hh_num!J$3)</f>
        <v>7.4422280351125476</v>
      </c>
      <c r="K16" s="72">
        <f>IF(RES_hh_fec!K16=0,0,1000*11630*RES_hh_fec!K16/RES_hh_num!K$3)</f>
        <v>8.5416602100219929</v>
      </c>
      <c r="L16" s="72">
        <f>IF(RES_hh_fec!L16=0,0,1000*11630*RES_hh_fec!L16/RES_hh_num!L$3)</f>
        <v>12.128827868592559</v>
      </c>
      <c r="M16" s="72">
        <f>IF(RES_hh_fec!M16=0,0,1000*11630*RES_hh_fec!M16/RES_hh_num!M$3)</f>
        <v>9.5765797445850929</v>
      </c>
      <c r="N16" s="72">
        <f>IF(RES_hh_fec!N16=0,0,1000*11630*RES_hh_fec!N16/RES_hh_num!N$3)</f>
        <v>9.899221955626567</v>
      </c>
      <c r="O16" s="72">
        <f>IF(RES_hh_fec!O16=0,0,1000*11630*RES_hh_fec!O16/RES_hh_num!O$3)</f>
        <v>10.546925106670379</v>
      </c>
      <c r="P16" s="72">
        <f>IF(RES_hh_fec!P16=0,0,1000*11630*RES_hh_fec!P16/RES_hh_num!P$3)</f>
        <v>8.7296602083373589</v>
      </c>
      <c r="Q16" s="72">
        <f>IF(RES_hh_fec!Q16=0,0,1000*11630*RES_hh_fec!Q16/RES_hh_num!Q$3)</f>
        <v>13.242243473514726</v>
      </c>
      <c r="R16" s="72">
        <f>IF(RES_hh_fec!R16=0,0,1000*11630*RES_hh_fec!R16/RES_hh_num!R$3)</f>
        <v>12.120817888549482</v>
      </c>
      <c r="S16" s="72">
        <f>IF(RES_hh_fec!S16=0,0,1000*11630*RES_hh_fec!S16/RES_hh_num!S$3)</f>
        <v>12.082742621471848</v>
      </c>
      <c r="T16" s="72">
        <f>IF(RES_hh_fec!T16=0,0,1000*11630*RES_hh_fec!T16/RES_hh_num!T$3)</f>
        <v>12.00148578394006</v>
      </c>
      <c r="U16" s="72">
        <f>IF(RES_hh_fec!U16=0,0,1000*11630*RES_hh_fec!U16/RES_hh_num!U$3)</f>
        <v>11.899940539963765</v>
      </c>
      <c r="V16" s="72">
        <f>IF(RES_hh_fec!V16=0,0,1000*11630*RES_hh_fec!V16/RES_hh_num!V$3)</f>
        <v>17.994650878150779</v>
      </c>
      <c r="W16" s="72">
        <f>IF(RES_hh_fec!W16=0,0,1000*11630*RES_hh_fec!W16/RES_hh_num!W$3)</f>
        <v>17.809980963022525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2085.3662633446174</v>
      </c>
      <c r="C17" s="69">
        <f>IF(RES_hh_fec!C17=0,0,1000*11630*RES_hh_fec!C17/RES_hh_num!C17)</f>
        <v>2013.8609299646523</v>
      </c>
      <c r="D17" s="69">
        <f>IF(RES_hh_fec!D17=0,0,1000*11630*RES_hh_fec!D17/RES_hh_num!D17)</f>
        <v>1984.1179523569979</v>
      </c>
      <c r="E17" s="69">
        <f>IF(RES_hh_fec!E17=0,0,1000*11630*RES_hh_fec!E17/RES_hh_num!E17)</f>
        <v>1971.1806817961751</v>
      </c>
      <c r="F17" s="69">
        <f>IF(RES_hh_fec!F17=0,0,1000*11630*RES_hh_fec!F17/RES_hh_num!F17)</f>
        <v>2170.2396930888317</v>
      </c>
      <c r="G17" s="69">
        <f>IF(RES_hh_fec!G17=0,0,1000*11630*RES_hh_fec!G17/RES_hh_num!G17)</f>
        <v>2215.5834690590855</v>
      </c>
      <c r="H17" s="69">
        <f>IF(RES_hh_fec!H17=0,0,1000*11630*RES_hh_fec!H17/RES_hh_num!H17)</f>
        <v>2280.207633522552</v>
      </c>
      <c r="I17" s="69">
        <f>IF(RES_hh_fec!I17=0,0,1000*11630*RES_hh_fec!I17/RES_hh_num!I17)</f>
        <v>2210.7173222159595</v>
      </c>
      <c r="J17" s="69">
        <f>IF(RES_hh_fec!J17=0,0,1000*11630*RES_hh_fec!J17/RES_hh_num!J17)</f>
        <v>2295.7782479416474</v>
      </c>
      <c r="K17" s="69">
        <f>IF(RES_hh_fec!K17=0,0,1000*11630*RES_hh_fec!K17/RES_hh_num!K17)</f>
        <v>2340.3913073851768</v>
      </c>
      <c r="L17" s="69">
        <f>IF(RES_hh_fec!L17=0,0,1000*11630*RES_hh_fec!L17/RES_hh_num!L17)</f>
        <v>2273.6960039834389</v>
      </c>
      <c r="M17" s="69">
        <f>IF(RES_hh_fec!M17=0,0,1000*11630*RES_hh_fec!M17/RES_hh_num!M17)</f>
        <v>2174.5986662369769</v>
      </c>
      <c r="N17" s="69">
        <f>IF(RES_hh_fec!N17=0,0,1000*11630*RES_hh_fec!N17/RES_hh_num!N17)</f>
        <v>2276.9197233090331</v>
      </c>
      <c r="O17" s="69">
        <f>IF(RES_hh_fec!O17=0,0,1000*11630*RES_hh_fec!O17/RES_hh_num!O17)</f>
        <v>2242.7704616454548</v>
      </c>
      <c r="P17" s="69">
        <f>IF(RES_hh_fec!P17=0,0,1000*11630*RES_hh_fec!P17/RES_hh_num!P17)</f>
        <v>2284.4446408047343</v>
      </c>
      <c r="Q17" s="69">
        <f>IF(RES_hh_fec!Q17=0,0,1000*11630*RES_hh_fec!Q17/RES_hh_num!Q17)</f>
        <v>2244.0444119775607</v>
      </c>
      <c r="R17" s="69">
        <f>IF(RES_hh_fec!R17=0,0,1000*11630*RES_hh_fec!R17/RES_hh_num!R17)</f>
        <v>2272.0777202856875</v>
      </c>
      <c r="S17" s="69">
        <f>IF(RES_hh_fec!S17=0,0,1000*11630*RES_hh_fec!S17/RES_hh_num!S17)</f>
        <v>2215.1057179718923</v>
      </c>
      <c r="T17" s="69">
        <f>IF(RES_hh_fec!T17=0,0,1000*11630*RES_hh_fec!T17/RES_hh_num!T17)</f>
        <v>2185.3299217296617</v>
      </c>
      <c r="U17" s="69">
        <f>IF(RES_hh_fec!U17=0,0,1000*11630*RES_hh_fec!U17/RES_hh_num!U17)</f>
        <v>2164.1471683796231</v>
      </c>
      <c r="V17" s="69">
        <f>IF(RES_hh_fec!V17=0,0,1000*11630*RES_hh_fec!V17/RES_hh_num!V17)</f>
        <v>1951.5024037874584</v>
      </c>
      <c r="W17" s="69">
        <f>IF(RES_hh_fec!W17=0,0,1000*11630*RES_hh_fec!W17/RES_hh_num!W17)</f>
        <v>2024.1741117655395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1998.9444220200501</v>
      </c>
      <c r="C18" s="72">
        <f>IF(RES_hh_fec!C18=0,0,1000*11630*RES_hh_fec!C18/RES_hh_num!C18)</f>
        <v>2080.8126441001755</v>
      </c>
      <c r="D18" s="72">
        <f>IF(RES_hh_fec!D18=0,0,1000*11630*RES_hh_fec!D18/RES_hh_num!D18)</f>
        <v>2145.1556513473156</v>
      </c>
      <c r="E18" s="72">
        <f>IF(RES_hh_fec!E18=0,0,1000*11630*RES_hh_fec!E18/RES_hh_num!E18)</f>
        <v>1651.4084729052722</v>
      </c>
      <c r="F18" s="72">
        <f>IF(RES_hh_fec!F18=0,0,1000*11630*RES_hh_fec!F18/RES_hh_num!F18)</f>
        <v>2368.2377005502567</v>
      </c>
      <c r="G18" s="72">
        <f>IF(RES_hh_fec!G18=0,0,1000*11630*RES_hh_fec!G18/RES_hh_num!G18)</f>
        <v>2072.5603645502338</v>
      </c>
      <c r="H18" s="72">
        <f>IF(RES_hh_fec!H18=0,0,1000*11630*RES_hh_fec!H18/RES_hh_num!H18)</f>
        <v>2230.098800958333</v>
      </c>
      <c r="I18" s="72">
        <f>IF(RES_hh_fec!I18=0,0,1000*11630*RES_hh_fec!I18/RES_hh_num!I18)</f>
        <v>1773.6459823311461</v>
      </c>
      <c r="J18" s="72">
        <f>IF(RES_hh_fec!J18=0,0,1000*11630*RES_hh_fec!J18/RES_hh_num!J18)</f>
        <v>2340.084194787361</v>
      </c>
      <c r="K18" s="72">
        <f>IF(RES_hh_fec!K18=0,0,1000*11630*RES_hh_fec!K18/RES_hh_num!K18)</f>
        <v>4268.243883031716</v>
      </c>
      <c r="L18" s="72">
        <f>IF(RES_hh_fec!L18=0,0,1000*11630*RES_hh_fec!L18/RES_hh_num!L18)</f>
        <v>2168.6002471767179</v>
      </c>
      <c r="M18" s="72">
        <f>IF(RES_hh_fec!M18=0,0,1000*11630*RES_hh_fec!M18/RES_hh_num!M18)</f>
        <v>2154.9188474482889</v>
      </c>
      <c r="N18" s="72">
        <f>IF(RES_hh_fec!N18=0,0,1000*11630*RES_hh_fec!N18/RES_hh_num!N18)</f>
        <v>2207.878738855286</v>
      </c>
      <c r="O18" s="72">
        <f>IF(RES_hh_fec!O18=0,0,1000*11630*RES_hh_fec!O18/RES_hh_num!O18)</f>
        <v>2217.8606249146487</v>
      </c>
      <c r="P18" s="72">
        <f>IF(RES_hh_fec!P18=0,0,1000*11630*RES_hh_fec!P18/RES_hh_num!P18)</f>
        <v>2243.5371761909391</v>
      </c>
      <c r="Q18" s="72">
        <f>IF(RES_hh_fec!Q18=0,0,1000*11630*RES_hh_fec!Q18/RES_hh_num!Q18)</f>
        <v>2243.3895714906985</v>
      </c>
      <c r="R18" s="72">
        <f>IF(RES_hh_fec!R18=0,0,1000*11630*RES_hh_fec!R18/RES_hh_num!R18)</f>
        <v>2264.0268228503523</v>
      </c>
      <c r="S18" s="72">
        <f>IF(RES_hh_fec!S18=0,0,1000*11630*RES_hh_fec!S18/RES_hh_num!S18)</f>
        <v>2267.3242286292361</v>
      </c>
      <c r="T18" s="72">
        <f>IF(RES_hh_fec!T18=0,0,1000*11630*RES_hh_fec!T18/RES_hh_num!T18)</f>
        <v>2228.8606754626171</v>
      </c>
      <c r="U18" s="72">
        <f>IF(RES_hh_fec!U18=0,0,1000*11630*RES_hh_fec!U18/RES_hh_num!U18)</f>
        <v>2189.4346692733784</v>
      </c>
      <c r="V18" s="72">
        <f>IF(RES_hh_fec!V18=0,0,1000*11630*RES_hh_fec!V18/RES_hh_num!V18)</f>
        <v>2106.1213264183561</v>
      </c>
      <c r="W18" s="72">
        <f>IF(RES_hh_fec!W18=0,0,1000*11630*RES_hh_fec!W18/RES_hh_num!W18)</f>
        <v>2098.6346516007534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2135.6391700802951</v>
      </c>
      <c r="C19" s="72">
        <f>IF(RES_hh_fec!C19=0,0,1000*11630*RES_hh_fec!C19/RES_hh_num!C19)</f>
        <v>2051.1251471251499</v>
      </c>
      <c r="D19" s="72">
        <f>IF(RES_hh_fec!D19=0,0,1000*11630*RES_hh_fec!D19/RES_hh_num!D19)</f>
        <v>2050.2417487801304</v>
      </c>
      <c r="E19" s="72">
        <f>IF(RES_hh_fec!E19=0,0,1000*11630*RES_hh_fec!E19/RES_hh_num!E19)</f>
        <v>2013.9929741610788</v>
      </c>
      <c r="F19" s="72">
        <f>IF(RES_hh_fec!F19=0,0,1000*11630*RES_hh_fec!F19/RES_hh_num!F19)</f>
        <v>2147.2249740287543</v>
      </c>
      <c r="G19" s="72">
        <f>IF(RES_hh_fec!G19=0,0,1000*11630*RES_hh_fec!G19/RES_hh_num!G19)</f>
        <v>2211.7228255172122</v>
      </c>
      <c r="H19" s="72">
        <f>IF(RES_hh_fec!H19=0,0,1000*11630*RES_hh_fec!H19/RES_hh_num!H19)</f>
        <v>2360.9600653183334</v>
      </c>
      <c r="I19" s="72">
        <f>IF(RES_hh_fec!I19=0,0,1000*11630*RES_hh_fec!I19/RES_hh_num!I19)</f>
        <v>2368.5481377849633</v>
      </c>
      <c r="J19" s="72">
        <f>IF(RES_hh_fec!J19=0,0,1000*11630*RES_hh_fec!J19/RES_hh_num!J19)</f>
        <v>2216.030713342549</v>
      </c>
      <c r="K19" s="72">
        <f>IF(RES_hh_fec!K19=0,0,1000*11630*RES_hh_fec!K19/RES_hh_num!K19)</f>
        <v>2395.2223233583964</v>
      </c>
      <c r="L19" s="72">
        <f>IF(RES_hh_fec!L19=0,0,1000*11630*RES_hh_fec!L19/RES_hh_num!L19)</f>
        <v>2353.6166504295538</v>
      </c>
      <c r="M19" s="72">
        <f>IF(RES_hh_fec!M19=0,0,1000*11630*RES_hh_fec!M19/RES_hh_num!M19)</f>
        <v>2314.3479708428686</v>
      </c>
      <c r="N19" s="72">
        <f>IF(RES_hh_fec!N19=0,0,1000*11630*RES_hh_fec!N19/RES_hh_num!N19)</f>
        <v>2307.1649914868904</v>
      </c>
      <c r="O19" s="72">
        <f>IF(RES_hh_fec!O19=0,0,1000*11630*RES_hh_fec!O19/RES_hh_num!O19)</f>
        <v>2264.5289543674544</v>
      </c>
      <c r="P19" s="72">
        <f>IF(RES_hh_fec!P19=0,0,1000*11630*RES_hh_fec!P19/RES_hh_num!P19)</f>
        <v>2424.7341110009615</v>
      </c>
      <c r="Q19" s="72">
        <f>IF(RES_hh_fec!Q19=0,0,1000*11630*RES_hh_fec!Q19/RES_hh_num!Q19)</f>
        <v>2191.4330650884003</v>
      </c>
      <c r="R19" s="72">
        <f>IF(RES_hh_fec!R19=0,0,1000*11630*RES_hh_fec!R19/RES_hh_num!R19)</f>
        <v>2357.6041275156317</v>
      </c>
      <c r="S19" s="72">
        <f>IF(RES_hh_fec!S19=0,0,1000*11630*RES_hh_fec!S19/RES_hh_num!S19)</f>
        <v>2228.845223288833</v>
      </c>
      <c r="T19" s="72">
        <f>IF(RES_hh_fec!T19=0,0,1000*11630*RES_hh_fec!T19/RES_hh_num!T19)</f>
        <v>2093.6879858721577</v>
      </c>
      <c r="U19" s="72">
        <f>IF(RES_hh_fec!U19=0,0,1000*11630*RES_hh_fec!U19/RES_hh_num!U19)</f>
        <v>2100.4484000714933</v>
      </c>
      <c r="V19" s="72">
        <f>IF(RES_hh_fec!V19=0,0,1000*11630*RES_hh_fec!V19/RES_hh_num!V19)</f>
        <v>1910.1220152021481</v>
      </c>
      <c r="W19" s="72">
        <f>IF(RES_hh_fec!W19=0,0,1000*11630*RES_hh_fec!W19/RES_hh_num!W19)</f>
        <v>1932.7534878290817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2382.5389090125113</v>
      </c>
      <c r="C20" s="72">
        <f>IF(RES_hh_fec!C20=0,0,1000*11630*RES_hh_fec!C20/RES_hh_num!C20)</f>
        <v>2307.4054493979497</v>
      </c>
      <c r="D20" s="72">
        <f>IF(RES_hh_fec!D20=0,0,1000*11630*RES_hh_fec!D20/RES_hh_num!D20)</f>
        <v>2128.7971172407565</v>
      </c>
      <c r="E20" s="72">
        <f>IF(RES_hh_fec!E20=0,0,1000*11630*RES_hh_fec!E20/RES_hh_num!E20)</f>
        <v>2201.0976535862701</v>
      </c>
      <c r="F20" s="72">
        <f>IF(RES_hh_fec!F20=0,0,1000*11630*RES_hh_fec!F20/RES_hh_num!F20)</f>
        <v>2551.4070265309806</v>
      </c>
      <c r="G20" s="72">
        <f>IF(RES_hh_fec!G20=0,0,1000*11630*RES_hh_fec!G20/RES_hh_num!G20)</f>
        <v>2648.266819216406</v>
      </c>
      <c r="H20" s="72">
        <f>IF(RES_hh_fec!H20=0,0,1000*11630*RES_hh_fec!H20/RES_hh_num!H20)</f>
        <v>2602.2921770752841</v>
      </c>
      <c r="I20" s="72">
        <f>IF(RES_hh_fec!I20=0,0,1000*11630*RES_hh_fec!I20/RES_hh_num!I20)</f>
        <v>2399.7806627849782</v>
      </c>
      <c r="J20" s="72">
        <f>IF(RES_hh_fec!J20=0,0,1000*11630*RES_hh_fec!J20/RES_hh_num!J20)</f>
        <v>2770.3023060180426</v>
      </c>
      <c r="K20" s="72">
        <f>IF(RES_hh_fec!K20=0,0,1000*11630*RES_hh_fec!K20/RES_hh_num!K20)</f>
        <v>2617.3486213414144</v>
      </c>
      <c r="L20" s="72">
        <f>IF(RES_hh_fec!L20=0,0,1000*11630*RES_hh_fec!L20/RES_hh_num!L20)</f>
        <v>2523.9629062546783</v>
      </c>
      <c r="M20" s="72">
        <f>IF(RES_hh_fec!M20=0,0,1000*11630*RES_hh_fec!M20/RES_hh_num!M20)</f>
        <v>2646.5391367015654</v>
      </c>
      <c r="N20" s="72">
        <f>IF(RES_hh_fec!N20=0,0,1000*11630*RES_hh_fec!N20/RES_hh_num!N20)</f>
        <v>2543.006583027849</v>
      </c>
      <c r="O20" s="72">
        <f>IF(RES_hh_fec!O20=0,0,1000*11630*RES_hh_fec!O20/RES_hh_num!O20)</f>
        <v>2469.8634107507933</v>
      </c>
      <c r="P20" s="72">
        <f>IF(RES_hh_fec!P20=0,0,1000*11630*RES_hh_fec!P20/RES_hh_num!P20)</f>
        <v>2633.6339541807429</v>
      </c>
      <c r="Q20" s="72">
        <f>IF(RES_hh_fec!Q20=0,0,1000*11630*RES_hh_fec!Q20/RES_hh_num!Q20)</f>
        <v>2715.0772100132695</v>
      </c>
      <c r="R20" s="72">
        <f>IF(RES_hh_fec!R20=0,0,1000*11630*RES_hh_fec!R20/RES_hh_num!R20)</f>
        <v>2536.7371636028352</v>
      </c>
      <c r="S20" s="72">
        <f>IF(RES_hh_fec!S20=0,0,1000*11630*RES_hh_fec!S20/RES_hh_num!S20)</f>
        <v>2503.3108942163044</v>
      </c>
      <c r="T20" s="72">
        <f>IF(RES_hh_fec!T20=0,0,1000*11630*RES_hh_fec!T20/RES_hh_num!T20)</f>
        <v>2432.7978564460964</v>
      </c>
      <c r="U20" s="72">
        <f>IF(RES_hh_fec!U20=0,0,1000*11630*RES_hh_fec!U20/RES_hh_num!U20)</f>
        <v>2308.0477705406024</v>
      </c>
      <c r="V20" s="72">
        <f>IF(RES_hh_fec!V20=0,0,1000*11630*RES_hh_fec!V20/RES_hh_num!V20)</f>
        <v>2211.9059355382919</v>
      </c>
      <c r="W20" s="72">
        <f>IF(RES_hh_fec!W20=0,0,1000*11630*RES_hh_fec!W20/RES_hh_num!W20)</f>
        <v>2179.296676610853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2249.34771907297</v>
      </c>
      <c r="C21" s="72">
        <f>IF(RES_hh_fec!C21=0,0,1000*11630*RES_hh_fec!C21/RES_hh_num!C21)</f>
        <v>2225.3918284781712</v>
      </c>
      <c r="D21" s="72">
        <f>IF(RES_hh_fec!D21=0,0,1000*11630*RES_hh_fec!D21/RES_hh_num!D21)</f>
        <v>2168.8187354403062</v>
      </c>
      <c r="E21" s="72">
        <f>IF(RES_hh_fec!E21=0,0,1000*11630*RES_hh_fec!E21/RES_hh_num!E21)</f>
        <v>2075.5110732312382</v>
      </c>
      <c r="F21" s="72">
        <f>IF(RES_hh_fec!F21=0,0,1000*11630*RES_hh_fec!F21/RES_hh_num!F21)</f>
        <v>2367.0415474919764</v>
      </c>
      <c r="G21" s="72">
        <f>IF(RES_hh_fec!G21=0,0,1000*11630*RES_hh_fec!G21/RES_hh_num!G21)</f>
        <v>2338.5971029839761</v>
      </c>
      <c r="H21" s="72">
        <f>IF(RES_hh_fec!H21=0,0,1000*11630*RES_hh_fec!H21/RES_hh_num!H21)</f>
        <v>2399.888180309601</v>
      </c>
      <c r="I21" s="72">
        <f>IF(RES_hh_fec!I21=0,0,1000*11630*RES_hh_fec!I21/RES_hh_num!I21)</f>
        <v>2243.7643581084267</v>
      </c>
      <c r="J21" s="72">
        <f>IF(RES_hh_fec!J21=0,0,1000*11630*RES_hh_fec!J21/RES_hh_num!J21)</f>
        <v>2411.4020046868272</v>
      </c>
      <c r="K21" s="72">
        <f>IF(RES_hh_fec!K21=0,0,1000*11630*RES_hh_fec!K21/RES_hh_num!K21)</f>
        <v>2458.8291352042852</v>
      </c>
      <c r="L21" s="72">
        <f>IF(RES_hh_fec!L21=0,0,1000*11630*RES_hh_fec!L21/RES_hh_num!L21)</f>
        <v>2370.8215189143166</v>
      </c>
      <c r="M21" s="72">
        <f>IF(RES_hh_fec!M21=0,0,1000*11630*RES_hh_fec!M21/RES_hh_num!M21)</f>
        <v>2156.6793078064297</v>
      </c>
      <c r="N21" s="72">
        <f>IF(RES_hh_fec!N21=0,0,1000*11630*RES_hh_fec!N21/RES_hh_num!N21)</f>
        <v>2333.7104514082221</v>
      </c>
      <c r="O21" s="72">
        <f>IF(RES_hh_fec!O21=0,0,1000*11630*RES_hh_fec!O21/RES_hh_num!O21)</f>
        <v>2301.9068860691441</v>
      </c>
      <c r="P21" s="72">
        <f>IF(RES_hh_fec!P21=0,0,1000*11630*RES_hh_fec!P21/RES_hh_num!P21)</f>
        <v>2293.1136161299733</v>
      </c>
      <c r="Q21" s="72">
        <f>IF(RES_hh_fec!Q21=0,0,1000*11630*RES_hh_fec!Q21/RES_hh_num!Q21)</f>
        <v>2222.9661407134554</v>
      </c>
      <c r="R21" s="72">
        <f>IF(RES_hh_fec!R21=0,0,1000*11630*RES_hh_fec!R21/RES_hh_num!R21)</f>
        <v>2324.2604139306959</v>
      </c>
      <c r="S21" s="72">
        <f>IF(RES_hh_fec!S21=0,0,1000*11630*RES_hh_fec!S21/RES_hh_num!S21)</f>
        <v>2234.6693121234362</v>
      </c>
      <c r="T21" s="72">
        <f>IF(RES_hh_fec!T21=0,0,1000*11630*RES_hh_fec!T21/RES_hh_num!T21)</f>
        <v>2208.1149461284404</v>
      </c>
      <c r="U21" s="72">
        <f>IF(RES_hh_fec!U21=0,0,1000*11630*RES_hh_fec!U21/RES_hh_num!U21)</f>
        <v>2208.4080364009078</v>
      </c>
      <c r="V21" s="72">
        <f>IF(RES_hh_fec!V21=0,0,1000*11630*RES_hh_fec!V21/RES_hh_num!V21)</f>
        <v>1914.6096344079913</v>
      </c>
      <c r="W21" s="72">
        <f>IF(RES_hh_fec!W21=0,0,1000*11630*RES_hh_fec!W21/RES_hh_num!W21)</f>
        <v>2074.2834064984963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2440.8618077768965</v>
      </c>
      <c r="C22" s="72">
        <f>IF(RES_hh_fec!C22=0,0,1000*11630*RES_hh_fec!C22/RES_hh_num!C22)</f>
        <v>2479.015356634819</v>
      </c>
      <c r="D22" s="72">
        <f>IF(RES_hh_fec!D22=0,0,1000*11630*RES_hh_fec!D22/RES_hh_num!D22)</f>
        <v>2050.603504455089</v>
      </c>
      <c r="E22" s="72">
        <f>IF(RES_hh_fec!E22=0,0,1000*11630*RES_hh_fec!E22/RES_hh_num!E22)</f>
        <v>2131.5105761987934</v>
      </c>
      <c r="F22" s="72">
        <f>IF(RES_hh_fec!F22=0,0,1000*11630*RES_hh_fec!F22/RES_hh_num!F22)</f>
        <v>2296.475636230633</v>
      </c>
      <c r="G22" s="72">
        <f>IF(RES_hh_fec!G22=0,0,1000*11630*RES_hh_fec!G22/RES_hh_num!G22)</f>
        <v>1981.2423946897504</v>
      </c>
      <c r="H22" s="72">
        <f>IF(RES_hh_fec!H22=0,0,1000*11630*RES_hh_fec!H22/RES_hh_num!H22)</f>
        <v>1765.6664277761245</v>
      </c>
      <c r="I22" s="72">
        <f>IF(RES_hh_fec!I22=0,0,1000*11630*RES_hh_fec!I22/RES_hh_num!I22)</f>
        <v>2380.1135359728819</v>
      </c>
      <c r="J22" s="72">
        <f>IF(RES_hh_fec!J22=0,0,1000*11630*RES_hh_fec!J22/RES_hh_num!J22)</f>
        <v>2048.8189720258265</v>
      </c>
      <c r="K22" s="72">
        <f>IF(RES_hh_fec!K22=0,0,1000*11630*RES_hh_fec!K22/RES_hh_num!K22)</f>
        <v>2041.1112093063639</v>
      </c>
      <c r="L22" s="72">
        <f>IF(RES_hh_fec!L22=0,0,1000*11630*RES_hh_fec!L22/RES_hh_num!L22)</f>
        <v>2248.9349299025812</v>
      </c>
      <c r="M22" s="72">
        <f>IF(RES_hh_fec!M22=0,0,1000*11630*RES_hh_fec!M22/RES_hh_num!M22)</f>
        <v>1937.9988840473661</v>
      </c>
      <c r="N22" s="72">
        <f>IF(RES_hh_fec!N22=0,0,1000*11630*RES_hh_fec!N22/RES_hh_num!N22)</f>
        <v>2065.1212804425118</v>
      </c>
      <c r="O22" s="72">
        <f>IF(RES_hh_fec!O22=0,0,1000*11630*RES_hh_fec!O22/RES_hh_num!O22)</f>
        <v>2088.4921288481901</v>
      </c>
      <c r="P22" s="72">
        <f>IF(RES_hh_fec!P22=0,0,1000*11630*RES_hh_fec!P22/RES_hh_num!P22)</f>
        <v>2001.6885999217459</v>
      </c>
      <c r="Q22" s="72">
        <f>IF(RES_hh_fec!Q22=0,0,1000*11630*RES_hh_fec!Q22/RES_hh_num!Q22)</f>
        <v>1933.934815032417</v>
      </c>
      <c r="R22" s="72">
        <f>IF(RES_hh_fec!R22=0,0,1000*11630*RES_hh_fec!R22/RES_hh_num!R22)</f>
        <v>1969.9665948612285</v>
      </c>
      <c r="S22" s="72">
        <f>IF(RES_hh_fec!S22=0,0,1000*11630*RES_hh_fec!S22/RES_hh_num!S22)</f>
        <v>2031.4803811535837</v>
      </c>
      <c r="T22" s="72">
        <f>IF(RES_hh_fec!T22=0,0,1000*11630*RES_hh_fec!T22/RES_hh_num!T22)</f>
        <v>2164.5851872308654</v>
      </c>
      <c r="U22" s="72">
        <f>IF(RES_hh_fec!U22=0,0,1000*11630*RES_hh_fec!U22/RES_hh_num!U22)</f>
        <v>2087.3829298462624</v>
      </c>
      <c r="V22" s="72">
        <f>IF(RES_hh_fec!V22=0,0,1000*11630*RES_hh_fec!V22/RES_hh_num!V22)</f>
        <v>1854.3798102563346</v>
      </c>
      <c r="W22" s="72">
        <f>IF(RES_hh_fec!W22=0,0,1000*11630*RES_hh_fec!W22/RES_hh_num!W22)</f>
        <v>1842.6950995979132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1931.9817909070553</v>
      </c>
      <c r="C25" s="74">
        <f>IF(RES_hh_fec!C25=0,0,1000*11630*RES_hh_fec!C25/RES_hh_num!C25)</f>
        <v>1825.7553379771634</v>
      </c>
      <c r="D25" s="74">
        <f>IF(RES_hh_fec!D25=0,0,1000*11630*RES_hh_fec!D25/RES_hh_num!D25)</f>
        <v>1831.1217052199515</v>
      </c>
      <c r="E25" s="74">
        <f>IF(RES_hh_fec!E25=0,0,1000*11630*RES_hh_fec!E25/RES_hh_num!E25)</f>
        <v>1838.276773363265</v>
      </c>
      <c r="F25" s="74">
        <f>IF(RES_hh_fec!F25=0,0,1000*11630*RES_hh_fec!F25/RES_hh_num!F25)</f>
        <v>1915.5558355938083</v>
      </c>
      <c r="G25" s="74">
        <f>IF(RES_hh_fec!G25=0,0,1000*11630*RES_hh_fec!G25/RES_hh_num!G25)</f>
        <v>1984.1110173848388</v>
      </c>
      <c r="H25" s="74">
        <f>IF(RES_hh_fec!H25=0,0,1000*11630*RES_hh_fec!H25/RES_hh_num!H25)</f>
        <v>2060.4000735858717</v>
      </c>
      <c r="I25" s="74">
        <f>IF(RES_hh_fec!I25=0,0,1000*11630*RES_hh_fec!I25/RES_hh_num!I25)</f>
        <v>2088.8822498867889</v>
      </c>
      <c r="J25" s="74">
        <f>IF(RES_hh_fec!J25=0,0,1000*11630*RES_hh_fec!J25/RES_hh_num!J25)</f>
        <v>1970.4574105668205</v>
      </c>
      <c r="K25" s="74">
        <f>IF(RES_hh_fec!K25=0,0,1000*11630*RES_hh_fec!K25/RES_hh_num!K25)</f>
        <v>2023.710420283544</v>
      </c>
      <c r="L25" s="74">
        <f>IF(RES_hh_fec!L25=0,0,1000*11630*RES_hh_fec!L25/RES_hh_num!L25)</f>
        <v>1965.4034734834479</v>
      </c>
      <c r="M25" s="74">
        <f>IF(RES_hh_fec!M25=0,0,1000*11630*RES_hh_fec!M25/RES_hh_num!M25)</f>
        <v>1911.9045133032937</v>
      </c>
      <c r="N25" s="74">
        <f>IF(RES_hh_fec!N25=0,0,1000*11630*RES_hh_fec!N25/RES_hh_num!N25)</f>
        <v>1999.4892633207737</v>
      </c>
      <c r="O25" s="74">
        <f>IF(RES_hh_fec!O25=0,0,1000*11630*RES_hh_fec!O25/RES_hh_num!O25)</f>
        <v>1956.0741109484711</v>
      </c>
      <c r="P25" s="74">
        <f>IF(RES_hh_fec!P25=0,0,1000*11630*RES_hh_fec!P25/RES_hh_num!P25)</f>
        <v>1991.350536575706</v>
      </c>
      <c r="Q25" s="74">
        <f>IF(RES_hh_fec!Q25=0,0,1000*11630*RES_hh_fec!Q25/RES_hh_num!Q25)</f>
        <v>1945.0981578926946</v>
      </c>
      <c r="R25" s="74">
        <f>IF(RES_hh_fec!R25=0,0,1000*11630*RES_hh_fec!R25/RES_hh_num!R25)</f>
        <v>1962.5662989525401</v>
      </c>
      <c r="S25" s="74">
        <f>IF(RES_hh_fec!S25=0,0,1000*11630*RES_hh_fec!S25/RES_hh_num!S25)</f>
        <v>1942.3841125892557</v>
      </c>
      <c r="T25" s="74">
        <f>IF(RES_hh_fec!T25=0,0,1000*11630*RES_hh_fec!T25/RES_hh_num!T25)</f>
        <v>1918.8743508591965</v>
      </c>
      <c r="U25" s="74">
        <f>IF(RES_hh_fec!U25=0,0,1000*11630*RES_hh_fec!U25/RES_hh_num!U25)</f>
        <v>1907.4551201439654</v>
      </c>
      <c r="V25" s="74">
        <f>IF(RES_hh_fec!V25=0,0,1000*11630*RES_hh_fec!V25/RES_hh_num!V25)</f>
        <v>1753.5057872302432</v>
      </c>
      <c r="W25" s="74">
        <f>IF(RES_hh_fec!W25=0,0,1000*11630*RES_hh_fec!W25/RES_hh_num!W25)</f>
        <v>1756.4406655796718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707.41023682200159</v>
      </c>
      <c r="C26" s="77">
        <f>IF(RES_hh_fec!C26=0,0,1000*11630*RES_hh_fec!C26/RES_hh_num!C26)</f>
        <v>686.03830645161293</v>
      </c>
      <c r="D26" s="77">
        <f>IF(RES_hh_fec!D26=0,0,1000*11630*RES_hh_fec!D26/RES_hh_num!D26)</f>
        <v>680.60631229235878</v>
      </c>
      <c r="E26" s="77">
        <f>IF(RES_hh_fec!E26=0,0,1000*11630*RES_hh_fec!E26/RES_hh_num!E26)</f>
        <v>680.02448045554922</v>
      </c>
      <c r="F26" s="77">
        <f>IF(RES_hh_fec!F26=0,0,1000*11630*RES_hh_fec!F26/RES_hh_num!F26)</f>
        <v>748.43286044209833</v>
      </c>
      <c r="G26" s="77">
        <f>IF(RES_hh_fec!G26=0,0,1000*11630*RES_hh_fec!G26/RES_hh_num!G26)</f>
        <v>769.09020433025069</v>
      </c>
      <c r="H26" s="77">
        <f>IF(RES_hh_fec!H26=0,0,1000*11630*RES_hh_fec!H26/RES_hh_num!H26)</f>
        <v>797.29443594871213</v>
      </c>
      <c r="I26" s="77">
        <f>IF(RES_hh_fec!I26=0,0,1000*11630*RES_hh_fec!I26/RES_hh_num!I26)</f>
        <v>780.4257288292456</v>
      </c>
      <c r="J26" s="77">
        <f>IF(RES_hh_fec!J26=0,0,1000*11630*RES_hh_fec!J26/RES_hh_num!J26)</f>
        <v>809.88582795171521</v>
      </c>
      <c r="K26" s="77">
        <f>IF(RES_hh_fec!K26=0,0,1000*11630*RES_hh_fec!K26/RES_hh_num!K26)</f>
        <v>834.97531393015754</v>
      </c>
      <c r="L26" s="77">
        <f>IF(RES_hh_fec!L26=0,0,1000*11630*RES_hh_fec!L26/RES_hh_num!L26)</f>
        <v>818.76344624005617</v>
      </c>
      <c r="M26" s="77">
        <f>IF(RES_hh_fec!M26=0,0,1000*11630*RES_hh_fec!M26/RES_hh_num!M26)</f>
        <v>821.72258507703543</v>
      </c>
      <c r="N26" s="77">
        <f>IF(RES_hh_fec!N26=0,0,1000*11630*RES_hh_fec!N26/RES_hh_num!N26)</f>
        <v>851.24250214224526</v>
      </c>
      <c r="O26" s="77">
        <f>IF(RES_hh_fec!O26=0,0,1000*11630*RES_hh_fec!O26/RES_hh_num!O26)</f>
        <v>945.43930326246391</v>
      </c>
      <c r="P26" s="77">
        <f>IF(RES_hh_fec!P26=0,0,1000*11630*RES_hh_fec!P26/RES_hh_num!P26)</f>
        <v>1006.6830503799182</v>
      </c>
      <c r="Q26" s="77">
        <f>IF(RES_hh_fec!Q26=0,0,1000*11630*RES_hh_fec!Q26/RES_hh_num!Q26)</f>
        <v>960.819022939212</v>
      </c>
      <c r="R26" s="77">
        <f>IF(RES_hh_fec!R26=0,0,1000*11630*RES_hh_fec!R26/RES_hh_num!R26)</f>
        <v>863.91544073387433</v>
      </c>
      <c r="S26" s="77">
        <f>IF(RES_hh_fec!S26=0,0,1000*11630*RES_hh_fec!S26/RES_hh_num!S26)</f>
        <v>833.36841500985463</v>
      </c>
      <c r="T26" s="77">
        <f>IF(RES_hh_fec!T26=0,0,1000*11630*RES_hh_fec!T26/RES_hh_num!T26)</f>
        <v>880.53850342830287</v>
      </c>
      <c r="U26" s="77">
        <f>IF(RES_hh_fec!U26=0,0,1000*11630*RES_hh_fec!U26/RES_hh_num!U26)</f>
        <v>875.68575545975773</v>
      </c>
      <c r="V26" s="77">
        <f>IF(RES_hh_fec!V26=0,0,1000*11630*RES_hh_fec!V26/RES_hh_num!V26)</f>
        <v>903.5555979953366</v>
      </c>
      <c r="W26" s="77">
        <f>IF(RES_hh_fec!W26=0,0,1000*11630*RES_hh_fec!W26/RES_hh_num!W26)</f>
        <v>872.57485692847501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323.24382008167197</v>
      </c>
      <c r="C27" s="69">
        <f>IF(RES_hh_fec!C27=0,0,1000*11630*RES_hh_fec!C27/RES_hh_num!C27)</f>
        <v>324.52214412926025</v>
      </c>
      <c r="D27" s="69">
        <f>IF(RES_hh_fec!D27=0,0,1000*11630*RES_hh_fec!D27/RES_hh_num!D27)</f>
        <v>317.35873760913654</v>
      </c>
      <c r="E27" s="69">
        <f>IF(RES_hh_fec!E27=0,0,1000*11630*RES_hh_fec!E27/RES_hh_num!E27)</f>
        <v>339.91919045717628</v>
      </c>
      <c r="F27" s="69">
        <f>IF(RES_hh_fec!F27=0,0,1000*11630*RES_hh_fec!F27/RES_hh_num!F27)</f>
        <v>349.36931517481156</v>
      </c>
      <c r="G27" s="69">
        <f>IF(RES_hh_fec!G27=0,0,1000*11630*RES_hh_fec!G27/RES_hh_num!G27)</f>
        <v>359.52443297150438</v>
      </c>
      <c r="H27" s="69">
        <f>IF(RES_hh_fec!H27=0,0,1000*11630*RES_hh_fec!H27/RES_hh_num!H27)</f>
        <v>353.64114268587281</v>
      </c>
      <c r="I27" s="69">
        <f>IF(RES_hh_fec!I27=0,0,1000*11630*RES_hh_fec!I27/RES_hh_num!I27)</f>
        <v>348.91441232480861</v>
      </c>
      <c r="J27" s="69">
        <f>IF(RES_hh_fec!J27=0,0,1000*11630*RES_hh_fec!J27/RES_hh_num!J27)</f>
        <v>293.5744477155489</v>
      </c>
      <c r="K27" s="69">
        <f>IF(RES_hh_fec!K27=0,0,1000*11630*RES_hh_fec!K27/RES_hh_num!K27)</f>
        <v>311.40163694824309</v>
      </c>
      <c r="L27" s="69">
        <f>IF(RES_hh_fec!L27=0,0,1000*11630*RES_hh_fec!L27/RES_hh_num!L27)</f>
        <v>311.98234713202942</v>
      </c>
      <c r="M27" s="69">
        <f>IF(RES_hh_fec!M27=0,0,1000*11630*RES_hh_fec!M27/RES_hh_num!M27)</f>
        <v>289.91462933297026</v>
      </c>
      <c r="N27" s="69">
        <f>IF(RES_hh_fec!N27=0,0,1000*11630*RES_hh_fec!N27/RES_hh_num!N27)</f>
        <v>307.07817779783795</v>
      </c>
      <c r="O27" s="69">
        <f>IF(RES_hh_fec!O27=0,0,1000*11630*RES_hh_fec!O27/RES_hh_num!O27)</f>
        <v>307.61075079031048</v>
      </c>
      <c r="P27" s="69">
        <f>IF(RES_hh_fec!P27=0,0,1000*11630*RES_hh_fec!P27/RES_hh_num!P27)</f>
        <v>311.02876848387319</v>
      </c>
      <c r="Q27" s="69">
        <f>IF(RES_hh_fec!Q27=0,0,1000*11630*RES_hh_fec!Q27/RES_hh_num!Q27)</f>
        <v>323.05896840193145</v>
      </c>
      <c r="R27" s="69">
        <f>IF(RES_hh_fec!R27=0,0,1000*11630*RES_hh_fec!R27/RES_hh_num!R27)</f>
        <v>328.41503853913514</v>
      </c>
      <c r="S27" s="69">
        <f>IF(RES_hh_fec!S27=0,0,1000*11630*RES_hh_fec!S27/RES_hh_num!S27)</f>
        <v>322.54046940543276</v>
      </c>
      <c r="T27" s="69">
        <f>IF(RES_hh_fec!T27=0,0,1000*11630*RES_hh_fec!T27/RES_hh_num!T27)</f>
        <v>315.50685694874966</v>
      </c>
      <c r="U27" s="69">
        <f>IF(RES_hh_fec!U27=0,0,1000*11630*RES_hh_fec!U27/RES_hh_num!U27)</f>
        <v>304.93089028687587</v>
      </c>
      <c r="V27" s="69">
        <f>IF(RES_hh_fec!V27=0,0,1000*11630*RES_hh_fec!V27/RES_hh_num!V27)</f>
        <v>319.90521278837247</v>
      </c>
      <c r="W27" s="69">
        <f>IF(RES_hh_fec!W27=0,0,1000*11630*RES_hh_fec!W27/RES_hh_num!W27)</f>
        <v>317.08870784377723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380.59121483733333</v>
      </c>
      <c r="C29" s="72">
        <f>IF(RES_hh_fec!C29=0,0,1000*11630*RES_hh_fec!C29/RES_hh_num!C29)</f>
        <v>368.26504378271591</v>
      </c>
      <c r="D29" s="72">
        <f>IF(RES_hh_fec!D29=0,0,1000*11630*RES_hh_fec!D29/RES_hh_num!D29)</f>
        <v>365.63246513118906</v>
      </c>
      <c r="E29" s="72">
        <f>IF(RES_hh_fec!E29=0,0,1000*11630*RES_hh_fec!E29/RES_hh_num!E29)</f>
        <v>406.50857065066202</v>
      </c>
      <c r="F29" s="72">
        <f>IF(RES_hh_fec!F29=0,0,1000*11630*RES_hh_fec!F29/RES_hh_num!F29)</f>
        <v>403.9348306643152</v>
      </c>
      <c r="G29" s="72">
        <f>IF(RES_hh_fec!G29=0,0,1000*11630*RES_hh_fec!G29/RES_hh_num!G29)</f>
        <v>396.74023379533196</v>
      </c>
      <c r="H29" s="72">
        <f>IF(RES_hh_fec!H29=0,0,1000*11630*RES_hh_fec!H29/RES_hh_num!H29)</f>
        <v>412.41355950003708</v>
      </c>
      <c r="I29" s="72">
        <f>IF(RES_hh_fec!I29=0,0,1000*11630*RES_hh_fec!I29/RES_hh_num!I29)</f>
        <v>405.56449009423488</v>
      </c>
      <c r="J29" s="72">
        <f>IF(RES_hh_fec!J29=0,0,1000*11630*RES_hh_fec!J29/RES_hh_num!J29)</f>
        <v>343.98198147130705</v>
      </c>
      <c r="K29" s="72">
        <f>IF(RES_hh_fec!K29=0,0,1000*11630*RES_hh_fec!K29/RES_hh_num!K29)</f>
        <v>369.15417660194186</v>
      </c>
      <c r="L29" s="72">
        <f>IF(RES_hh_fec!L29=0,0,1000*11630*RES_hh_fec!L29/RES_hh_num!L29)</f>
        <v>354.20664628691918</v>
      </c>
      <c r="M29" s="72">
        <f>IF(RES_hh_fec!M29=0,0,1000*11630*RES_hh_fec!M29/RES_hh_num!M29)</f>
        <v>352.60627914930228</v>
      </c>
      <c r="N29" s="72">
        <f>IF(RES_hh_fec!N29=0,0,1000*11630*RES_hh_fec!N29/RES_hh_num!N29)</f>
        <v>355.76056080851811</v>
      </c>
      <c r="O29" s="72">
        <f>IF(RES_hh_fec!O29=0,0,1000*11630*RES_hh_fec!O29/RES_hh_num!O29)</f>
        <v>352.13789763341305</v>
      </c>
      <c r="P29" s="72">
        <f>IF(RES_hh_fec!P29=0,0,1000*11630*RES_hh_fec!P29/RES_hh_num!P29)</f>
        <v>383.53581170617696</v>
      </c>
      <c r="Q29" s="72">
        <f>IF(RES_hh_fec!Q29=0,0,1000*11630*RES_hh_fec!Q29/RES_hh_num!Q29)</f>
        <v>368.76954209547711</v>
      </c>
      <c r="R29" s="72">
        <f>IF(RES_hh_fec!R29=0,0,1000*11630*RES_hh_fec!R29/RES_hh_num!R29)</f>
        <v>394.13256563164026</v>
      </c>
      <c r="S29" s="72">
        <f>IF(RES_hh_fec!S29=0,0,1000*11630*RES_hh_fec!S29/RES_hh_num!S29)</f>
        <v>387.33511667030075</v>
      </c>
      <c r="T29" s="72">
        <f>IF(RES_hh_fec!T29=0,0,1000*11630*RES_hh_fec!T29/RES_hh_num!T29)</f>
        <v>383.6512157692564</v>
      </c>
      <c r="U29" s="72">
        <f>IF(RES_hh_fec!U29=0,0,1000*11630*RES_hh_fec!U29/RES_hh_num!U29)</f>
        <v>398.01810663606398</v>
      </c>
      <c r="V29" s="72">
        <f>IF(RES_hh_fec!V29=0,0,1000*11630*RES_hh_fec!V29/RES_hh_num!V29)</f>
        <v>382.11773039194776</v>
      </c>
      <c r="W29" s="72">
        <f>IF(RES_hh_fec!W29=0,0,1000*11630*RES_hh_fec!W29/RES_hh_num!W29)</f>
        <v>398.84915575523308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371.04318282032892</v>
      </c>
      <c r="C30" s="72">
        <f>IF(RES_hh_fec!C30=0,0,1000*11630*RES_hh_fec!C30/RES_hh_num!C30)</f>
        <v>383.19972689110381</v>
      </c>
      <c r="D30" s="72">
        <f>IF(RES_hh_fec!D30=0,0,1000*11630*RES_hh_fec!D30/RES_hh_num!D30)</f>
        <v>372.10441269501302</v>
      </c>
      <c r="E30" s="72">
        <f>IF(RES_hh_fec!E30=0,0,1000*11630*RES_hh_fec!E30/RES_hh_num!E30)</f>
        <v>386.60357323968964</v>
      </c>
      <c r="F30" s="72">
        <f>IF(RES_hh_fec!F30=0,0,1000*11630*RES_hh_fec!F30/RES_hh_num!F30)</f>
        <v>414.5933879754017</v>
      </c>
      <c r="G30" s="72">
        <f>IF(RES_hh_fec!G30=0,0,1000*11630*RES_hh_fec!G30/RES_hh_num!G30)</f>
        <v>416.02363009731289</v>
      </c>
      <c r="H30" s="72">
        <f>IF(RES_hh_fec!H30=0,0,1000*11630*RES_hh_fec!H30/RES_hh_num!H30)</f>
        <v>419.78257952363907</v>
      </c>
      <c r="I30" s="72">
        <f>IF(RES_hh_fec!I30=0,0,1000*11630*RES_hh_fec!I30/RES_hh_num!I30)</f>
        <v>419.275090431347</v>
      </c>
      <c r="J30" s="72">
        <f>IF(RES_hh_fec!J30=0,0,1000*11630*RES_hh_fec!J30/RES_hh_num!J30)</f>
        <v>327.73383534341662</v>
      </c>
      <c r="K30" s="72">
        <f>IF(RES_hh_fec!K30=0,0,1000*11630*RES_hh_fec!K30/RES_hh_num!K30)</f>
        <v>364.50796913667665</v>
      </c>
      <c r="L30" s="72">
        <f>IF(RES_hh_fec!L30=0,0,1000*11630*RES_hh_fec!L30/RES_hh_num!L30)</f>
        <v>370.75372803302048</v>
      </c>
      <c r="M30" s="72">
        <f>IF(RES_hh_fec!M30=0,0,1000*11630*RES_hh_fec!M30/RES_hh_num!M30)</f>
        <v>335.30054855634666</v>
      </c>
      <c r="N30" s="72">
        <f>IF(RES_hh_fec!N30=0,0,1000*11630*RES_hh_fec!N30/RES_hh_num!N30)</f>
        <v>364.07567114382829</v>
      </c>
      <c r="O30" s="72">
        <f>IF(RES_hh_fec!O30=0,0,1000*11630*RES_hh_fec!O30/RES_hh_num!O30)</f>
        <v>363.0785436714678</v>
      </c>
      <c r="P30" s="72">
        <f>IF(RES_hh_fec!P30=0,0,1000*11630*RES_hh_fec!P30/RES_hh_num!P30)</f>
        <v>365.33803236895091</v>
      </c>
      <c r="Q30" s="72">
        <f>IF(RES_hh_fec!Q30=0,0,1000*11630*RES_hh_fec!Q30/RES_hh_num!Q30)</f>
        <v>378.40229812242922</v>
      </c>
      <c r="R30" s="72">
        <f>IF(RES_hh_fec!R30=0,0,1000*11630*RES_hh_fec!R30/RES_hh_num!R30)</f>
        <v>403.21779264439022</v>
      </c>
      <c r="S30" s="72">
        <f>IF(RES_hh_fec!S30=0,0,1000*11630*RES_hh_fec!S30/RES_hh_num!S30)</f>
        <v>390.67326005092644</v>
      </c>
      <c r="T30" s="72">
        <f>IF(RES_hh_fec!T30=0,0,1000*11630*RES_hh_fec!T30/RES_hh_num!T30)</f>
        <v>378.43756469562084</v>
      </c>
      <c r="U30" s="72">
        <f>IF(RES_hh_fec!U30=0,0,1000*11630*RES_hh_fec!U30/RES_hh_num!U30)</f>
        <v>361.41210831976684</v>
      </c>
      <c r="V30" s="72">
        <f>IF(RES_hh_fec!V30=0,0,1000*11630*RES_hh_fec!V30/RES_hh_num!V30)</f>
        <v>399.5689878768739</v>
      </c>
      <c r="W30" s="72">
        <f>IF(RES_hh_fec!W30=0,0,1000*11630*RES_hh_fec!W30/RES_hh_num!W30)</f>
        <v>396.96460636264504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306.05458737996679</v>
      </c>
      <c r="C32" s="77">
        <f>IF(RES_hh_fec!C32=0,0,1000*11630*RES_hh_fec!C32/RES_hh_num!C32)</f>
        <v>303.53094489983471</v>
      </c>
      <c r="D32" s="77">
        <f>IF(RES_hh_fec!D32=0,0,1000*11630*RES_hh_fec!D32/RES_hh_num!D32)</f>
        <v>296.87347295002888</v>
      </c>
      <c r="E32" s="77">
        <f>IF(RES_hh_fec!E32=0,0,1000*11630*RES_hh_fec!E32/RES_hh_num!E32)</f>
        <v>320.96455922453077</v>
      </c>
      <c r="F32" s="77">
        <f>IF(RES_hh_fec!F32=0,0,1000*11630*RES_hh_fec!F32/RES_hh_num!F32)</f>
        <v>322.63962711832744</v>
      </c>
      <c r="G32" s="77">
        <f>IF(RES_hh_fec!G32=0,0,1000*11630*RES_hh_fec!G32/RES_hh_num!G32)</f>
        <v>335.70094754662483</v>
      </c>
      <c r="H32" s="77">
        <f>IF(RES_hh_fec!H32=0,0,1000*11630*RES_hh_fec!H32/RES_hh_num!H32)</f>
        <v>323.82188779004855</v>
      </c>
      <c r="I32" s="77">
        <f>IF(RES_hh_fec!I32=0,0,1000*11630*RES_hh_fec!I32/RES_hh_num!I32)</f>
        <v>316.91632483884553</v>
      </c>
      <c r="J32" s="77">
        <f>IF(RES_hh_fec!J32=0,0,1000*11630*RES_hh_fec!J32/RES_hh_num!J32)</f>
        <v>277.1499184403321</v>
      </c>
      <c r="K32" s="77">
        <f>IF(RES_hh_fec!K32=0,0,1000*11630*RES_hh_fec!K32/RES_hh_num!K32)</f>
        <v>286.53406081907332</v>
      </c>
      <c r="L32" s="77">
        <f>IF(RES_hh_fec!L32=0,0,1000*11630*RES_hh_fec!L32/RES_hh_num!L32)</f>
        <v>285.1816682035805</v>
      </c>
      <c r="M32" s="77">
        <f>IF(RES_hh_fec!M32=0,0,1000*11630*RES_hh_fec!M32/RES_hh_num!M32)</f>
        <v>267.74326271000558</v>
      </c>
      <c r="N32" s="77">
        <f>IF(RES_hh_fec!N32=0,0,1000*11630*RES_hh_fec!N32/RES_hh_num!N32)</f>
        <v>280.6964679703392</v>
      </c>
      <c r="O32" s="77">
        <f>IF(RES_hh_fec!O32=0,0,1000*11630*RES_hh_fec!O32/RES_hh_num!O32)</f>
        <v>282.44119818650194</v>
      </c>
      <c r="P32" s="77">
        <f>IF(RES_hh_fec!P32=0,0,1000*11630*RES_hh_fec!P32/RES_hh_num!P32)</f>
        <v>285.10106032126771</v>
      </c>
      <c r="Q32" s="77">
        <f>IF(RES_hh_fec!Q32=0,0,1000*11630*RES_hh_fec!Q32/RES_hh_num!Q32)</f>
        <v>299.01283035206546</v>
      </c>
      <c r="R32" s="77">
        <f>IF(RES_hh_fec!R32=0,0,1000*11630*RES_hh_fec!R32/RES_hh_num!R32)</f>
        <v>296.50438663053336</v>
      </c>
      <c r="S32" s="77">
        <f>IF(RES_hh_fec!S32=0,0,1000*11630*RES_hh_fec!S32/RES_hh_num!S32)</f>
        <v>295.03965569455676</v>
      </c>
      <c r="T32" s="77">
        <f>IF(RES_hh_fec!T32=0,0,1000*11630*RES_hh_fec!T32/RES_hh_num!T32)</f>
        <v>291.6012172018286</v>
      </c>
      <c r="U32" s="77">
        <f>IF(RES_hh_fec!U32=0,0,1000*11630*RES_hh_fec!U32/RES_hh_num!U32)</f>
        <v>283.42248310741587</v>
      </c>
      <c r="V32" s="77">
        <f>IF(RES_hh_fec!V32=0,0,1000*11630*RES_hh_fec!V32/RES_hh_num!V32)</f>
        <v>294.07534181216045</v>
      </c>
      <c r="W32" s="77">
        <f>IF(RES_hh_fec!W32=0,0,1000*11630*RES_hh_fec!W32/RES_hh_num!W32)</f>
        <v>290.68279062247626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11779.382559161519</v>
      </c>
      <c r="C3" s="65">
        <f>IF(RES_hh_tes!C3=0,0,1000*11630*RES_hh_tes!C3/RES_hh_num!C3)</f>
        <v>12380.748498167457</v>
      </c>
      <c r="D3" s="65">
        <f>IF(RES_hh_tes!D3=0,0,1000*11630*RES_hh_tes!D3/RES_hh_num!D3)</f>
        <v>11740.779101001532</v>
      </c>
      <c r="E3" s="65">
        <f>IF(RES_hh_tes!E3=0,0,1000*11630*RES_hh_tes!E3/RES_hh_num!E3)</f>
        <v>12423.515463119278</v>
      </c>
      <c r="F3" s="65">
        <f>IF(RES_hh_tes!F3=0,0,1000*11630*RES_hh_tes!F3/RES_hh_num!F3)</f>
        <v>11394.946551073879</v>
      </c>
      <c r="G3" s="65">
        <f>IF(RES_hh_tes!G3=0,0,1000*11630*RES_hh_tes!G3/RES_hh_num!G3)</f>
        <v>11290.827915108393</v>
      </c>
      <c r="H3" s="65">
        <f>IF(RES_hh_tes!H3=0,0,1000*11630*RES_hh_tes!H3/RES_hh_num!H3)</f>
        <v>10871.694628923649</v>
      </c>
      <c r="I3" s="65">
        <f>IF(RES_hh_tes!I3=0,0,1000*11630*RES_hh_tes!I3/RES_hh_num!I3)</f>
        <v>10046.292829355412</v>
      </c>
      <c r="J3" s="65">
        <f>IF(RES_hh_tes!J3=0,0,1000*11630*RES_hh_tes!J3/RES_hh_num!J3)</f>
        <v>11529.010677897173</v>
      </c>
      <c r="K3" s="65">
        <f>IF(RES_hh_tes!K3=0,0,1000*11630*RES_hh_tes!K3/RES_hh_num!K3)</f>
        <v>11061.901028911936</v>
      </c>
      <c r="L3" s="65">
        <f>IF(RES_hh_tes!L3=0,0,1000*11630*RES_hh_tes!L3/RES_hh_num!L3)</f>
        <v>12486.125708384418</v>
      </c>
      <c r="M3" s="65">
        <f>IF(RES_hh_tes!M3=0,0,1000*11630*RES_hh_tes!M3/RES_hh_num!M3)</f>
        <v>10175.307885582733</v>
      </c>
      <c r="N3" s="65">
        <f>IF(RES_hh_tes!N3=0,0,1000*11630*RES_hh_tes!N3/RES_hh_num!N3)</f>
        <v>11141.709109491629</v>
      </c>
      <c r="O3" s="65">
        <f>IF(RES_hh_tes!O3=0,0,1000*11630*RES_hh_tes!O3/RES_hh_num!O3)</f>
        <v>12328.494720923467</v>
      </c>
      <c r="P3" s="65">
        <f>IF(RES_hh_tes!P3=0,0,1000*11630*RES_hh_tes!P3/RES_hh_num!P3)</f>
        <v>9851.8645639693405</v>
      </c>
      <c r="Q3" s="65">
        <f>IF(RES_hh_tes!Q3=0,0,1000*11630*RES_hh_tes!Q3/RES_hh_num!Q3)</f>
        <v>11071.308624081614</v>
      </c>
      <c r="R3" s="65">
        <f>IF(RES_hh_tes!R3=0,0,1000*11630*RES_hh_tes!R3/RES_hh_num!R3)</f>
        <v>11344.777013954214</v>
      </c>
      <c r="S3" s="65">
        <f>IF(RES_hh_tes!S3=0,0,1000*11630*RES_hh_tes!S3/RES_hh_num!S3)</f>
        <v>11347.809259790538</v>
      </c>
      <c r="T3" s="65">
        <f>IF(RES_hh_tes!T3=0,0,1000*11630*RES_hh_tes!T3/RES_hh_num!T3)</f>
        <v>11388.285715485832</v>
      </c>
      <c r="U3" s="65">
        <f>IF(RES_hh_tes!U3=0,0,1000*11630*RES_hh_tes!U3/RES_hh_num!U3)</f>
        <v>11239.257296441172</v>
      </c>
      <c r="V3" s="65">
        <f>IF(RES_hh_tes!V3=0,0,1000*11630*RES_hh_tes!V3/RES_hh_num!V3)</f>
        <v>11284.315529226798</v>
      </c>
      <c r="W3" s="65">
        <f>IF(RES_hh_tes!W3=0,0,1000*11630*RES_hh_tes!W3/RES_hh_num!W3)</f>
        <v>12583.281251002165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10310.602733506777</v>
      </c>
      <c r="C4" s="69">
        <f>IF(RES_hh_tes!C4=0,0,1000*11630*RES_hh_tes!C4/RES_hh_num!C4)</f>
        <v>10946.92629376524</v>
      </c>
      <c r="D4" s="69">
        <f>IF(RES_hh_tes!D4=0,0,1000*11630*RES_hh_tes!D4/RES_hh_num!D4)</f>
        <v>10319.346697444304</v>
      </c>
      <c r="E4" s="69">
        <f>IF(RES_hh_tes!E4=0,0,1000*11630*RES_hh_tes!E4/RES_hh_num!E4)</f>
        <v>10970.584359239871</v>
      </c>
      <c r="F4" s="69">
        <f>IF(RES_hh_tes!F4=0,0,1000*11630*RES_hh_tes!F4/RES_hh_num!F4)</f>
        <v>9829.4106294932953</v>
      </c>
      <c r="G4" s="69">
        <f>IF(RES_hh_tes!G4=0,0,1000*11630*RES_hh_tes!G4/RES_hh_num!G4)</f>
        <v>9677.3996101628163</v>
      </c>
      <c r="H4" s="69">
        <f>IF(RES_hh_tes!H4=0,0,1000*11630*RES_hh_tes!H4/RES_hh_num!H4)</f>
        <v>9191.6904726473731</v>
      </c>
      <c r="I4" s="69">
        <f>IF(RES_hh_tes!I4=0,0,1000*11630*RES_hh_tes!I4/RES_hh_num!I4)</f>
        <v>8418.273974327707</v>
      </c>
      <c r="J4" s="69">
        <f>IF(RES_hh_tes!J4=0,0,1000*11630*RES_hh_tes!J4/RES_hh_num!J4)</f>
        <v>9883.7182659104346</v>
      </c>
      <c r="K4" s="69">
        <f>IF(RES_hh_tes!K4=0,0,1000*11630*RES_hh_tes!K4/RES_hh_num!K4)</f>
        <v>9356.5327908478375</v>
      </c>
      <c r="L4" s="69">
        <f>IF(RES_hh_tes!L4=0,0,1000*11630*RES_hh_tes!L4/RES_hh_num!L4)</f>
        <v>10796.671089362304</v>
      </c>
      <c r="M4" s="69">
        <f>IF(RES_hh_tes!M4=0,0,1000*11630*RES_hh_tes!M4/RES_hh_num!M4)</f>
        <v>8556.8284398655014</v>
      </c>
      <c r="N4" s="69">
        <f>IF(RES_hh_tes!N4=0,0,1000*11630*RES_hh_tes!N4/RES_hh_num!N4)</f>
        <v>9423.6255021156285</v>
      </c>
      <c r="O4" s="69">
        <f>IF(RES_hh_tes!O4=0,0,1000*11630*RES_hh_tes!O4/RES_hh_num!O4)</f>
        <v>10605.283643075138</v>
      </c>
      <c r="P4" s="69">
        <f>IF(RES_hh_tes!P4=0,0,1000*11630*RES_hh_tes!P4/RES_hh_num!P4)</f>
        <v>8091.4538577353205</v>
      </c>
      <c r="Q4" s="69">
        <f>IF(RES_hh_tes!Q4=0,0,1000*11630*RES_hh_tes!Q4/RES_hh_num!Q4)</f>
        <v>9292.4370858252623</v>
      </c>
      <c r="R4" s="69">
        <f>IF(RES_hh_tes!R4=0,0,1000*11630*RES_hh_tes!R4/RES_hh_num!R4)</f>
        <v>9521.8842297878</v>
      </c>
      <c r="S4" s="69">
        <f>IF(RES_hh_tes!S4=0,0,1000*11630*RES_hh_tes!S4/RES_hh_num!S4)</f>
        <v>9534.3115723774135</v>
      </c>
      <c r="T4" s="69">
        <f>IF(RES_hh_tes!T4=0,0,1000*11630*RES_hh_tes!T4/RES_hh_num!T4)</f>
        <v>9563.517671460666</v>
      </c>
      <c r="U4" s="69">
        <f>IF(RES_hh_tes!U4=0,0,1000*11630*RES_hh_tes!U4/RES_hh_num!U4)</f>
        <v>9400.3742983668199</v>
      </c>
      <c r="V4" s="69">
        <f>IF(RES_hh_tes!V4=0,0,1000*11630*RES_hh_tes!V4/RES_hh_num!V4)</f>
        <v>9526.9950571401932</v>
      </c>
      <c r="W4" s="69">
        <f>IF(RES_hh_tes!W4=0,0,1000*11630*RES_hh_tes!W4/RES_hh_num!W4)</f>
        <v>10745.713596493883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10083.993205698684</v>
      </c>
      <c r="C5" s="72">
        <f>IF(RES_hh_tes!C5=0,0,1000*11630*RES_hh_tes!C5/RES_hh_num!C5)</f>
        <v>11184.396721816944</v>
      </c>
      <c r="D5" s="72">
        <f>IF(RES_hh_tes!D5=0,0,1000*11630*RES_hh_tes!D5/RES_hh_num!D5)</f>
        <v>10895.267501515793</v>
      </c>
      <c r="E5" s="72">
        <f>IF(RES_hh_tes!E5=0,0,1000*11630*RES_hh_tes!E5/RES_hh_num!E5)</f>
        <v>8952.8637362969876</v>
      </c>
      <c r="F5" s="72">
        <f>IF(RES_hh_tes!F5=0,0,1000*11630*RES_hh_tes!F5/RES_hh_num!F5)</f>
        <v>10616.800998057617</v>
      </c>
      <c r="G5" s="72">
        <f>IF(RES_hh_tes!G5=0,0,1000*11630*RES_hh_tes!G5/RES_hh_num!G5)</f>
        <v>9005.6308486190028</v>
      </c>
      <c r="H5" s="72">
        <f>IF(RES_hh_tes!H5=0,0,1000*11630*RES_hh_tes!H5/RES_hh_num!H5)</f>
        <v>9019.8800474534237</v>
      </c>
      <c r="I5" s="72">
        <f>IF(RES_hh_tes!I5=0,0,1000*11630*RES_hh_tes!I5/RES_hh_num!I5)</f>
        <v>7006.2695311543675</v>
      </c>
      <c r="J5" s="72">
        <f>IF(RES_hh_tes!J5=0,0,1000*11630*RES_hh_tes!J5/RES_hh_num!J5)</f>
        <v>9376.9912869919463</v>
      </c>
      <c r="K5" s="72">
        <f>IF(RES_hh_tes!K5=0,0,1000*11630*RES_hh_tes!K5/RES_hh_num!K5)</f>
        <v>15664.727191817587</v>
      </c>
      <c r="L5" s="72">
        <f>IF(RES_hh_tes!L5=0,0,1000*11630*RES_hh_tes!L5/RES_hh_num!L5)</f>
        <v>9114.0476018924328</v>
      </c>
      <c r="M5" s="72">
        <f>IF(RES_hh_tes!M5=0,0,1000*11630*RES_hh_tes!M5/RES_hh_num!M5)</f>
        <v>8073.8591854168144</v>
      </c>
      <c r="N5" s="72">
        <f>IF(RES_hh_tes!N5=0,0,1000*11630*RES_hh_tes!N5/RES_hh_num!N5)</f>
        <v>8908.7749972440979</v>
      </c>
      <c r="O5" s="72">
        <f>IF(RES_hh_tes!O5=0,0,1000*11630*RES_hh_tes!O5/RES_hh_num!O5)</f>
        <v>11327.540940594798</v>
      </c>
      <c r="P5" s="72">
        <f>IF(RES_hh_tes!P5=0,0,1000*11630*RES_hh_tes!P5/RES_hh_num!P5)</f>
        <v>8065.4117528903389</v>
      </c>
      <c r="Q5" s="72">
        <f>IF(RES_hh_tes!Q5=0,0,1000*11630*RES_hh_tes!Q5/RES_hh_num!Q5)</f>
        <v>8814.3169385856509</v>
      </c>
      <c r="R5" s="72">
        <f>IF(RES_hh_tes!R5=0,0,1000*11630*RES_hh_tes!R5/RES_hh_num!R5)</f>
        <v>9416.7840561317607</v>
      </c>
      <c r="S5" s="72">
        <f>IF(RES_hh_tes!S5=0,0,1000*11630*RES_hh_tes!S5/RES_hh_num!S5)</f>
        <v>10053.922838556753</v>
      </c>
      <c r="T5" s="72">
        <f>IF(RES_hh_tes!T5=0,0,1000*11630*RES_hh_tes!T5/RES_hh_num!T5)</f>
        <v>9710.3824471783846</v>
      </c>
      <c r="U5" s="72">
        <f>IF(RES_hh_tes!U5=0,0,1000*11630*RES_hh_tes!U5/RES_hh_num!U5)</f>
        <v>8623.8206411373794</v>
      </c>
      <c r="V5" s="72">
        <f>IF(RES_hh_tes!V5=0,0,1000*11630*RES_hh_tes!V5/RES_hh_num!V5)</f>
        <v>8576.4687674031375</v>
      </c>
      <c r="W5" s="72">
        <f>IF(RES_hh_tes!W5=0,0,1000*11630*RES_hh_tes!W5/RES_hh_num!W5)</f>
        <v>11094.58655376567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10227.358083380957</v>
      </c>
      <c r="C6" s="72">
        <f>IF(RES_hh_tes!C6=0,0,1000*11630*RES_hh_tes!C6/RES_hh_num!C6)</f>
        <v>10552.258070118753</v>
      </c>
      <c r="D6" s="72">
        <f>IF(RES_hh_tes!D6=0,0,1000*11630*RES_hh_tes!D6/RES_hh_num!D6)</f>
        <v>12804.738485503744</v>
      </c>
      <c r="E6" s="72">
        <f>IF(RES_hh_tes!E6=0,0,1000*11630*RES_hh_tes!E6/RES_hh_num!E6)</f>
        <v>8151.0998987469366</v>
      </c>
      <c r="F6" s="72">
        <f>IF(RES_hh_tes!F6=0,0,1000*11630*RES_hh_tes!F6/RES_hh_num!F6)</f>
        <v>7863.1757915208382</v>
      </c>
      <c r="G6" s="72">
        <f>IF(RES_hh_tes!G6=0,0,1000*11630*RES_hh_tes!G6/RES_hh_num!G6)</f>
        <v>10509.430664256861</v>
      </c>
      <c r="H6" s="72">
        <f>IF(RES_hh_tes!H6=0,0,1000*11630*RES_hh_tes!H6/RES_hh_num!H6)</f>
        <v>9510.8307214827691</v>
      </c>
      <c r="I6" s="72">
        <f>IF(RES_hh_tes!I6=0,0,1000*11630*RES_hh_tes!I6/RES_hh_num!I6)</f>
        <v>8511.1385085864968</v>
      </c>
      <c r="J6" s="72">
        <f>IF(RES_hh_tes!J6=0,0,1000*11630*RES_hh_tes!J6/RES_hh_num!J6)</f>
        <v>9188.319554229387</v>
      </c>
      <c r="K6" s="72">
        <f>IF(RES_hh_tes!K6=0,0,1000*11630*RES_hh_tes!K6/RES_hh_num!K6)</f>
        <v>9216.0248680687091</v>
      </c>
      <c r="L6" s="72">
        <f>IF(RES_hh_tes!L6=0,0,1000*11630*RES_hh_tes!L6/RES_hh_num!L6)</f>
        <v>10782.457044941457</v>
      </c>
      <c r="M6" s="72">
        <f>IF(RES_hh_tes!M6=0,0,1000*11630*RES_hh_tes!M6/RES_hh_num!M6)</f>
        <v>8493.7095376989182</v>
      </c>
      <c r="N6" s="72">
        <f>IF(RES_hh_tes!N6=0,0,1000*11630*RES_hh_tes!N6/RES_hh_num!N6)</f>
        <v>9076.335877784375</v>
      </c>
      <c r="O6" s="72">
        <f>IF(RES_hh_tes!O6=0,0,1000*11630*RES_hh_tes!O6/RES_hh_num!O6)</f>
        <v>10191.376699954675</v>
      </c>
      <c r="P6" s="72">
        <f>IF(RES_hh_tes!P6=0,0,1000*11630*RES_hh_tes!P6/RES_hh_num!P6)</f>
        <v>8230.9534196142249</v>
      </c>
      <c r="Q6" s="72">
        <f>IF(RES_hh_tes!Q6=0,0,1000*11630*RES_hh_tes!Q6/RES_hh_num!Q6)</f>
        <v>8687.6308977314002</v>
      </c>
      <c r="R6" s="72">
        <f>IF(RES_hh_tes!R6=0,0,1000*11630*RES_hh_tes!R6/RES_hh_num!R6)</f>
        <v>9255.0468757741237</v>
      </c>
      <c r="S6" s="72">
        <f>IF(RES_hh_tes!S6=0,0,1000*11630*RES_hh_tes!S6/RES_hh_num!S6)</f>
        <v>9549.2290245804288</v>
      </c>
      <c r="T6" s="72">
        <f>IF(RES_hh_tes!T6=0,0,1000*11630*RES_hh_tes!T6/RES_hh_num!T6)</f>
        <v>9374.1245598948481</v>
      </c>
      <c r="U6" s="72">
        <f>IF(RES_hh_tes!U6=0,0,1000*11630*RES_hh_tes!U6/RES_hh_num!U6)</f>
        <v>8696.1238422865863</v>
      </c>
      <c r="V6" s="72">
        <f>IF(RES_hh_tes!V6=0,0,1000*11630*RES_hh_tes!V6/RES_hh_num!V6)</f>
        <v>9743.5037220086015</v>
      </c>
      <c r="W6" s="72">
        <f>IF(RES_hh_tes!W6=0,0,1000*11630*RES_hh_tes!W6/RES_hh_num!W6)</f>
        <v>10529.853807148402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10310.5541746852</v>
      </c>
      <c r="C7" s="72">
        <f>IF(RES_hh_tes!C7=0,0,1000*11630*RES_hh_tes!C7/RES_hh_num!C7)</f>
        <v>10711.841648524118</v>
      </c>
      <c r="D7" s="72">
        <f>IF(RES_hh_tes!D7=0,0,1000*11630*RES_hh_tes!D7/RES_hh_num!D7)</f>
        <v>9466.6156024076208</v>
      </c>
      <c r="E7" s="72">
        <f>IF(RES_hh_tes!E7=0,0,1000*11630*RES_hh_tes!E7/RES_hh_num!E7)</f>
        <v>10502.753285721583</v>
      </c>
      <c r="F7" s="72">
        <f>IF(RES_hh_tes!F7=0,0,1000*11630*RES_hh_tes!F7/RES_hh_num!F7)</f>
        <v>9983.009691705658</v>
      </c>
      <c r="G7" s="72">
        <f>IF(RES_hh_tes!G7=0,0,1000*11630*RES_hh_tes!G7/RES_hh_num!G7)</f>
        <v>9945.8382057137078</v>
      </c>
      <c r="H7" s="72">
        <f>IF(RES_hh_tes!H7=0,0,1000*11630*RES_hh_tes!H7/RES_hh_num!H7)</f>
        <v>8970.0729057055887</v>
      </c>
      <c r="I7" s="72">
        <f>IF(RES_hh_tes!I7=0,0,1000*11630*RES_hh_tes!I7/RES_hh_num!I7)</f>
        <v>7785.2469473228375</v>
      </c>
      <c r="J7" s="72">
        <f>IF(RES_hh_tes!J7=0,0,1000*11630*RES_hh_tes!J7/RES_hh_num!J7)</f>
        <v>10231.352869035169</v>
      </c>
      <c r="K7" s="72">
        <f>IF(RES_hh_tes!K7=0,0,1000*11630*RES_hh_tes!K7/RES_hh_num!K7)</f>
        <v>8944.5994489385957</v>
      </c>
      <c r="L7" s="72">
        <f>IF(RES_hh_tes!L7=0,0,1000*11630*RES_hh_tes!L7/RES_hh_num!L7)</f>
        <v>10167.752247130509</v>
      </c>
      <c r="M7" s="72">
        <f>IF(RES_hh_tes!M7=0,0,1000*11630*RES_hh_tes!M7/RES_hh_num!M7)</f>
        <v>8713.2648933806959</v>
      </c>
      <c r="N7" s="72">
        <f>IF(RES_hh_tes!N7=0,0,1000*11630*RES_hh_tes!N7/RES_hh_num!N7)</f>
        <v>9040.0499767302244</v>
      </c>
      <c r="O7" s="72">
        <f>IF(RES_hh_tes!O7=0,0,1000*11630*RES_hh_tes!O7/RES_hh_num!O7)</f>
        <v>10083.657148526485</v>
      </c>
      <c r="P7" s="72">
        <f>IF(RES_hh_tes!P7=0,0,1000*11630*RES_hh_tes!P7/RES_hh_num!P7)</f>
        <v>8040.9690734393917</v>
      </c>
      <c r="Q7" s="72">
        <f>IF(RES_hh_tes!Q7=0,0,1000*11630*RES_hh_tes!Q7/RES_hh_num!Q7)</f>
        <v>9710.7425199901463</v>
      </c>
      <c r="R7" s="72">
        <f>IF(RES_hh_tes!R7=0,0,1000*11630*RES_hh_tes!R7/RES_hh_num!R7)</f>
        <v>9042.0702734216138</v>
      </c>
      <c r="S7" s="72">
        <f>IF(RES_hh_tes!S7=0,0,1000*11630*RES_hh_tes!S7/RES_hh_num!S7)</f>
        <v>9326.7307628646304</v>
      </c>
      <c r="T7" s="72">
        <f>IF(RES_hh_tes!T7=0,0,1000*11630*RES_hh_tes!T7/RES_hh_num!T7)</f>
        <v>9371.4117842082214</v>
      </c>
      <c r="U7" s="72">
        <f>IF(RES_hh_tes!U7=0,0,1000*11630*RES_hh_tes!U7/RES_hh_num!U7)</f>
        <v>9024.335697588509</v>
      </c>
      <c r="V7" s="72">
        <f>IF(RES_hh_tes!V7=0,0,1000*11630*RES_hh_tes!V7/RES_hh_num!V7)</f>
        <v>10035.373011950764</v>
      </c>
      <c r="W7" s="72">
        <f>IF(RES_hh_tes!W7=0,0,1000*11630*RES_hh_tes!W7/RES_hh_num!W7)</f>
        <v>10052.159381914618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9963.2701074107772</v>
      </c>
      <c r="C8" s="72">
        <f>IF(RES_hh_tes!C8=0,0,1000*11630*RES_hh_tes!C8/RES_hh_num!C8)</f>
        <v>10668.58465055363</v>
      </c>
      <c r="D8" s="72">
        <f>IF(RES_hh_tes!D8=0,0,1000*11630*RES_hh_tes!D8/RES_hh_num!D8)</f>
        <v>10000.860822159495</v>
      </c>
      <c r="E8" s="72">
        <f>IF(RES_hh_tes!E8=0,0,1000*11630*RES_hh_tes!E8/RES_hh_num!E8)</f>
        <v>10410.767404015663</v>
      </c>
      <c r="F8" s="72">
        <f>IF(RES_hh_tes!F8=0,0,1000*11630*RES_hh_tes!F8/RES_hh_num!F8)</f>
        <v>9788.3222800156746</v>
      </c>
      <c r="G8" s="72">
        <f>IF(RES_hh_tes!G8=0,0,1000*11630*RES_hh_tes!G8/RES_hh_num!G8)</f>
        <v>9361.3316723667776</v>
      </c>
      <c r="H8" s="72">
        <f>IF(RES_hh_tes!H8=0,0,1000*11630*RES_hh_tes!H8/RES_hh_num!H8)</f>
        <v>9166.6226103635618</v>
      </c>
      <c r="I8" s="72">
        <f>IF(RES_hh_tes!I8=0,0,1000*11630*RES_hh_tes!I8/RES_hh_num!I8)</f>
        <v>8538.922840986248</v>
      </c>
      <c r="J8" s="72">
        <f>IF(RES_hh_tes!J8=0,0,1000*11630*RES_hh_tes!J8/RES_hh_num!J8)</f>
        <v>9233.2519915165212</v>
      </c>
      <c r="K8" s="72">
        <f>IF(RES_hh_tes!K8=0,0,1000*11630*RES_hh_tes!K8/RES_hh_num!K8)</f>
        <v>9106.6469993875216</v>
      </c>
      <c r="L8" s="72">
        <f>IF(RES_hh_tes!L8=0,0,1000*11630*RES_hh_tes!L8/RES_hh_num!L8)</f>
        <v>10762.933124460762</v>
      </c>
      <c r="M8" s="72">
        <f>IF(RES_hh_tes!M8=0,0,1000*11630*RES_hh_tes!M8/RES_hh_num!M8)</f>
        <v>8186.0868820065543</v>
      </c>
      <c r="N8" s="72">
        <f>IF(RES_hh_tes!N8=0,0,1000*11630*RES_hh_tes!N8/RES_hh_num!N8)</f>
        <v>9341.2992600546495</v>
      </c>
      <c r="O8" s="72">
        <f>IF(RES_hh_tes!O8=0,0,1000*11630*RES_hh_tes!O8/RES_hh_num!O8)</f>
        <v>10525.116700645316</v>
      </c>
      <c r="P8" s="72">
        <f>IF(RES_hh_tes!P8=0,0,1000*11630*RES_hh_tes!P8/RES_hh_num!P8)</f>
        <v>7851.0931325795409</v>
      </c>
      <c r="Q8" s="72">
        <f>IF(RES_hh_tes!Q8=0,0,1000*11630*RES_hh_tes!Q8/RES_hh_num!Q8)</f>
        <v>8802.3961585728321</v>
      </c>
      <c r="R8" s="72">
        <f>IF(RES_hh_tes!R8=0,0,1000*11630*RES_hh_tes!R8/RES_hh_num!R8)</f>
        <v>9447.1289640537634</v>
      </c>
      <c r="S8" s="72">
        <f>IF(RES_hh_tes!S8=0,0,1000*11630*RES_hh_tes!S8/RES_hh_num!S8)</f>
        <v>9351.4877768204697</v>
      </c>
      <c r="T8" s="72">
        <f>IF(RES_hh_tes!T8=0,0,1000*11630*RES_hh_tes!T8/RES_hh_num!T8)</f>
        <v>9401.8513977293405</v>
      </c>
      <c r="U8" s="72">
        <f>IF(RES_hh_tes!U8=0,0,1000*11630*RES_hh_tes!U8/RES_hh_num!U8)</f>
        <v>9341.0507217789218</v>
      </c>
      <c r="V8" s="72">
        <f>IF(RES_hh_tes!V8=0,0,1000*11630*RES_hh_tes!V8/RES_hh_num!V8)</f>
        <v>9043.8429962969276</v>
      </c>
      <c r="W8" s="72">
        <f>IF(RES_hh_tes!W8=0,0,1000*11630*RES_hh_tes!W8/RES_hh_num!W8)</f>
        <v>10670.485077880352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9952.9540692290575</v>
      </c>
      <c r="C9" s="72">
        <f>IF(RES_hh_tes!C9=0,0,1000*11630*RES_hh_tes!C9/RES_hh_num!C9)</f>
        <v>11170.154001728426</v>
      </c>
      <c r="D9" s="72">
        <f>IF(RES_hh_tes!D9=0,0,1000*11630*RES_hh_tes!D9/RES_hh_num!D9)</f>
        <v>9230.8805780512157</v>
      </c>
      <c r="E9" s="72">
        <f>IF(RES_hh_tes!E9=0,0,1000*11630*RES_hh_tes!E9/RES_hh_num!E9)</f>
        <v>10725.532437082369</v>
      </c>
      <c r="F9" s="72">
        <f>IF(RES_hh_tes!F9=0,0,1000*11630*RES_hh_tes!F9/RES_hh_num!F9)</f>
        <v>9874.4228600984025</v>
      </c>
      <c r="G9" s="72">
        <f>IF(RES_hh_tes!G9=0,0,1000*11630*RES_hh_tes!G9/RES_hh_num!G9)</f>
        <v>8639.4629680192666</v>
      </c>
      <c r="H9" s="72">
        <f>IF(RES_hh_tes!H9=0,0,1000*11630*RES_hh_tes!H9/RES_hh_num!H9)</f>
        <v>7366.3767321512487</v>
      </c>
      <c r="I9" s="72">
        <f>IF(RES_hh_tes!I9=0,0,1000*11630*RES_hh_tes!I9/RES_hh_num!I9)</f>
        <v>9629.6439436677392</v>
      </c>
      <c r="J9" s="72">
        <f>IF(RES_hh_tes!J9=0,0,1000*11630*RES_hh_tes!J9/RES_hh_num!J9)</f>
        <v>9594.3381015548985</v>
      </c>
      <c r="K9" s="72">
        <f>IF(RES_hh_tes!K9=0,0,1000*11630*RES_hh_tes!K9/RES_hh_num!K9)</f>
        <v>8938.5122688080464</v>
      </c>
      <c r="L9" s="72">
        <f>IF(RES_hh_tes!L9=0,0,1000*11630*RES_hh_tes!L9/RES_hh_num!L9)</f>
        <v>11714.821756845431</v>
      </c>
      <c r="M9" s="72">
        <f>IF(RES_hh_tes!M9=0,0,1000*11630*RES_hh_tes!M9/RES_hh_num!M9)</f>
        <v>8267.1379596050647</v>
      </c>
      <c r="N9" s="72">
        <f>IF(RES_hh_tes!N9=0,0,1000*11630*RES_hh_tes!N9/RES_hh_num!N9)</f>
        <v>9442.2998270998523</v>
      </c>
      <c r="O9" s="72">
        <f>IF(RES_hh_tes!O9=0,0,1000*11630*RES_hh_tes!O9/RES_hh_num!O9)</f>
        <v>10837.258072022252</v>
      </c>
      <c r="P9" s="72">
        <f>IF(RES_hh_tes!P9=0,0,1000*11630*RES_hh_tes!P9/RES_hh_num!P9)</f>
        <v>7769.9332770124593</v>
      </c>
      <c r="Q9" s="72">
        <f>IF(RES_hh_tes!Q9=0,0,1000*11630*RES_hh_tes!Q9/RES_hh_num!Q9)</f>
        <v>9030.2615462751692</v>
      </c>
      <c r="R9" s="72">
        <f>IF(RES_hh_tes!R9=0,0,1000*11630*RES_hh_tes!R9/RES_hh_num!R9)</f>
        <v>9942.516222307946</v>
      </c>
      <c r="S9" s="72">
        <f>IF(RES_hh_tes!S9=0,0,1000*11630*RES_hh_tes!S9/RES_hh_num!S9)</f>
        <v>9456.9778510099241</v>
      </c>
      <c r="T9" s="72">
        <f>IF(RES_hh_tes!T9=0,0,1000*11630*RES_hh_tes!T9/RES_hh_num!T9)</f>
        <v>9394.2548050212827</v>
      </c>
      <c r="U9" s="72">
        <f>IF(RES_hh_tes!U9=0,0,1000*11630*RES_hh_tes!U9/RES_hh_num!U9)</f>
        <v>9483.369247716837</v>
      </c>
      <c r="V9" s="72">
        <f>IF(RES_hh_tes!V9=0,0,1000*11630*RES_hh_tes!V9/RES_hh_num!V9)</f>
        <v>8807.2728146720474</v>
      </c>
      <c r="W9" s="72">
        <f>IF(RES_hh_tes!W9=0,0,1000*11630*RES_hh_tes!W9/RES_hh_num!W9)</f>
        <v>11173.567852916172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11207.977902995204</v>
      </c>
      <c r="C11" s="72">
        <f>IF(RES_hh_tes!C11=0,0,1000*11630*RES_hh_tes!C11/RES_hh_num!C11)</f>
        <v>10140.023851931603</v>
      </c>
      <c r="D11" s="72">
        <f>IF(RES_hh_tes!D11=0,0,1000*11630*RES_hh_tes!D11/RES_hh_num!D11)</f>
        <v>10454.604901213439</v>
      </c>
      <c r="E11" s="72">
        <f>IF(RES_hh_tes!E11=0,0,1000*11630*RES_hh_tes!E11/RES_hh_num!E11)</f>
        <v>10531.198437443696</v>
      </c>
      <c r="F11" s="72">
        <f>IF(RES_hh_tes!F11=0,0,1000*11630*RES_hh_tes!F11/RES_hh_num!F11)</f>
        <v>10085.308460019152</v>
      </c>
      <c r="G11" s="72">
        <f>IF(RES_hh_tes!G11=0,0,1000*11630*RES_hh_tes!G11/RES_hh_num!G11)</f>
        <v>9468.7215752457687</v>
      </c>
      <c r="H11" s="72">
        <f>IF(RES_hh_tes!H11=0,0,1000*11630*RES_hh_tes!H11/RES_hh_num!H11)</f>
        <v>9293.6890217733671</v>
      </c>
      <c r="I11" s="72">
        <f>IF(RES_hh_tes!I11=0,0,1000*11630*RES_hh_tes!I11/RES_hh_num!I11)</f>
        <v>9904.2125352346156</v>
      </c>
      <c r="J11" s="72">
        <f>IF(RES_hh_tes!J11=0,0,1000*11630*RES_hh_tes!J11/RES_hh_num!J11)</f>
        <v>9771.4623873166638</v>
      </c>
      <c r="K11" s="72">
        <f>IF(RES_hh_tes!K11=0,0,1000*11630*RES_hh_tes!K11/RES_hh_num!K11)</f>
        <v>8746.9312223376019</v>
      </c>
      <c r="L11" s="72">
        <f>IF(RES_hh_tes!L11=0,0,1000*11630*RES_hh_tes!L11/RES_hh_num!L11)</f>
        <v>8788.818494346242</v>
      </c>
      <c r="M11" s="72">
        <f>IF(RES_hh_tes!M11=0,0,1000*11630*RES_hh_tes!M11/RES_hh_num!M11)</f>
        <v>9531.1506114394797</v>
      </c>
      <c r="N11" s="72">
        <f>IF(RES_hh_tes!N11=0,0,1000*11630*RES_hh_tes!N11/RES_hh_num!N11)</f>
        <v>10059.222592576347</v>
      </c>
      <c r="O11" s="72">
        <f>IF(RES_hh_tes!O11=0,0,1000*11630*RES_hh_tes!O11/RES_hh_num!O11)</f>
        <v>9210.96713672224</v>
      </c>
      <c r="P11" s="72">
        <f>IF(RES_hh_tes!P11=0,0,1000*11630*RES_hh_tes!P11/RES_hh_num!P11)</f>
        <v>9279.968773687071</v>
      </c>
      <c r="Q11" s="72">
        <f>IF(RES_hh_tes!Q11=0,0,1000*11630*RES_hh_tes!Q11/RES_hh_num!Q11)</f>
        <v>9100.0622472971663</v>
      </c>
      <c r="R11" s="72">
        <f>IF(RES_hh_tes!R11=0,0,1000*11630*RES_hh_tes!R11/RES_hh_num!R11)</f>
        <v>9078.7774455996951</v>
      </c>
      <c r="S11" s="72">
        <f>IF(RES_hh_tes!S11=0,0,1000*11630*RES_hh_tes!S11/RES_hh_num!S11)</f>
        <v>9248.7735011656496</v>
      </c>
      <c r="T11" s="72">
        <f>IF(RES_hh_tes!T11=0,0,1000*11630*RES_hh_tes!T11/RES_hh_num!T11)</f>
        <v>9593.5254900273267</v>
      </c>
      <c r="U11" s="72">
        <f>IF(RES_hh_tes!U11=0,0,1000*11630*RES_hh_tes!U11/RES_hh_num!U11)</f>
        <v>9363.8898243085514</v>
      </c>
      <c r="V11" s="72">
        <f>IF(RES_hh_tes!V11=0,0,1000*11630*RES_hh_tes!V11/RES_hh_num!V11)</f>
        <v>9687.1323174016325</v>
      </c>
      <c r="W11" s="72">
        <f>IF(RES_hh_tes!W11=0,0,1000*11630*RES_hh_tes!W11/RES_hh_num!W11)</f>
        <v>10604.854255823988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8772.2385446294193</v>
      </c>
      <c r="C12" s="72">
        <f>IF(RES_hh_tes!C12=0,0,1000*11630*RES_hh_tes!C12/RES_hh_num!C12)</f>
        <v>9873.7171733329833</v>
      </c>
      <c r="D12" s="72">
        <f>IF(RES_hh_tes!D12=0,0,1000*11630*RES_hh_tes!D12/RES_hh_num!D12)</f>
        <v>10204.378818018375</v>
      </c>
      <c r="E12" s="72">
        <f>IF(RES_hh_tes!E12=0,0,1000*11630*RES_hh_tes!E12/RES_hh_num!E12)</f>
        <v>10008.39363533781</v>
      </c>
      <c r="F12" s="72">
        <f>IF(RES_hh_tes!F12=0,0,1000*11630*RES_hh_tes!F12/RES_hh_num!F12)</f>
        <v>10620.58980139499</v>
      </c>
      <c r="G12" s="72">
        <f>IF(RES_hh_tes!G12=0,0,1000*11630*RES_hh_tes!G12/RES_hh_num!G12)</f>
        <v>10456.48412644742</v>
      </c>
      <c r="H12" s="72">
        <f>IF(RES_hh_tes!H12=0,0,1000*11630*RES_hh_tes!H12/RES_hh_num!H12)</f>
        <v>8992.2936778350031</v>
      </c>
      <c r="I12" s="72">
        <f>IF(RES_hh_tes!I12=0,0,1000*11630*RES_hh_tes!I12/RES_hh_num!I12)</f>
        <v>8516.3478168477832</v>
      </c>
      <c r="J12" s="72">
        <f>IF(RES_hh_tes!J12=0,0,1000*11630*RES_hh_tes!J12/RES_hh_num!J12)</f>
        <v>9687.4933994274288</v>
      </c>
      <c r="K12" s="72">
        <f>IF(RES_hh_tes!K12=0,0,1000*11630*RES_hh_tes!K12/RES_hh_num!K12)</f>
        <v>9032.6604796861611</v>
      </c>
      <c r="L12" s="72">
        <f>IF(RES_hh_tes!L12=0,0,1000*11630*RES_hh_tes!L12/RES_hh_num!L12)</f>
        <v>10195.618385516766</v>
      </c>
      <c r="M12" s="72">
        <f>IF(RES_hh_tes!M12=0,0,1000*11630*RES_hh_tes!M12/RES_hh_num!M12)</f>
        <v>9028.4070809754467</v>
      </c>
      <c r="N12" s="72">
        <f>IF(RES_hh_tes!N12=0,0,1000*11630*RES_hh_tes!N12/RES_hh_num!N12)</f>
        <v>9325.6051822480094</v>
      </c>
      <c r="O12" s="72">
        <f>IF(RES_hh_tes!O12=0,0,1000*11630*RES_hh_tes!O12/RES_hh_num!O12)</f>
        <v>9313.3511787494845</v>
      </c>
      <c r="P12" s="72">
        <f>IF(RES_hh_tes!P12=0,0,1000*11630*RES_hh_tes!P12/RES_hh_num!P12)</f>
        <v>8677.4737917937528</v>
      </c>
      <c r="Q12" s="72">
        <f>IF(RES_hh_tes!Q12=0,0,1000*11630*RES_hh_tes!Q12/RES_hh_num!Q12)</f>
        <v>8993.0338229761892</v>
      </c>
      <c r="R12" s="72">
        <f>IF(RES_hh_tes!R12=0,0,1000*11630*RES_hh_tes!R12/RES_hh_num!R12)</f>
        <v>9499.2499223621398</v>
      </c>
      <c r="S12" s="72">
        <f>IF(RES_hh_tes!S12=0,0,1000*11630*RES_hh_tes!S12/RES_hh_num!S12)</f>
        <v>9346.5653340694917</v>
      </c>
      <c r="T12" s="72">
        <f>IF(RES_hh_tes!T12=0,0,1000*11630*RES_hh_tes!T12/RES_hh_num!T12)</f>
        <v>9421.3795043383107</v>
      </c>
      <c r="U12" s="72">
        <f>IF(RES_hh_tes!U12=0,0,1000*11630*RES_hh_tes!U12/RES_hh_num!U12)</f>
        <v>9315.0067738167672</v>
      </c>
      <c r="V12" s="72">
        <f>IF(RES_hh_tes!V12=0,0,1000*11630*RES_hh_tes!V12/RES_hh_num!V12)</f>
        <v>9142.1798890555365</v>
      </c>
      <c r="W12" s="72">
        <f>IF(RES_hh_tes!W12=0,0,1000*11630*RES_hh_tes!W12/RES_hh_num!W12)</f>
        <v>11623.870591752708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9721.1797131681396</v>
      </c>
      <c r="C13" s="74">
        <f>IF(RES_hh_tes!C13=0,0,1000*11630*RES_hh_tes!C13/RES_hh_num!C13)</f>
        <v>10845.221917827781</v>
      </c>
      <c r="D13" s="74">
        <f>IF(RES_hh_tes!D13=0,0,1000*11630*RES_hh_tes!D13/RES_hh_num!D13)</f>
        <v>13007.530007127765</v>
      </c>
      <c r="E13" s="74">
        <f>IF(RES_hh_tes!E13=0,0,1000*11630*RES_hh_tes!E13/RES_hh_num!E13)</f>
        <v>14759.538562061014</v>
      </c>
      <c r="F13" s="74">
        <f>IF(RES_hh_tes!F13=0,0,1000*11630*RES_hh_tes!F13/RES_hh_num!F13)</f>
        <v>3795.1759587875795</v>
      </c>
      <c r="G13" s="74">
        <f>IF(RES_hh_tes!G13=0,0,1000*11630*RES_hh_tes!G13/RES_hh_num!G13)</f>
        <v>2352.6813546273388</v>
      </c>
      <c r="H13" s="74">
        <f>IF(RES_hh_tes!H13=0,0,1000*11630*RES_hh_tes!H13/RES_hh_num!H13)</f>
        <v>8515.3188530379884</v>
      </c>
      <c r="I13" s="74">
        <f>IF(RES_hh_tes!I13=0,0,1000*11630*RES_hh_tes!I13/RES_hh_num!I13)</f>
        <v>6929.2032514530883</v>
      </c>
      <c r="J13" s="74">
        <f>IF(RES_hh_tes!J13=0,0,1000*11630*RES_hh_tes!J13/RES_hh_num!J13)</f>
        <v>11415.259505039328</v>
      </c>
      <c r="K13" s="74">
        <f>IF(RES_hh_tes!K13=0,0,1000*11630*RES_hh_tes!K13/RES_hh_num!K13)</f>
        <v>9086.0670234879162</v>
      </c>
      <c r="L13" s="74">
        <f>IF(RES_hh_tes!L13=0,0,1000*11630*RES_hh_tes!L13/RES_hh_num!L13)</f>
        <v>11216.169717227947</v>
      </c>
      <c r="M13" s="74">
        <f>IF(RES_hh_tes!M13=0,0,1000*11630*RES_hh_tes!M13/RES_hh_num!M13)</f>
        <v>8399.8678860937107</v>
      </c>
      <c r="N13" s="74">
        <f>IF(RES_hh_tes!N13=0,0,1000*11630*RES_hh_tes!N13/RES_hh_num!N13)</f>
        <v>10017.882337044721</v>
      </c>
      <c r="O13" s="74">
        <f>IF(RES_hh_tes!O13=0,0,1000*11630*RES_hh_tes!O13/RES_hh_num!O13)</f>
        <v>11666.139852709975</v>
      </c>
      <c r="P13" s="74">
        <f>IF(RES_hh_tes!P13=0,0,1000*11630*RES_hh_tes!P13/RES_hh_num!P13)</f>
        <v>8329.4461544225633</v>
      </c>
      <c r="Q13" s="74">
        <f>IF(RES_hh_tes!Q13=0,0,1000*11630*RES_hh_tes!Q13/RES_hh_num!Q13)</f>
        <v>7555.9493442483599</v>
      </c>
      <c r="R13" s="74">
        <f>IF(RES_hh_tes!R13=0,0,1000*11630*RES_hh_tes!R13/RES_hh_num!R13)</f>
        <v>9696.2783909264581</v>
      </c>
      <c r="S13" s="74">
        <f>IF(RES_hh_tes!S13=0,0,1000*11630*RES_hh_tes!S13/RES_hh_num!S13)</f>
        <v>9586.5054391287795</v>
      </c>
      <c r="T13" s="74">
        <f>IF(RES_hh_tes!T13=0,0,1000*11630*RES_hh_tes!T13/RES_hh_num!T13)</f>
        <v>9603.6634888589251</v>
      </c>
      <c r="U13" s="74">
        <f>IF(RES_hh_tes!U13=0,0,1000*11630*RES_hh_tes!U13/RES_hh_num!U13)</f>
        <v>9980.1694311901101</v>
      </c>
      <c r="V13" s="74">
        <f>IF(RES_hh_tes!V13=0,0,1000*11630*RES_hh_tes!V13/RES_hh_num!V13)</f>
        <v>8496.7966494050816</v>
      </c>
      <c r="W13" s="74">
        <f>IF(RES_hh_tes!W13=0,0,1000*11630*RES_hh_tes!W13/RES_hh_num!W13)</f>
        <v>11293.066144887594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239.31443281153673</v>
      </c>
      <c r="C14" s="76">
        <f>IF(RES_hh_tes!C14=0,0,1000*11630*RES_hh_tes!C14/RES_hh_num!C14)</f>
        <v>246.95442355914972</v>
      </c>
      <c r="D14" s="76">
        <f>IF(RES_hh_tes!D14=0,0,1000*11630*RES_hh_tes!D14/RES_hh_num!D14)</f>
        <v>220.75625856111316</v>
      </c>
      <c r="E14" s="76">
        <f>IF(RES_hh_tes!E14=0,0,1000*11630*RES_hh_tes!E14/RES_hh_num!E14)</f>
        <v>231.22805831099706</v>
      </c>
      <c r="F14" s="76">
        <f>IF(RES_hh_tes!F14=0,0,1000*11630*RES_hh_tes!F14/RES_hh_num!F14)</f>
        <v>218.88239182724234</v>
      </c>
      <c r="G14" s="76">
        <f>IF(RES_hh_tes!G14=0,0,1000*11630*RES_hh_tes!G14/RES_hh_num!G14)</f>
        <v>209.90036048753223</v>
      </c>
      <c r="H14" s="76">
        <f>IF(RES_hh_tes!H14=0,0,1000*11630*RES_hh_tes!H14/RES_hh_num!H14)</f>
        <v>191.73365486062423</v>
      </c>
      <c r="I14" s="76">
        <f>IF(RES_hh_tes!I14=0,0,1000*11630*RES_hh_tes!I14/RES_hh_num!I14)</f>
        <v>170.12181647358534</v>
      </c>
      <c r="J14" s="76">
        <f>IF(RES_hh_tes!J14=0,0,1000*11630*RES_hh_tes!J14/RES_hh_num!J14)</f>
        <v>198.38601578654328</v>
      </c>
      <c r="K14" s="76">
        <f>IF(RES_hh_tes!K14=0,0,1000*11630*RES_hh_tes!K14/RES_hh_num!K14)</f>
        <v>183.32103028426559</v>
      </c>
      <c r="L14" s="76">
        <f>IF(RES_hh_tes!L14=0,0,1000*11630*RES_hh_tes!L14/RES_hh_num!L14)</f>
        <v>208.28965000791732</v>
      </c>
      <c r="M14" s="76">
        <f>IF(RES_hh_tes!M14=0,0,1000*11630*RES_hh_tes!M14/RES_hh_num!M14)</f>
        <v>163.43123627392586</v>
      </c>
      <c r="N14" s="76">
        <f>IF(RES_hh_tes!N14=0,0,1000*11630*RES_hh_tes!N14/RES_hh_num!N14)</f>
        <v>177.59815597502509</v>
      </c>
      <c r="O14" s="76">
        <f>IF(RES_hh_tes!O14=0,0,1000*11630*RES_hh_tes!O14/RES_hh_num!O14)</f>
        <v>197.58498225205321</v>
      </c>
      <c r="P14" s="76">
        <f>IF(RES_hh_tes!P14=0,0,1000*11630*RES_hh_tes!P14/RES_hh_num!P14)</f>
        <v>149.99763812633751</v>
      </c>
      <c r="Q14" s="76">
        <f>IF(RES_hh_tes!Q14=0,0,1000*11630*RES_hh_tes!Q14/RES_hh_num!Q14)</f>
        <v>171.87892740101634</v>
      </c>
      <c r="R14" s="76">
        <f>IF(RES_hh_tes!R14=0,0,1000*11630*RES_hh_tes!R14/RES_hh_num!R14)</f>
        <v>173.45264944369814</v>
      </c>
      <c r="S14" s="76">
        <f>IF(RES_hh_tes!S14=0,0,1000*11630*RES_hh_tes!S14/RES_hh_num!S14)</f>
        <v>173.32317761381023</v>
      </c>
      <c r="T14" s="76">
        <f>IF(RES_hh_tes!T14=0,0,1000*11630*RES_hh_tes!T14/RES_hh_num!T14)</f>
        <v>173.86017966324448</v>
      </c>
      <c r="U14" s="76">
        <f>IF(RES_hh_tes!U14=0,0,1000*11630*RES_hh_tes!U14/RES_hh_num!U14)</f>
        <v>170.67336804618796</v>
      </c>
      <c r="V14" s="76">
        <f>IF(RES_hh_tes!V14=0,0,1000*11630*RES_hh_tes!V14/RES_hh_num!V14)</f>
        <v>171.88892955856909</v>
      </c>
      <c r="W14" s="76">
        <f>IF(RES_hh_tes!W14=0,0,1000*11630*RES_hh_tes!W14/RES_hh_num!W14)</f>
        <v>192.52243907761215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5.4945361416815555</v>
      </c>
      <c r="C15" s="69">
        <f t="shared" si="0"/>
        <v>7.1892002189961497</v>
      </c>
      <c r="D15" s="69">
        <f t="shared" si="0"/>
        <v>8.8906420677855227</v>
      </c>
      <c r="E15" s="69">
        <f t="shared" si="0"/>
        <v>24.746488302138946</v>
      </c>
      <c r="F15" s="69">
        <f t="shared" si="0"/>
        <v>11.794525025278068</v>
      </c>
      <c r="G15" s="69">
        <f t="shared" si="0"/>
        <v>15.655945771595562</v>
      </c>
      <c r="H15" s="69">
        <f t="shared" si="0"/>
        <v>37.452890800199569</v>
      </c>
      <c r="I15" s="69">
        <f t="shared" si="0"/>
        <v>18.230376964715163</v>
      </c>
      <c r="J15" s="69">
        <f t="shared" si="0"/>
        <v>22.187816585081389</v>
      </c>
      <c r="K15" s="69">
        <f t="shared" si="0"/>
        <v>26.167774291447397</v>
      </c>
      <c r="L15" s="69">
        <f t="shared" si="0"/>
        <v>38.244767775053845</v>
      </c>
      <c r="M15" s="69">
        <f t="shared" si="0"/>
        <v>30.994342368112726</v>
      </c>
      <c r="N15" s="69">
        <f t="shared" si="0"/>
        <v>33.238569757379238</v>
      </c>
      <c r="O15" s="69">
        <f t="shared" si="0"/>
        <v>37.171053471899086</v>
      </c>
      <c r="P15" s="69">
        <f t="shared" si="0"/>
        <v>32.108500531248168</v>
      </c>
      <c r="Q15" s="69">
        <f t="shared" si="0"/>
        <v>50.332211850869612</v>
      </c>
      <c r="R15" s="69">
        <f t="shared" si="0"/>
        <v>47.607988941210131</v>
      </c>
      <c r="S15" s="69">
        <f t="shared" si="0"/>
        <v>48.938689592465757</v>
      </c>
      <c r="T15" s="69">
        <f t="shared" si="0"/>
        <v>50.261925476357668</v>
      </c>
      <c r="U15" s="69">
        <f t="shared" si="0"/>
        <v>51.620023268670693</v>
      </c>
      <c r="V15" s="69">
        <f t="shared" si="0"/>
        <v>80.423699973489462</v>
      </c>
      <c r="W15" s="69">
        <f t="shared" si="0"/>
        <v>81.239395077967842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5.4945361416815555</v>
      </c>
      <c r="C16" s="72">
        <f>IF(RES_hh_tes!C16=0,0,1000*11630*RES_hh_tes!C16/RES_hh_num!C$3)</f>
        <v>7.1892002189961497</v>
      </c>
      <c r="D16" s="72">
        <f>IF(RES_hh_tes!D16=0,0,1000*11630*RES_hh_tes!D16/RES_hh_num!D$3)</f>
        <v>8.8906420677855227</v>
      </c>
      <c r="E16" s="72">
        <f>IF(RES_hh_tes!E16=0,0,1000*11630*RES_hh_tes!E16/RES_hh_num!E$3)</f>
        <v>24.746488302138946</v>
      </c>
      <c r="F16" s="72">
        <f>IF(RES_hh_tes!F16=0,0,1000*11630*RES_hh_tes!F16/RES_hh_num!F$3)</f>
        <v>11.794525025278068</v>
      </c>
      <c r="G16" s="72">
        <f>IF(RES_hh_tes!G16=0,0,1000*11630*RES_hh_tes!G16/RES_hh_num!G$3)</f>
        <v>15.655945771595562</v>
      </c>
      <c r="H16" s="72">
        <f>IF(RES_hh_tes!H16=0,0,1000*11630*RES_hh_tes!H16/RES_hh_num!H$3)</f>
        <v>37.452890800199569</v>
      </c>
      <c r="I16" s="72">
        <f>IF(RES_hh_tes!I16=0,0,1000*11630*RES_hh_tes!I16/RES_hh_num!I$3)</f>
        <v>18.230376964715163</v>
      </c>
      <c r="J16" s="72">
        <f>IF(RES_hh_tes!J16=0,0,1000*11630*RES_hh_tes!J16/RES_hh_num!J$3)</f>
        <v>22.187816585081389</v>
      </c>
      <c r="K16" s="72">
        <f>IF(RES_hh_tes!K16=0,0,1000*11630*RES_hh_tes!K16/RES_hh_num!K$3)</f>
        <v>26.167774291447397</v>
      </c>
      <c r="L16" s="72">
        <f>IF(RES_hh_tes!L16=0,0,1000*11630*RES_hh_tes!L16/RES_hh_num!L$3)</f>
        <v>38.244767775053845</v>
      </c>
      <c r="M16" s="72">
        <f>IF(RES_hh_tes!M16=0,0,1000*11630*RES_hh_tes!M16/RES_hh_num!M$3)</f>
        <v>30.994342368112726</v>
      </c>
      <c r="N16" s="72">
        <f>IF(RES_hh_tes!N16=0,0,1000*11630*RES_hh_tes!N16/RES_hh_num!N$3)</f>
        <v>33.238569757379238</v>
      </c>
      <c r="O16" s="72">
        <f>IF(RES_hh_tes!O16=0,0,1000*11630*RES_hh_tes!O16/RES_hh_num!O$3)</f>
        <v>37.171053471899086</v>
      </c>
      <c r="P16" s="72">
        <f>IF(RES_hh_tes!P16=0,0,1000*11630*RES_hh_tes!P16/RES_hh_num!P$3)</f>
        <v>32.108500531248168</v>
      </c>
      <c r="Q16" s="72">
        <f>IF(RES_hh_tes!Q16=0,0,1000*11630*RES_hh_tes!Q16/RES_hh_num!Q$3)</f>
        <v>50.332211850869612</v>
      </c>
      <c r="R16" s="72">
        <f>IF(RES_hh_tes!R16=0,0,1000*11630*RES_hh_tes!R16/RES_hh_num!R$3)</f>
        <v>47.607988941210131</v>
      </c>
      <c r="S16" s="72">
        <f>IF(RES_hh_tes!S16=0,0,1000*11630*RES_hh_tes!S16/RES_hh_num!S$3)</f>
        <v>48.938689592465757</v>
      </c>
      <c r="T16" s="72">
        <f>IF(RES_hh_tes!T16=0,0,1000*11630*RES_hh_tes!T16/RES_hh_num!T$3)</f>
        <v>50.261925476357668</v>
      </c>
      <c r="U16" s="72">
        <f>IF(RES_hh_tes!U16=0,0,1000*11630*RES_hh_tes!U16/RES_hh_num!U$3)</f>
        <v>51.620023268670693</v>
      </c>
      <c r="V16" s="72">
        <f>IF(RES_hh_tes!V16=0,0,1000*11630*RES_hh_tes!V16/RES_hh_num!V$3)</f>
        <v>80.423699973489462</v>
      </c>
      <c r="W16" s="72">
        <f>IF(RES_hh_tes!W16=0,0,1000*11630*RES_hh_tes!W16/RES_hh_num!W$3)</f>
        <v>81.239395077967842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1234.0794282566537</v>
      </c>
      <c r="C17" s="69">
        <f>IF(RES_hh_tes!C17=0,0,1000*11630*RES_hh_tes!C17/RES_hh_num!C17)</f>
        <v>1196.6156005555313</v>
      </c>
      <c r="D17" s="69">
        <f>IF(RES_hh_tes!D17=0,0,1000*11630*RES_hh_tes!D17/RES_hh_num!D17)</f>
        <v>1187.2468658031016</v>
      </c>
      <c r="E17" s="69">
        <f>IF(RES_hh_tes!E17=0,0,1000*11630*RES_hh_tes!E17/RES_hh_num!E17)</f>
        <v>1186.1437923562323</v>
      </c>
      <c r="F17" s="69">
        <f>IF(RES_hh_tes!F17=0,0,1000*11630*RES_hh_tes!F17/RES_hh_num!F17)</f>
        <v>1305.4774578246108</v>
      </c>
      <c r="G17" s="69">
        <f>IF(RES_hh_tes!G17=0,0,1000*11630*RES_hh_tes!G17/RES_hh_num!G17)</f>
        <v>1341.4507740635906</v>
      </c>
      <c r="H17" s="69">
        <f>IF(RES_hh_tes!H17=0,0,1000*11630*RES_hh_tes!H17/RES_hh_num!H17)</f>
        <v>1390.7195378913186</v>
      </c>
      <c r="I17" s="69">
        <f>IF(RES_hh_tes!I17=0,0,1000*11630*RES_hh_tes!I17/RES_hh_num!I17)</f>
        <v>1361.3000276228579</v>
      </c>
      <c r="J17" s="69">
        <f>IF(RES_hh_tes!J17=0,0,1000*11630*RES_hh_tes!J17/RES_hh_num!J17)</f>
        <v>1412.5452859518207</v>
      </c>
      <c r="K17" s="69">
        <f>IF(RES_hh_tes!K17=0,0,1000*11630*RES_hh_tes!K17/RES_hh_num!K17)</f>
        <v>1456.4523236791663</v>
      </c>
      <c r="L17" s="69">
        <f>IF(RES_hh_tes!L17=0,0,1000*11630*RES_hh_tes!L17/RES_hh_num!L17)</f>
        <v>1428.028291005312</v>
      </c>
      <c r="M17" s="69">
        <f>IF(RES_hh_tes!M17=0,0,1000*11630*RES_hh_tes!M17/RES_hh_num!M17)</f>
        <v>1379.3103596658709</v>
      </c>
      <c r="N17" s="69">
        <f>IF(RES_hh_tes!N17=0,0,1000*11630*RES_hh_tes!N17/RES_hh_num!N17)</f>
        <v>1464.235458481583</v>
      </c>
      <c r="O17" s="69">
        <f>IF(RES_hh_tes!O17=0,0,1000*11630*RES_hh_tes!O17/RES_hh_num!O17)</f>
        <v>1464.1921026900243</v>
      </c>
      <c r="P17" s="69">
        <f>IF(RES_hh_tes!P17=0,0,1000*11630*RES_hh_tes!P17/RES_hh_num!P17)</f>
        <v>1503.4050593644695</v>
      </c>
      <c r="Q17" s="69">
        <f>IF(RES_hh_tes!Q17=0,0,1000*11630*RES_hh_tes!Q17/RES_hh_num!Q17)</f>
        <v>1493.4460987092639</v>
      </c>
      <c r="R17" s="69">
        <f>IF(RES_hh_tes!R17=0,0,1000*11630*RES_hh_tes!R17/RES_hh_num!R17)</f>
        <v>1535.8050315299793</v>
      </c>
      <c r="S17" s="69">
        <f>IF(RES_hh_tes!S17=0,0,1000*11630*RES_hh_tes!S17/RES_hh_num!S17)</f>
        <v>1526.4697931315209</v>
      </c>
      <c r="T17" s="69">
        <f>IF(RES_hh_tes!T17=0,0,1000*11630*RES_hh_tes!T17/RES_hh_num!T17)</f>
        <v>1538.1532309550305</v>
      </c>
      <c r="U17" s="69">
        <f>IF(RES_hh_tes!U17=0,0,1000*11630*RES_hh_tes!U17/RES_hh_num!U17)</f>
        <v>1555.2937913419555</v>
      </c>
      <c r="V17" s="69">
        <f>IF(RES_hh_tes!V17=0,0,1000*11630*RES_hh_tes!V17/RES_hh_num!V17)</f>
        <v>1430.892085171917</v>
      </c>
      <c r="W17" s="69">
        <f>IF(RES_hh_tes!W17=0,0,1000*11630*RES_hh_tes!W17/RES_hh_num!W17)</f>
        <v>1509.9699931204568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1175.8538395887465</v>
      </c>
      <c r="C18" s="72">
        <f>IF(RES_hh_tes!C18=0,0,1000*11630*RES_hh_tes!C18/RES_hh_num!C18)</f>
        <v>1232.933426265768</v>
      </c>
      <c r="D18" s="72">
        <f>IF(RES_hh_tes!D18=0,0,1000*11630*RES_hh_tes!D18/RES_hh_num!D18)</f>
        <v>1274.6219655163491</v>
      </c>
      <c r="E18" s="72">
        <f>IF(RES_hh_tes!E18=0,0,1000*11630*RES_hh_tes!E18/RES_hh_num!E18)</f>
        <v>983.22304595802791</v>
      </c>
      <c r="F18" s="72">
        <f>IF(RES_hh_tes!F18=0,0,1000*11630*RES_hh_tes!F18/RES_hh_num!F18)</f>
        <v>1422.5312029355403</v>
      </c>
      <c r="G18" s="72">
        <f>IF(RES_hh_tes!G18=0,0,1000*11630*RES_hh_tes!G18/RES_hh_num!G18)</f>
        <v>1253.3876206707221</v>
      </c>
      <c r="H18" s="72">
        <f>IF(RES_hh_tes!H18=0,0,1000*11630*RES_hh_tes!H18/RES_hh_num!H18)</f>
        <v>1365.8906503868573</v>
      </c>
      <c r="I18" s="72">
        <f>IF(RES_hh_tes!I18=0,0,1000*11630*RES_hh_tes!I18/RES_hh_num!I18)</f>
        <v>1105.0631977866997</v>
      </c>
      <c r="J18" s="72">
        <f>IF(RES_hh_tes!J18=0,0,1000*11630*RES_hh_tes!J18/RES_hh_num!J18)</f>
        <v>1476.096447685178</v>
      </c>
      <c r="K18" s="72">
        <f>IF(RES_hh_tes!K18=0,0,1000*11630*RES_hh_tes!K18/RES_hh_num!K18)</f>
        <v>2724.2345950390327</v>
      </c>
      <c r="L18" s="72">
        <f>IF(RES_hh_tes!L18=0,0,1000*11630*RES_hh_tes!L18/RES_hh_num!L18)</f>
        <v>1397.6999493727947</v>
      </c>
      <c r="M18" s="72">
        <f>IF(RES_hh_tes!M18=0,0,1000*11630*RES_hh_tes!M18/RES_hh_num!M18)</f>
        <v>1402.727992228175</v>
      </c>
      <c r="N18" s="72">
        <f>IF(RES_hh_tes!N18=0,0,1000*11630*RES_hh_tes!N18/RES_hh_num!N18)</f>
        <v>1452.3646581143321</v>
      </c>
      <c r="O18" s="72">
        <f>IF(RES_hh_tes!O18=0,0,1000*11630*RES_hh_tes!O18/RES_hh_num!O18)</f>
        <v>1478.5302664982858</v>
      </c>
      <c r="P18" s="72">
        <f>IF(RES_hh_tes!P18=0,0,1000*11630*RES_hh_tes!P18/RES_hh_num!P18)</f>
        <v>1496.6443251995681</v>
      </c>
      <c r="Q18" s="72">
        <f>IF(RES_hh_tes!Q18=0,0,1000*11630*RES_hh_tes!Q18/RES_hh_num!Q18)</f>
        <v>1497.7719669735825</v>
      </c>
      <c r="R18" s="72">
        <f>IF(RES_hh_tes!R18=0,0,1000*11630*RES_hh_tes!R18/RES_hh_num!R18)</f>
        <v>1514.2460283698574</v>
      </c>
      <c r="S18" s="72">
        <f>IF(RES_hh_tes!S18=0,0,1000*11630*RES_hh_tes!S18/RES_hh_num!S18)</f>
        <v>1535.8814100377551</v>
      </c>
      <c r="T18" s="72">
        <f>IF(RES_hh_tes!T18=0,0,1000*11630*RES_hh_tes!T18/RES_hh_num!T18)</f>
        <v>1526.0013922667924</v>
      </c>
      <c r="U18" s="72">
        <f>IF(RES_hh_tes!U18=0,0,1000*11630*RES_hh_tes!U18/RES_hh_num!U18)</f>
        <v>1519.5850367407706</v>
      </c>
      <c r="V18" s="72">
        <f>IF(RES_hh_tes!V18=0,0,1000*11630*RES_hh_tes!V18/RES_hh_num!V18)</f>
        <v>1484.4438464830453</v>
      </c>
      <c r="W18" s="72">
        <f>IF(RES_hh_tes!W18=0,0,1000*11630*RES_hh_tes!W18/RES_hh_num!W18)</f>
        <v>1485.0916096938336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1229.9322139780484</v>
      </c>
      <c r="C19" s="72">
        <f>IF(RES_hh_tes!C19=0,0,1000*11630*RES_hh_tes!C19/RES_hh_num!C19)</f>
        <v>1187.8486919397426</v>
      </c>
      <c r="D19" s="72">
        <f>IF(RES_hh_tes!D19=0,0,1000*11630*RES_hh_tes!D19/RES_hh_num!D19)</f>
        <v>1194.6803373065188</v>
      </c>
      <c r="E19" s="72">
        <f>IF(RES_hh_tes!E19=0,0,1000*11630*RES_hh_tes!E19/RES_hh_num!E19)</f>
        <v>1181.2284121784469</v>
      </c>
      <c r="F19" s="72">
        <f>IF(RES_hh_tes!F19=0,0,1000*11630*RES_hh_tes!F19/RES_hh_num!F19)</f>
        <v>1272.7871205384847</v>
      </c>
      <c r="G19" s="72">
        <f>IF(RES_hh_tes!G19=0,0,1000*11630*RES_hh_tes!G19/RES_hh_num!G19)</f>
        <v>1321.2625218456194</v>
      </c>
      <c r="H19" s="72">
        <f>IF(RES_hh_tes!H19=0,0,1000*11630*RES_hh_tes!H19/RES_hh_num!H19)</f>
        <v>1417.8545356247639</v>
      </c>
      <c r="I19" s="72">
        <f>IF(RES_hh_tes!I19=0,0,1000*11630*RES_hh_tes!I19/RES_hh_num!I19)</f>
        <v>1427.390595116266</v>
      </c>
      <c r="J19" s="72">
        <f>IF(RES_hh_tes!J19=0,0,1000*11630*RES_hh_tes!J19/RES_hh_num!J19)</f>
        <v>1337.9306781820301</v>
      </c>
      <c r="K19" s="72">
        <f>IF(RES_hh_tes!K19=0,0,1000*11630*RES_hh_tes!K19/RES_hh_num!K19)</f>
        <v>1451.9006500176513</v>
      </c>
      <c r="L19" s="72">
        <f>IF(RES_hh_tes!L19=0,0,1000*11630*RES_hh_tes!L19/RES_hh_num!L19)</f>
        <v>1434.7059188520566</v>
      </c>
      <c r="M19" s="72">
        <f>IF(RES_hh_tes!M19=0,0,1000*11630*RES_hh_tes!M19/RES_hh_num!M19)</f>
        <v>1423.3978435309541</v>
      </c>
      <c r="N19" s="72">
        <f>IF(RES_hh_tes!N19=0,0,1000*11630*RES_hh_tes!N19/RES_hh_num!N19)</f>
        <v>1438.0272841783867</v>
      </c>
      <c r="O19" s="72">
        <f>IF(RES_hh_tes!O19=0,0,1000*11630*RES_hh_tes!O19/RES_hh_num!O19)</f>
        <v>1436.2126289447665</v>
      </c>
      <c r="P19" s="72">
        <f>IF(RES_hh_tes!P19=0,0,1000*11630*RES_hh_tes!P19/RES_hh_num!P19)</f>
        <v>1564.003847883049</v>
      </c>
      <c r="Q19" s="72">
        <f>IF(RES_hh_tes!Q19=0,0,1000*11630*RES_hh_tes!Q19/RES_hh_num!Q19)</f>
        <v>1440.7849303513101</v>
      </c>
      <c r="R19" s="72">
        <f>IF(RES_hh_tes!R19=0,0,1000*11630*RES_hh_tes!R19/RES_hh_num!R19)</f>
        <v>1587.1253019384355</v>
      </c>
      <c r="S19" s="72">
        <f>IF(RES_hh_tes!S19=0,0,1000*11630*RES_hh_tes!S19/RES_hh_num!S19)</f>
        <v>1540.9849442047882</v>
      </c>
      <c r="T19" s="72">
        <f>IF(RES_hh_tes!T19=0,0,1000*11630*RES_hh_tes!T19/RES_hh_num!T19)</f>
        <v>1492.5970069770233</v>
      </c>
      <c r="U19" s="72">
        <f>IF(RES_hh_tes!U19=0,0,1000*11630*RES_hh_tes!U19/RES_hh_num!U19)</f>
        <v>1546.7279438594055</v>
      </c>
      <c r="V19" s="72">
        <f>IF(RES_hh_tes!V19=0,0,1000*11630*RES_hh_tes!V19/RES_hh_num!V19)</f>
        <v>1448.063230895219</v>
      </c>
      <c r="W19" s="72">
        <f>IF(RES_hh_tes!W19=0,0,1000*11630*RES_hh_tes!W19/RES_hh_num!W19)</f>
        <v>1495.7006158318964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1236.5487089388666</v>
      </c>
      <c r="C20" s="72">
        <f>IF(RES_hh_tes!C20=0,0,1000*11630*RES_hh_tes!C20/RES_hh_num!C20)</f>
        <v>1200.4501040887103</v>
      </c>
      <c r="D20" s="72">
        <f>IF(RES_hh_tes!D20=0,0,1000*11630*RES_hh_tes!D20/RES_hh_num!D20)</f>
        <v>1112.5002472691592</v>
      </c>
      <c r="E20" s="72">
        <f>IF(RES_hh_tes!E20=0,0,1000*11630*RES_hh_tes!E20/RES_hh_num!E20)</f>
        <v>1157.0037562100956</v>
      </c>
      <c r="F20" s="72">
        <f>IF(RES_hh_tes!F20=0,0,1000*11630*RES_hh_tes!F20/RES_hh_num!F20)</f>
        <v>1349.1655064118088</v>
      </c>
      <c r="G20" s="72">
        <f>IF(RES_hh_tes!G20=0,0,1000*11630*RES_hh_tes!G20/RES_hh_num!G20)</f>
        <v>1407.2463560945203</v>
      </c>
      <c r="H20" s="72">
        <f>IF(RES_hh_tes!H20=0,0,1000*11630*RES_hh_tes!H20/RES_hh_num!H20)</f>
        <v>1388.4532664941053</v>
      </c>
      <c r="I20" s="72">
        <f>IF(RES_hh_tes!I20=0,0,1000*11630*RES_hh_tes!I20/RES_hh_num!I20)</f>
        <v>1285.3880971562294</v>
      </c>
      <c r="J20" s="72">
        <f>IF(RES_hh_tes!J20=0,0,1000*11630*RES_hh_tes!J20/RES_hh_num!J20)</f>
        <v>1495.1817905130101</v>
      </c>
      <c r="K20" s="72">
        <f>IF(RES_hh_tes!K20=0,0,1000*11630*RES_hh_tes!K20/RES_hh_num!K20)</f>
        <v>1422.1232321018156</v>
      </c>
      <c r="L20" s="72">
        <f>IF(RES_hh_tes!L20=0,0,1000*11630*RES_hh_tes!L20/RES_hh_num!L20)</f>
        <v>1383.2617393927519</v>
      </c>
      <c r="M20" s="72">
        <f>IF(RES_hh_tes!M20=0,0,1000*11630*RES_hh_tes!M20/RES_hh_num!M20)</f>
        <v>1467.8408053307699</v>
      </c>
      <c r="N20" s="72">
        <f>IF(RES_hh_tes!N20=0,0,1000*11630*RES_hh_tes!N20/RES_hh_num!N20)</f>
        <v>1432.8870617545856</v>
      </c>
      <c r="O20" s="72">
        <f>IF(RES_hh_tes!O20=0,0,1000*11630*RES_hh_tes!O20/RES_hh_num!O20)</f>
        <v>1421.5939059578745</v>
      </c>
      <c r="P20" s="72">
        <f>IF(RES_hh_tes!P20=0,0,1000*11630*RES_hh_tes!P20/RES_hh_num!P20)</f>
        <v>1527.7296426759021</v>
      </c>
      <c r="Q20" s="72">
        <f>IF(RES_hh_tes!Q20=0,0,1000*11630*RES_hh_tes!Q20/RES_hh_num!Q20)</f>
        <v>1589.1592266763014</v>
      </c>
      <c r="R20" s="72">
        <f>IF(RES_hh_tes!R20=0,0,1000*11630*RES_hh_tes!R20/RES_hh_num!R20)</f>
        <v>1505.9869264948568</v>
      </c>
      <c r="S20" s="72">
        <f>IF(RES_hh_tes!S20=0,0,1000*11630*RES_hh_tes!S20/RES_hh_num!S20)</f>
        <v>1518.4152754946963</v>
      </c>
      <c r="T20" s="72">
        <f>IF(RES_hh_tes!T20=0,0,1000*11630*RES_hh_tes!T20/RES_hh_num!T20)</f>
        <v>1515.5940120479693</v>
      </c>
      <c r="U20" s="72">
        <f>IF(RES_hh_tes!U20=0,0,1000*11630*RES_hh_tes!U20/RES_hh_num!U20)</f>
        <v>1484.2313163652664</v>
      </c>
      <c r="V20" s="72">
        <f>IF(RES_hh_tes!V20=0,0,1000*11630*RES_hh_tes!V20/RES_hh_num!V20)</f>
        <v>1476.281566231082</v>
      </c>
      <c r="W20" s="72">
        <f>IF(RES_hh_tes!W20=0,0,1000*11630*RES_hh_tes!W20/RES_hh_num!W20)</f>
        <v>1495.0010928911197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1207.907699695787</v>
      </c>
      <c r="C21" s="72">
        <f>IF(RES_hh_tes!C21=0,0,1000*11630*RES_hh_tes!C21/RES_hh_num!C21)</f>
        <v>1207.4098584536682</v>
      </c>
      <c r="D21" s="72">
        <f>IF(RES_hh_tes!D21=0,0,1000*11630*RES_hh_tes!D21/RES_hh_num!D21)</f>
        <v>1189.3900714809722</v>
      </c>
      <c r="E21" s="72">
        <f>IF(RES_hh_tes!E21=0,0,1000*11630*RES_hh_tes!E21/RES_hh_num!E21)</f>
        <v>1151.2299193352781</v>
      </c>
      <c r="F21" s="72">
        <f>IF(RES_hh_tes!F21=0,0,1000*11630*RES_hh_tes!F21/RES_hh_num!F21)</f>
        <v>1330.4505021074206</v>
      </c>
      <c r="G21" s="72">
        <f>IF(RES_hh_tes!G21=0,0,1000*11630*RES_hh_tes!G21/RES_hh_num!G21)</f>
        <v>1330.9488402781399</v>
      </c>
      <c r="H21" s="72">
        <f>IF(RES_hh_tes!H21=0,0,1000*11630*RES_hh_tes!H21/RES_hh_num!H21)</f>
        <v>1385.0442756258287</v>
      </c>
      <c r="I21" s="72">
        <f>IF(RES_hh_tes!I21=0,0,1000*11630*RES_hh_tes!I21/RES_hh_num!I21)</f>
        <v>1313.9926685251564</v>
      </c>
      <c r="J21" s="72">
        <f>IF(RES_hh_tes!J21=0,0,1000*11630*RES_hh_tes!J21/RES_hh_num!J21)</f>
        <v>1437.1864027235704</v>
      </c>
      <c r="K21" s="72">
        <f>IF(RES_hh_tes!K21=0,0,1000*11630*RES_hh_tes!K21/RES_hh_num!K21)</f>
        <v>1489.5342790582463</v>
      </c>
      <c r="L21" s="72">
        <f>IF(RES_hh_tes!L21=0,0,1000*11630*RES_hh_tes!L21/RES_hh_num!L21)</f>
        <v>1457.4406589141881</v>
      </c>
      <c r="M21" s="72">
        <f>IF(RES_hh_tes!M21=0,0,1000*11630*RES_hh_tes!M21/RES_hh_num!M21)</f>
        <v>1346.3277840089836</v>
      </c>
      <c r="N21" s="72">
        <f>IF(RES_hh_tes!N21=0,0,1000*11630*RES_hh_tes!N21/RES_hh_num!N21)</f>
        <v>1480.6336668416554</v>
      </c>
      <c r="O21" s="72">
        <f>IF(RES_hh_tes!O21=0,0,1000*11630*RES_hh_tes!O21/RES_hh_num!O21)</f>
        <v>1481.5987286825541</v>
      </c>
      <c r="P21" s="72">
        <f>IF(RES_hh_tes!P21=0,0,1000*11630*RES_hh_tes!P21/RES_hh_num!P21)</f>
        <v>1486.4927288739675</v>
      </c>
      <c r="Q21" s="72">
        <f>IF(RES_hh_tes!Q21=0,0,1000*11630*RES_hh_tes!Q21/RES_hh_num!Q21)</f>
        <v>1458.9669939573298</v>
      </c>
      <c r="R21" s="72">
        <f>IF(RES_hh_tes!R21=0,0,1000*11630*RES_hh_tes!R21/RES_hh_num!R21)</f>
        <v>1552.6333925328372</v>
      </c>
      <c r="S21" s="72">
        <f>IF(RES_hh_tes!S21=0,0,1000*11630*RES_hh_tes!S21/RES_hh_num!S21)</f>
        <v>1525.3366619199037</v>
      </c>
      <c r="T21" s="72">
        <f>IF(RES_hh_tes!T21=0,0,1000*11630*RES_hh_tes!T21/RES_hh_num!T21)</f>
        <v>1540.5633025059581</v>
      </c>
      <c r="U21" s="72">
        <f>IF(RES_hh_tes!U21=0,0,1000*11630*RES_hh_tes!U21/RES_hh_num!U21)</f>
        <v>1575.4077384970008</v>
      </c>
      <c r="V21" s="72">
        <f>IF(RES_hh_tes!V21=0,0,1000*11630*RES_hh_tes!V21/RES_hh_num!V21)</f>
        <v>1394.1149384728985</v>
      </c>
      <c r="W21" s="72">
        <f>IF(RES_hh_tes!W21=0,0,1000*11630*RES_hh_tes!W21/RES_hh_num!W21)</f>
        <v>1542.7626583695162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1180.9178307847142</v>
      </c>
      <c r="C22" s="72">
        <f>IF(RES_hh_tes!C22=0,0,1000*11630*RES_hh_tes!C22/RES_hh_num!C22)</f>
        <v>1232.0434524519708</v>
      </c>
      <c r="D22" s="72">
        <f>IF(RES_hh_tes!D22=0,0,1000*11630*RES_hh_tes!D22/RES_hh_num!D22)</f>
        <v>1063.6542907336243</v>
      </c>
      <c r="E22" s="72">
        <f>IF(RES_hh_tes!E22=0,0,1000*11630*RES_hh_tes!E22/RES_hh_num!E22)</f>
        <v>1159.7873134507263</v>
      </c>
      <c r="F22" s="72">
        <f>IF(RES_hh_tes!F22=0,0,1000*11630*RES_hh_tes!F22/RES_hh_num!F22)</f>
        <v>1305.6945889630231</v>
      </c>
      <c r="G22" s="72">
        <f>IF(RES_hh_tes!G22=0,0,1000*11630*RES_hh_tes!G22/RES_hh_num!G22)</f>
        <v>1183.5068718818993</v>
      </c>
      <c r="H22" s="72">
        <f>IF(RES_hh_tes!H22=0,0,1000*11630*RES_hh_tes!H22/RES_hh_num!H22)</f>
        <v>1101.1898863431022</v>
      </c>
      <c r="I22" s="72">
        <f>IF(RES_hh_tes!I22=0,0,1000*11630*RES_hh_tes!I22/RES_hh_num!I22)</f>
        <v>1544.1952885318192</v>
      </c>
      <c r="J22" s="72">
        <f>IF(RES_hh_tes!J22=0,0,1000*11630*RES_hh_tes!J22/RES_hh_num!J22)</f>
        <v>1366.6590168123334</v>
      </c>
      <c r="K22" s="72">
        <f>IF(RES_hh_tes!K22=0,0,1000*11630*RES_hh_tes!K22/RES_hh_num!K22)</f>
        <v>1390.4900206905029</v>
      </c>
      <c r="L22" s="72">
        <f>IF(RES_hh_tes!L22=0,0,1000*11630*RES_hh_tes!L22/RES_hh_num!L22)</f>
        <v>1561.4371485388181</v>
      </c>
      <c r="M22" s="72">
        <f>IF(RES_hh_tes!M22=0,0,1000*11630*RES_hh_tes!M22/RES_hh_num!M22)</f>
        <v>1365.7042110886966</v>
      </c>
      <c r="N22" s="72">
        <f>IF(RES_hh_tes!N22=0,0,1000*11630*RES_hh_tes!N22/RES_hh_num!N22)</f>
        <v>1478.2251743266713</v>
      </c>
      <c r="O22" s="72">
        <f>IF(RES_hh_tes!O22=0,0,1000*11630*RES_hh_tes!O22/RES_hh_num!O22)</f>
        <v>1516.8476139967411</v>
      </c>
      <c r="P22" s="72">
        <f>IF(RES_hh_tes!P22=0,0,1000*11630*RES_hh_tes!P22/RES_hh_num!P22)</f>
        <v>1459.1791472009807</v>
      </c>
      <c r="Q22" s="72">
        <f>IF(RES_hh_tes!Q22=0,0,1000*11630*RES_hh_tes!Q22/RES_hh_num!Q22)</f>
        <v>1420.0017972170663</v>
      </c>
      <c r="R22" s="72">
        <f>IF(RES_hh_tes!R22=0,0,1000*11630*RES_hh_tes!R22/RES_hh_num!R22)</f>
        <v>1465.3482901026657</v>
      </c>
      <c r="S22" s="72">
        <f>IF(RES_hh_tes!S22=0,0,1000*11630*RES_hh_tes!S22/RES_hh_num!S22)</f>
        <v>1540.4434837910203</v>
      </c>
      <c r="T22" s="72">
        <f>IF(RES_hh_tes!T22=0,0,1000*11630*RES_hh_tes!T22/RES_hh_num!T22)</f>
        <v>1669.4376335977745</v>
      </c>
      <c r="U22" s="72">
        <f>IF(RES_hh_tes!U22=0,0,1000*11630*RES_hh_tes!U22/RES_hh_num!U22)</f>
        <v>1636.1109756758585</v>
      </c>
      <c r="V22" s="72">
        <f>IF(RES_hh_tes!V22=0,0,1000*11630*RES_hh_tes!V22/RES_hh_num!V22)</f>
        <v>1474.0427175425693</v>
      </c>
      <c r="W22" s="72">
        <f>IF(RES_hh_tes!W22=0,0,1000*11630*RES_hh_tes!W22/RES_hh_num!W22)</f>
        <v>1490.21501499943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1246.5279469524223</v>
      </c>
      <c r="C25" s="74">
        <f>IF(RES_hh_tes!C25=0,0,1000*11630*RES_hh_tes!C25/RES_hh_num!C25)</f>
        <v>1184.0192313422087</v>
      </c>
      <c r="D25" s="74">
        <f>IF(RES_hh_tes!D25=0,0,1000*11630*RES_hh_tes!D25/RES_hh_num!D25)</f>
        <v>1193.8597377933227</v>
      </c>
      <c r="E25" s="74">
        <f>IF(RES_hh_tes!E25=0,0,1000*11630*RES_hh_tes!E25/RES_hh_num!E25)</f>
        <v>1205.1551060671122</v>
      </c>
      <c r="F25" s="74">
        <f>IF(RES_hh_tes!F25=0,0,1000*11630*RES_hh_tes!F25/RES_hh_num!F25)</f>
        <v>1264.5161407606761</v>
      </c>
      <c r="G25" s="74">
        <f>IF(RES_hh_tes!G25=0,0,1000*11630*RES_hh_tes!G25/RES_hh_num!G25)</f>
        <v>1319.1685226709751</v>
      </c>
      <c r="H25" s="74">
        <f>IF(RES_hh_tes!H25=0,0,1000*11630*RES_hh_tes!H25/RES_hh_num!H25)</f>
        <v>1379.7762146773425</v>
      </c>
      <c r="I25" s="74">
        <f>IF(RES_hh_tes!I25=0,0,1000*11630*RES_hh_tes!I25/RES_hh_num!I25)</f>
        <v>1404.3061137819664</v>
      </c>
      <c r="J25" s="74">
        <f>IF(RES_hh_tes!J25=0,0,1000*11630*RES_hh_tes!J25/RES_hh_num!J25)</f>
        <v>1326.7201342611622</v>
      </c>
      <c r="K25" s="74">
        <f>IF(RES_hh_tes!K25=0,0,1000*11630*RES_hh_tes!K25/RES_hh_num!K25)</f>
        <v>1365.1637737388457</v>
      </c>
      <c r="L25" s="74">
        <f>IF(RES_hh_tes!L25=0,0,1000*11630*RES_hh_tes!L25/RES_hh_num!L25)</f>
        <v>1329.3993481759792</v>
      </c>
      <c r="M25" s="74">
        <f>IF(RES_hh_tes!M25=0,0,1000*11630*RES_hh_tes!M25/RES_hh_num!M25)</f>
        <v>1297.6226636774293</v>
      </c>
      <c r="N25" s="74">
        <f>IF(RES_hh_tes!N25=0,0,1000*11630*RES_hh_tes!N25/RES_hh_num!N25)</f>
        <v>1363.789685639586</v>
      </c>
      <c r="O25" s="74">
        <f>IF(RES_hh_tes!O25=0,0,1000*11630*RES_hh_tes!O25/RES_hh_num!O25)</f>
        <v>1343.2564136033093</v>
      </c>
      <c r="P25" s="74">
        <f>IF(RES_hh_tes!P25=0,0,1000*11630*RES_hh_tes!P25/RES_hh_num!P25)</f>
        <v>1377.1385239052863</v>
      </c>
      <c r="Q25" s="74">
        <f>IF(RES_hh_tes!Q25=0,0,1000*11630*RES_hh_tes!Q25/RES_hh_num!Q25)</f>
        <v>1357.3274465822369</v>
      </c>
      <c r="R25" s="74">
        <f>IF(RES_hh_tes!R25=0,0,1000*11630*RES_hh_tes!R25/RES_hh_num!R25)</f>
        <v>1384.6473819194355</v>
      </c>
      <c r="S25" s="74">
        <f>IF(RES_hh_tes!S25=0,0,1000*11630*RES_hh_tes!S25/RES_hh_num!S25)</f>
        <v>1386.7601451426337</v>
      </c>
      <c r="T25" s="74">
        <f>IF(RES_hh_tes!T25=0,0,1000*11630*RES_hh_tes!T25/RES_hh_num!T25)</f>
        <v>1389.1908237505497</v>
      </c>
      <c r="U25" s="74">
        <f>IF(RES_hh_tes!U25=0,0,1000*11630*RES_hh_tes!U25/RES_hh_num!U25)</f>
        <v>1400.3966257929605</v>
      </c>
      <c r="V25" s="74">
        <f>IF(RES_hh_tes!V25=0,0,1000*11630*RES_hh_tes!V25/RES_hh_num!V25)</f>
        <v>1304.4942986859073</v>
      </c>
      <c r="W25" s="74">
        <f>IF(RES_hh_tes!W25=0,0,1000*11630*RES_hh_tes!W25/RES_hh_num!W25)</f>
        <v>1320.9188127859109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707.41023682200159</v>
      </c>
      <c r="C26" s="77">
        <f>IF(RES_hh_tes!C26=0,0,1000*11630*RES_hh_tes!C26/RES_hh_num!C26)</f>
        <v>686.0383064516127</v>
      </c>
      <c r="D26" s="77">
        <f>IF(RES_hh_tes!D26=0,0,1000*11630*RES_hh_tes!D26/RES_hh_num!D26)</f>
        <v>680.60631229235878</v>
      </c>
      <c r="E26" s="77">
        <f>IF(RES_hh_tes!E26=0,0,1000*11630*RES_hh_tes!E26/RES_hh_num!E26)</f>
        <v>680.02448045554945</v>
      </c>
      <c r="F26" s="77">
        <f>IF(RES_hh_tes!F26=0,0,1000*11630*RES_hh_tes!F26/RES_hh_num!F26)</f>
        <v>748.43286044209833</v>
      </c>
      <c r="G26" s="77">
        <f>IF(RES_hh_tes!G26=0,0,1000*11630*RES_hh_tes!G26/RES_hh_num!G26)</f>
        <v>769.09020433025103</v>
      </c>
      <c r="H26" s="77">
        <f>IF(RES_hh_tes!H26=0,0,1000*11630*RES_hh_tes!H26/RES_hh_num!H26)</f>
        <v>797.29443594871134</v>
      </c>
      <c r="I26" s="77">
        <f>IF(RES_hh_tes!I26=0,0,1000*11630*RES_hh_tes!I26/RES_hh_num!I26)</f>
        <v>780.42572882924628</v>
      </c>
      <c r="J26" s="77">
        <f>IF(RES_hh_tes!J26=0,0,1000*11630*RES_hh_tes!J26/RES_hh_num!J26)</f>
        <v>809.88582795171635</v>
      </c>
      <c r="K26" s="77">
        <f>IF(RES_hh_tes!K26=0,0,1000*11630*RES_hh_tes!K26/RES_hh_num!K26)</f>
        <v>834.97531393015822</v>
      </c>
      <c r="L26" s="77">
        <f>IF(RES_hh_tes!L26=0,0,1000*11630*RES_hh_tes!L26/RES_hh_num!L26)</f>
        <v>818.7634462400564</v>
      </c>
      <c r="M26" s="77">
        <f>IF(RES_hh_tes!M26=0,0,1000*11630*RES_hh_tes!M26/RES_hh_num!M26)</f>
        <v>821.7225850770327</v>
      </c>
      <c r="N26" s="77">
        <f>IF(RES_hh_tes!N26=0,0,1000*11630*RES_hh_tes!N26/RES_hh_num!N26)</f>
        <v>851.24250214224287</v>
      </c>
      <c r="O26" s="77">
        <f>IF(RES_hh_tes!O26=0,0,1000*11630*RES_hh_tes!O26/RES_hh_num!O26)</f>
        <v>945.43930326246323</v>
      </c>
      <c r="P26" s="77">
        <f>IF(RES_hh_tes!P26=0,0,1000*11630*RES_hh_tes!P26/RES_hh_num!P26)</f>
        <v>1006.6830503799193</v>
      </c>
      <c r="Q26" s="77">
        <f>IF(RES_hh_tes!Q26=0,0,1000*11630*RES_hh_tes!Q26/RES_hh_num!Q26)</f>
        <v>960.81902293920848</v>
      </c>
      <c r="R26" s="77">
        <f>IF(RES_hh_tes!R26=0,0,1000*11630*RES_hh_tes!R26/RES_hh_num!R26)</f>
        <v>863.91544073387479</v>
      </c>
      <c r="S26" s="77">
        <f>IF(RES_hh_tes!S26=0,0,1000*11630*RES_hh_tes!S26/RES_hh_num!S26)</f>
        <v>833.36841500985929</v>
      </c>
      <c r="T26" s="77">
        <f>IF(RES_hh_tes!T26=0,0,1000*11630*RES_hh_tes!T26/RES_hh_num!T26)</f>
        <v>880.53850342830822</v>
      </c>
      <c r="U26" s="77">
        <f>IF(RES_hh_tes!U26=0,0,1000*11630*RES_hh_tes!U26/RES_hh_num!U26)</f>
        <v>875.68575545976103</v>
      </c>
      <c r="V26" s="77">
        <f>IF(RES_hh_tes!V26=0,0,1000*11630*RES_hh_tes!V26/RES_hh_num!V26)</f>
        <v>903.5555979953366</v>
      </c>
      <c r="W26" s="77">
        <f>IF(RES_hh_tes!W26=0,0,1000*11630*RES_hh_tes!W26/RES_hh_num!W26)</f>
        <v>872.57485692847376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229.20586125640446</v>
      </c>
      <c r="C27" s="69">
        <f>IF(RES_hh_tes!C27=0,0,1000*11630*RES_hh_tes!C27/RES_hh_num!C27)</f>
        <v>230.01740362768868</v>
      </c>
      <c r="D27" s="69">
        <f>IF(RES_hh_tes!D27=0,0,1000*11630*RES_hh_tes!D27/RES_hh_num!D27)</f>
        <v>225.29489568634139</v>
      </c>
      <c r="E27" s="69">
        <f>IF(RES_hh_tes!E27=0,0,1000*11630*RES_hh_tes!E27/RES_hh_num!E27)</f>
        <v>242.040823221035</v>
      </c>
      <c r="F27" s="69">
        <f>IF(RES_hh_tes!F27=0,0,1000*11630*RES_hh_tes!F27/RES_hh_num!F27)</f>
        <v>248.26393873069242</v>
      </c>
      <c r="G27" s="69">
        <f>IF(RES_hh_tes!G27=0,0,1000*11630*RES_hh_tes!G27/RES_hh_num!G27)</f>
        <v>256.32158511039091</v>
      </c>
      <c r="H27" s="69">
        <f>IF(RES_hh_tes!H27=0,0,1000*11630*RES_hh_tes!H27/RES_hh_num!H27)</f>
        <v>251.83172758475567</v>
      </c>
      <c r="I27" s="69">
        <f>IF(RES_hh_tes!I27=0,0,1000*11630*RES_hh_tes!I27/RES_hh_num!I27)</f>
        <v>248.4884504401326</v>
      </c>
      <c r="J27" s="69">
        <f>IF(RES_hh_tes!J27=0,0,1000*11630*RES_hh_tes!J27/RES_hh_num!J27)</f>
        <v>210.55930944983805</v>
      </c>
      <c r="K27" s="69">
        <f>IF(RES_hh_tes!K27=0,0,1000*11630*RES_hh_tes!K27/RES_hh_num!K27)</f>
        <v>222.74814009348628</v>
      </c>
      <c r="L27" s="69">
        <f>IF(RES_hh_tes!L27=0,0,1000*11630*RES_hh_tes!L27/RES_hh_num!L27)</f>
        <v>223.18156024174615</v>
      </c>
      <c r="M27" s="69">
        <f>IF(RES_hh_tes!M27=0,0,1000*11630*RES_hh_tes!M27/RES_hh_num!M27)</f>
        <v>208.17474368324744</v>
      </c>
      <c r="N27" s="69">
        <f>IF(RES_hh_tes!N27=0,0,1000*11630*RES_hh_tes!N27/RES_hh_num!N27)</f>
        <v>220.60957913703999</v>
      </c>
      <c r="O27" s="69">
        <f>IF(RES_hh_tes!O27=0,0,1000*11630*RES_hh_tes!O27/RES_hh_num!O27)</f>
        <v>221.84792168640544</v>
      </c>
      <c r="P27" s="69">
        <f>IF(RES_hh_tes!P27=0,0,1000*11630*RES_hh_tes!P27/RES_hh_num!P27)</f>
        <v>224.89714633830266</v>
      </c>
      <c r="Q27" s="69">
        <f>IF(RES_hh_tes!Q27=0,0,1000*11630*RES_hh_tes!Q27/RES_hh_num!Q27)</f>
        <v>235.09322769621659</v>
      </c>
      <c r="R27" s="69">
        <f>IF(RES_hh_tes!R27=0,0,1000*11630*RES_hh_tes!R27/RES_hh_num!R27)</f>
        <v>239.47976369522365</v>
      </c>
      <c r="S27" s="69">
        <f>IF(RES_hh_tes!S27=0,0,1000*11630*RES_hh_tes!S27/RES_hh_num!S27)</f>
        <v>238.08920468913786</v>
      </c>
      <c r="T27" s="69">
        <f>IF(RES_hh_tes!T27=0,0,1000*11630*RES_hh_tes!T27/RES_hh_num!T27)</f>
        <v>236.35288759377727</v>
      </c>
      <c r="U27" s="69">
        <f>IF(RES_hh_tes!U27=0,0,1000*11630*RES_hh_tes!U27/RES_hh_num!U27)</f>
        <v>231.96918346372598</v>
      </c>
      <c r="V27" s="69">
        <f>IF(RES_hh_tes!V27=0,0,1000*11630*RES_hh_tes!V27/RES_hh_num!V27)</f>
        <v>246.00468694119968</v>
      </c>
      <c r="W27" s="69">
        <f>IF(RES_hh_tes!W27=0,0,1000*11630*RES_hh_tes!W27/RES_hh_num!W27)</f>
        <v>246.35826630985511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231.33101504069356</v>
      </c>
      <c r="C29" s="72">
        <f>IF(RES_hh_tes!C29=0,0,1000*11630*RES_hh_tes!C29/RES_hh_num!C29)</f>
        <v>224.21145176141181</v>
      </c>
      <c r="D29" s="72">
        <f>IF(RES_hh_tes!D29=0,0,1000*11630*RES_hh_tes!D29/RES_hh_num!D29)</f>
        <v>223.06259700960379</v>
      </c>
      <c r="E29" s="72">
        <f>IF(RES_hh_tes!E29=0,0,1000*11630*RES_hh_tes!E29/RES_hh_num!E29)</f>
        <v>248.45967217292136</v>
      </c>
      <c r="F29" s="72">
        <f>IF(RES_hh_tes!F29=0,0,1000*11630*RES_hh_tes!F29/RES_hh_num!F29)</f>
        <v>247.36671658539262</v>
      </c>
      <c r="G29" s="72">
        <f>IF(RES_hh_tes!G29=0,0,1000*11630*RES_hh_tes!G29/RES_hh_num!G29)</f>
        <v>243.35995412788094</v>
      </c>
      <c r="H29" s="72">
        <f>IF(RES_hh_tes!H29=0,0,1000*11630*RES_hh_tes!H29/RES_hh_num!H29)</f>
        <v>253.33950819732183</v>
      </c>
      <c r="I29" s="72">
        <f>IF(RES_hh_tes!I29=0,0,1000*11630*RES_hh_tes!I29/RES_hh_num!I29)</f>
        <v>249.29366621613576</v>
      </c>
      <c r="J29" s="72">
        <f>IF(RES_hh_tes!J29=0,0,1000*11630*RES_hh_tes!J29/RES_hh_num!J29)</f>
        <v>211.47849071848862</v>
      </c>
      <c r="K29" s="72">
        <f>IF(RES_hh_tes!K29=0,0,1000*11630*RES_hh_tes!K29/RES_hh_num!K29)</f>
        <v>227.00623032067313</v>
      </c>
      <c r="L29" s="72">
        <f>IF(RES_hh_tes!L29=0,0,1000*11630*RES_hh_tes!L29/RES_hh_num!L29)</f>
        <v>217.86540315285887</v>
      </c>
      <c r="M29" s="72">
        <f>IF(RES_hh_tes!M29=0,0,1000*11630*RES_hh_tes!M29/RES_hh_num!M29)</f>
        <v>216.92997681763558</v>
      </c>
      <c r="N29" s="72">
        <f>IF(RES_hh_tes!N29=0,0,1000*11630*RES_hh_tes!N29/RES_hh_num!N29)</f>
        <v>218.91128972618304</v>
      </c>
      <c r="O29" s="72">
        <f>IF(RES_hh_tes!O29=0,0,1000*11630*RES_hh_tes!O29/RES_hh_num!O29)</f>
        <v>216.71354855405519</v>
      </c>
      <c r="P29" s="72">
        <f>IF(RES_hh_tes!P29=0,0,1000*11630*RES_hh_tes!P29/RES_hh_num!P29)</f>
        <v>236.05356687060254</v>
      </c>
      <c r="Q29" s="72">
        <f>IF(RES_hh_tes!Q29=0,0,1000*11630*RES_hh_tes!Q29/RES_hh_num!Q29)</f>
        <v>226.97856516944333</v>
      </c>
      <c r="R29" s="72">
        <f>IF(RES_hh_tes!R29=0,0,1000*11630*RES_hh_tes!R29/RES_hh_num!R29)</f>
        <v>242.62921460884709</v>
      </c>
      <c r="S29" s="72">
        <f>IF(RES_hh_tes!S29=0,0,1000*11630*RES_hh_tes!S29/RES_hh_num!S29)</f>
        <v>238.52464229293577</v>
      </c>
      <c r="T29" s="72">
        <f>IF(RES_hh_tes!T29=0,0,1000*11630*RES_hh_tes!T29/RES_hh_num!T29)</f>
        <v>236.38355803105534</v>
      </c>
      <c r="U29" s="72">
        <f>IF(RES_hh_tes!U29=0,0,1000*11630*RES_hh_tes!U29/RES_hh_num!U29)</f>
        <v>245.41927198219798</v>
      </c>
      <c r="V29" s="72">
        <f>IF(RES_hh_tes!V29=0,0,1000*11630*RES_hh_tes!V29/RES_hh_num!V29)</f>
        <v>235.79751566558704</v>
      </c>
      <c r="W29" s="72">
        <f>IF(RES_hh_tes!W29=0,0,1000*11630*RES_hh_tes!W29/RES_hh_num!W29)</f>
        <v>246.36761501296635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224.34773411655621</v>
      </c>
      <c r="C30" s="72">
        <f>IF(RES_hh_tes!C30=0,0,1000*11630*RES_hh_tes!C30/RES_hh_num!C30)</f>
        <v>232.15097758391551</v>
      </c>
      <c r="D30" s="72">
        <f>IF(RES_hh_tes!D30=0,0,1000*11630*RES_hh_tes!D30/RES_hh_num!D30)</f>
        <v>225.86885839470767</v>
      </c>
      <c r="E30" s="72">
        <f>IF(RES_hh_tes!E30=0,0,1000*11630*RES_hh_tes!E30/RES_hh_num!E30)</f>
        <v>235.13259252929637</v>
      </c>
      <c r="F30" s="72">
        <f>IF(RES_hh_tes!F30=0,0,1000*11630*RES_hh_tes!F30/RES_hh_num!F30)</f>
        <v>252.67697366658982</v>
      </c>
      <c r="G30" s="72">
        <f>IF(RES_hh_tes!G30=0,0,1000*11630*RES_hh_tes!G30/RES_hh_num!G30)</f>
        <v>254.0528807465426</v>
      </c>
      <c r="H30" s="72">
        <f>IF(RES_hh_tes!H30=0,0,1000*11630*RES_hh_tes!H30/RES_hh_num!H30)</f>
        <v>256.85977650128217</v>
      </c>
      <c r="I30" s="72">
        <f>IF(RES_hh_tes!I30=0,0,1000*11630*RES_hh_tes!I30/RES_hh_num!I30)</f>
        <v>256.79755628874352</v>
      </c>
      <c r="J30" s="72">
        <f>IF(RES_hh_tes!J30=0,0,1000*11630*RES_hh_tes!J30/RES_hh_num!J30)</f>
        <v>200.81773522027868</v>
      </c>
      <c r="K30" s="72">
        <f>IF(RES_hh_tes!K30=0,0,1000*11630*RES_hh_tes!K30/RES_hh_num!K30)</f>
        <v>223.49484651080002</v>
      </c>
      <c r="L30" s="72">
        <f>IF(RES_hh_tes!L30=0,0,1000*11630*RES_hh_tes!L30/RES_hh_num!L30)</f>
        <v>227.47228038375221</v>
      </c>
      <c r="M30" s="72">
        <f>IF(RES_hh_tes!M30=0,0,1000*11630*RES_hh_tes!M30/RES_hh_num!M30)</f>
        <v>205.84501865883246</v>
      </c>
      <c r="N30" s="72">
        <f>IF(RES_hh_tes!N30=0,0,1000*11630*RES_hh_tes!N30/RES_hh_num!N30)</f>
        <v>223.62845761895755</v>
      </c>
      <c r="O30" s="72">
        <f>IF(RES_hh_tes!O30=0,0,1000*11630*RES_hh_tes!O30/RES_hh_num!O30)</f>
        <v>223.10284888447569</v>
      </c>
      <c r="P30" s="72">
        <f>IF(RES_hh_tes!P30=0,0,1000*11630*RES_hh_tes!P30/RES_hh_num!P30)</f>
        <v>224.53201745055395</v>
      </c>
      <c r="Q30" s="72">
        <f>IF(RES_hh_tes!Q30=0,0,1000*11630*RES_hh_tes!Q30/RES_hh_num!Q30)</f>
        <v>232.59402154966031</v>
      </c>
      <c r="R30" s="72">
        <f>IF(RES_hh_tes!R30=0,0,1000*11630*RES_hh_tes!R30/RES_hh_num!R30)</f>
        <v>247.94058176275439</v>
      </c>
      <c r="S30" s="72">
        <f>IF(RES_hh_tes!S30=0,0,1000*11630*RES_hh_tes!S30/RES_hh_num!S30)</f>
        <v>240.41913663233186</v>
      </c>
      <c r="T30" s="72">
        <f>IF(RES_hh_tes!T30=0,0,1000*11630*RES_hh_tes!T30/RES_hh_num!T30)</f>
        <v>233.19431354188666</v>
      </c>
      <c r="U30" s="72">
        <f>IF(RES_hh_tes!U30=0,0,1000*11630*RES_hh_tes!U30/RES_hh_num!U30)</f>
        <v>223.13542695688758</v>
      </c>
      <c r="V30" s="72">
        <f>IF(RES_hh_tes!V30=0,0,1000*11630*RES_hh_tes!V30/RES_hh_num!V30)</f>
        <v>247.36026898477476</v>
      </c>
      <c r="W30" s="72">
        <f>IF(RES_hh_tes!W30=0,0,1000*11630*RES_hh_tes!W30/RES_hh_num!W30)</f>
        <v>246.48809643204348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230.71525112710856</v>
      </c>
      <c r="C32" s="77">
        <f>IF(RES_hh_tes!C32=0,0,1000*11630*RES_hh_tes!C32/RES_hh_num!C32)</f>
        <v>229.47723702734308</v>
      </c>
      <c r="D32" s="77">
        <f>IF(RES_hh_tes!D32=0,0,1000*11630*RES_hh_tes!D32/RES_hh_num!D32)</f>
        <v>225.16764603482122</v>
      </c>
      <c r="E32" s="77">
        <f>IF(RES_hh_tes!E32=0,0,1000*11630*RES_hh_tes!E32/RES_hh_num!E32)</f>
        <v>244.29851916885613</v>
      </c>
      <c r="F32" s="77">
        <f>IF(RES_hh_tes!F32=0,0,1000*11630*RES_hh_tes!F32/RES_hh_num!F32)</f>
        <v>246.61841029223783</v>
      </c>
      <c r="G32" s="77">
        <f>IF(RES_hh_tes!G32=0,0,1000*11630*RES_hh_tes!G32/RES_hh_num!G32)</f>
        <v>257.70867395308039</v>
      </c>
      <c r="H32" s="77">
        <f>IF(RES_hh_tes!H32=0,0,1000*11630*RES_hh_tes!H32/RES_hh_num!H32)</f>
        <v>249.68696498134076</v>
      </c>
      <c r="I32" s="77">
        <f>IF(RES_hh_tes!I32=0,0,1000*11630*RES_hh_tes!I32/RES_hh_num!I32)</f>
        <v>244.97316728904914</v>
      </c>
      <c r="J32" s="77">
        <f>IF(RES_hh_tes!J32=0,0,1000*11630*RES_hh_tes!J32/RES_hh_num!J32)</f>
        <v>214.51498610436144</v>
      </c>
      <c r="K32" s="77">
        <f>IF(RES_hh_tes!K32=0,0,1000*11630*RES_hh_tes!K32/RES_hh_num!K32)</f>
        <v>222.22483777369192</v>
      </c>
      <c r="L32" s="77">
        <f>IF(RES_hh_tes!L32=0,0,1000*11630*RES_hh_tes!L32/RES_hh_num!L32)</f>
        <v>221.66414750543294</v>
      </c>
      <c r="M32" s="77">
        <f>IF(RES_hh_tes!M32=0,0,1000*11630*RES_hh_tes!M32/RES_hh_num!M32)</f>
        <v>208.67007881892746</v>
      </c>
      <c r="N32" s="77">
        <f>IF(RES_hh_tes!N32=0,0,1000*11630*RES_hh_tes!N32/RES_hh_num!N32)</f>
        <v>219.4456517462574</v>
      </c>
      <c r="O32" s="77">
        <f>IF(RES_hh_tes!O32=0,0,1000*11630*RES_hh_tes!O32/RES_hh_num!O32)</f>
        <v>221.61563972917622</v>
      </c>
      <c r="P32" s="77">
        <f>IF(RES_hh_tes!P32=0,0,1000*11630*RES_hh_tes!P32/RES_hh_num!P32)</f>
        <v>224.42260317739883</v>
      </c>
      <c r="Q32" s="77">
        <f>IF(RES_hh_tes!Q32=0,0,1000*11630*RES_hh_tes!Q32/RES_hh_num!Q32)</f>
        <v>236.50822251366807</v>
      </c>
      <c r="R32" s="77">
        <f>IF(RES_hh_tes!R32=0,0,1000*11630*RES_hh_tes!R32/RES_hh_num!R32)</f>
        <v>236.10361623717475</v>
      </c>
      <c r="S32" s="77">
        <f>IF(RES_hh_tes!S32=0,0,1000*11630*RES_hh_tes!S32/RES_hh_num!S32)</f>
        <v>237.24356426964536</v>
      </c>
      <c r="T32" s="77">
        <f>IF(RES_hh_tes!T32=0,0,1000*11630*RES_hh_tes!T32/RES_hh_num!T32)</f>
        <v>237.3756402429768</v>
      </c>
      <c r="U32" s="77">
        <f>IF(RES_hh_tes!U32=0,0,1000*11630*RES_hh_tes!U32/RES_hh_num!U32)</f>
        <v>233.96176137673203</v>
      </c>
      <c r="V32" s="77">
        <f>IF(RES_hh_tes!V32=0,0,1000*11630*RES_hh_tes!V32/RES_hh_num!V32)</f>
        <v>246.07445071193095</v>
      </c>
      <c r="W32" s="77">
        <f>IF(RES_hh_tes!W32=0,0,1000*11630*RES_hh_tes!W32/RES_hh_num!W32)</f>
        <v>246.32062395512281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4675.5232230540705</v>
      </c>
      <c r="C3" s="65">
        <f>IF(RES_hh_emi!C3=0,0,1000000*RES_hh_emi!C3/RES_hh_num!C3)</f>
        <v>4825.3614936152599</v>
      </c>
      <c r="D3" s="65">
        <f>IF(RES_hh_emi!D3=0,0,1000000*RES_hh_emi!D3/RES_hh_num!D3)</f>
        <v>4353.3442888068739</v>
      </c>
      <c r="E3" s="65">
        <f>IF(RES_hh_emi!E3=0,0,1000000*RES_hh_emi!E3/RES_hh_num!E3)</f>
        <v>4613.5078123748835</v>
      </c>
      <c r="F3" s="65">
        <f>IF(RES_hh_emi!F3=0,0,1000000*RES_hh_emi!F3/RES_hh_num!F3)</f>
        <v>4537.1204623940521</v>
      </c>
      <c r="G3" s="65">
        <f>IF(RES_hh_emi!G3=0,0,1000000*RES_hh_emi!G3/RES_hh_num!G3)</f>
        <v>4453.1641691996765</v>
      </c>
      <c r="H3" s="65">
        <f>IF(RES_hh_emi!H3=0,0,1000000*RES_hh_emi!H3/RES_hh_num!H3)</f>
        <v>4118.1644388895493</v>
      </c>
      <c r="I3" s="65">
        <f>IF(RES_hh_emi!I3=0,0,1000000*RES_hh_emi!I3/RES_hh_num!I3)</f>
        <v>3578.1194157758546</v>
      </c>
      <c r="J3" s="65">
        <f>IF(RES_hh_emi!J3=0,0,1000000*RES_hh_emi!J3/RES_hh_num!J3)</f>
        <v>4163.8549021206463</v>
      </c>
      <c r="K3" s="65">
        <f>IF(RES_hh_emi!K3=0,0,1000000*RES_hh_emi!K3/RES_hh_num!K3)</f>
        <v>3832.2314678379889</v>
      </c>
      <c r="L3" s="65">
        <f>IF(RES_hh_emi!L3=0,0,1000000*RES_hh_emi!L3/RES_hh_num!L3)</f>
        <v>4123.6750051087338</v>
      </c>
      <c r="M3" s="65">
        <f>IF(RES_hh_emi!M3=0,0,1000000*RES_hh_emi!M3/RES_hh_num!M3)</f>
        <v>3303.2111456495236</v>
      </c>
      <c r="N3" s="65">
        <f>IF(RES_hh_emi!N3=0,0,1000000*RES_hh_emi!N3/RES_hh_num!N3)</f>
        <v>3453.2990021683222</v>
      </c>
      <c r="O3" s="65">
        <f>IF(RES_hh_emi!O3=0,0,1000000*RES_hh_emi!O3/RES_hh_num!O3)</f>
        <v>3733.3135090907203</v>
      </c>
      <c r="P3" s="65">
        <f>IF(RES_hh_emi!P3=0,0,1000000*RES_hh_emi!P3/RES_hh_num!P3)</f>
        <v>2942.5867964543877</v>
      </c>
      <c r="Q3" s="65">
        <f>IF(RES_hh_emi!Q3=0,0,1000000*RES_hh_emi!Q3/RES_hh_num!Q3)</f>
        <v>3312.7276463037597</v>
      </c>
      <c r="R3" s="65">
        <f>IF(RES_hh_emi!R3=0,0,1000000*RES_hh_emi!R3/RES_hh_num!R3)</f>
        <v>3247.1303563500242</v>
      </c>
      <c r="S3" s="65">
        <f>IF(RES_hh_emi!S3=0,0,1000000*RES_hh_emi!S3/RES_hh_num!S3)</f>
        <v>3196.7276222209707</v>
      </c>
      <c r="T3" s="65">
        <f>IF(RES_hh_emi!T3=0,0,1000000*RES_hh_emi!T3/RES_hh_num!T3)</f>
        <v>3125.5107989889161</v>
      </c>
      <c r="U3" s="65">
        <f>IF(RES_hh_emi!U3=0,0,1000000*RES_hh_emi!U3/RES_hh_num!U3)</f>
        <v>2978.4314222213925</v>
      </c>
      <c r="V3" s="65">
        <f>IF(RES_hh_emi!V3=0,0,1000000*RES_hh_emi!V3/RES_hh_num!V3)</f>
        <v>2983.9949956186074</v>
      </c>
      <c r="W3" s="65">
        <f>IF(RES_hh_emi!W3=0,0,1000000*RES_hh_emi!W3/RES_hh_num!W3)</f>
        <v>3166.3156712733971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4436.7176902511983</v>
      </c>
      <c r="C4" s="69">
        <f>IF(RES_hh_emi!C4=0,0,1000000*RES_hh_emi!C4/RES_hh_num!C4)</f>
        <v>4586.3883437663299</v>
      </c>
      <c r="D4" s="69">
        <f>IF(RES_hh_emi!D4=0,0,1000000*RES_hh_emi!D4/RES_hh_num!D4)</f>
        <v>4117.0814339969356</v>
      </c>
      <c r="E4" s="69">
        <f>IF(RES_hh_emi!E4=0,0,1000000*RES_hh_emi!E4/RES_hh_num!E4)</f>
        <v>4371.0109678223025</v>
      </c>
      <c r="F4" s="69">
        <f>IF(RES_hh_emi!F4=0,0,1000000*RES_hh_emi!F4/RES_hh_num!F4)</f>
        <v>4245.1244301630904</v>
      </c>
      <c r="G4" s="69">
        <f>IF(RES_hh_emi!G4=0,0,1000000*RES_hh_emi!G4/RES_hh_num!G4)</f>
        <v>4148.4591690846009</v>
      </c>
      <c r="H4" s="69">
        <f>IF(RES_hh_emi!H4=0,0,1000000*RES_hh_emi!H4/RES_hh_num!H4)</f>
        <v>3797.0067830117455</v>
      </c>
      <c r="I4" s="69">
        <f>IF(RES_hh_emi!I4=0,0,1000000*RES_hh_emi!I4/RES_hh_num!I4)</f>
        <v>3267.0097580337369</v>
      </c>
      <c r="J4" s="69">
        <f>IF(RES_hh_emi!J4=0,0,1000000*RES_hh_emi!J4/RES_hh_num!J4)</f>
        <v>3814.4474180222169</v>
      </c>
      <c r="K4" s="69">
        <f>IF(RES_hh_emi!K4=0,0,1000000*RES_hh_emi!K4/RES_hh_num!K4)</f>
        <v>3469.5778886540029</v>
      </c>
      <c r="L4" s="69">
        <f>IF(RES_hh_emi!L4=0,0,1000000*RES_hh_emi!L4/RES_hh_num!L4)</f>
        <v>3765.7715511419256</v>
      </c>
      <c r="M4" s="69">
        <f>IF(RES_hh_emi!M4=0,0,1000000*RES_hh_emi!M4/RES_hh_num!M4)</f>
        <v>2960.3731831529117</v>
      </c>
      <c r="N4" s="69">
        <f>IF(RES_hh_emi!N4=0,0,1000000*RES_hh_emi!N4/RES_hh_num!N4)</f>
        <v>3096.0115416935405</v>
      </c>
      <c r="O4" s="69">
        <f>IF(RES_hh_emi!O4=0,0,1000000*RES_hh_emi!O4/RES_hh_num!O4)</f>
        <v>3383.909979312491</v>
      </c>
      <c r="P4" s="69">
        <f>IF(RES_hh_emi!P4=0,0,1000000*RES_hh_emi!P4/RES_hh_num!P4)</f>
        <v>2588.3753785651397</v>
      </c>
      <c r="Q4" s="69">
        <f>IF(RES_hh_emi!Q4=0,0,1000000*RES_hh_emi!Q4/RES_hh_num!Q4)</f>
        <v>2965.4729902211175</v>
      </c>
      <c r="R4" s="69">
        <f>IF(RES_hh_emi!R4=0,0,1000000*RES_hh_emi!R4/RES_hh_num!R4)</f>
        <v>2895.6708766842103</v>
      </c>
      <c r="S4" s="69">
        <f>IF(RES_hh_emi!S4=0,0,1000000*RES_hh_emi!S4/RES_hh_num!S4)</f>
        <v>2859.9274441439379</v>
      </c>
      <c r="T4" s="69">
        <f>IF(RES_hh_emi!T4=0,0,1000000*RES_hh_emi!T4/RES_hh_num!T4)</f>
        <v>2798.0085973548107</v>
      </c>
      <c r="U4" s="69">
        <f>IF(RES_hh_emi!U4=0,0,1000000*RES_hh_emi!U4/RES_hh_num!U4)</f>
        <v>2656.9247860348682</v>
      </c>
      <c r="V4" s="69">
        <f>IF(RES_hh_emi!V4=0,0,1000000*RES_hh_emi!V4/RES_hh_num!V4)</f>
        <v>2693.9432930893549</v>
      </c>
      <c r="W4" s="69">
        <f>IF(RES_hh_emi!W4=0,0,1000000*RES_hh_emi!W4/RES_hh_num!W4)</f>
        <v>2860.1139894699982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5653.0276222033681</v>
      </c>
      <c r="C5" s="72">
        <f>IF(RES_hh_emi!C5=0,0,1000000*RES_hh_emi!C5/RES_hh_num!C5)</f>
        <v>6242.9151402005036</v>
      </c>
      <c r="D5" s="72">
        <f>IF(RES_hh_emi!D5=0,0,1000000*RES_hh_emi!D5/RES_hh_num!D5)</f>
        <v>6313.8722168580525</v>
      </c>
      <c r="E5" s="72">
        <f>IF(RES_hh_emi!E5=0,0,1000000*RES_hh_emi!E5/RES_hh_num!E5)</f>
        <v>5178.565161265602</v>
      </c>
      <c r="F5" s="72">
        <f>IF(RES_hh_emi!F5=0,0,1000000*RES_hh_emi!F5/RES_hh_num!F5)</f>
        <v>6084.904934469766</v>
      </c>
      <c r="G5" s="72">
        <f>IF(RES_hh_emi!G5=0,0,1000000*RES_hh_emi!G5/RES_hh_num!G5)</f>
        <v>5225.0126064697188</v>
      </c>
      <c r="H5" s="72">
        <f>IF(RES_hh_emi!H5=0,0,1000000*RES_hh_emi!H5/RES_hh_num!H5)</f>
        <v>5191.575176076487</v>
      </c>
      <c r="I5" s="72">
        <f>IF(RES_hh_emi!I5=0,0,1000000*RES_hh_emi!I5/RES_hh_num!I5)</f>
        <v>3963.1280505606196</v>
      </c>
      <c r="J5" s="72">
        <f>IF(RES_hh_emi!J5=0,0,1000000*RES_hh_emi!J5/RES_hh_num!J5)</f>
        <v>5207.8229860395131</v>
      </c>
      <c r="K5" s="72">
        <f>IF(RES_hh_emi!K5=0,0,1000000*RES_hh_emi!K5/RES_hh_num!K5)</f>
        <v>8446.1288907528869</v>
      </c>
      <c r="L5" s="72">
        <f>IF(RES_hh_emi!L5=0,0,1000000*RES_hh_emi!L5/RES_hh_num!L5)</f>
        <v>4929.4836100188122</v>
      </c>
      <c r="M5" s="72">
        <f>IF(RES_hh_emi!M5=0,0,1000000*RES_hh_emi!M5/RES_hh_num!M5)</f>
        <v>4324.9028602326534</v>
      </c>
      <c r="N5" s="72">
        <f>IF(RES_hh_emi!N5=0,0,1000000*RES_hh_emi!N5/RES_hh_num!N5)</f>
        <v>4718.9456968508221</v>
      </c>
      <c r="O5" s="72">
        <f>IF(RES_hh_emi!O5=0,0,1000000*RES_hh_emi!O5/RES_hh_num!O5)</f>
        <v>5846.2045091844629</v>
      </c>
      <c r="P5" s="72">
        <f>IF(RES_hh_emi!P5=0,0,1000000*RES_hh_emi!P5/RES_hh_num!P5)</f>
        <v>4159.3339898993554</v>
      </c>
      <c r="Q5" s="72">
        <f>IF(RES_hh_emi!Q5=0,0,1000000*RES_hh_emi!Q5/RES_hh_num!Q5)</f>
        <v>4541.6847375662219</v>
      </c>
      <c r="R5" s="72">
        <f>IF(RES_hh_emi!R5=0,0,1000000*RES_hh_emi!R5/RES_hh_num!R5)</f>
        <v>4844.7883964141838</v>
      </c>
      <c r="S5" s="72">
        <f>IF(RES_hh_emi!S5=0,0,1000000*RES_hh_emi!S5/RES_hh_num!S5)</f>
        <v>5163.669541603751</v>
      </c>
      <c r="T5" s="72">
        <f>IF(RES_hh_emi!T5=0,0,1000000*RES_hh_emi!T5/RES_hh_num!T5)</f>
        <v>4986.2621553298914</v>
      </c>
      <c r="U5" s="72">
        <f>IF(RES_hh_emi!U5=0,0,1000000*RES_hh_emi!U5/RES_hh_num!U5)</f>
        <v>4427.970564325472</v>
      </c>
      <c r="V5" s="72">
        <f>IF(RES_hh_emi!V5=0,0,1000000*RES_hh_emi!V5/RES_hh_num!V5)</f>
        <v>4402.1868951241249</v>
      </c>
      <c r="W5" s="72">
        <f>IF(RES_hh_emi!W5=0,0,1000000*RES_hh_emi!W5/RES_hh_num!W5)</f>
        <v>5667.3137529464257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4882.5408736026038</v>
      </c>
      <c r="C6" s="72">
        <f>IF(RES_hh_emi!C6=0,0,1000000*RES_hh_emi!C6/RES_hh_num!C6)</f>
        <v>5000.596665988036</v>
      </c>
      <c r="D6" s="72">
        <f>IF(RES_hh_emi!D6=0,0,1000000*RES_hh_emi!D6/RES_hh_num!D6)</f>
        <v>6012.4430129965403</v>
      </c>
      <c r="E6" s="72">
        <f>IF(RES_hh_emi!E6=0,0,1000000*RES_hh_emi!E6/RES_hh_num!E6)</f>
        <v>3801.807510814509</v>
      </c>
      <c r="F6" s="72">
        <f>IF(RES_hh_emi!F6=0,0,1000000*RES_hh_emi!F6/RES_hh_num!F6)</f>
        <v>3581.2170751896992</v>
      </c>
      <c r="G6" s="72">
        <f>IF(RES_hh_emi!G6=0,0,1000000*RES_hh_emi!G6/RES_hh_num!G6)</f>
        <v>4635.1422730711665</v>
      </c>
      <c r="H6" s="72">
        <f>IF(RES_hh_emi!H6=0,0,1000000*RES_hh_emi!H6/RES_hh_num!H6)</f>
        <v>4101.3629981439626</v>
      </c>
      <c r="I6" s="72">
        <f>IF(RES_hh_emi!I6=0,0,1000000*RES_hh_emi!I6/RES_hh_num!I6)</f>
        <v>3611.3526927815533</v>
      </c>
      <c r="J6" s="72">
        <f>IF(RES_hh_emi!J6=0,0,1000000*RES_hh_emi!J6/RES_hh_num!J6)</f>
        <v>3852.0373498040785</v>
      </c>
      <c r="K6" s="72">
        <f>IF(RES_hh_emi!K6=0,0,1000000*RES_hh_emi!K6/RES_hh_num!K6)</f>
        <v>3806.0960891517279</v>
      </c>
      <c r="L6" s="72">
        <f>IF(RES_hh_emi!L6=0,0,1000000*RES_hh_emi!L6/RES_hh_num!L6)</f>
        <v>4385.7405018032941</v>
      </c>
      <c r="M6" s="72">
        <f>IF(RES_hh_emi!M6=0,0,1000000*RES_hh_emi!M6/RES_hh_num!M6)</f>
        <v>3399.4944646806089</v>
      </c>
      <c r="N6" s="72">
        <f>IF(RES_hh_emi!N6=0,0,1000000*RES_hh_emi!N6/RES_hh_num!N6)</f>
        <v>3567.0331261590704</v>
      </c>
      <c r="O6" s="72">
        <f>IF(RES_hh_emi!O6=0,0,1000000*RES_hh_emi!O6/RES_hh_num!O6)</f>
        <v>3929.1288958575365</v>
      </c>
      <c r="P6" s="72">
        <f>IF(RES_hh_emi!P6=0,0,1000000*RES_hh_emi!P6/RES_hh_num!P6)</f>
        <v>3140.8733592319704</v>
      </c>
      <c r="Q6" s="72">
        <f>IF(RES_hh_emi!Q6=0,0,1000000*RES_hh_emi!Q6/RES_hh_num!Q6)</f>
        <v>3275.3362294146036</v>
      </c>
      <c r="R6" s="72">
        <f>IF(RES_hh_emi!R6=0,0,1000000*RES_hh_emi!R6/RES_hh_num!R6)</f>
        <v>3418.9721657402993</v>
      </c>
      <c r="S6" s="72">
        <f>IF(RES_hh_emi!S6=0,0,1000000*RES_hh_emi!S6/RES_hh_num!S6)</f>
        <v>3446.3855259078309</v>
      </c>
      <c r="T6" s="72">
        <f>IF(RES_hh_emi!T6=0,0,1000000*RES_hh_emi!T6/RES_hh_num!T6)</f>
        <v>3299.3661037539923</v>
      </c>
      <c r="U6" s="72">
        <f>IF(RES_hh_emi!U6=0,0,1000000*RES_hh_emi!U6/RES_hh_num!U6)</f>
        <v>2984.6701567505279</v>
      </c>
      <c r="V6" s="72">
        <f>IF(RES_hh_emi!V6=0,0,1000000*RES_hh_emi!V6/RES_hh_num!V6)</f>
        <v>3244.0984907299548</v>
      </c>
      <c r="W6" s="72">
        <f>IF(RES_hh_emi!W6=0,0,1000000*RES_hh_emi!W6/RES_hh_num!W6)</f>
        <v>3422.0921616192245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6074.9342447576655</v>
      </c>
      <c r="C7" s="72">
        <f>IF(RES_hh_emi!C7=0,0,1000000*RES_hh_emi!C7/RES_hh_num!C7)</f>
        <v>6275.1984728737043</v>
      </c>
      <c r="D7" s="72">
        <f>IF(RES_hh_emi!D7=0,0,1000000*RES_hh_emi!D7/RES_hh_num!D7)</f>
        <v>5492.1316322892935</v>
      </c>
      <c r="E7" s="72">
        <f>IF(RES_hh_emi!E7=0,0,1000000*RES_hh_emi!E7/RES_hh_num!E7)</f>
        <v>5994.2508030793751</v>
      </c>
      <c r="F7" s="72">
        <f>IF(RES_hh_emi!F7=0,0,1000000*RES_hh_emi!F7/RES_hh_num!F7)</f>
        <v>5595.92508316163</v>
      </c>
      <c r="G7" s="72">
        <f>IF(RES_hh_emi!G7=0,0,1000000*RES_hh_emi!G7/RES_hh_num!G7)</f>
        <v>5496.0779781147185</v>
      </c>
      <c r="H7" s="72">
        <f>IF(RES_hh_emi!H7=0,0,1000000*RES_hh_emi!H7/RES_hh_num!H7)</f>
        <v>4901.4805265634641</v>
      </c>
      <c r="I7" s="72">
        <f>IF(RES_hh_emi!I7=0,0,1000000*RES_hh_emi!I7/RES_hh_num!I7)</f>
        <v>4209.4820692990088</v>
      </c>
      <c r="J7" s="72">
        <f>IF(RES_hh_emi!J7=0,0,1000000*RES_hh_emi!J7/RES_hh_num!J7)</f>
        <v>5447.1330199026916</v>
      </c>
      <c r="K7" s="72">
        <f>IF(RES_hh_emi!K7=0,0,1000000*RES_hh_emi!K7/RES_hh_num!K7)</f>
        <v>4690.9088203327492</v>
      </c>
      <c r="L7" s="72">
        <f>IF(RES_hh_emi!L7=0,0,1000000*RES_hh_emi!L7/RES_hh_num!L7)</f>
        <v>5212.9548978350404</v>
      </c>
      <c r="M7" s="72">
        <f>IF(RES_hh_emi!M7=0,0,1000000*RES_hh_emi!M7/RES_hh_num!M7)</f>
        <v>4361.0284634145864</v>
      </c>
      <c r="N7" s="72">
        <f>IF(RES_hh_emi!N7=0,0,1000000*RES_hh_emi!N7/RES_hh_num!N7)</f>
        <v>4391.9137283126674</v>
      </c>
      <c r="O7" s="72">
        <f>IF(RES_hh_emi!O7=0,0,1000000*RES_hh_emi!O7/RES_hh_num!O7)</f>
        <v>4742.1521984162537</v>
      </c>
      <c r="P7" s="72">
        <f>IF(RES_hh_emi!P7=0,0,1000000*RES_hh_emi!P7/RES_hh_num!P7)</f>
        <v>3737.9531428718824</v>
      </c>
      <c r="Q7" s="72">
        <f>IF(RES_hh_emi!Q7=0,0,1000000*RES_hh_emi!Q7/RES_hh_num!Q7)</f>
        <v>4460.2221585400948</v>
      </c>
      <c r="R7" s="72">
        <f>IF(RES_hh_emi!R7=0,0,1000000*RES_hh_emi!R7/RES_hh_num!R7)</f>
        <v>4085.2157462685309</v>
      </c>
      <c r="S7" s="72">
        <f>IF(RES_hh_emi!S7=0,0,1000000*RES_hh_emi!S7/RES_hh_num!S7)</f>
        <v>4126.3899409815558</v>
      </c>
      <c r="T7" s="72">
        <f>IF(RES_hh_emi!T7=0,0,1000000*RES_hh_emi!T7/RES_hh_num!T7)</f>
        <v>4043.9487375144449</v>
      </c>
      <c r="U7" s="72">
        <f>IF(RES_hh_emi!U7=0,0,1000000*RES_hh_emi!U7/RES_hh_num!U7)</f>
        <v>3799.0489296119376</v>
      </c>
      <c r="V7" s="72">
        <f>IF(RES_hh_emi!V7=0,0,1000000*RES_hh_emi!V7/RES_hh_num!V7)</f>
        <v>4128.8087187615847</v>
      </c>
      <c r="W7" s="72">
        <f>IF(RES_hh_emi!W7=0,0,1000000*RES_hh_emi!W7/RES_hh_num!W7)</f>
        <v>4066.105500040208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3966.9788706373474</v>
      </c>
      <c r="C8" s="72">
        <f>IF(RES_hh_emi!C8=0,0,1000000*RES_hh_emi!C8/RES_hh_num!C8)</f>
        <v>4162.8273158562288</v>
      </c>
      <c r="D8" s="72">
        <f>IF(RES_hh_emi!D8=0,0,1000000*RES_hh_emi!D8/RES_hh_num!D8)</f>
        <v>3836.1298941712193</v>
      </c>
      <c r="E8" s="72">
        <f>IF(RES_hh_emi!E8=0,0,1000000*RES_hh_emi!E8/RES_hh_num!E8)</f>
        <v>3928.1200438425722</v>
      </c>
      <c r="F8" s="72">
        <f>IF(RES_hh_emi!F8=0,0,1000000*RES_hh_emi!F8/RES_hh_num!F8)</f>
        <v>3616.2164898226188</v>
      </c>
      <c r="G8" s="72">
        <f>IF(RES_hh_emi!G8=0,0,1000000*RES_hh_emi!G8/RES_hh_num!G8)</f>
        <v>3389.1625687784658</v>
      </c>
      <c r="H8" s="72">
        <f>IF(RES_hh_emi!H8=0,0,1000000*RES_hh_emi!H8/RES_hh_num!H8)</f>
        <v>3257.0634212662021</v>
      </c>
      <c r="I8" s="72">
        <f>IF(RES_hh_emi!I8=0,0,1000000*RES_hh_emi!I8/RES_hh_num!I8)</f>
        <v>2980.5512770418391</v>
      </c>
      <c r="J8" s="72">
        <f>IF(RES_hh_emi!J8=0,0,1000000*RES_hh_emi!J8/RES_hh_num!J8)</f>
        <v>3169.45882019391</v>
      </c>
      <c r="K8" s="72">
        <f>IF(RES_hh_emi!K8=0,0,1000000*RES_hh_emi!K8/RES_hh_num!K8)</f>
        <v>3059.7200030295085</v>
      </c>
      <c r="L8" s="72">
        <f>IF(RES_hh_emi!L8=0,0,1000000*RES_hh_emi!L8/RES_hh_num!L8)</f>
        <v>3542.2105569618648</v>
      </c>
      <c r="M8" s="72">
        <f>IF(RES_hh_emi!M8=0,0,1000000*RES_hh_emi!M8/RES_hh_num!M8)</f>
        <v>2629.4684721164381</v>
      </c>
      <c r="N8" s="72">
        <f>IF(RES_hh_emi!N8=0,0,1000000*RES_hh_emi!N8/RES_hh_num!N8)</f>
        <v>2924.7305334403823</v>
      </c>
      <c r="O8" s="72">
        <f>IF(RES_hh_emi!O8=0,0,1000000*RES_hh_emi!O8/RES_hh_num!O8)</f>
        <v>3217.9885219204534</v>
      </c>
      <c r="P8" s="72">
        <f>IF(RES_hh_emi!P8=0,0,1000000*RES_hh_emi!P8/RES_hh_num!P8)</f>
        <v>2383.2474202091016</v>
      </c>
      <c r="Q8" s="72">
        <f>IF(RES_hh_emi!Q8=0,0,1000000*RES_hh_emi!Q8/RES_hh_num!Q8)</f>
        <v>2637.8551822593026</v>
      </c>
      <c r="R8" s="72">
        <f>IF(RES_hh_emi!R8=0,0,1000000*RES_hh_emi!R8/RES_hh_num!R8)</f>
        <v>2790.5311689033829</v>
      </c>
      <c r="S8" s="72">
        <f>IF(RES_hh_emi!S8=0,0,1000000*RES_hh_emi!S8/RES_hh_num!S8)</f>
        <v>2708.8168182244735</v>
      </c>
      <c r="T8" s="72">
        <f>IF(RES_hh_emi!T8=0,0,1000000*RES_hh_emi!T8/RES_hh_num!T8)</f>
        <v>2673.5868855098411</v>
      </c>
      <c r="U8" s="72">
        <f>IF(RES_hh_emi!U8=0,0,1000000*RES_hh_emi!U8/RES_hh_num!U8)</f>
        <v>2609.1268903445234</v>
      </c>
      <c r="V8" s="72">
        <f>IF(RES_hh_emi!V8=0,0,1000000*RES_hh_emi!V8/RES_hh_num!V8)</f>
        <v>2483.2878903849969</v>
      </c>
      <c r="W8" s="72">
        <f>IF(RES_hh_emi!W8=0,0,1000000*RES_hh_emi!W8/RES_hh_num!W8)</f>
        <v>2883.0186913560606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218.97402962381057</v>
      </c>
      <c r="C17" s="69">
        <f>IF(RES_hh_emi!C17=0,0,1000000*RES_hh_emi!C17/RES_hh_num!C17)</f>
        <v>218.12324803749829</v>
      </c>
      <c r="D17" s="69">
        <f>IF(RES_hh_emi!D17=0,0,1000000*RES_hh_emi!D17/RES_hh_num!D17)</f>
        <v>215.46623204629833</v>
      </c>
      <c r="E17" s="69">
        <f>IF(RES_hh_emi!E17=0,0,1000000*RES_hh_emi!E17/RES_hh_num!E17)</f>
        <v>220.17750005204132</v>
      </c>
      <c r="F17" s="69">
        <f>IF(RES_hh_emi!F17=0,0,1000000*RES_hh_emi!F17/RES_hh_num!F17)</f>
        <v>267.21161816912348</v>
      </c>
      <c r="G17" s="69">
        <f>IF(RES_hh_emi!G17=0,0,1000000*RES_hh_emi!G17/RES_hh_num!G17)</f>
        <v>279.09728561336345</v>
      </c>
      <c r="H17" s="69">
        <f>IF(RES_hh_emi!H17=0,0,1000000*RES_hh_emi!H17/RES_hh_num!H17)</f>
        <v>294.37612793016223</v>
      </c>
      <c r="I17" s="69">
        <f>IF(RES_hh_emi!I17=0,0,1000000*RES_hh_emi!I17/RES_hh_num!I17)</f>
        <v>284.0641542704829</v>
      </c>
      <c r="J17" s="69">
        <f>IF(RES_hh_emi!J17=0,0,1000000*RES_hh_emi!J17/RES_hh_num!J17)</f>
        <v>328.22001370958935</v>
      </c>
      <c r="K17" s="69">
        <f>IF(RES_hh_emi!K17=0,0,1000000*RES_hh_emi!K17/RES_hh_num!K17)</f>
        <v>338.97429351128886</v>
      </c>
      <c r="L17" s="69">
        <f>IF(RES_hh_emi!L17=0,0,1000000*RES_hh_emi!L17/RES_hh_num!L17)</f>
        <v>333.73887622894034</v>
      </c>
      <c r="M17" s="69">
        <f>IF(RES_hh_emi!M17=0,0,1000000*RES_hh_emi!M17/RES_hh_num!M17)</f>
        <v>320.79567443828881</v>
      </c>
      <c r="N17" s="69">
        <f>IF(RES_hh_emi!N17=0,0,1000000*RES_hh_emi!N17/RES_hh_num!N17)</f>
        <v>333.48012861733986</v>
      </c>
      <c r="O17" s="69">
        <f>IF(RES_hh_emi!O17=0,0,1000000*RES_hh_emi!O17/RES_hh_num!O17)</f>
        <v>325.8929632809174</v>
      </c>
      <c r="P17" s="69">
        <f>IF(RES_hh_emi!P17=0,0,1000000*RES_hh_emi!P17/RES_hh_num!P17)</f>
        <v>330.49867293179159</v>
      </c>
      <c r="Q17" s="69">
        <f>IF(RES_hh_emi!Q17=0,0,1000000*RES_hh_emi!Q17/RES_hh_num!Q17)</f>
        <v>323.48119272514941</v>
      </c>
      <c r="R17" s="69">
        <f>IF(RES_hh_emi!R17=0,0,1000000*RES_hh_emi!R17/RES_hh_num!R17)</f>
        <v>326.53726400454616</v>
      </c>
      <c r="S17" s="69">
        <f>IF(RES_hh_emi!S17=0,0,1000000*RES_hh_emi!S17/RES_hh_num!S17)</f>
        <v>313.66287562987452</v>
      </c>
      <c r="T17" s="69">
        <f>IF(RES_hh_emi!T17=0,0,1000000*RES_hh_emi!T17/RES_hh_num!T17)</f>
        <v>306.23281468400074</v>
      </c>
      <c r="U17" s="69">
        <f>IF(RES_hh_emi!U17=0,0,1000000*RES_hh_emi!U17/RES_hh_num!U17)</f>
        <v>301.98788664020918</v>
      </c>
      <c r="V17" s="69">
        <f>IF(RES_hh_emi!V17=0,0,1000000*RES_hh_emi!V17/RES_hh_num!V17)</f>
        <v>269.63404372596591</v>
      </c>
      <c r="W17" s="69">
        <f>IF(RES_hh_emi!W17=0,0,1000000*RES_hh_emi!W17/RES_hh_num!W17)</f>
        <v>285.99355900855454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682.44148595169236</v>
      </c>
      <c r="C18" s="72">
        <f>IF(RES_hh_emi!C18=0,0,1000000*RES_hh_emi!C18/RES_hh_num!C18)</f>
        <v>710.20380230562671</v>
      </c>
      <c r="D18" s="72">
        <f>IF(RES_hh_emi!D18=0,0,1000000*RES_hh_emi!D18/RES_hh_num!D18)</f>
        <v>760.3996830190473</v>
      </c>
      <c r="E18" s="72">
        <f>IF(RES_hh_emi!E18=0,0,1000000*RES_hh_emi!E18/RES_hh_num!E18)</f>
        <v>584.42765026681184</v>
      </c>
      <c r="F18" s="72">
        <f>IF(RES_hh_emi!F18=0,0,1000000*RES_hh_emi!F18/RES_hh_num!F18)</f>
        <v>830.46288036128851</v>
      </c>
      <c r="G18" s="72">
        <f>IF(RES_hh_emi!G18=0,0,1000000*RES_hh_emi!G18/RES_hh_num!G18)</f>
        <v>735.93354204670266</v>
      </c>
      <c r="H18" s="72">
        <f>IF(RES_hh_emi!H18=0,0,1000000*RES_hh_emi!H18/RES_hh_num!H18)</f>
        <v>790.71996660775551</v>
      </c>
      <c r="I18" s="72">
        <f>IF(RES_hh_emi!I18=0,0,1000000*RES_hh_emi!I18/RES_hh_num!I18)</f>
        <v>629.19973358072275</v>
      </c>
      <c r="J18" s="72">
        <f>IF(RES_hh_emi!J18=0,0,1000000*RES_hh_emi!J18/RES_hh_num!J18)</f>
        <v>829.78736150870202</v>
      </c>
      <c r="K18" s="72">
        <f>IF(RES_hh_emi!K18=0,0,1000000*RES_hh_emi!K18/RES_hh_num!K18)</f>
        <v>1489.7968973351244</v>
      </c>
      <c r="L18" s="72">
        <f>IF(RES_hh_emi!L18=0,0,1000000*RES_hh_emi!L18/RES_hh_num!L18)</f>
        <v>768.44510224148451</v>
      </c>
      <c r="M18" s="72">
        <f>IF(RES_hh_emi!M18=0,0,1000000*RES_hh_emi!M18/RES_hh_num!M18)</f>
        <v>766.66459650371996</v>
      </c>
      <c r="N18" s="72">
        <f>IF(RES_hh_emi!N18=0,0,1000000*RES_hh_emi!N18/RES_hh_num!N18)</f>
        <v>786.62307333842455</v>
      </c>
      <c r="O18" s="72">
        <f>IF(RES_hh_emi!O18=0,0,1000000*RES_hh_emi!O18/RES_hh_num!O18)</f>
        <v>784.0616020342253</v>
      </c>
      <c r="P18" s="72">
        <f>IF(RES_hh_emi!P18=0,0,1000000*RES_hh_emi!P18/RES_hh_num!P18)</f>
        <v>793.34756107141834</v>
      </c>
      <c r="Q18" s="72">
        <f>IF(RES_hh_emi!Q18=0,0,1000000*RES_hh_emi!Q18/RES_hh_num!Q18)</f>
        <v>793.38695848214797</v>
      </c>
      <c r="R18" s="72">
        <f>IF(RES_hh_emi!R18=0,0,1000000*RES_hh_emi!R18/RES_hh_num!R18)</f>
        <v>800.50632253253423</v>
      </c>
      <c r="S18" s="72">
        <f>IF(RES_hh_emi!S18=0,0,1000000*RES_hh_emi!S18/RES_hh_num!S18)</f>
        <v>801.82048849925116</v>
      </c>
      <c r="T18" s="72">
        <f>IF(RES_hh_emi!T18=0,0,1000000*RES_hh_emi!T18/RES_hh_num!T18)</f>
        <v>788.21321178827759</v>
      </c>
      <c r="U18" s="72">
        <f>IF(RES_hh_emi!U18=0,0,1000000*RES_hh_emi!U18/RES_hh_num!U18)</f>
        <v>774.29317117156324</v>
      </c>
      <c r="V18" s="72">
        <f>IF(RES_hh_emi!V18=0,0,1000000*RES_hh_emi!V18/RES_hh_num!V18)</f>
        <v>744.78849840237456</v>
      </c>
      <c r="W18" s="72">
        <f>IF(RES_hh_emi!W18=0,0,1000000*RES_hh_emi!W18/RES_hh_num!W18)</f>
        <v>742.11861848271928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485.13179387543983</v>
      </c>
      <c r="C19" s="72">
        <f>IF(RES_hh_emi!C19=0,0,1000000*RES_hh_emi!C19/RES_hh_num!C19)</f>
        <v>465.93358842094915</v>
      </c>
      <c r="D19" s="72">
        <f>IF(RES_hh_emi!D19=0,0,1000000*RES_hh_emi!D19/RES_hh_num!D19)</f>
        <v>465.73291565289446</v>
      </c>
      <c r="E19" s="72">
        <f>IF(RES_hh_emi!E19=0,0,1000000*RES_hh_emi!E19/RES_hh_num!E19)</f>
        <v>457.49864401043067</v>
      </c>
      <c r="F19" s="72">
        <f>IF(RES_hh_emi!F19=0,0,1000000*RES_hh_emi!F19/RES_hh_num!F19)</f>
        <v>487.76362510037171</v>
      </c>
      <c r="G19" s="72">
        <f>IF(RES_hh_emi!G19=0,0,1000000*RES_hh_emi!G19/RES_hh_num!G19)</f>
        <v>502.41495704448982</v>
      </c>
      <c r="H19" s="72">
        <f>IF(RES_hh_emi!H19=0,0,1000000*RES_hh_emi!H19/RES_hh_num!H19)</f>
        <v>536.31568843771277</v>
      </c>
      <c r="I19" s="72">
        <f>IF(RES_hh_emi!I19=0,0,1000000*RES_hh_emi!I19/RES_hh_num!I19)</f>
        <v>538.03939497923284</v>
      </c>
      <c r="J19" s="72">
        <f>IF(RES_hh_emi!J19=0,0,1000000*RES_hh_emi!J19/RES_hh_num!J19)</f>
        <v>503.39353684289364</v>
      </c>
      <c r="K19" s="72">
        <f>IF(RES_hh_emi!K19=0,0,1000000*RES_hh_emi!K19/RES_hh_num!K19)</f>
        <v>544.09870297409441</v>
      </c>
      <c r="L19" s="72">
        <f>IF(RES_hh_emi!L19=0,0,1000000*RES_hh_emi!L19/RES_hh_num!L19)</f>
        <v>534.64755831157788</v>
      </c>
      <c r="M19" s="72">
        <f>IF(RES_hh_emi!M19=0,0,1000000*RES_hh_emi!M19/RES_hh_num!M19)</f>
        <v>525.7272850566668</v>
      </c>
      <c r="N19" s="72">
        <f>IF(RES_hh_emi!N19=0,0,1000000*RES_hh_emi!N19/RES_hh_num!N19)</f>
        <v>524.09559946616287</v>
      </c>
      <c r="O19" s="72">
        <f>IF(RES_hh_emi!O19=0,0,1000000*RES_hh_emi!O19/RES_hh_num!O19)</f>
        <v>514.41039727411282</v>
      </c>
      <c r="P19" s="72">
        <f>IF(RES_hh_emi!P19=0,0,1000000*RES_hh_emi!P19/RES_hh_num!P19)</f>
        <v>550.80260065497941</v>
      </c>
      <c r="Q19" s="72">
        <f>IF(RES_hh_emi!Q19=0,0,1000000*RES_hh_emi!Q19/RES_hh_num!Q19)</f>
        <v>497.8059350654828</v>
      </c>
      <c r="R19" s="72">
        <f>IF(RES_hh_emi!R19=0,0,1000000*RES_hh_emi!R19/RES_hh_num!R19)</f>
        <v>535.55335360645279</v>
      </c>
      <c r="S19" s="72">
        <f>IF(RES_hh_emi!S19=0,0,1000000*RES_hh_emi!S19/RES_hh_num!S19)</f>
        <v>506.30448092229216</v>
      </c>
      <c r="T19" s="72">
        <f>IF(RES_hh_emi!T19=0,0,1000000*RES_hh_emi!T19/RES_hh_num!T19)</f>
        <v>475.60216287071887</v>
      </c>
      <c r="U19" s="72">
        <f>IF(RES_hh_emi!U19=0,0,1000000*RES_hh_emi!U19/RES_hh_num!U19)</f>
        <v>477.13785856024185</v>
      </c>
      <c r="V19" s="72">
        <f>IF(RES_hh_emi!V19=0,0,1000000*RES_hh_emi!V19/RES_hh_num!V19)</f>
        <v>433.90331697331982</v>
      </c>
      <c r="W19" s="72">
        <f>IF(RES_hh_emi!W19=0,0,1000000*RES_hh_emi!W19/RES_hh_num!W19)</f>
        <v>439.04428229525422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634.90088285151171</v>
      </c>
      <c r="C20" s="72">
        <f>IF(RES_hh_emi!C20=0,0,1000000*RES_hh_emi!C20/RES_hh_num!C20)</f>
        <v>614.63022066575513</v>
      </c>
      <c r="D20" s="72">
        <f>IF(RES_hh_emi!D20=0,0,1000000*RES_hh_emi!D20/RES_hh_num!D20)</f>
        <v>567.32470774376566</v>
      </c>
      <c r="E20" s="72">
        <f>IF(RES_hh_emi!E20=0,0,1000000*RES_hh_emi!E20/RES_hh_num!E20)</f>
        <v>586.46050075422329</v>
      </c>
      <c r="F20" s="72">
        <f>IF(RES_hh_emi!F20=0,0,1000000*RES_hh_emi!F20/RES_hh_num!F20)</f>
        <v>679.82954091462432</v>
      </c>
      <c r="G20" s="72">
        <f>IF(RES_hh_emi!G20=0,0,1000000*RES_hh_emi!G20/RES_hh_num!G20)</f>
        <v>705.77743814188989</v>
      </c>
      <c r="H20" s="72">
        <f>IF(RES_hh_emi!H20=0,0,1000000*RES_hh_emi!H20/RES_hh_num!H20)</f>
        <v>693.464565702811</v>
      </c>
      <c r="I20" s="72">
        <f>IF(RES_hh_emi!I20=0,0,1000000*RES_hh_emi!I20/RES_hh_num!I20)</f>
        <v>639.49008654184513</v>
      </c>
      <c r="J20" s="72">
        <f>IF(RES_hh_emi!J20=0,0,1000000*RES_hh_emi!J20/RES_hh_num!J20)</f>
        <v>738.29987342955508</v>
      </c>
      <c r="K20" s="72">
        <f>IF(RES_hh_emi!K20=0,0,1000000*RES_hh_emi!K20/RES_hh_num!K20)</f>
        <v>697.69643635987825</v>
      </c>
      <c r="L20" s="72">
        <f>IF(RES_hh_emi!L20=0,0,1000000*RES_hh_emi!L20/RES_hh_num!L20)</f>
        <v>670.93572404801796</v>
      </c>
      <c r="M20" s="72">
        <f>IF(RES_hh_emi!M20=0,0,1000000*RES_hh_emi!M20/RES_hh_num!M20)</f>
        <v>704.26916011095921</v>
      </c>
      <c r="N20" s="72">
        <f>IF(RES_hh_emi!N20=0,0,1000000*RES_hh_emi!N20/RES_hh_num!N20)</f>
        <v>676.68076343778159</v>
      </c>
      <c r="O20" s="72">
        <f>IF(RES_hh_emi!O20=0,0,1000000*RES_hh_emi!O20/RES_hh_num!O20)</f>
        <v>657.46171437336398</v>
      </c>
      <c r="P20" s="72">
        <f>IF(RES_hh_emi!P20=0,0,1000000*RES_hh_emi!P20/RES_hh_num!P20)</f>
        <v>700.9287716754028</v>
      </c>
      <c r="Q20" s="72">
        <f>IF(RES_hh_emi!Q20=0,0,1000000*RES_hh_emi!Q20/RES_hh_num!Q20)</f>
        <v>722.81121937689181</v>
      </c>
      <c r="R20" s="72">
        <f>IF(RES_hh_emi!R20=0,0,1000000*RES_hh_emi!R20/RES_hh_num!R20)</f>
        <v>675.43178386645013</v>
      </c>
      <c r="S20" s="72">
        <f>IF(RES_hh_emi!S20=0,0,1000000*RES_hh_emi!S20/RES_hh_num!S20)</f>
        <v>666.39702734139803</v>
      </c>
      <c r="T20" s="72">
        <f>IF(RES_hh_emi!T20=0,0,1000000*RES_hh_emi!T20/RES_hh_num!T20)</f>
        <v>647.43849779314371</v>
      </c>
      <c r="U20" s="72">
        <f>IF(RES_hh_emi!U20=0,0,1000000*RES_hh_emi!U20/RES_hh_num!U20)</f>
        <v>614.63647419314589</v>
      </c>
      <c r="V20" s="72">
        <f>IF(RES_hh_emi!V20=0,0,1000000*RES_hh_emi!V20/RES_hh_num!V20)</f>
        <v>589.07546495679935</v>
      </c>
      <c r="W20" s="72">
        <f>IF(RES_hh_emi!W20=0,0,1000000*RES_hh_emi!W20/RES_hh_num!W20)</f>
        <v>580.55478415362438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454.27826534397701</v>
      </c>
      <c r="C21" s="72">
        <f>IF(RES_hh_emi!C21=0,0,1000000*RES_hh_emi!C21/RES_hh_num!C21)</f>
        <v>449.44013367945149</v>
      </c>
      <c r="D21" s="72">
        <f>IF(RES_hh_emi!D21=0,0,1000000*RES_hh_emi!D21/RES_hh_num!D21)</f>
        <v>438.01463180952436</v>
      </c>
      <c r="E21" s="72">
        <f>IF(RES_hh_emi!E21=0,0,1000000*RES_hh_emi!E21/RES_hh_num!E21)</f>
        <v>419.17021634978107</v>
      </c>
      <c r="F21" s="72">
        <f>IF(RES_hh_emi!F21=0,0,1000000*RES_hh_emi!F21/RES_hh_num!F21)</f>
        <v>478.04771093147951</v>
      </c>
      <c r="G21" s="72">
        <f>IF(RES_hh_emi!G21=0,0,1000000*RES_hh_emi!G21/RES_hh_num!G21)</f>
        <v>472.3030709186441</v>
      </c>
      <c r="H21" s="72">
        <f>IF(RES_hh_emi!H21=0,0,1000000*RES_hh_emi!H21/RES_hh_num!H21)</f>
        <v>484.6814168953274</v>
      </c>
      <c r="I21" s="72">
        <f>IF(RES_hh_emi!I21=0,0,1000000*RES_hh_emi!I21/RES_hh_num!I21)</f>
        <v>453.15064976357769</v>
      </c>
      <c r="J21" s="72">
        <f>IF(RES_hh_emi!J21=0,0,1000000*RES_hh_emi!J21/RES_hh_num!J21)</f>
        <v>487.00674886655111</v>
      </c>
      <c r="K21" s="72">
        <f>IF(RES_hh_emi!K21=0,0,1000000*RES_hh_emi!K21/RES_hh_num!K21)</f>
        <v>496.58513214585736</v>
      </c>
      <c r="L21" s="72">
        <f>IF(RES_hh_emi!L21=0,0,1000000*RES_hh_emi!L21/RES_hh_num!L21)</f>
        <v>478.81111395993514</v>
      </c>
      <c r="M21" s="72">
        <f>IF(RES_hh_emi!M21=0,0,1000000*RES_hh_emi!M21/RES_hh_num!M21)</f>
        <v>435.56295300458675</v>
      </c>
      <c r="N21" s="72">
        <f>IF(RES_hh_emi!N21=0,0,1000000*RES_hh_emi!N21/RES_hh_num!N21)</f>
        <v>471.31616276640494</v>
      </c>
      <c r="O21" s="72">
        <f>IF(RES_hh_emi!O21=0,0,1000000*RES_hh_emi!O21/RES_hh_num!O21)</f>
        <v>464.89311471052389</v>
      </c>
      <c r="P21" s="72">
        <f>IF(RES_hh_emi!P21=0,0,1000000*RES_hh_emi!P21/RES_hh_num!P21)</f>
        <v>463.11722591360973</v>
      </c>
      <c r="Q21" s="72">
        <f>IF(RES_hh_emi!Q21=0,0,1000000*RES_hh_emi!Q21/RES_hh_num!Q21)</f>
        <v>448.95024177848984</v>
      </c>
      <c r="R21" s="72">
        <f>IF(RES_hh_emi!R21=0,0,1000000*RES_hh_emi!R21/RES_hh_num!R21)</f>
        <v>469.40763319744298</v>
      </c>
      <c r="S21" s="72">
        <f>IF(RES_hh_emi!S21=0,0,1000000*RES_hh_emi!S21/RES_hh_num!S21)</f>
        <v>451.31381427644794</v>
      </c>
      <c r="T21" s="72">
        <f>IF(RES_hh_emi!T21=0,0,1000000*RES_hh_emi!T21/RES_hh_num!T21)</f>
        <v>445.95089452009995</v>
      </c>
      <c r="U21" s="72">
        <f>IF(RES_hh_emi!U21=0,0,1000000*RES_hh_emi!U21/RES_hh_num!U21)</f>
        <v>446.01008703152678</v>
      </c>
      <c r="V21" s="72">
        <f>IF(RES_hh_emi!V21=0,0,1000000*RES_hh_emi!V21/RES_hh_num!V21)</f>
        <v>386.67456176503777</v>
      </c>
      <c r="W21" s="72">
        <f>IF(RES_hh_emi!W21=0,0,1000000*RES_hh_emi!W21/RES_hh_num!W21)</f>
        <v>418.92227677643587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19.831503179062345</v>
      </c>
      <c r="C27" s="69">
        <f>IF(RES_hh_emi!C27=0,0,1000000*RES_hh_emi!C27/RES_hh_num!C27)</f>
        <v>20.849901811431398</v>
      </c>
      <c r="D27" s="69">
        <f>IF(RES_hh_emi!D27=0,0,1000000*RES_hh_emi!D27/RES_hh_num!D27)</f>
        <v>20.796622763639931</v>
      </c>
      <c r="E27" s="69">
        <f>IF(RES_hh_emi!E27=0,0,1000000*RES_hh_emi!E27/RES_hh_num!E27)</f>
        <v>22.319344500540481</v>
      </c>
      <c r="F27" s="69">
        <f>IF(RES_hh_emi!F27=0,0,1000000*RES_hh_emi!F27/RES_hh_num!F27)</f>
        <v>24.784414061837825</v>
      </c>
      <c r="G27" s="69">
        <f>IF(RES_hh_emi!G27=0,0,1000000*RES_hh_emi!G27/RES_hh_num!G27)</f>
        <v>25.607714501711403</v>
      </c>
      <c r="H27" s="69">
        <f>IF(RES_hh_emi!H27=0,0,1000000*RES_hh_emi!H27/RES_hh_num!H27)</f>
        <v>26.781527947642154</v>
      </c>
      <c r="I27" s="69">
        <f>IF(RES_hh_emi!I27=0,0,1000000*RES_hh_emi!I27/RES_hh_num!I27)</f>
        <v>27.045503471634866</v>
      </c>
      <c r="J27" s="69">
        <f>IF(RES_hh_emi!J27=0,0,1000000*RES_hh_emi!J27/RES_hh_num!J27)</f>
        <v>21.187470388840424</v>
      </c>
      <c r="K27" s="69">
        <f>IF(RES_hh_emi!K27=0,0,1000000*RES_hh_emi!K27/RES_hh_num!K27)</f>
        <v>23.679285672697812</v>
      </c>
      <c r="L27" s="69">
        <f>IF(RES_hh_emi!L27=0,0,1000000*RES_hh_emi!L27/RES_hh_num!L27)</f>
        <v>24.16457773786879</v>
      </c>
      <c r="M27" s="69">
        <f>IF(RES_hh_emi!M27=0,0,1000000*RES_hh_emi!M27/RES_hh_num!M27)</f>
        <v>22.04228805832323</v>
      </c>
      <c r="N27" s="69">
        <f>IF(RES_hh_emi!N27=0,0,1000000*RES_hh_emi!N27/RES_hh_num!N27)</f>
        <v>23.807331857441365</v>
      </c>
      <c r="O27" s="69">
        <f>IF(RES_hh_emi!O27=0,0,1000000*RES_hh_emi!O27/RES_hh_num!O27)</f>
        <v>23.510566497312087</v>
      </c>
      <c r="P27" s="69">
        <f>IF(RES_hh_emi!P27=0,0,1000000*RES_hh_emi!P27/RES_hh_num!P27)</f>
        <v>23.712744957456078</v>
      </c>
      <c r="Q27" s="69">
        <f>IF(RES_hh_emi!Q27=0,0,1000000*RES_hh_emi!Q27/RES_hh_num!Q27)</f>
        <v>23.773463357492385</v>
      </c>
      <c r="R27" s="69">
        <f>IF(RES_hh_emi!R27=0,0,1000000*RES_hh_emi!R27/RES_hh_num!R27)</f>
        <v>24.922215661268353</v>
      </c>
      <c r="S27" s="69">
        <f>IF(RES_hh_emi!S27=0,0,1000000*RES_hh_emi!S27/RES_hh_num!S27)</f>
        <v>23.137302447158092</v>
      </c>
      <c r="T27" s="69">
        <f>IF(RES_hh_emi!T27=0,0,1000000*RES_hh_emi!T27/RES_hh_num!T27)</f>
        <v>21.269386950104437</v>
      </c>
      <c r="U27" s="69">
        <f>IF(RES_hh_emi!U27=0,0,1000000*RES_hh_emi!U27/RES_hh_num!U27)</f>
        <v>19.518749546314773</v>
      </c>
      <c r="V27" s="69">
        <f>IF(RES_hh_emi!V27=0,0,1000000*RES_hh_emi!V27/RES_hh_num!V27)</f>
        <v>20.41765880328672</v>
      </c>
      <c r="W27" s="69">
        <f>IF(RES_hh_emi!W27=0,0,1000000*RES_hh_emi!W27/RES_hh_num!W27)</f>
        <v>20.208122794844463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86.455100362448647</v>
      </c>
      <c r="C29" s="72">
        <f>IF(RES_hh_emi!C29=0,0,1000000*RES_hh_emi!C29/RES_hh_num!C29)</f>
        <v>83.655087345681736</v>
      </c>
      <c r="D29" s="72">
        <f>IF(RES_hh_emi!D29=0,0,1000000*RES_hh_emi!D29/RES_hh_num!D29)</f>
        <v>83.057070779200927</v>
      </c>
      <c r="E29" s="72">
        <f>IF(RES_hh_emi!E29=0,0,1000000*RES_hh_emi!E29/RES_hh_num!E29)</f>
        <v>92.34248690900435</v>
      </c>
      <c r="F29" s="72">
        <f>IF(RES_hh_emi!F29=0,0,1000000*RES_hh_emi!F29/RES_hh_num!F29)</f>
        <v>91.757836133705794</v>
      </c>
      <c r="G29" s="72">
        <f>IF(RES_hh_emi!G29=0,0,1000000*RES_hh_emi!G29/RES_hh_num!G29)</f>
        <v>90.123511508947573</v>
      </c>
      <c r="H29" s="72">
        <f>IF(RES_hh_emi!H29=0,0,1000000*RES_hh_emi!H29/RES_hh_num!H29)</f>
        <v>93.683864176028365</v>
      </c>
      <c r="I29" s="72">
        <f>IF(RES_hh_emi!I29=0,0,1000000*RES_hh_emi!I29/RES_hh_num!I29)</f>
        <v>92.128029569806401</v>
      </c>
      <c r="J29" s="72">
        <f>IF(RES_hh_emi!J29=0,0,1000000*RES_hh_emi!J29/RES_hh_num!J29)</f>
        <v>78.138946911022174</v>
      </c>
      <c r="K29" s="72">
        <f>IF(RES_hh_emi!K29=0,0,1000000*RES_hh_emi!K29/RES_hh_num!K29)</f>
        <v>83.857062756897136</v>
      </c>
      <c r="L29" s="72">
        <f>IF(RES_hh_emi!L29=0,0,1000000*RES_hh_emi!L29/RES_hh_num!L29)</f>
        <v>80.461581770536554</v>
      </c>
      <c r="M29" s="72">
        <f>IF(RES_hh_emi!M29=0,0,1000000*RES_hh_emi!M29/RES_hh_num!M29)</f>
        <v>80.09804237155565</v>
      </c>
      <c r="N29" s="72">
        <f>IF(RES_hh_emi!N29=0,0,1000000*RES_hh_emi!N29/RES_hh_num!N29)</f>
        <v>80.814568993263066</v>
      </c>
      <c r="O29" s="72">
        <f>IF(RES_hh_emi!O29=0,0,1000000*RES_hh_emi!O29/RES_hh_num!O29)</f>
        <v>79.991644826406045</v>
      </c>
      <c r="P29" s="72">
        <f>IF(RES_hh_emi!P29=0,0,1000000*RES_hh_emi!P29/RES_hh_num!P29)</f>
        <v>87.123994987175465</v>
      </c>
      <c r="Q29" s="72">
        <f>IF(RES_hh_emi!Q29=0,0,1000000*RES_hh_emi!Q29/RES_hh_num!Q29)</f>
        <v>83.769689182408854</v>
      </c>
      <c r="R29" s="72">
        <f>IF(RES_hh_emi!R29=0,0,1000000*RES_hh_emi!R29/RES_hh_num!R29)</f>
        <v>89.531153608883841</v>
      </c>
      <c r="S29" s="72">
        <f>IF(RES_hh_emi!S29=0,0,1000000*RES_hh_emi!S29/RES_hh_num!S29)</f>
        <v>87.987045102825135</v>
      </c>
      <c r="T29" s="72">
        <f>IF(RES_hh_emi!T29=0,0,1000000*RES_hh_emi!T29/RES_hh_num!T29)</f>
        <v>87.150210174144547</v>
      </c>
      <c r="U29" s="72">
        <f>IF(RES_hh_emi!U29=0,0,1000000*RES_hh_emi!U29/RES_hh_num!U29)</f>
        <v>90.413793103448313</v>
      </c>
      <c r="V29" s="72">
        <f>IF(RES_hh_emi!V29=0,0,1000000*RES_hh_emi!V29/RES_hh_num!V29)</f>
        <v>86.801863635835318</v>
      </c>
      <c r="W29" s="72">
        <f>IF(RES_hh_emi!W29=0,0,1000000*RES_hh_emi!W29/RES_hh_num!W29)</f>
        <v>90.602574221359674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74.935881202393631</v>
      </c>
      <c r="C30" s="72">
        <f>IF(RES_hh_emi!C30=0,0,1000000*RES_hh_emi!C30/RES_hh_num!C30)</f>
        <v>77.391016842927314</v>
      </c>
      <c r="D30" s="72">
        <f>IF(RES_hh_emi!D30=0,0,1000000*RES_hh_emi!D30/RES_hh_num!D30)</f>
        <v>75.150207187884845</v>
      </c>
      <c r="E30" s="72">
        <f>IF(RES_hh_emi!E30=0,0,1000000*RES_hh_emi!E30/RES_hh_num!E30)</f>
        <v>78.078457651487739</v>
      </c>
      <c r="F30" s="72">
        <f>IF(RES_hh_emi!F30=0,0,1000000*RES_hh_emi!F30/RES_hh_num!F30)</f>
        <v>83.731280635512121</v>
      </c>
      <c r="G30" s="72">
        <f>IF(RES_hh_emi!G30=0,0,1000000*RES_hh_emi!G30/RES_hh_num!G30)</f>
        <v>84.020132334453365</v>
      </c>
      <c r="H30" s="72">
        <f>IF(RES_hh_emi!H30=0,0,1000000*RES_hh_emi!H30/RES_hh_num!H30)</f>
        <v>84.779289760594111</v>
      </c>
      <c r="I30" s="72">
        <f>IF(RES_hh_emi!I30=0,0,1000000*RES_hh_emi!I30/RES_hh_num!I30)</f>
        <v>84.676797263514885</v>
      </c>
      <c r="J30" s="72">
        <f>IF(RES_hh_emi!J30=0,0,1000000*RES_hh_emi!J30/RES_hh_num!J30)</f>
        <v>66.189125385956459</v>
      </c>
      <c r="K30" s="72">
        <f>IF(RES_hh_emi!K30=0,0,1000000*RES_hh_emi!K30/RES_hh_num!K30)</f>
        <v>73.616029446843157</v>
      </c>
      <c r="L30" s="72">
        <f>IF(RES_hh_emi!L30=0,0,1000000*RES_hh_emi!L30/RES_hh_num!L30)</f>
        <v>74.877422913548799</v>
      </c>
      <c r="M30" s="72">
        <f>IF(RES_hh_emi!M30=0,0,1000000*RES_hh_emi!M30/RES_hh_num!M30)</f>
        <v>67.717298786439713</v>
      </c>
      <c r="N30" s="72">
        <f>IF(RES_hh_emi!N30=0,0,1000000*RES_hh_emi!N30/RES_hh_num!N30)</f>
        <v>73.528722544207582</v>
      </c>
      <c r="O30" s="72">
        <f>IF(RES_hh_emi!O30=0,0,1000000*RES_hh_emi!O30/RES_hh_num!O30)</f>
        <v>73.327342679889526</v>
      </c>
      <c r="P30" s="72">
        <f>IF(RES_hh_emi!P30=0,0,1000000*RES_hh_emi!P30/RES_hh_num!P30)</f>
        <v>73.78366901723335</v>
      </c>
      <c r="Q30" s="72">
        <f>IF(RES_hh_emi!Q30=0,0,1000000*RES_hh_emi!Q30/RES_hh_num!Q30)</f>
        <v>76.422128128805667</v>
      </c>
      <c r="R30" s="72">
        <f>IF(RES_hh_emi!R30=0,0,1000000*RES_hh_emi!R30/RES_hh_num!R30)</f>
        <v>81.433865402460853</v>
      </c>
      <c r="S30" s="72">
        <f>IF(RES_hh_emi!S30=0,0,1000000*RES_hh_emi!S30/RES_hh_num!S30)</f>
        <v>78.900371599884991</v>
      </c>
      <c r="T30" s="72">
        <f>IF(RES_hh_emi!T30=0,0,1000000*RES_hh_emi!T30/RES_hh_num!T30)</f>
        <v>76.429250565927617</v>
      </c>
      <c r="U30" s="72">
        <f>IF(RES_hh_emi!U30=0,0,1000000*RES_hh_emi!U30/RES_hh_num!U30)</f>
        <v>72.990789396260155</v>
      </c>
      <c r="V30" s="72">
        <f>IF(RES_hh_emi!V30=0,0,1000000*RES_hh_emi!V30/RES_hh_num!V30)</f>
        <v>80.696952791613327</v>
      </c>
      <c r="W30" s="72">
        <f>IF(RES_hh_emi!W30=0,0,1000000*RES_hh_emi!W30/RES_hh_num!W30)</f>
        <v>80.170971900999831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184.50216866598839</v>
      </c>
      <c r="C3" s="65">
        <f>IF(RES_hh_fech!C3=0,0,RES_hh_fech!C3/RES_summary!C$19)</f>
        <v>191.44374726044779</v>
      </c>
      <c r="D3" s="65">
        <f>IF(RES_hh_fech!D3=0,0,RES_hh_fech!D3/RES_summary!D$19)</f>
        <v>177.60373340160842</v>
      </c>
      <c r="E3" s="65">
        <f>IF(RES_hh_fech!E3=0,0,RES_hh_fech!E3/RES_summary!E$19)</f>
        <v>186.56781640793227</v>
      </c>
      <c r="F3" s="65">
        <f>IF(RES_hh_fech!F3=0,0,RES_hh_fech!F3/RES_summary!F$19)</f>
        <v>171.55828426924518</v>
      </c>
      <c r="G3" s="65">
        <f>IF(RES_hh_fech!G3=0,0,RES_hh_fech!G3/RES_summary!G$19)</f>
        <v>167.68031046010182</v>
      </c>
      <c r="H3" s="65">
        <f>IF(RES_hh_fech!H3=0,0,RES_hh_fech!H3/RES_summary!H$19)</f>
        <v>157.9302011955136</v>
      </c>
      <c r="I3" s="65">
        <f>IF(RES_hh_fech!I3=0,0,RES_hh_fech!I3/RES_summary!I$19)</f>
        <v>143.02573888999927</v>
      </c>
      <c r="J3" s="65">
        <f>IF(RES_hh_fech!J3=0,0,RES_hh_fech!J3/RES_summary!J$19)</f>
        <v>162.80739016531834</v>
      </c>
      <c r="K3" s="65">
        <f>IF(RES_hh_fech!K3=0,0,RES_hh_fech!K3/RES_summary!K$19)</f>
        <v>152.12841617237405</v>
      </c>
      <c r="L3" s="65">
        <f>IF(RES_hh_fech!L3=0,0,RES_hh_fech!L3/RES_summary!L$19)</f>
        <v>168.47888338345572</v>
      </c>
      <c r="M3" s="65">
        <f>IF(RES_hh_fech!M3=0,0,RES_hh_fech!M3/RES_summary!M$19)</f>
        <v>134.52377307772696</v>
      </c>
      <c r="N3" s="65">
        <f>IF(RES_hh_fech!N3=0,0,RES_hh_fech!N3/RES_summary!N$19)</f>
        <v>143.33572172081611</v>
      </c>
      <c r="O3" s="65">
        <f>IF(RES_hh_fech!O3=0,0,RES_hh_fech!O3/RES_summary!O$19)</f>
        <v>154.95462830625664</v>
      </c>
      <c r="P3" s="65">
        <f>IF(RES_hh_fech!P3=0,0,RES_hh_fech!P3/RES_summary!P$19)</f>
        <v>122.63390056363876</v>
      </c>
      <c r="Q3" s="65">
        <f>IF(RES_hh_fech!Q3=0,0,RES_hh_fech!Q3/RES_summary!Q$19)</f>
        <v>136.53688335478418</v>
      </c>
      <c r="R3" s="65">
        <f>IF(RES_hh_fech!R3=0,0,RES_hh_fech!R3/RES_summary!R$19)</f>
        <v>137.04811163305303</v>
      </c>
      <c r="S3" s="65">
        <f>IF(RES_hh_fech!S3=0,0,RES_hh_fech!S3/RES_summary!S$19)</f>
        <v>134.46871980368275</v>
      </c>
      <c r="T3" s="65">
        <f>IF(RES_hh_fech!T3=0,0,RES_hh_fech!T3/RES_summary!T$19)</f>
        <v>131.96406609595553</v>
      </c>
      <c r="U3" s="65">
        <f>IF(RES_hh_fech!U3=0,0,RES_hh_fech!U3/RES_summary!U$19)</f>
        <v>127.11986394285857</v>
      </c>
      <c r="V3" s="65">
        <f>IF(RES_hh_fech!V3=0,0,RES_hh_fech!V3/RES_summary!V$19)</f>
        <v>125.10674901987595</v>
      </c>
      <c r="W3" s="65">
        <f>IF(RES_hh_fech!W3=0,0,RES_hh_fech!W3/RES_summary!W$19)</f>
        <v>135.80914910774871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165.1451587495753</v>
      </c>
      <c r="C4" s="69">
        <f>IF(RES_hh_fech!C4=0,0,RES_hh_fech!C4/RES_summary!C$19)</f>
        <v>172.64401949348439</v>
      </c>
      <c r="D4" s="69">
        <f>IF(RES_hh_fech!D4=0,0,RES_hh_fech!D4/RES_summary!D$19)</f>
        <v>159.09362128873795</v>
      </c>
      <c r="E4" s="69">
        <f>IF(RES_hh_fech!E4=0,0,RES_hh_fech!E4/RES_summary!E$19)</f>
        <v>167.92396342751869</v>
      </c>
      <c r="F4" s="69">
        <f>IF(RES_hh_fech!F4=0,0,RES_hh_fech!F4/RES_summary!F$19)</f>
        <v>151.28491378286688</v>
      </c>
      <c r="G4" s="69">
        <f>IF(RES_hh_fech!G4=0,0,RES_hh_fech!G4/RES_summary!G$19)</f>
        <v>146.94854485231494</v>
      </c>
      <c r="H4" s="69">
        <f>IF(RES_hh_fech!H4=0,0,RES_hh_fech!H4/RES_summary!H$19)</f>
        <v>136.664202459612</v>
      </c>
      <c r="I4" s="69">
        <f>IF(RES_hh_fech!I4=0,0,RES_hh_fech!I4/RES_summary!I$19)</f>
        <v>122.40926037608055</v>
      </c>
      <c r="J4" s="69">
        <f>IF(RES_hh_fech!J4=0,0,RES_hh_fech!J4/RES_summary!J$19)</f>
        <v>141.9384110409809</v>
      </c>
      <c r="K4" s="69">
        <f>IF(RES_hh_fech!K4=0,0,RES_hh_fech!K4/RES_summary!K$19)</f>
        <v>130.74406328654084</v>
      </c>
      <c r="L4" s="69">
        <f>IF(RES_hh_fech!L4=0,0,RES_hh_fech!L4/RES_summary!L$19)</f>
        <v>147.59225203964345</v>
      </c>
      <c r="M4" s="69">
        <f>IF(RES_hh_fech!M4=0,0,RES_hh_fech!M4/RES_summary!M$19)</f>
        <v>114.62497257047532</v>
      </c>
      <c r="N4" s="69">
        <f>IF(RES_hh_fech!N4=0,0,RES_hh_fech!N4/RES_summary!N$19)</f>
        <v>122.46768372353134</v>
      </c>
      <c r="O4" s="69">
        <f>IF(RES_hh_fech!O4=0,0,RES_hh_fech!O4/RES_summary!O$19)</f>
        <v>134.34601458903339</v>
      </c>
      <c r="P4" s="69">
        <f>IF(RES_hh_fech!P4=0,0,RES_hh_fech!P4/RES_summary!P$19)</f>
        <v>101.67094214811432</v>
      </c>
      <c r="Q4" s="69">
        <f>IF(RES_hh_fech!Q4=0,0,RES_hh_fech!Q4/RES_summary!Q$19)</f>
        <v>115.7591895321365</v>
      </c>
      <c r="R4" s="69">
        <f>IF(RES_hh_fech!R4=0,0,RES_hh_fech!R4/RES_summary!R$19)</f>
        <v>116.00385128821308</v>
      </c>
      <c r="S4" s="69">
        <f>IF(RES_hh_fech!S4=0,0,RES_hh_fech!S4/RES_summary!S$19)</f>
        <v>113.92403877139324</v>
      </c>
      <c r="T4" s="69">
        <f>IF(RES_hh_fech!T4=0,0,RES_hh_fech!T4/RES_summary!T$19)</f>
        <v>111.70868180702574</v>
      </c>
      <c r="U4" s="69">
        <f>IF(RES_hh_fech!U4=0,0,RES_hh_fech!U4/RES_summary!U$19)</f>
        <v>107.11269733480709</v>
      </c>
      <c r="V4" s="69">
        <f>IF(RES_hh_fech!V4=0,0,RES_hh_fech!V4/RES_summary!V$19)</f>
        <v>106.63651277901501</v>
      </c>
      <c r="W4" s="69">
        <f>IF(RES_hh_fech!W4=0,0,RES_hh_fech!W4/RES_summary!W$19)</f>
        <v>116.76777113717301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132.91640202933539</v>
      </c>
      <c r="C5" s="72">
        <f>IF(RES_hh_fech!C5=0,0,RES_hh_fech!C5/RES_summary!C$19)</f>
        <v>146.83403138521979</v>
      </c>
      <c r="D5" s="72">
        <f>IF(RES_hh_fech!D5=0,0,RES_hh_fech!D5/RES_summary!D$19)</f>
        <v>143.00150164520534</v>
      </c>
      <c r="E5" s="72">
        <f>IF(RES_hh_fech!E5=0,0,RES_hh_fech!E5/RES_summary!E$19)</f>
        <v>117.49353860123857</v>
      </c>
      <c r="F5" s="72">
        <f>IF(RES_hh_fech!F5=0,0,RES_hh_fech!F5/RES_summary!F$19)</f>
        <v>139.35061272904835</v>
      </c>
      <c r="G5" s="72">
        <f>IF(RES_hh_fech!G5=0,0,RES_hh_fech!G5/RES_summary!G$19)</f>
        <v>118.19079725949281</v>
      </c>
      <c r="H5" s="72">
        <f>IF(RES_hh_fech!H5=0,0,RES_hh_fech!H5/RES_summary!H$19)</f>
        <v>117.62435984294267</v>
      </c>
      <c r="I5" s="72">
        <f>IF(RES_hh_fech!I5=0,0,RES_hh_fech!I5/RES_summary!I$19)</f>
        <v>89.762212102760103</v>
      </c>
      <c r="J5" s="72">
        <f>IF(RES_hh_fech!J5=0,0,RES_hh_fech!J5/RES_summary!J$19)</f>
        <v>118.02783280126954</v>
      </c>
      <c r="K5" s="72">
        <f>IF(RES_hh_fech!K5=0,0,RES_hh_fech!K5/RES_summary!K$19)</f>
        <v>194.50900609405556</v>
      </c>
      <c r="L5" s="72">
        <f>IF(RES_hh_fech!L5=0,0,RES_hh_fech!L5/RES_summary!L$19)</f>
        <v>111.84834742488435</v>
      </c>
      <c r="M5" s="72">
        <f>IF(RES_hh_fech!M5=0,0,RES_hh_fech!M5/RES_summary!M$19)</f>
        <v>97.771728804065944</v>
      </c>
      <c r="N5" s="72">
        <f>IF(RES_hh_fech!N5=0,0,RES_hh_fech!N5/RES_summary!N$19)</f>
        <v>106.55709876584237</v>
      </c>
      <c r="O5" s="72">
        <f>IF(RES_hh_fech!O5=0,0,RES_hh_fech!O5/RES_summary!O$19)</f>
        <v>133.07897763665207</v>
      </c>
      <c r="P5" s="72">
        <f>IF(RES_hh_fech!P5=0,0,RES_hh_fech!P5/RES_summary!P$19)</f>
        <v>94.682845409393948</v>
      </c>
      <c r="Q5" s="72">
        <f>IF(RES_hh_fech!Q5=0,0,RES_hh_fech!Q5/RES_summary!Q$19)</f>
        <v>103.40846334059734</v>
      </c>
      <c r="R5" s="72">
        <f>IF(RES_hh_fech!R5=0,0,RES_hh_fech!R5/RES_summary!R$19)</f>
        <v>110.36976079518934</v>
      </c>
      <c r="S5" s="72">
        <f>IF(RES_hh_fech!S5=0,0,RES_hh_fech!S5/RES_summary!S$19)</f>
        <v>117.65227027399453</v>
      </c>
      <c r="T5" s="72">
        <f>IF(RES_hh_fech!T5=0,0,RES_hh_fech!T5/RES_summary!T$19)</f>
        <v>113.65545115058987</v>
      </c>
      <c r="U5" s="72">
        <f>IF(RES_hh_fech!U5=0,0,RES_hh_fech!U5/RES_summary!U$19)</f>
        <v>100.97037344872022</v>
      </c>
      <c r="V5" s="72">
        <f>IF(RES_hh_fech!V5=0,0,RES_hh_fech!V5/RES_summary!V$19)</f>
        <v>100.43133663204824</v>
      </c>
      <c r="W5" s="72">
        <f>IF(RES_hh_fech!W5=0,0,RES_hh_fech!W5/RES_summary!W$19)</f>
        <v>129.35934240031574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172.53459841867081</v>
      </c>
      <c r="C6" s="72">
        <f>IF(RES_hh_fech!C6=0,0,RES_hh_fech!C6/RES_summary!C$19)</f>
        <v>176.71738360737075</v>
      </c>
      <c r="D6" s="72">
        <f>IF(RES_hh_fech!D6=0,0,RES_hh_fech!D6/RES_summary!D$19)</f>
        <v>212.49418024760942</v>
      </c>
      <c r="E6" s="72">
        <f>IF(RES_hh_fech!E6=0,0,RES_hh_fech!E6/RES_summary!E$19)</f>
        <v>134.3813653464604</v>
      </c>
      <c r="F6" s="72">
        <f>IF(RES_hh_fech!F6=0,0,RES_hh_fech!F6/RES_summary!F$19)</f>
        <v>126.60440206946964</v>
      </c>
      <c r="G6" s="72">
        <f>IF(RES_hh_fech!G6=0,0,RES_hh_fech!G6/RES_summary!G$19)</f>
        <v>163.8924462928897</v>
      </c>
      <c r="H6" s="72">
        <f>IF(RES_hh_fech!H6=0,0,RES_hh_fech!H6/RES_summary!H$19)</f>
        <v>145.0417649399069</v>
      </c>
      <c r="I6" s="72">
        <f>IF(RES_hh_fech!I6=0,0,RES_hh_fech!I6/RES_summary!I$19)</f>
        <v>127.73651911292025</v>
      </c>
      <c r="J6" s="72">
        <f>IF(RES_hh_fech!J6=0,0,RES_hh_fech!J6/RES_summary!J$19)</f>
        <v>136.27687953559862</v>
      </c>
      <c r="K6" s="72">
        <f>IF(RES_hh_fech!K6=0,0,RES_hh_fech!K6/RES_summary!K$19)</f>
        <v>134.68143569071756</v>
      </c>
      <c r="L6" s="72">
        <f>IF(RES_hh_fech!L6=0,0,RES_hh_fech!L6/RES_summary!L$19)</f>
        <v>155.22889294674181</v>
      </c>
      <c r="M6" s="72">
        <f>IF(RES_hh_fech!M6=0,0,RES_hh_fech!M6/RES_summary!M$19)</f>
        <v>120.36324959163308</v>
      </c>
      <c r="N6" s="72">
        <f>IF(RES_hh_fech!N6=0,0,RES_hh_fech!N6/RES_summary!N$19)</f>
        <v>126.32931867512727</v>
      </c>
      <c r="O6" s="72">
        <f>IF(RES_hh_fech!O6=0,0,RES_hh_fech!O6/RES_summary!O$19)</f>
        <v>139.19248978990618</v>
      </c>
      <c r="P6" s="72">
        <f>IF(RES_hh_fech!P6=0,0,RES_hh_fech!P6/RES_summary!P$19)</f>
        <v>111.30028905856817</v>
      </c>
      <c r="Q6" s="72">
        <f>IF(RES_hh_fech!Q6=0,0,RES_hh_fech!Q6/RES_summary!Q$19)</f>
        <v>116.10301292123461</v>
      </c>
      <c r="R6" s="72">
        <f>IF(RES_hh_fech!R6=0,0,RES_hh_fech!R6/RES_summary!R$19)</f>
        <v>121.23337391952958</v>
      </c>
      <c r="S6" s="72">
        <f>IF(RES_hh_fech!S6=0,0,RES_hh_fech!S6/RES_summary!S$19)</f>
        <v>122.24676887169439</v>
      </c>
      <c r="T6" s="72">
        <f>IF(RES_hh_fech!T6=0,0,RES_hh_fech!T6/RES_summary!T$19)</f>
        <v>117.07781231915619</v>
      </c>
      <c r="U6" s="72">
        <f>IF(RES_hh_fech!U6=0,0,RES_hh_fech!U6/RES_summary!U$19)</f>
        <v>105.95639136797216</v>
      </c>
      <c r="V6" s="72">
        <f>IF(RES_hh_fech!V6=0,0,RES_hh_fech!V6/RES_summary!V$19)</f>
        <v>115.21592544152865</v>
      </c>
      <c r="W6" s="72">
        <f>IF(RES_hh_fech!W6=0,0,RES_hh_fech!W6/RES_summary!W$19)</f>
        <v>121.59532336157409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182.9944094387545</v>
      </c>
      <c r="C7" s="72">
        <f>IF(RES_hh_fech!C7=0,0,RES_hh_fech!C7/RES_summary!C$19)</f>
        <v>189.11534791191531</v>
      </c>
      <c r="D7" s="72">
        <f>IF(RES_hh_fech!D7=0,0,RES_hh_fech!D7/RES_summary!D$19)</f>
        <v>165.4517785620082</v>
      </c>
      <c r="E7" s="72">
        <f>IF(RES_hh_fech!E7=0,0,RES_hh_fech!E7/RES_summary!E$19)</f>
        <v>180.64096269348713</v>
      </c>
      <c r="F7" s="72">
        <f>IF(RES_hh_fech!F7=0,0,RES_hh_fech!F7/RES_summary!F$19)</f>
        <v>168.65593421420721</v>
      </c>
      <c r="G7" s="72">
        <f>IF(RES_hh_fech!G7=0,0,RES_hh_fech!G7/RES_summary!G$19)</f>
        <v>165.64357023567277</v>
      </c>
      <c r="H7" s="72">
        <f>IF(RES_hh_fech!H7=0,0,RES_hh_fech!H7/RES_summary!H$19)</f>
        <v>147.75962830864447</v>
      </c>
      <c r="I7" s="72">
        <f>IF(RES_hh_fech!I7=0,0,RES_hh_fech!I7/RES_summary!I$19)</f>
        <v>126.92390625691829</v>
      </c>
      <c r="J7" s="72">
        <f>IF(RES_hh_fech!J7=0,0,RES_hh_fech!J7/RES_summary!J$19)</f>
        <v>164.25776212175077</v>
      </c>
      <c r="K7" s="72">
        <f>IF(RES_hh_fech!K7=0,0,RES_hh_fech!K7/RES_summary!K$19)</f>
        <v>141.45291726174517</v>
      </c>
      <c r="L7" s="72">
        <f>IF(RES_hh_fech!L7=0,0,RES_hh_fech!L7/RES_summary!L$19)</f>
        <v>157.66943363317765</v>
      </c>
      <c r="M7" s="72">
        <f>IF(RES_hh_fech!M7=0,0,RES_hh_fech!M7/RES_summary!M$19)</f>
        <v>131.80746176831008</v>
      </c>
      <c r="N7" s="72">
        <f>IF(RES_hh_fech!N7=0,0,RES_hh_fech!N7/RES_summary!N$19)</f>
        <v>132.7841768677072</v>
      </c>
      <c r="O7" s="72">
        <f>IF(RES_hh_fech!O7=0,0,RES_hh_fech!O7/RES_summary!O$19)</f>
        <v>143.36044624652729</v>
      </c>
      <c r="P7" s="72">
        <f>IF(RES_hh_fech!P7=0,0,RES_hh_fech!P7/RES_summary!P$19)</f>
        <v>113.05586699268184</v>
      </c>
      <c r="Q7" s="72">
        <f>IF(RES_hh_fech!Q7=0,0,RES_hh_fech!Q7/RES_summary!Q$19)</f>
        <v>134.90661682866457</v>
      </c>
      <c r="R7" s="72">
        <f>IF(RES_hh_fech!R7=0,0,RES_hh_fech!R7/RES_summary!R$19)</f>
        <v>123.58548372613944</v>
      </c>
      <c r="S7" s="72">
        <f>IF(RES_hh_fech!S7=0,0,RES_hh_fech!S7/RES_summary!S$19)</f>
        <v>124.89854978299796</v>
      </c>
      <c r="T7" s="72">
        <f>IF(RES_hh_fech!T7=0,0,RES_hh_fech!T7/RES_summary!T$19)</f>
        <v>122.48674588436624</v>
      </c>
      <c r="U7" s="72">
        <f>IF(RES_hh_fech!U7=0,0,RES_hh_fech!U7/RES_summary!U$19)</f>
        <v>115.04401423230941</v>
      </c>
      <c r="V7" s="72">
        <f>IF(RES_hh_fech!V7=0,0,RES_hh_fech!V7/RES_summary!V$19)</f>
        <v>125.0750900175052</v>
      </c>
      <c r="W7" s="72">
        <f>IF(RES_hh_fech!W7=0,0,RES_hh_fech!W7/RES_summary!W$19)</f>
        <v>123.1994648985057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157.67276913904919</v>
      </c>
      <c r="C8" s="72">
        <f>IF(RES_hh_fech!C8=0,0,RES_hh_fech!C8/RES_summary!C$19)</f>
        <v>165.46736066862474</v>
      </c>
      <c r="D8" s="72">
        <f>IF(RES_hh_fech!D8=0,0,RES_hh_fech!D8/RES_summary!D$19)</f>
        <v>152.49509307411128</v>
      </c>
      <c r="E8" s="72">
        <f>IF(RES_hh_fech!E8=0,0,RES_hh_fech!E8/RES_summary!E$19)</f>
        <v>156.17092203065218</v>
      </c>
      <c r="F8" s="72">
        <f>IF(RES_hh_fech!F8=0,0,RES_hh_fech!F8/RES_summary!F$19)</f>
        <v>143.79344218712563</v>
      </c>
      <c r="G8" s="72">
        <f>IF(RES_hh_fech!G8=0,0,RES_hh_fech!G8/RES_summary!G$19)</f>
        <v>134.78909822523059</v>
      </c>
      <c r="H8" s="72">
        <f>IF(RES_hh_fech!H8=0,0,RES_hh_fech!H8/RES_summary!H$19)</f>
        <v>129.55601467829882</v>
      </c>
      <c r="I8" s="72">
        <f>IF(RES_hh_fech!I8=0,0,RES_hh_fech!I8/RES_summary!I$19)</f>
        <v>118.57913236789827</v>
      </c>
      <c r="J8" s="72">
        <f>IF(RES_hh_fech!J8=0,0,RES_hh_fech!J8/RES_summary!J$19)</f>
        <v>126.11980848143678</v>
      </c>
      <c r="K8" s="72">
        <f>IF(RES_hh_fech!K8=0,0,RES_hh_fech!K8/RES_summary!K$19)</f>
        <v>121.78005690504335</v>
      </c>
      <c r="L8" s="72">
        <f>IF(RES_hh_fech!L8=0,0,RES_hh_fech!L8/RES_summary!L$19)</f>
        <v>141.01668455872263</v>
      </c>
      <c r="M8" s="72">
        <f>IF(RES_hh_fech!M8=0,0,RES_hh_fech!M8/RES_summary!M$19)</f>
        <v>104.71623810071189</v>
      </c>
      <c r="N8" s="72">
        <f>IF(RES_hh_fech!N8=0,0,RES_hh_fech!N8/RES_summary!N$19)</f>
        <v>116.50628878982678</v>
      </c>
      <c r="O8" s="72">
        <f>IF(RES_hh_fech!O8=0,0,RES_hh_fech!O8/RES_summary!O$19)</f>
        <v>128.22435284271413</v>
      </c>
      <c r="P8" s="72">
        <f>IF(RES_hh_fech!P8=0,0,RES_hh_fech!P8/RES_summary!P$19)</f>
        <v>94.990789208763417</v>
      </c>
      <c r="Q8" s="72">
        <f>IF(RES_hh_fech!Q8=0,0,RES_hh_fech!Q8/RES_summary!Q$19)</f>
        <v>105.17319034335665</v>
      </c>
      <c r="R8" s="72">
        <f>IF(RES_hh_fech!R8=0,0,RES_hh_fech!R8/RES_summary!R$19)</f>
        <v>111.29611437339716</v>
      </c>
      <c r="S8" s="72">
        <f>IF(RES_hh_fech!S8=0,0,RES_hh_fech!S8/RES_summary!S$19)</f>
        <v>108.07361198947804</v>
      </c>
      <c r="T8" s="72">
        <f>IF(RES_hh_fech!T8=0,0,RES_hh_fech!T8/RES_summary!T$19)</f>
        <v>106.7099436684355</v>
      </c>
      <c r="U8" s="72">
        <f>IF(RES_hh_fech!U8=0,0,RES_hh_fech!U8/RES_summary!U$19)</f>
        <v>104.18195777771795</v>
      </c>
      <c r="V8" s="72">
        <f>IF(RES_hh_fech!V8=0,0,RES_hh_fech!V8/RES_summary!V$19)</f>
        <v>99.200086384773584</v>
      </c>
      <c r="W8" s="72">
        <f>IF(RES_hh_fech!W8=0,0,RES_hh_fech!W8/RES_summary!W$19)</f>
        <v>115.2229862007059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176.46834160287824</v>
      </c>
      <c r="C9" s="72">
        <f>IF(RES_hh_fech!C9=0,0,RES_hh_fech!C9/RES_summary!C$19)</f>
        <v>194.11474464700572</v>
      </c>
      <c r="D9" s="72">
        <f>IF(RES_hh_fech!D9=0,0,RES_hh_fech!D9/RES_summary!D$19)</f>
        <v>155.14708271876626</v>
      </c>
      <c r="E9" s="72">
        <f>IF(RES_hh_fech!E9=0,0,RES_hh_fech!E9/RES_summary!E$19)</f>
        <v>172.94271627406414</v>
      </c>
      <c r="F9" s="72">
        <f>IF(RES_hh_fech!F9=0,0,RES_hh_fech!F9/RES_summary!F$19)</f>
        <v>153.02782205404816</v>
      </c>
      <c r="G9" s="72">
        <f>IF(RES_hh_fech!G9=0,0,RES_hh_fech!G9/RES_summary!G$19)</f>
        <v>127.83766975206824</v>
      </c>
      <c r="H9" s="72">
        <f>IF(RES_hh_fech!H9=0,0,RES_hh_fech!H9/RES_summary!H$19)</f>
        <v>104.47079668505947</v>
      </c>
      <c r="I9" s="72">
        <f>IF(RES_hh_fech!I9=0,0,RES_hh_fech!I9/RES_summary!I$19)</f>
        <v>131.13448774215323</v>
      </c>
      <c r="J9" s="72">
        <f>IF(RES_hh_fech!J9=0,0,RES_hh_fech!J9/RES_summary!J$19)</f>
        <v>127.48534916565799</v>
      </c>
      <c r="K9" s="72">
        <f>IF(RES_hh_fech!K9=0,0,RES_hh_fech!K9/RES_summary!K$19)</f>
        <v>116.36752818402243</v>
      </c>
      <c r="L9" s="72">
        <f>IF(RES_hh_fech!L9=0,0,RES_hh_fech!L9/RES_summary!L$19)</f>
        <v>149.8061549264871</v>
      </c>
      <c r="M9" s="72">
        <f>IF(RES_hh_fech!M9=0,0,RES_hh_fech!M9/RES_summary!M$19)</f>
        <v>104.39407728742596</v>
      </c>
      <c r="N9" s="72">
        <f>IF(RES_hh_fech!N9=0,0,RES_hh_fech!N9/RES_summary!N$19)</f>
        <v>117.6958151663067</v>
      </c>
      <c r="O9" s="72">
        <f>IF(RES_hh_fech!O9=0,0,RES_hh_fech!O9/RES_summary!O$19)</f>
        <v>133.69644461438784</v>
      </c>
      <c r="P9" s="72">
        <f>IF(RES_hh_fech!P9=0,0,RES_hh_fech!P9/RES_summary!P$19)</f>
        <v>95.394215028207583</v>
      </c>
      <c r="Q9" s="72">
        <f>IF(RES_hh_fech!Q9=0,0,RES_hh_fech!Q9/RES_summary!Q$19)</f>
        <v>110.0888127516109</v>
      </c>
      <c r="R9" s="72">
        <f>IF(RES_hh_fech!R9=0,0,RES_hh_fech!R9/RES_summary!R$19)</f>
        <v>120.02724304525343</v>
      </c>
      <c r="S9" s="72">
        <f>IF(RES_hh_fech!S9=0,0,RES_hh_fech!S9/RES_summary!S$19)</f>
        <v>113.0552233037991</v>
      </c>
      <c r="T9" s="72">
        <f>IF(RES_hh_fech!T9=0,0,RES_hh_fech!T9/RES_summary!T$19)</f>
        <v>111.11417993227252</v>
      </c>
      <c r="U9" s="72">
        <f>IF(RES_hh_fech!U9=0,0,RES_hh_fech!U9/RES_summary!U$19)</f>
        <v>110.66563732384083</v>
      </c>
      <c r="V9" s="72">
        <f>IF(RES_hh_fech!V9=0,0,RES_hh_fech!V9/RES_summary!V$19)</f>
        <v>101.08358642030784</v>
      </c>
      <c r="W9" s="72">
        <f>IF(RES_hh_fech!W9=0,0,RES_hh_fech!W9/RES_summary!W$19)</f>
        <v>126.06561397214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117.03512393982021</v>
      </c>
      <c r="C11" s="72">
        <f>IF(RES_hh_fech!C11=0,0,RES_hh_fech!C11/RES_summary!C$19)</f>
        <v>105.72822979917042</v>
      </c>
      <c r="D11" s="72">
        <f>IF(RES_hh_fech!D11=0,0,RES_hh_fech!D11/RES_summary!D$19)</f>
        <v>108.74489213393136</v>
      </c>
      <c r="E11" s="72">
        <f>IF(RES_hh_fech!E11=0,0,RES_hh_fech!E11/RES_summary!E$19)</f>
        <v>109.30529605242373</v>
      </c>
      <c r="F11" s="72">
        <f>IF(RES_hh_fech!F11=0,0,RES_hh_fech!F11/RES_summary!F$19)</f>
        <v>104.30536745997951</v>
      </c>
      <c r="G11" s="72">
        <f>IF(RES_hh_fech!G11=0,0,RES_hh_fech!G11/RES_summary!G$19)</f>
        <v>97.63690333709836</v>
      </c>
      <c r="H11" s="72">
        <f>IF(RES_hh_fech!H11=0,0,RES_hh_fech!H11/RES_summary!H$19)</f>
        <v>95.518133823137873</v>
      </c>
      <c r="I11" s="72">
        <f>IF(RES_hh_fech!I11=0,0,RES_hh_fech!I11/RES_summary!I$19)</f>
        <v>101.46134406255835</v>
      </c>
      <c r="J11" s="72">
        <f>IF(RES_hh_fech!J11=0,0,RES_hh_fech!J11/RES_summary!J$19)</f>
        <v>99.771557428813409</v>
      </c>
      <c r="K11" s="72">
        <f>IF(RES_hh_fech!K11=0,0,RES_hh_fech!K11/RES_summary!K$19)</f>
        <v>89.027738481486381</v>
      </c>
      <c r="L11" s="72">
        <f>IF(RES_hh_fech!L11=0,0,RES_hh_fech!L11/RES_summary!L$19)</f>
        <v>89.06424405268298</v>
      </c>
      <c r="M11" s="72">
        <f>IF(RES_hh_fech!M11=0,0,RES_hh_fech!M11/RES_summary!M$19)</f>
        <v>96.078717886418787</v>
      </c>
      <c r="N11" s="72">
        <f>IF(RES_hh_fech!N11=0,0,RES_hh_fech!N11/RES_summary!N$19)</f>
        <v>100.84780618540289</v>
      </c>
      <c r="O11" s="72">
        <f>IF(RES_hh_fech!O11=0,0,RES_hh_fech!O11/RES_summary!O$19)</f>
        <v>91.894014051769304</v>
      </c>
      <c r="P11" s="72">
        <f>IF(RES_hh_fech!P11=0,0,RES_hh_fech!P11/RES_summary!P$19)</f>
        <v>92.496427713628364</v>
      </c>
      <c r="Q11" s="72">
        <f>IF(RES_hh_fech!Q11=0,0,RES_hh_fech!Q11/RES_summary!Q$19)</f>
        <v>90.642613115455163</v>
      </c>
      <c r="R11" s="72">
        <f>IF(RES_hh_fech!R11=0,0,RES_hh_fech!R11/RES_summary!R$19)</f>
        <v>90.292515448910237</v>
      </c>
      <c r="S11" s="72">
        <f>IF(RES_hh_fech!S11=0,0,RES_hh_fech!S11/RES_summary!S$19)</f>
        <v>91.724806165526203</v>
      </c>
      <c r="T11" s="72">
        <f>IF(RES_hh_fech!T11=0,0,RES_hh_fech!T11/RES_summary!T$19)</f>
        <v>94.693591628586475</v>
      </c>
      <c r="U11" s="72">
        <f>IF(RES_hh_fech!U11=0,0,RES_hh_fech!U11/RES_summary!U$19)</f>
        <v>91.986233738640522</v>
      </c>
      <c r="V11" s="72">
        <f>IF(RES_hh_fech!V11=0,0,RES_hh_fech!V11/RES_summary!V$19)</f>
        <v>94.668151366370864</v>
      </c>
      <c r="W11" s="72">
        <f>IF(RES_hh_fech!W11=0,0,RES_hh_fech!W11/RES_summary!W$19)</f>
        <v>103.22997563784486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52.969741505428452</v>
      </c>
      <c r="C12" s="72">
        <f>IF(RES_hh_fech!C12=0,0,RES_hh_fech!C12/RES_summary!C$19)</f>
        <v>57.734928792015104</v>
      </c>
      <c r="D12" s="72">
        <f>IF(RES_hh_fech!D12=0,0,RES_hh_fech!D12/RES_summary!D$19)</f>
        <v>56.497374156517267</v>
      </c>
      <c r="E12" s="72">
        <f>IF(RES_hh_fech!E12=0,0,RES_hh_fech!E12/RES_summary!E$19)</f>
        <v>52.909498930794051</v>
      </c>
      <c r="F12" s="72">
        <f>IF(RES_hh_fech!F12=0,0,RES_hh_fech!F12/RES_summary!F$19)</f>
        <v>53.687394829514673</v>
      </c>
      <c r="G12" s="72">
        <f>IF(RES_hh_fech!G12=0,0,RES_hh_fech!G12/RES_summary!G$19)</f>
        <v>51.201190590920881</v>
      </c>
      <c r="H12" s="72">
        <f>IF(RES_hh_fech!H12=0,0,RES_hh_fech!H12/RES_summary!H$19)</f>
        <v>43.127464110675099</v>
      </c>
      <c r="I12" s="72">
        <f>IF(RES_hh_fech!I12=0,0,RES_hh_fech!I12/RES_summary!I$19)</f>
        <v>40.017515652527209</v>
      </c>
      <c r="J12" s="72">
        <f>IF(RES_hh_fech!J12=0,0,RES_hh_fech!J12/RES_summary!J$19)</f>
        <v>44.566712507364372</v>
      </c>
      <c r="K12" s="72">
        <f>IF(RES_hh_fech!K12=0,0,RES_hh_fech!K12/RES_summary!K$19)</f>
        <v>40.104334384943392</v>
      </c>
      <c r="L12" s="72">
        <f>IF(RES_hh_fech!L12=0,0,RES_hh_fech!L12/RES_summary!L$19)</f>
        <v>43.25512100296622</v>
      </c>
      <c r="M12" s="72">
        <f>IF(RES_hh_fech!M12=0,0,RES_hh_fech!M12/RES_summary!M$19)</f>
        <v>36.253791568003322</v>
      </c>
      <c r="N12" s="72">
        <f>IF(RES_hh_fech!N12=0,0,RES_hh_fech!N12/RES_summary!N$19)</f>
        <v>35.323101524594136</v>
      </c>
      <c r="O12" s="72">
        <f>IF(RES_hh_fech!O12=0,0,RES_hh_fech!O12/RES_summary!O$19)</f>
        <v>33.193268593651418</v>
      </c>
      <c r="P12" s="72">
        <f>IF(RES_hh_fech!P12=0,0,RES_hh_fech!P12/RES_summary!P$19)</f>
        <v>28.822341086897069</v>
      </c>
      <c r="Q12" s="72">
        <f>IF(RES_hh_fech!Q12=0,0,RES_hh_fech!Q12/RES_summary!Q$19)</f>
        <v>28.123219871165048</v>
      </c>
      <c r="R12" s="72">
        <f>IF(RES_hh_fech!R12=0,0,RES_hh_fech!R12/RES_summary!R$19)</f>
        <v>27.843963909245446</v>
      </c>
      <c r="S12" s="72">
        <f>IF(RES_hh_fech!S12=0,0,RES_hh_fech!S12/RES_summary!S$19)</f>
        <v>25.801571727356194</v>
      </c>
      <c r="T12" s="72">
        <f>IF(RES_hh_fech!T12=0,0,RES_hh_fech!T12/RES_summary!T$19)</f>
        <v>24.693140805288298</v>
      </c>
      <c r="U12" s="72">
        <f>IF(RES_hh_fech!U12=0,0,RES_hh_fech!U12/RES_summary!U$19)</f>
        <v>23.446043876104376</v>
      </c>
      <c r="V12" s="72">
        <f>IF(RES_hh_fech!V12=0,0,RES_hh_fech!V12/RES_summary!V$19)</f>
        <v>22.352588602573039</v>
      </c>
      <c r="W12" s="72">
        <f>IF(RES_hh_fech!W12=0,0,RES_hh_fech!W12/RES_summary!W$19)</f>
        <v>27.882171681305344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113.23428811642431</v>
      </c>
      <c r="C13" s="74">
        <f>IF(RES_hh_fech!C13=0,0,RES_hh_fech!C13/RES_summary!C$19)</f>
        <v>125.88332440351601</v>
      </c>
      <c r="D13" s="74">
        <f>IF(RES_hh_fech!D13=0,0,RES_hh_fech!D13/RES_summary!D$19)</f>
        <v>150.38187864481154</v>
      </c>
      <c r="E13" s="74">
        <f>IF(RES_hh_fech!E13=0,0,RES_hh_fech!E13/RES_summary!E$19)</f>
        <v>170.54513766496567</v>
      </c>
      <c r="F13" s="74">
        <f>IF(RES_hh_fech!F13=0,0,RES_hh_fech!F13/RES_summary!F$19)</f>
        <v>43.852146019584865</v>
      </c>
      <c r="G13" s="74">
        <f>IF(RES_hh_fech!G13=0,0,RES_hh_fech!G13/RES_summary!G$19)</f>
        <v>27.189381714284952</v>
      </c>
      <c r="H13" s="74">
        <f>IF(RES_hh_fech!H13=0,0,RES_hh_fech!H13/RES_summary!H$19)</f>
        <v>98.425073718816563</v>
      </c>
      <c r="I13" s="74">
        <f>IF(RES_hh_fech!I13=0,0,RES_hh_fech!I13/RES_summary!I$19)</f>
        <v>79.121802935504775</v>
      </c>
      <c r="J13" s="74">
        <f>IF(RES_hh_fech!J13=0,0,RES_hh_fech!J13/RES_summary!J$19)</f>
        <v>127.6310690508237</v>
      </c>
      <c r="K13" s="74">
        <f>IF(RES_hh_fech!K13=0,0,RES_hh_fech!K13/RES_summary!K$19)</f>
        <v>100.74968659748934</v>
      </c>
      <c r="L13" s="74">
        <f>IF(RES_hh_fech!L13=0,0,RES_hh_fech!L13/RES_summary!L$19)</f>
        <v>123.36592266072546</v>
      </c>
      <c r="M13" s="74">
        <f>IF(RES_hh_fech!M13=0,0,RES_hh_fech!M13/RES_summary!M$19)</f>
        <v>92.033866529489842</v>
      </c>
      <c r="N13" s="74">
        <f>IF(RES_hh_fech!N13=0,0,RES_hh_fech!N13/RES_summary!N$19)</f>
        <v>107.74825888350369</v>
      </c>
      <c r="O13" s="74">
        <f>IF(RES_hh_fech!O13=0,0,RES_hh_fech!O13/RES_summary!O$19)</f>
        <v>120.85619125905451</v>
      </c>
      <c r="P13" s="74">
        <f>IF(RES_hh_fech!P13=0,0,RES_hh_fech!P13/RES_summary!P$19)</f>
        <v>86.300956218892807</v>
      </c>
      <c r="Q13" s="74">
        <f>IF(RES_hh_fech!Q13=0,0,RES_hh_fech!Q13/RES_summary!Q$19)</f>
        <v>78.31244042201196</v>
      </c>
      <c r="R13" s="74">
        <f>IF(RES_hh_fech!R13=0,0,RES_hh_fech!R13/RES_summary!R$19)</f>
        <v>100.5279609902767</v>
      </c>
      <c r="S13" s="74">
        <f>IF(RES_hh_fech!S13=0,0,RES_hh_fech!S13/RES_summary!S$19)</f>
        <v>99.18126618434087</v>
      </c>
      <c r="T13" s="74">
        <f>IF(RES_hh_fech!T13=0,0,RES_hh_fech!T13/RES_summary!T$19)</f>
        <v>99.164951246819442</v>
      </c>
      <c r="U13" s="74">
        <f>IF(RES_hh_fech!U13=0,0,RES_hh_fech!U13/RES_summary!U$19)</f>
        <v>103.08541461632183</v>
      </c>
      <c r="V13" s="74">
        <f>IF(RES_hh_fech!V13=0,0,RES_hh_fech!V13/RES_summary!V$19)</f>
        <v>87.754066125688269</v>
      </c>
      <c r="W13" s="74">
        <f>IF(RES_hh_fech!W13=0,0,RES_hh_fech!W13/RES_summary!W$19)</f>
        <v>116.07357282049796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1.9210163491248575</v>
      </c>
      <c r="C14" s="76">
        <f>IF(RES_hh_fech!C14=0,0,RES_hh_fech!C14/RES_summary!C$19)</f>
        <v>1.9824676801742522</v>
      </c>
      <c r="D14" s="76">
        <f>IF(RES_hh_fech!D14=0,0,RES_hh_fech!D14/RES_summary!D$19)</f>
        <v>1.7723151585842913</v>
      </c>
      <c r="E14" s="76">
        <f>IF(RES_hh_fech!E14=0,0,RES_hh_fech!E14/RES_summary!E$19)</f>
        <v>1.8566127017319811</v>
      </c>
      <c r="F14" s="76">
        <f>IF(RES_hh_fech!F14=0,0,RES_hh_fech!F14/RES_summary!F$19)</f>
        <v>1.7577651337787155</v>
      </c>
      <c r="G14" s="76">
        <f>IF(RES_hh_fech!G14=0,0,RES_hh_fech!G14/RES_summary!G$19)</f>
        <v>1.6859353350272384</v>
      </c>
      <c r="H14" s="76">
        <f>IF(RES_hh_fech!H14=0,0,RES_hh_fech!H14/RES_summary!H$19)</f>
        <v>1.5402636910330272</v>
      </c>
      <c r="I14" s="76">
        <f>IF(RES_hh_fech!I14=0,0,RES_hh_fech!I14/RES_summary!I$19)</f>
        <v>1.3669009451815348</v>
      </c>
      <c r="J14" s="76">
        <f>IF(RES_hh_fech!J14=0,0,RES_hh_fech!J14/RES_summary!J$19)</f>
        <v>1.5943167418562028</v>
      </c>
      <c r="K14" s="76">
        <f>IF(RES_hh_fech!K14=0,0,RES_hh_fech!K14/RES_summary!K$19)</f>
        <v>1.4735746384301251</v>
      </c>
      <c r="L14" s="76">
        <f>IF(RES_hh_fech!L14=0,0,RES_hh_fech!L14/RES_summary!L$19)</f>
        <v>1.6746697628837912</v>
      </c>
      <c r="M14" s="76">
        <f>IF(RES_hh_fech!M14=0,0,RES_hh_fech!M14/RES_summary!M$19)</f>
        <v>1.3144573282144492</v>
      </c>
      <c r="N14" s="76">
        <f>IF(RES_hh_fech!N14=0,0,RES_hh_fech!N14/RES_summary!N$19)</f>
        <v>1.4287864519310145</v>
      </c>
      <c r="O14" s="76">
        <f>IF(RES_hh_fech!O14=0,0,RES_hh_fech!O14/RES_summary!O$19)</f>
        <v>1.5900300035223081</v>
      </c>
      <c r="P14" s="76">
        <f>IF(RES_hh_fech!P14=0,0,RES_hh_fech!P14/RES_summary!P$19)</f>
        <v>1.2074305138871919</v>
      </c>
      <c r="Q14" s="76">
        <f>IF(RES_hh_fech!Q14=0,0,RES_hh_fech!Q14/RES_summary!Q$19)</f>
        <v>1.3840191387891554</v>
      </c>
      <c r="R14" s="76">
        <f>IF(RES_hh_fech!R14=0,0,RES_hh_fech!R14/RES_summary!R$19)</f>
        <v>1.3971383846926602</v>
      </c>
      <c r="S14" s="76">
        <f>IF(RES_hh_fech!S14=0,0,RES_hh_fech!S14/RES_summary!S$19)</f>
        <v>1.3965678302831468</v>
      </c>
      <c r="T14" s="76">
        <f>IF(RES_hh_fech!T14=0,0,RES_hh_fech!T14/RES_summary!T$19)</f>
        <v>1.4014450517669412</v>
      </c>
      <c r="U14" s="76">
        <f>IF(RES_hh_fech!U14=0,0,RES_hh_fech!U14/RES_summary!U$19)</f>
        <v>1.3763485654244227</v>
      </c>
      <c r="V14" s="76">
        <f>IF(RES_hh_fech!V14=0,0,RES_hh_fech!V14/RES_summary!V$19)</f>
        <v>1.3867502366310536</v>
      </c>
      <c r="W14" s="76">
        <f>IF(RES_hh_fech!W14=0,0,RES_hh_fech!W14/RES_summary!W$19)</f>
        <v>1.5539548119941664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2.2700261246165677E-2</v>
      </c>
      <c r="C15" s="69">
        <f>IF(RES_hh_fech!C15=0,0,RES_hh_fech!C15/RES_summary!C$19)</f>
        <v>2.7968988779982971E-2</v>
      </c>
      <c r="D15" s="69">
        <f>IF(RES_hh_fech!D15=0,0,RES_hh_fech!D15/RES_summary!D$19)</f>
        <v>3.2982398216527216E-2</v>
      </c>
      <c r="E15" s="69">
        <f>IF(RES_hh_fech!E15=0,0,RES_hh_fech!E15/RES_summary!E$19)</f>
        <v>8.720631244877268E-2</v>
      </c>
      <c r="F15" s="69">
        <f>IF(RES_hh_fech!F15=0,0,RES_hh_fech!F15/RES_summary!F$19)</f>
        <v>3.9304015758810741E-2</v>
      </c>
      <c r="G15" s="69">
        <f>IF(RES_hh_fech!G15=0,0,RES_hh_fech!G15/RES_summary!G$19)</f>
        <v>4.8307068423834386E-2</v>
      </c>
      <c r="H15" s="69">
        <f>IF(RES_hh_fech!H15=0,0,RES_hh_fech!H15/RES_summary!H$19)</f>
        <v>0.10736781836856145</v>
      </c>
      <c r="I15" s="69">
        <f>IF(RES_hh_fech!I15=0,0,RES_hh_fech!I15/RES_summary!I$19)</f>
        <v>5.0256557291093885E-2</v>
      </c>
      <c r="J15" s="69">
        <f>IF(RES_hh_fech!J15=0,0,RES_hh_fech!J15/RES_summary!J$19)</f>
        <v>5.9808997655652098E-2</v>
      </c>
      <c r="K15" s="69">
        <f>IF(RES_hh_fech!K15=0,0,RES_hh_fech!K15/RES_summary!K$19)</f>
        <v>6.8659737707444393E-2</v>
      </c>
      <c r="L15" s="69">
        <f>IF(RES_hh_fech!L15=0,0,RES_hh_fech!L15/RES_summary!L$19)</f>
        <v>9.751699755596184E-2</v>
      </c>
      <c r="M15" s="69">
        <f>IF(RES_hh_fech!M15=0,0,RES_hh_fech!M15/RES_summary!M$19)</f>
        <v>7.7023252785050664E-2</v>
      </c>
      <c r="N15" s="69">
        <f>IF(RES_hh_fech!N15=0,0,RES_hh_fech!N15/RES_summary!N$19)</f>
        <v>7.9639758291444623E-2</v>
      </c>
      <c r="O15" s="69">
        <f>IF(RES_hh_fech!O15=0,0,RES_hh_fech!O15/RES_summary!O$19)</f>
        <v>8.4874503989962824E-2</v>
      </c>
      <c r="P15" s="69">
        <f>IF(RES_hh_fech!P15=0,0,RES_hh_fech!P15/RES_summary!P$19)</f>
        <v>7.0270827214862594E-2</v>
      </c>
      <c r="Q15" s="69">
        <f>IF(RES_hh_fech!Q15=0,0,RES_hh_fech!Q15/RES_summary!Q$19)</f>
        <v>0.10663039783282817</v>
      </c>
      <c r="R15" s="69">
        <f>IF(RES_hh_fech!R15=0,0,RES_hh_fech!R15/RES_summary!R$19)</f>
        <v>9.763160136368379E-2</v>
      </c>
      <c r="S15" s="69">
        <f>IF(RES_hh_fech!S15=0,0,RES_hh_fech!S15/RES_summary!S$19)</f>
        <v>9.7357836840132495E-2</v>
      </c>
      <c r="T15" s="69">
        <f>IF(RES_hh_fech!T15=0,0,RES_hh_fech!T15/RES_summary!T$19)</f>
        <v>9.6741087570093282E-2</v>
      </c>
      <c r="U15" s="69">
        <f>IF(RES_hh_fech!U15=0,0,RES_hh_fech!U15/RES_summary!U$19)</f>
        <v>9.5963806646053224E-2</v>
      </c>
      <c r="V15" s="69">
        <f>IF(RES_hh_fech!V15=0,0,RES_hh_fech!V15/RES_summary!V$19)</f>
        <v>0.14517564585138676</v>
      </c>
      <c r="W15" s="69">
        <f>IF(RES_hh_fech!W15=0,0,RES_hh_fech!W15/RES_summary!W$19)</f>
        <v>0.14375418133912318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2.2700261246165677E-2</v>
      </c>
      <c r="C16" s="72">
        <f>IF(RES_hh_fech!C16=0,0,RES_hh_fech!C16/RES_summary!C$19)</f>
        <v>2.7968988779982971E-2</v>
      </c>
      <c r="D16" s="72">
        <f>IF(RES_hh_fech!D16=0,0,RES_hh_fech!D16/RES_summary!D$19)</f>
        <v>3.2982398216527216E-2</v>
      </c>
      <c r="E16" s="72">
        <f>IF(RES_hh_fech!E16=0,0,RES_hh_fech!E16/RES_summary!E$19)</f>
        <v>8.720631244877268E-2</v>
      </c>
      <c r="F16" s="72">
        <f>IF(RES_hh_fech!F16=0,0,RES_hh_fech!F16/RES_summary!F$19)</f>
        <v>3.9304015758810741E-2</v>
      </c>
      <c r="G16" s="72">
        <f>IF(RES_hh_fech!G16=0,0,RES_hh_fech!G16/RES_summary!G$19)</f>
        <v>4.8307068423834386E-2</v>
      </c>
      <c r="H16" s="72">
        <f>IF(RES_hh_fech!H16=0,0,RES_hh_fech!H16/RES_summary!H$19)</f>
        <v>0.10736781836856145</v>
      </c>
      <c r="I16" s="72">
        <f>IF(RES_hh_fech!I16=0,0,RES_hh_fech!I16/RES_summary!I$19)</f>
        <v>5.0256557291093885E-2</v>
      </c>
      <c r="J16" s="72">
        <f>IF(RES_hh_fech!J16=0,0,RES_hh_fech!J16/RES_summary!J$19)</f>
        <v>5.9808997655652098E-2</v>
      </c>
      <c r="K16" s="72">
        <f>IF(RES_hh_fech!K16=0,0,RES_hh_fech!K16/RES_summary!K$19)</f>
        <v>6.8659737707444393E-2</v>
      </c>
      <c r="L16" s="72">
        <f>IF(RES_hh_fech!L16=0,0,RES_hh_fech!L16/RES_summary!L$19)</f>
        <v>9.751699755596184E-2</v>
      </c>
      <c r="M16" s="72">
        <f>IF(RES_hh_fech!M16=0,0,RES_hh_fech!M16/RES_summary!M$19)</f>
        <v>7.7023252785050664E-2</v>
      </c>
      <c r="N16" s="72">
        <f>IF(RES_hh_fech!N16=0,0,RES_hh_fech!N16/RES_summary!N$19)</f>
        <v>7.9639758291444623E-2</v>
      </c>
      <c r="O16" s="72">
        <f>IF(RES_hh_fech!O16=0,0,RES_hh_fech!O16/RES_summary!O$19)</f>
        <v>8.4874503989962824E-2</v>
      </c>
      <c r="P16" s="72">
        <f>IF(RES_hh_fech!P16=0,0,RES_hh_fech!P16/RES_summary!P$19)</f>
        <v>7.0270827214862594E-2</v>
      </c>
      <c r="Q16" s="72">
        <f>IF(RES_hh_fech!Q16=0,0,RES_hh_fech!Q16/RES_summary!Q$19)</f>
        <v>0.10663039783282817</v>
      </c>
      <c r="R16" s="72">
        <f>IF(RES_hh_fech!R16=0,0,RES_hh_fech!R16/RES_summary!R$19)</f>
        <v>9.763160136368379E-2</v>
      </c>
      <c r="S16" s="72">
        <f>IF(RES_hh_fech!S16=0,0,RES_hh_fech!S16/RES_summary!S$19)</f>
        <v>9.7357836840132495E-2</v>
      </c>
      <c r="T16" s="72">
        <f>IF(RES_hh_fech!T16=0,0,RES_hh_fech!T16/RES_summary!T$19)</f>
        <v>9.6741087570093282E-2</v>
      </c>
      <c r="U16" s="72">
        <f>IF(RES_hh_fech!U16=0,0,RES_hh_fech!U16/RES_summary!U$19)</f>
        <v>9.5963806646053224E-2</v>
      </c>
      <c r="V16" s="72">
        <f>IF(RES_hh_fech!V16=0,0,RES_hh_fech!V16/RES_summary!V$19)</f>
        <v>0.14517564585138676</v>
      </c>
      <c r="W16" s="72">
        <f>IF(RES_hh_fech!W16=0,0,RES_hh_fech!W16/RES_summary!W$19)</f>
        <v>0.14375418133912318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16.739578297616585</v>
      </c>
      <c r="C17" s="69">
        <f>IF(RES_hh_fech!C17=0,0,RES_hh_fech!C17/RES_summary!C$19)</f>
        <v>16.166603328991744</v>
      </c>
      <c r="D17" s="69">
        <f>IF(RES_hh_fech!D17=0,0,RES_hh_fech!D17/RES_summary!D$19)</f>
        <v>15.92925313330605</v>
      </c>
      <c r="E17" s="69">
        <f>IF(RES_hh_fech!E17=0,0,RES_hh_fech!E17/RES_summary!E$19)</f>
        <v>15.827314029118547</v>
      </c>
      <c r="F17" s="69">
        <f>IF(RES_hh_fech!F17=0,0,RES_hh_fech!F17/RES_summary!F$19)</f>
        <v>17.428408162978499</v>
      </c>
      <c r="G17" s="69">
        <f>IF(RES_hh_fech!G17=0,0,RES_hh_fech!G17/RES_summary!G$19)</f>
        <v>17.795731505715128</v>
      </c>
      <c r="H17" s="69">
        <f>IF(RES_hh_fech!H17=0,0,RES_hh_fech!H17/RES_summary!H$19)</f>
        <v>18.317707595383684</v>
      </c>
      <c r="I17" s="69">
        <f>IF(RES_hh_fech!I17=0,0,RES_hh_fech!I17/RES_summary!I$19)</f>
        <v>17.762751773435149</v>
      </c>
      <c r="J17" s="69">
        <f>IF(RES_hh_fech!J17=0,0,RES_hh_fech!J17/RES_summary!J$19)</f>
        <v>18.449877536836667</v>
      </c>
      <c r="K17" s="69">
        <f>IF(RES_hh_fech!K17=0,0,RES_hh_fech!K17/RES_summary!K$19)</f>
        <v>18.812578508954214</v>
      </c>
      <c r="L17" s="69">
        <f>IF(RES_hh_fech!L17=0,0,RES_hh_fech!L17/RES_summary!L$19)</f>
        <v>18.280744855618295</v>
      </c>
      <c r="M17" s="69">
        <f>IF(RES_hh_fech!M17=0,0,RES_hh_fech!M17/RES_summary!M$19)</f>
        <v>17.490029555730644</v>
      </c>
      <c r="N17" s="69">
        <f>IF(RES_hh_fech!N17=0,0,RES_hh_fech!N17/RES_summary!N$19)</f>
        <v>18.317938240619736</v>
      </c>
      <c r="O17" s="69">
        <f>IF(RES_hh_fech!O17=0,0,RES_hh_fech!O17/RES_summary!O$19)</f>
        <v>18.048296405850927</v>
      </c>
      <c r="P17" s="69">
        <f>IF(RES_hh_fech!P17=0,0,RES_hh_fech!P17/RES_summary!P$19)</f>
        <v>18.389010660757741</v>
      </c>
      <c r="Q17" s="69">
        <f>IF(RES_hh_fech!Q17=0,0,RES_hh_fech!Q17/RES_summary!Q$19)</f>
        <v>18.069698603736079</v>
      </c>
      <c r="R17" s="69">
        <f>IF(RES_hh_fech!R17=0,0,RES_hh_fech!R17/RES_summary!R$19)</f>
        <v>18.30128860064789</v>
      </c>
      <c r="S17" s="69">
        <f>IF(RES_hh_fech!S17=0,0,RES_hh_fech!S17/RES_summary!S$19)</f>
        <v>17.848422980616455</v>
      </c>
      <c r="T17" s="69">
        <f>IF(RES_hh_fech!T17=0,0,RES_hh_fech!T17/RES_summary!T$19)</f>
        <v>17.615418385155017</v>
      </c>
      <c r="U17" s="69">
        <f>IF(RES_hh_fech!U17=0,0,RES_hh_fech!U17/RES_summary!U$19)</f>
        <v>17.452171271153098</v>
      </c>
      <c r="V17" s="69">
        <f>IF(RES_hh_fech!V17=0,0,RES_hh_fech!V17/RES_summary!V$19)</f>
        <v>15.744157737140407</v>
      </c>
      <c r="W17" s="69">
        <f>IF(RES_hh_fech!W17=0,0,RES_hh_fech!W17/RES_summary!W$19)</f>
        <v>16.338225904275152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16.045855950177938</v>
      </c>
      <c r="C18" s="72">
        <f>IF(RES_hh_fech!C18=0,0,RES_hh_fech!C18/RES_summary!C$19)</f>
        <v>16.704069341922462</v>
      </c>
      <c r="D18" s="72">
        <f>IF(RES_hh_fech!D18=0,0,RES_hh_fech!D18/RES_summary!D$19)</f>
        <v>17.222124995170219</v>
      </c>
      <c r="E18" s="72">
        <f>IF(RES_hh_fech!E18=0,0,RES_hh_fech!E18/RES_summary!E$19)</f>
        <v>13.259748704112715</v>
      </c>
      <c r="F18" s="72">
        <f>IF(RES_hh_fech!F18=0,0,RES_hh_fech!F18/RES_summary!F$19)</f>
        <v>19.018458377470143</v>
      </c>
      <c r="G18" s="72">
        <f>IF(RES_hh_fech!G18=0,0,RES_hh_fech!G18/RES_summary!G$19)</f>
        <v>16.646959273706081</v>
      </c>
      <c r="H18" s="72">
        <f>IF(RES_hh_fech!H18=0,0,RES_hh_fech!H18/RES_summary!H$19)</f>
        <v>17.915165770085331</v>
      </c>
      <c r="I18" s="72">
        <f>IF(RES_hh_fech!I18=0,0,RES_hh_fech!I18/RES_summary!I$19)</f>
        <v>14.250955109230858</v>
      </c>
      <c r="J18" s="72">
        <f>IF(RES_hh_fech!J18=0,0,RES_hh_fech!J18/RES_summary!J$19)</f>
        <v>18.805939492816044</v>
      </c>
      <c r="K18" s="72">
        <f>IF(RES_hh_fech!K18=0,0,RES_hh_fech!K18/RES_summary!K$19)</f>
        <v>34.309080234368984</v>
      </c>
      <c r="L18" s="72">
        <f>IF(RES_hh_fech!L18=0,0,RES_hh_fech!L18/RES_summary!L$19)</f>
        <v>17.435764386713988</v>
      </c>
      <c r="M18" s="72">
        <f>IF(RES_hh_fech!M18=0,0,RES_hh_fech!M18/RES_summary!M$19)</f>
        <v>17.331747194203587</v>
      </c>
      <c r="N18" s="72">
        <f>IF(RES_hh_fech!N18=0,0,RES_hh_fech!N18/RES_summary!N$19)</f>
        <v>17.762499910340193</v>
      </c>
      <c r="O18" s="72">
        <f>IF(RES_hh_fech!O18=0,0,RES_hh_fech!O18/RES_summary!O$19)</f>
        <v>17.847838925057687</v>
      </c>
      <c r="P18" s="72">
        <f>IF(RES_hh_fech!P18=0,0,RES_hh_fech!P18/RES_summary!P$19)</f>
        <v>18.059719335657974</v>
      </c>
      <c r="Q18" s="72">
        <f>IF(RES_hh_fech!Q18=0,0,RES_hh_fech!Q18/RES_summary!Q$19)</f>
        <v>18.064425637582662</v>
      </c>
      <c r="R18" s="72">
        <f>IF(RES_hh_fech!R18=0,0,RES_hh_fech!R18/RES_summary!R$19)</f>
        <v>18.236439675744144</v>
      </c>
      <c r="S18" s="72">
        <f>IF(RES_hh_fech!S18=0,0,RES_hh_fech!S18/RES_summary!S$19)</f>
        <v>18.269178549106176</v>
      </c>
      <c r="T18" s="72">
        <f>IF(RES_hh_fech!T18=0,0,RES_hh_fech!T18/RES_summary!T$19)</f>
        <v>17.966309311052484</v>
      </c>
      <c r="U18" s="72">
        <f>IF(RES_hh_fech!U18=0,0,RES_hh_fech!U18/RES_summary!U$19)</f>
        <v>17.656095386419111</v>
      </c>
      <c r="V18" s="72">
        <f>IF(RES_hh_fech!V18=0,0,RES_hh_fech!V18/RES_summary!V$19)</f>
        <v>16.991578546012079</v>
      </c>
      <c r="W18" s="72">
        <f>IF(RES_hh_fech!W18=0,0,RES_hh_fech!W18/RES_summary!W$19)</f>
        <v>16.93923799790424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17.14312719612084</v>
      </c>
      <c r="C19" s="72">
        <f>IF(RES_hh_fech!C19=0,0,RES_hh_fech!C19/RES_summary!C$19)</f>
        <v>16.465748025745825</v>
      </c>
      <c r="D19" s="72">
        <f>IF(RES_hh_fech!D19=0,0,RES_hh_fech!D19/RES_summary!D$19)</f>
        <v>16.460120106263993</v>
      </c>
      <c r="E19" s="72">
        <f>IF(RES_hh_fech!E19=0,0,RES_hh_fech!E19/RES_summary!E$19)</f>
        <v>16.171069222046025</v>
      </c>
      <c r="F19" s="72">
        <f>IF(RES_hh_fech!F19=0,0,RES_hh_fech!F19/RES_summary!F$19)</f>
        <v>17.243585298106638</v>
      </c>
      <c r="G19" s="72">
        <f>IF(RES_hh_fech!G19=0,0,RES_hh_fech!G19/RES_summary!G$19)</f>
        <v>17.764722529131806</v>
      </c>
      <c r="H19" s="72">
        <f>IF(RES_hh_fech!H19=0,0,RES_hh_fech!H19/RES_summary!H$19)</f>
        <v>18.966420200106509</v>
      </c>
      <c r="I19" s="72">
        <f>IF(RES_hh_fech!I19=0,0,RES_hh_fech!I19/RES_summary!I$19)</f>
        <v>19.030896538474977</v>
      </c>
      <c r="J19" s="72">
        <f>IF(RES_hh_fech!J19=0,0,RES_hh_fech!J19/RES_summary!J$19)</f>
        <v>17.808991489354867</v>
      </c>
      <c r="K19" s="72">
        <f>IF(RES_hh_fech!K19=0,0,RES_hh_fech!K19/RES_summary!K$19)</f>
        <v>19.253322238204511</v>
      </c>
      <c r="L19" s="72">
        <f>IF(RES_hh_fech!L19=0,0,RES_hh_fech!L19/RES_summary!L$19)</f>
        <v>18.923314901841653</v>
      </c>
      <c r="M19" s="72">
        <f>IF(RES_hh_fech!M19=0,0,RES_hh_fech!M19/RES_summary!M$19)</f>
        <v>18.614016020865122</v>
      </c>
      <c r="N19" s="72">
        <f>IF(RES_hh_fech!N19=0,0,RES_hh_fech!N19/RES_summary!N$19)</f>
        <v>18.561263004721564</v>
      </c>
      <c r="O19" s="72">
        <f>IF(RES_hh_fech!O19=0,0,RES_hh_fech!O19/RES_summary!O$19)</f>
        <v>18.223394006210388</v>
      </c>
      <c r="P19" s="72">
        <f>IF(RES_hh_fech!P19=0,0,RES_hh_fech!P19/RES_summary!P$19)</f>
        <v>19.518293689529976</v>
      </c>
      <c r="Q19" s="72">
        <f>IF(RES_hh_fech!Q19=0,0,RES_hh_fech!Q19/RES_summary!Q$19)</f>
        <v>17.646056729114729</v>
      </c>
      <c r="R19" s="72">
        <f>IF(RES_hh_fech!R19=0,0,RES_hh_fech!R19/RES_summary!R$19)</f>
        <v>18.990192614677365</v>
      </c>
      <c r="S19" s="72">
        <f>IF(RES_hh_fech!S19=0,0,RES_hh_fech!S19/RES_summary!S$19)</f>
        <v>17.959130338938706</v>
      </c>
      <c r="T19" s="72">
        <f>IF(RES_hh_fech!T19=0,0,RES_hh_fech!T19/RES_summary!T$19)</f>
        <v>16.876714802824637</v>
      </c>
      <c r="U19" s="72">
        <f>IF(RES_hh_fech!U19=0,0,RES_hh_fech!U19/RES_summary!U$19)</f>
        <v>16.938490025017082</v>
      </c>
      <c r="V19" s="72">
        <f>IF(RES_hh_fech!V19=0,0,RES_hh_fech!V19/RES_summary!V$19)</f>
        <v>15.410312714020341</v>
      </c>
      <c r="W19" s="72">
        <f>IF(RES_hh_fech!W19=0,0,RES_hh_fech!W19/RES_summary!W$19)</f>
        <v>15.600319615729239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19.12503204620133</v>
      </c>
      <c r="C20" s="72">
        <f>IF(RES_hh_fech!C20=0,0,RES_hh_fech!C20/RES_summary!C$19)</f>
        <v>18.523080747301318</v>
      </c>
      <c r="D20" s="72">
        <f>IF(RES_hh_fech!D20=0,0,RES_hh_fech!D20/RES_summary!D$19)</f>
        <v>17.090792465083663</v>
      </c>
      <c r="E20" s="72">
        <f>IF(RES_hh_fech!E20=0,0,RES_hh_fech!E20/RES_summary!E$19)</f>
        <v>17.673399548701628</v>
      </c>
      <c r="F20" s="72">
        <f>IF(RES_hh_fech!F20=0,0,RES_hh_fech!F20/RES_summary!F$19)</f>
        <v>20.489424827072838</v>
      </c>
      <c r="G20" s="72">
        <f>IF(RES_hh_fech!G20=0,0,RES_hh_fech!G20/RES_summary!G$19)</f>
        <v>21.271076413241005</v>
      </c>
      <c r="H20" s="72">
        <f>IF(RES_hh_fech!H20=0,0,RES_hh_fech!H20/RES_summary!H$19)</f>
        <v>20.905125689707511</v>
      </c>
      <c r="I20" s="72">
        <f>IF(RES_hh_fech!I20=0,0,RES_hh_fech!I20/RES_summary!I$19)</f>
        <v>19.28184476385767</v>
      </c>
      <c r="J20" s="72">
        <f>IF(RES_hh_fech!J20=0,0,RES_hh_fech!J20/RES_summary!J$19)</f>
        <v>22.263360292691573</v>
      </c>
      <c r="K20" s="72">
        <f>IF(RES_hh_fech!K20=0,0,RES_hh_fech!K20/RES_summary!K$19)</f>
        <v>21.038822127271203</v>
      </c>
      <c r="L20" s="72">
        <f>IF(RES_hh_fech!L20=0,0,RES_hh_fech!L20/RES_summary!L$19)</f>
        <v>20.292915954222121</v>
      </c>
      <c r="M20" s="72">
        <f>IF(RES_hh_fech!M20=0,0,RES_hh_fech!M20/RES_summary!M$19)</f>
        <v>21.285788702062966</v>
      </c>
      <c r="N20" s="72">
        <f>IF(RES_hh_fech!N20=0,0,RES_hh_fech!N20/RES_summary!N$19)</f>
        <v>20.458620941495166</v>
      </c>
      <c r="O20" s="72">
        <f>IF(RES_hh_fech!O20=0,0,RES_hh_fech!O20/RES_summary!O$19)</f>
        <v>19.875786524534281</v>
      </c>
      <c r="P20" s="72">
        <f>IF(RES_hh_fech!P20=0,0,RES_hh_fech!P20/RES_summary!P$19)</f>
        <v>21.199867133966958</v>
      </c>
      <c r="Q20" s="72">
        <f>IF(RES_hh_fech!Q20=0,0,RES_hh_fech!Q20/RES_summary!Q$19)</f>
        <v>21.862591760195077</v>
      </c>
      <c r="R20" s="72">
        <f>IF(RES_hh_fech!R20=0,0,RES_hh_fech!R20/RES_summary!R$19)</f>
        <v>20.433085770167647</v>
      </c>
      <c r="S20" s="72">
        <f>IF(RES_hh_fech!S20=0,0,RES_hh_fech!S20/RES_summary!S$19)</f>
        <v>20.170663336495782</v>
      </c>
      <c r="T20" s="72">
        <f>IF(RES_hh_fech!T20=0,0,RES_hh_fech!T20/RES_summary!T$19)</f>
        <v>19.610197829482548</v>
      </c>
      <c r="U20" s="72">
        <f>IF(RES_hh_fech!U20=0,0,RES_hh_fech!U20/RES_summary!U$19)</f>
        <v>18.612618209156782</v>
      </c>
      <c r="V20" s="72">
        <f>IF(RES_hh_fech!V20=0,0,RES_hh_fech!V20/RES_summary!V$19)</f>
        <v>17.845018218396618</v>
      </c>
      <c r="W20" s="72">
        <f>IF(RES_hh_fech!W20=0,0,RES_hh_fech!W20/RES_summary!W$19)</f>
        <v>17.590305699467628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18.055884438063764</v>
      </c>
      <c r="C21" s="72">
        <f>IF(RES_hh_fech!C21=0,0,RES_hh_fech!C21/RES_summary!C$19)</f>
        <v>17.864702774296187</v>
      </c>
      <c r="D21" s="72">
        <f>IF(RES_hh_fech!D21=0,0,RES_hh_fech!D21/RES_summary!D$19)</f>
        <v>17.412101229186035</v>
      </c>
      <c r="E21" s="72">
        <f>IF(RES_hh_fech!E21=0,0,RES_hh_fech!E21/RES_summary!E$19)</f>
        <v>16.665020020899544</v>
      </c>
      <c r="F21" s="72">
        <f>IF(RES_hh_fech!F21=0,0,RES_hh_fech!F21/RES_summary!F$19)</f>
        <v>19.008852505919876</v>
      </c>
      <c r="G21" s="72">
        <f>IF(RES_hh_fech!G21=0,0,RES_hh_fech!G21/RES_summary!G$19)</f>
        <v>18.783786179096204</v>
      </c>
      <c r="H21" s="72">
        <f>IF(RES_hh_fech!H21=0,0,RES_hh_fech!H21/RES_summary!H$19)</f>
        <v>19.279143400031916</v>
      </c>
      <c r="I21" s="72">
        <f>IF(RES_hh_fech!I21=0,0,RES_hh_fech!I21/RES_summary!I$19)</f>
        <v>18.028279296790011</v>
      </c>
      <c r="J21" s="72">
        <f>IF(RES_hh_fech!J21=0,0,RES_hh_fech!J21/RES_summary!J$19)</f>
        <v>19.379080587789076</v>
      </c>
      <c r="K21" s="72">
        <f>IF(RES_hh_fech!K21=0,0,RES_hh_fech!K21/RES_summary!K$19)</f>
        <v>19.764607738957796</v>
      </c>
      <c r="L21" s="72">
        <f>IF(RES_hh_fech!L21=0,0,RES_hh_fech!L21/RES_summary!L$19)</f>
        <v>19.061643777158931</v>
      </c>
      <c r="M21" s="72">
        <f>IF(RES_hh_fech!M21=0,0,RES_hh_fech!M21/RES_summary!M$19)</f>
        <v>17.345906360294155</v>
      </c>
      <c r="N21" s="72">
        <f>IF(RES_hh_fech!N21=0,0,RES_hh_fech!N21/RES_summary!N$19)</f>
        <v>18.774822617926162</v>
      </c>
      <c r="O21" s="72">
        <f>IF(RES_hh_fech!O21=0,0,RES_hh_fech!O21/RES_summary!O$19)</f>
        <v>18.52418626378935</v>
      </c>
      <c r="P21" s="72">
        <f>IF(RES_hh_fech!P21=0,0,RES_hh_fech!P21/RES_summary!P$19)</f>
        <v>18.458792995083648</v>
      </c>
      <c r="Q21" s="72">
        <f>IF(RES_hh_fech!Q21=0,0,RES_hh_fech!Q21/RES_summary!Q$19)</f>
        <v>17.899970229913688</v>
      </c>
      <c r="R21" s="72">
        <f>IF(RES_hh_fech!R21=0,0,RES_hh_fech!R21/RES_summary!R$19)</f>
        <v>18.721613366755104</v>
      </c>
      <c r="S21" s="72">
        <f>IF(RES_hh_fech!S21=0,0,RES_hh_fech!S21/RES_summary!S$19)</f>
        <v>18.006058483339807</v>
      </c>
      <c r="T21" s="72">
        <f>IF(RES_hh_fech!T21=0,0,RES_hh_fech!T21/RES_summary!T$19)</f>
        <v>17.799082981383478</v>
      </c>
      <c r="U21" s="72">
        <f>IF(RES_hh_fech!U21=0,0,RES_hh_fech!U21/RES_summary!U$19)</f>
        <v>17.809100901727035</v>
      </c>
      <c r="V21" s="72">
        <f>IF(RES_hh_fech!V21=0,0,RES_hh_fech!V21/RES_summary!V$19)</f>
        <v>15.446517529604421</v>
      </c>
      <c r="W21" s="72">
        <f>IF(RES_hh_fech!W21=0,0,RES_hh_fech!W21/RES_summary!W$19)</f>
        <v>16.742685665168381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19.593199555943507</v>
      </c>
      <c r="C22" s="72">
        <f>IF(RES_hh_fech!C22=0,0,RES_hh_fech!C22/RES_summary!C$19)</f>
        <v>19.900707800065202</v>
      </c>
      <c r="D22" s="72">
        <f>IF(RES_hh_fech!D22=0,0,RES_hh_fech!D22/RES_summary!D$19)</f>
        <v>16.463024418334747</v>
      </c>
      <c r="E22" s="72">
        <f>IF(RES_hh_fech!E22=0,0,RES_hh_fech!E22/RES_summary!E$19)</f>
        <v>17.114660039760938</v>
      </c>
      <c r="F22" s="72">
        <f>IF(RES_hh_fech!F22=0,0,RES_hh_fech!F22/RES_summary!F$19)</f>
        <v>18.442163255985086</v>
      </c>
      <c r="G22" s="72">
        <f>IF(RES_hh_fech!G22=0,0,RES_hh_fech!G22/RES_summary!G$19)</f>
        <v>15.913486535721496</v>
      </c>
      <c r="H22" s="72">
        <f>IF(RES_hh_fech!H22=0,0,RES_hh_fech!H22/RES_summary!H$19)</f>
        <v>14.18421763855954</v>
      </c>
      <c r="I22" s="72">
        <f>IF(RES_hh_fech!I22=0,0,RES_hh_fech!I22/RES_summary!I$19)</f>
        <v>19.12382261957476</v>
      </c>
      <c r="J22" s="72">
        <f>IF(RES_hh_fech!J22=0,0,RES_hh_fech!J22/RES_summary!J$19)</f>
        <v>16.465204844115622</v>
      </c>
      <c r="K22" s="72">
        <f>IF(RES_hh_fech!K22=0,0,RES_hh_fech!K22/RES_summary!K$19)</f>
        <v>16.406899457118389</v>
      </c>
      <c r="L22" s="72">
        <f>IF(RES_hh_fech!L22=0,0,RES_hh_fech!L22/RES_summary!L$19)</f>
        <v>18.081663326324055</v>
      </c>
      <c r="M22" s="72">
        <f>IF(RES_hh_fech!M22=0,0,RES_hh_fech!M22/RES_summary!M$19)</f>
        <v>15.58708661383298</v>
      </c>
      <c r="N22" s="72">
        <f>IF(RES_hh_fech!N22=0,0,RES_hh_fech!N22/RES_summary!N$19)</f>
        <v>16.614008692216508</v>
      </c>
      <c r="O22" s="72">
        <f>IF(RES_hh_fech!O22=0,0,RES_hh_fech!O22/RES_summary!O$19)</f>
        <v>16.806768961583327</v>
      </c>
      <c r="P22" s="72">
        <f>IF(RES_hh_fech!P22=0,0,RES_hh_fech!P22/RES_summary!P$19)</f>
        <v>16.11291967684172</v>
      </c>
      <c r="Q22" s="72">
        <f>IF(RES_hh_fech!Q22=0,0,RES_hh_fech!Q22/RES_summary!Q$19)</f>
        <v>15.572605889788111</v>
      </c>
      <c r="R22" s="72">
        <f>IF(RES_hh_fech!R22=0,0,RES_hh_fech!R22/RES_summary!R$19)</f>
        <v>15.867823034529692</v>
      </c>
      <c r="S22" s="72">
        <f>IF(RES_hh_fech!S22=0,0,RES_hh_fech!S22/RES_summary!S$19)</f>
        <v>16.368844532102457</v>
      </c>
      <c r="T22" s="72">
        <f>IF(RES_hh_fech!T22=0,0,RES_hh_fech!T22/RES_summary!T$19)</f>
        <v>17.448200074614508</v>
      </c>
      <c r="U22" s="72">
        <f>IF(RES_hh_fech!U22=0,0,RES_hh_fech!U22/RES_summary!U$19)</f>
        <v>16.833127123898112</v>
      </c>
      <c r="V22" s="72">
        <f>IF(RES_hh_fech!V22=0,0,RES_hh_fech!V22/RES_summary!V$19)</f>
        <v>14.960600704657898</v>
      </c>
      <c r="W22" s="72">
        <f>IF(RES_hh_fech!W22=0,0,RES_hh_fech!W22/RES_summary!W$19)</f>
        <v>14.873408683046499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15.508335886564462</v>
      </c>
      <c r="C25" s="74">
        <f>IF(RES_hh_fech!C25=0,0,RES_hh_fech!C25/RES_summary!C$19)</f>
        <v>14.656554425227432</v>
      </c>
      <c r="D25" s="74">
        <f>IF(RES_hh_fech!D25=0,0,RES_hh_fech!D25/RES_summary!D$19)</f>
        <v>14.700941103672562</v>
      </c>
      <c r="E25" s="74">
        <f>IF(RES_hh_fech!E25=0,0,RES_hh_fech!E25/RES_summary!E$19)</f>
        <v>14.760181059578622</v>
      </c>
      <c r="F25" s="74">
        <f>IF(RES_hh_fech!F25=0,0,RES_hh_fech!F25/RES_summary!F$19)</f>
        <v>15.383134438108224</v>
      </c>
      <c r="G25" s="74">
        <f>IF(RES_hh_fech!G25=0,0,RES_hh_fech!G25/RES_summary!G$19)</f>
        <v>15.936527526948369</v>
      </c>
      <c r="H25" s="74">
        <f>IF(RES_hh_fech!H25=0,0,RES_hh_fech!H25/RES_summary!H$19)</f>
        <v>16.551916379276406</v>
      </c>
      <c r="I25" s="74">
        <f>IF(RES_hh_fech!I25=0,0,RES_hh_fech!I25/RES_summary!I$19)</f>
        <v>16.783826912561342</v>
      </c>
      <c r="J25" s="74">
        <f>IF(RES_hh_fech!J25=0,0,RES_hh_fech!J25/RES_summary!J$19)</f>
        <v>15.835457082627679</v>
      </c>
      <c r="K25" s="74">
        <f>IF(RES_hh_fech!K25=0,0,RES_hh_fech!K25/RES_summary!K$19)</f>
        <v>16.267028099462696</v>
      </c>
      <c r="L25" s="74">
        <f>IF(RES_hh_fech!L25=0,0,RES_hh_fech!L25/RES_summary!L$19)</f>
        <v>15.802041862302787</v>
      </c>
      <c r="M25" s="74">
        <f>IF(RES_hh_fech!M25=0,0,RES_hh_fech!M25/RES_summary!M$19)</f>
        <v>15.377212800040121</v>
      </c>
      <c r="N25" s="74">
        <f>IF(RES_hh_fech!N25=0,0,RES_hh_fech!N25/RES_summary!N$19)</f>
        <v>16.085995682387562</v>
      </c>
      <c r="O25" s="74">
        <f>IF(RES_hh_fech!O25=0,0,RES_hh_fech!O25/RES_summary!O$19)</f>
        <v>15.741158513523482</v>
      </c>
      <c r="P25" s="74">
        <f>IF(RES_hh_fech!P25=0,0,RES_hh_fech!P25/RES_summary!P$19)</f>
        <v>16.029701745583402</v>
      </c>
      <c r="Q25" s="74">
        <f>IF(RES_hh_fech!Q25=0,0,RES_hh_fech!Q25/RES_summary!Q$19)</f>
        <v>15.662496374940149</v>
      </c>
      <c r="R25" s="74">
        <f>IF(RES_hh_fech!R25=0,0,RES_hh_fech!R25/RES_summary!R$19)</f>
        <v>15.808214619753251</v>
      </c>
      <c r="S25" s="74">
        <f>IF(RES_hh_fech!S25=0,0,RES_hh_fech!S25/RES_summary!S$19)</f>
        <v>15.650942955474001</v>
      </c>
      <c r="T25" s="74">
        <f>IF(RES_hh_fech!T25=0,0,RES_hh_fech!T25/RES_summary!T$19)</f>
        <v>15.46758417702614</v>
      </c>
      <c r="U25" s="74">
        <f>IF(RES_hh_fech!U25=0,0,RES_hh_fech!U25/RES_summary!U$19)</f>
        <v>15.382148651986212</v>
      </c>
      <c r="V25" s="74">
        <f>IF(RES_hh_fech!V25=0,0,RES_hh_fech!V25/RES_summary!V$19)</f>
        <v>14.1467782225434</v>
      </c>
      <c r="W25" s="74">
        <f>IF(RES_hh_fech!W25=0,0,RES_hh_fech!W25/RES_summary!W$19)</f>
        <v>14.17720156329125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5.6784984278133388</v>
      </c>
      <c r="C26" s="77">
        <f>IF(RES_hh_fech!C26=0,0,RES_hh_fech!C26/RES_summary!C$19)</f>
        <v>5.5072865280181844</v>
      </c>
      <c r="D26" s="77">
        <f>IF(RES_hh_fech!D26=0,0,RES_hh_fech!D26/RES_summary!D$19)</f>
        <v>5.4641661901964564</v>
      </c>
      <c r="E26" s="77">
        <f>IF(RES_hh_fech!E26=0,0,RES_hh_fech!E26/RES_summary!E$19)</f>
        <v>5.460159537405147</v>
      </c>
      <c r="F26" s="77">
        <f>IF(RES_hh_fech!F26=0,0,RES_hh_fech!F26/RES_summary!F$19)</f>
        <v>6.0103929606988808</v>
      </c>
      <c r="G26" s="77">
        <f>IF(RES_hh_fech!G26=0,0,RES_hh_fech!G26/RES_summary!G$19)</f>
        <v>6.1773898257821562</v>
      </c>
      <c r="H26" s="77">
        <f>IF(RES_hh_fech!H26=0,0,RES_hh_fech!H26/RES_summary!H$19)</f>
        <v>6.4049458174004616</v>
      </c>
      <c r="I26" s="77">
        <f>IF(RES_hh_fech!I26=0,0,RES_hh_fech!I26/RES_summary!I$19)</f>
        <v>6.2705929697518812</v>
      </c>
      <c r="J26" s="77">
        <f>IF(RES_hh_fech!J26=0,0,RES_hh_fech!J26/RES_summary!J$19)</f>
        <v>6.5085965327555924</v>
      </c>
      <c r="K26" s="77">
        <f>IF(RES_hh_fech!K26=0,0,RES_hh_fech!K26/RES_summary!K$19)</f>
        <v>6.7117146593317889</v>
      </c>
      <c r="L26" s="77">
        <f>IF(RES_hh_fech!L26=0,0,RES_hh_fech!L26/RES_summary!L$19)</f>
        <v>6.5829405653167665</v>
      </c>
      <c r="M26" s="77">
        <f>IF(RES_hh_fech!M26=0,0,RES_hh_fech!M26/RES_summary!M$19)</f>
        <v>6.6090136643367892</v>
      </c>
      <c r="N26" s="77">
        <f>IF(RES_hh_fech!N26=0,0,RES_hh_fech!N26/RES_summary!N$19)</f>
        <v>6.8482904436222469</v>
      </c>
      <c r="O26" s="77">
        <f>IF(RES_hh_fech!O26=0,0,RES_hh_fech!O26/RES_summary!O$19)</f>
        <v>7.6082546434569558</v>
      </c>
      <c r="P26" s="77">
        <f>IF(RES_hh_fech!P26=0,0,RES_hh_fech!P26/RES_summary!P$19)</f>
        <v>8.1034598146004111</v>
      </c>
      <c r="Q26" s="77">
        <f>IF(RES_hh_fech!Q26=0,0,RES_hh_fech!Q26/RES_summary!Q$19)</f>
        <v>7.7367943631506666</v>
      </c>
      <c r="R26" s="77">
        <f>IF(RES_hh_fech!R26=0,0,RES_hh_fech!R26/RES_summary!R$19)</f>
        <v>6.9587257804889404</v>
      </c>
      <c r="S26" s="77">
        <f>IF(RES_hh_fech!S26=0,0,RES_hh_fech!S26/RES_summary!S$19)</f>
        <v>6.7149445054028529</v>
      </c>
      <c r="T26" s="77">
        <f>IF(RES_hh_fech!T26=0,0,RES_hh_fech!T26/RES_summary!T$19)</f>
        <v>7.0978088882117181</v>
      </c>
      <c r="U26" s="77">
        <f>IF(RES_hh_fech!U26=0,0,RES_hh_fech!U26/RES_summary!U$19)</f>
        <v>7.0617275974976526</v>
      </c>
      <c r="V26" s="77">
        <f>IF(RES_hh_fech!V26=0,0,RES_hh_fech!V26/RES_summary!V$19)</f>
        <v>7.2896255887287928</v>
      </c>
      <c r="W26" s="77">
        <f>IF(RES_hh_fech!W26=0,0,RES_hh_fech!W26/RES_summary!W$19)</f>
        <v>7.0430330316067735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2.5947313575503292</v>
      </c>
      <c r="C27" s="69">
        <f>IF(RES_hh_fech!C27=0,0,RES_hh_fech!C27/RES_summary!C$19)</f>
        <v>2.6051554491916793</v>
      </c>
      <c r="D27" s="69">
        <f>IF(RES_hh_fech!D27=0,0,RES_hh_fech!D27/RES_summary!D$19)</f>
        <v>2.5478765813479241</v>
      </c>
      <c r="E27" s="69">
        <f>IF(RES_hh_fech!E27=0,0,RES_hh_fech!E27/RES_summary!E$19)</f>
        <v>2.7293326388462402</v>
      </c>
      <c r="F27" s="69">
        <f>IF(RES_hh_fech!F27=0,0,RES_hh_fech!F27/RES_summary!F$19)</f>
        <v>2.8056583076409809</v>
      </c>
      <c r="G27" s="69">
        <f>IF(RES_hh_fech!G27=0,0,RES_hh_fech!G27/RES_summary!G$19)</f>
        <v>2.887727033647923</v>
      </c>
      <c r="H27" s="69">
        <f>IF(RES_hh_fech!H27=0,0,RES_hh_fech!H27/RES_summary!H$19)</f>
        <v>2.8409233221493415</v>
      </c>
      <c r="I27" s="69">
        <f>IF(RES_hh_fech!I27=0,0,RES_hh_fech!I27/RES_summary!I$19)</f>
        <v>2.8034701831924855</v>
      </c>
      <c r="J27" s="69">
        <f>IF(RES_hh_fech!J27=0,0,RES_hh_fech!J27/RES_summary!J$19)</f>
        <v>2.3592925898451176</v>
      </c>
      <c r="K27" s="69">
        <f>IF(RES_hh_fech!K27=0,0,RES_hh_fech!K27/RES_summary!K$19)</f>
        <v>2.5031146391715509</v>
      </c>
      <c r="L27" s="69">
        <f>IF(RES_hh_fech!L27=0,0,RES_hh_fech!L27/RES_summary!L$19)</f>
        <v>2.5083694906379881</v>
      </c>
      <c r="M27" s="69">
        <f>IF(RES_hh_fech!M27=0,0,RES_hh_fech!M27/RES_summary!M$19)</f>
        <v>2.3317476987359531</v>
      </c>
      <c r="N27" s="69">
        <f>IF(RES_hh_fech!N27=0,0,RES_hh_fech!N27/RES_summary!N$19)</f>
        <v>2.4704599983735958</v>
      </c>
      <c r="O27" s="69">
        <f>IF(RES_hh_fech!O27=0,0,RES_hh_fech!O27/RES_summary!O$19)</f>
        <v>2.4754428073823642</v>
      </c>
      <c r="P27" s="69">
        <f>IF(RES_hh_fech!P27=0,0,RES_hh_fech!P27/RES_summary!P$19)</f>
        <v>2.5036769275518536</v>
      </c>
      <c r="Q27" s="69">
        <f>IF(RES_hh_fech!Q27=0,0,RES_hh_fech!Q27/RES_summary!Q$19)</f>
        <v>2.6013648210787603</v>
      </c>
      <c r="R27" s="69">
        <f>IF(RES_hh_fech!R27=0,0,RES_hh_fech!R27/RES_summary!R$19)</f>
        <v>2.6453401428283323</v>
      </c>
      <c r="S27" s="69">
        <f>IF(RES_hh_fech!S27=0,0,RES_hh_fech!S27/RES_summary!S$19)</f>
        <v>2.5989002148329039</v>
      </c>
      <c r="T27" s="69">
        <f>IF(RES_hh_fech!T27=0,0,RES_hh_fech!T27/RES_summary!T$19)</f>
        <v>2.5432248162046673</v>
      </c>
      <c r="U27" s="69">
        <f>IF(RES_hh_fech!U27=0,0,RES_hh_fech!U27/RES_summary!U$19)</f>
        <v>2.4590315302523122</v>
      </c>
      <c r="V27" s="69">
        <f>IF(RES_hh_fech!V27=0,0,RES_hh_fech!V27/RES_summary!V$19)</f>
        <v>2.5809028578691682</v>
      </c>
      <c r="W27" s="69">
        <f>IF(RES_hh_fech!W27=0,0,RES_hh_fech!W27/RES_summary!W$19)</f>
        <v>2.5593978849613976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3.0550683360229112</v>
      </c>
      <c r="C29" s="72">
        <f>IF(RES_hh_fech!C29=0,0,RES_hh_fech!C29/RES_summary!C$19)</f>
        <v>2.9563088464472287</v>
      </c>
      <c r="D29" s="72">
        <f>IF(RES_hh_fech!D29=0,0,RES_hh_fech!D29/RES_summary!D$19)</f>
        <v>2.935436415920027</v>
      </c>
      <c r="E29" s="72">
        <f>IF(RES_hh_fech!E29=0,0,RES_hh_fech!E29/RES_summary!E$19)</f>
        <v>3.2640025658903227</v>
      </c>
      <c r="F29" s="72">
        <f>IF(RES_hh_fech!F29=0,0,RES_hh_fech!F29/RES_summary!F$19)</f>
        <v>3.2438541800152816</v>
      </c>
      <c r="G29" s="72">
        <f>IF(RES_hh_fech!G29=0,0,RES_hh_fech!G29/RES_summary!G$19)</f>
        <v>3.1866471187992471</v>
      </c>
      <c r="H29" s="72">
        <f>IF(RES_hh_fech!H29=0,0,RES_hh_fech!H29/RES_summary!H$19)</f>
        <v>3.3130627580711209</v>
      </c>
      <c r="I29" s="72">
        <f>IF(RES_hh_fech!I29=0,0,RES_hh_fech!I29/RES_summary!I$19)</f>
        <v>3.25864428403839</v>
      </c>
      <c r="J29" s="72">
        <f>IF(RES_hh_fech!J29=0,0,RES_hh_fech!J29/RES_summary!J$19)</f>
        <v>2.7643895653746711</v>
      </c>
      <c r="K29" s="72">
        <f>IF(RES_hh_fech!K29=0,0,RES_hh_fech!K29/RES_summary!K$19)</f>
        <v>2.9673422163712684</v>
      </c>
      <c r="L29" s="72">
        <f>IF(RES_hh_fech!L29=0,0,RES_hh_fech!L29/RES_summary!L$19)</f>
        <v>2.8478571082462834</v>
      </c>
      <c r="M29" s="72">
        <f>IF(RES_hh_fech!M29=0,0,RES_hh_fech!M29/RES_summary!M$19)</f>
        <v>2.8359689259486776</v>
      </c>
      <c r="N29" s="72">
        <f>IF(RES_hh_fech!N29=0,0,RES_hh_fech!N29/RES_summary!N$19)</f>
        <v>2.8621123154345787</v>
      </c>
      <c r="O29" s="72">
        <f>IF(RES_hh_fech!O29=0,0,RES_hh_fech!O29/RES_summary!O$19)</f>
        <v>2.8337671022999809</v>
      </c>
      <c r="P29" s="72">
        <f>IF(RES_hh_fech!P29=0,0,RES_hh_fech!P29/RES_summary!P$19)</f>
        <v>3.087334227439531</v>
      </c>
      <c r="Q29" s="72">
        <f>IF(RES_hh_fech!Q29=0,0,RES_hh_fech!Q29/RES_summary!Q$19)</f>
        <v>2.9694396618606977</v>
      </c>
      <c r="R29" s="72">
        <f>IF(RES_hh_fech!R29=0,0,RES_hh_fech!R29/RES_summary!R$19)</f>
        <v>3.1746862205186699</v>
      </c>
      <c r="S29" s="72">
        <f>IF(RES_hh_fech!S29=0,0,RES_hh_fech!S29/RES_summary!S$19)</f>
        <v>3.1209891886819983</v>
      </c>
      <c r="T29" s="72">
        <f>IF(RES_hh_fech!T29=0,0,RES_hh_fech!T29/RES_summary!T$19)</f>
        <v>3.0925200870355631</v>
      </c>
      <c r="U29" s="72">
        <f>IF(RES_hh_fech!U29=0,0,RES_hh_fech!U29/RES_summary!U$19)</f>
        <v>3.2097078551425886</v>
      </c>
      <c r="V29" s="72">
        <f>IF(RES_hh_fech!V29=0,0,RES_hh_fech!V29/RES_summary!V$19)</f>
        <v>3.0828154809201775</v>
      </c>
      <c r="W29" s="72">
        <f>IF(RES_hh_fech!W29=0,0,RES_hh_fech!W29/RES_summary!W$19)</f>
        <v>3.2193315637134434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2.9784247111853004</v>
      </c>
      <c r="C30" s="72">
        <f>IF(RES_hh_fech!C30=0,0,RES_hh_fech!C30/RES_summary!C$19)</f>
        <v>3.0761994973184081</v>
      </c>
      <c r="D30" s="72">
        <f>IF(RES_hh_fech!D30=0,0,RES_hh_fech!D30/RES_summary!D$19)</f>
        <v>2.9873956711080401</v>
      </c>
      <c r="E30" s="72">
        <f>IF(RES_hh_fech!E30=0,0,RES_hh_fech!E30/RES_summary!E$19)</f>
        <v>3.104178229297708</v>
      </c>
      <c r="F30" s="72">
        <f>IF(RES_hh_fech!F30=0,0,RES_hh_fech!F30/RES_summary!F$19)</f>
        <v>3.3294491895608518</v>
      </c>
      <c r="G30" s="72">
        <f>IF(RES_hh_fech!G30=0,0,RES_hh_fech!G30/RES_summary!G$19)</f>
        <v>3.3415327946948552</v>
      </c>
      <c r="H30" s="72">
        <f>IF(RES_hh_fech!H30=0,0,RES_hh_fech!H30/RES_summary!H$19)</f>
        <v>3.3722606802569794</v>
      </c>
      <c r="I30" s="72">
        <f>IF(RES_hh_fech!I30=0,0,RES_hh_fech!I30/RES_summary!I$19)</f>
        <v>3.368806713221685</v>
      </c>
      <c r="J30" s="72">
        <f>IF(RES_hh_fech!J30=0,0,RES_hh_fech!J30/RES_summary!J$19)</f>
        <v>2.6338123606603308</v>
      </c>
      <c r="K30" s="72">
        <f>IF(RES_hh_fech!K30=0,0,RES_hh_fech!K30/RES_summary!K$19)</f>
        <v>2.9299949819864133</v>
      </c>
      <c r="L30" s="72">
        <f>IF(RES_hh_fech!L30=0,0,RES_hh_fech!L30/RES_summary!L$19)</f>
        <v>2.9808973119391164</v>
      </c>
      <c r="M30" s="72">
        <f>IF(RES_hh_fech!M30=0,0,RES_hh_fech!M30/RES_summary!M$19)</f>
        <v>2.6967810637220935</v>
      </c>
      <c r="N30" s="72">
        <f>IF(RES_hh_fech!N30=0,0,RES_hh_fech!N30/RES_summary!N$19)</f>
        <v>2.9290078129028827</v>
      </c>
      <c r="O30" s="72">
        <f>IF(RES_hh_fech!O30=0,0,RES_hh_fech!O30/RES_summary!O$19)</f>
        <v>2.9218100054606726</v>
      </c>
      <c r="P30" s="72">
        <f>IF(RES_hh_fech!P30=0,0,RES_hh_fech!P30/RES_summary!P$19)</f>
        <v>2.9408482271850076</v>
      </c>
      <c r="Q30" s="72">
        <f>IF(RES_hh_fech!Q30=0,0,RES_hh_fech!Q30/RES_summary!Q$19)</f>
        <v>3.0470054164426026</v>
      </c>
      <c r="R30" s="72">
        <f>IF(RES_hh_fech!R30=0,0,RES_hh_fech!R30/RES_summary!R$19)</f>
        <v>3.2478665347650648</v>
      </c>
      <c r="S30" s="72">
        <f>IF(RES_hh_fech!S30=0,0,RES_hh_fech!S30/RES_summary!S$19)</f>
        <v>3.1478865934171107</v>
      </c>
      <c r="T30" s="72">
        <f>IF(RES_hh_fech!T30=0,0,RES_hh_fech!T30/RES_summary!T$19)</f>
        <v>3.0504941009072937</v>
      </c>
      <c r="U30" s="72">
        <f>IF(RES_hh_fech!U30=0,0,RES_hh_fech!U30/RES_summary!U$19)</f>
        <v>2.9145088217765291</v>
      </c>
      <c r="V30" s="72">
        <f>IF(RES_hh_fech!V30=0,0,RES_hh_fech!V30/RES_summary!V$19)</f>
        <v>3.223607185824505</v>
      </c>
      <c r="W30" s="72">
        <f>IF(RES_hh_fech!W30=0,0,RES_hh_fech!W30/RES_summary!W$19)</f>
        <v>3.2041203259424931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2.4567505568900883</v>
      </c>
      <c r="C32" s="77">
        <f>IF(RES_hh_fech!C32=0,0,RES_hh_fech!C32/RES_summary!C$19)</f>
        <v>2.436645108535775</v>
      </c>
      <c r="D32" s="77">
        <f>IF(RES_hh_fech!D32=0,0,RES_hh_fech!D32/RES_summary!D$19)</f>
        <v>2.3834130897142467</v>
      </c>
      <c r="E32" s="77">
        <f>IF(RES_hh_fech!E32=0,0,RES_hh_fech!E32/RES_summary!E$19)</f>
        <v>2.5771391318807333</v>
      </c>
      <c r="F32" s="77">
        <f>IF(RES_hh_fech!F32=0,0,RES_hh_fech!F32/RES_summary!F$19)</f>
        <v>2.5910018736069786</v>
      </c>
      <c r="G32" s="77">
        <f>IF(RES_hh_fech!G32=0,0,RES_hh_fech!G32/RES_summary!G$19)</f>
        <v>2.6963750236369801</v>
      </c>
      <c r="H32" s="77">
        <f>IF(RES_hh_fech!H32=0,0,RES_hh_fech!H32/RES_summary!H$19)</f>
        <v>2.6013747898737525</v>
      </c>
      <c r="I32" s="77">
        <f>IF(RES_hh_fech!I32=0,0,RES_hh_fech!I32/RES_summary!I$19)</f>
        <v>2.5463707885633693</v>
      </c>
      <c r="J32" s="77">
        <f>IF(RES_hh_fech!J32=0,0,RES_hh_fech!J32/RES_summary!J$19)</f>
        <v>2.2272978930578167</v>
      </c>
      <c r="K32" s="77">
        <f>IF(RES_hh_fech!K32=0,0,RES_hh_fech!K32/RES_summary!K$19)</f>
        <v>2.3032236095043448</v>
      </c>
      <c r="L32" s="77">
        <f>IF(RES_hh_fech!L32=0,0,RES_hh_fech!L32/RES_summary!L$19)</f>
        <v>2.2928893329608107</v>
      </c>
      <c r="M32" s="77">
        <f>IF(RES_hh_fech!M32=0,0,RES_hh_fech!M32/RES_summary!M$19)</f>
        <v>2.1534261244853719</v>
      </c>
      <c r="N32" s="77">
        <f>IF(RES_hh_fech!N32=0,0,RES_hh_fech!N32/RES_summary!N$19)</f>
        <v>2.2582177632368401</v>
      </c>
      <c r="O32" s="77">
        <f>IF(RES_hh_fech!O32=0,0,RES_hh_fech!O32/RES_summary!O$19)</f>
        <v>2.2728953092924749</v>
      </c>
      <c r="P32" s="77">
        <f>IF(RES_hh_fech!P32=0,0,RES_hh_fech!P32/RES_summary!P$19)</f>
        <v>2.2949676013135027</v>
      </c>
      <c r="Q32" s="77">
        <f>IF(RES_hh_fech!Q32=0,0,RES_hh_fech!Q32/RES_summary!Q$19)</f>
        <v>2.4077383202725664</v>
      </c>
      <c r="R32" s="77">
        <f>IF(RES_hh_fech!R32=0,0,RES_hh_fech!R32/RES_summary!R$19)</f>
        <v>2.3883040191077471</v>
      </c>
      <c r="S32" s="77">
        <f>IF(RES_hh_fech!S32=0,0,RES_hh_fech!S32/RES_summary!S$19)</f>
        <v>2.3773098178417116</v>
      </c>
      <c r="T32" s="77">
        <f>IF(RES_hh_fech!T32=0,0,RES_hh_fech!T32/RES_summary!T$19)</f>
        <v>2.3505272094407861</v>
      </c>
      <c r="U32" s="77">
        <f>IF(RES_hh_fech!U32=0,0,RES_hh_fech!U32/RES_summary!U$19)</f>
        <v>2.2855828797399318</v>
      </c>
      <c r="V32" s="77">
        <f>IF(RES_hh_fech!V32=0,0,RES_hh_fech!V32/RES_summary!V$19)</f>
        <v>2.3725149193300168</v>
      </c>
      <c r="W32" s="77">
        <f>IF(RES_hh_fech!W32=0,0,RES_hh_fech!W32/RES_summary!W$19)</f>
        <v>2.3462611600801058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94.555042973800212</v>
      </c>
      <c r="C3" s="65">
        <f>IF(RES_hh_tesh!C3=0,0,RES_hh_tesh!C3/RES_summary!C$19)</f>
        <v>99.388516311003002</v>
      </c>
      <c r="D3" s="65">
        <f>IF(RES_hh_tesh!D3=0,0,RES_hh_tesh!D3/RES_summary!D$19)</f>
        <v>94.259437580267615</v>
      </c>
      <c r="E3" s="65">
        <f>IF(RES_hh_tesh!E3=0,0,RES_hh_tesh!E3/RES_summary!E$19)</f>
        <v>99.752844777894936</v>
      </c>
      <c r="F3" s="65">
        <f>IF(RES_hh_tesh!F3=0,0,RES_hh_tesh!F3/RES_summary!F$19)</f>
        <v>91.508684556766525</v>
      </c>
      <c r="G3" s="65">
        <f>IF(RES_hh_tesh!G3=0,0,RES_hh_tesh!G3/RES_summary!G$19)</f>
        <v>90.688771089194262</v>
      </c>
      <c r="H3" s="65">
        <f>IF(RES_hh_tesh!H3=0,0,RES_hh_tesh!H3/RES_summary!H$19)</f>
        <v>87.336135688345465</v>
      </c>
      <c r="I3" s="65">
        <f>IF(RES_hh_tesh!I3=0,0,RES_hh_tesh!I3/RES_summary!I$19)</f>
        <v>80.720318232368442</v>
      </c>
      <c r="J3" s="65">
        <f>IF(RES_hh_tesh!J3=0,0,RES_hh_tesh!J3/RES_summary!J$19)</f>
        <v>92.65216939780484</v>
      </c>
      <c r="K3" s="65">
        <f>IF(RES_hh_tesh!K3=0,0,RES_hh_tesh!K3/RES_summary!K$19)</f>
        <v>88.917986025675347</v>
      </c>
      <c r="L3" s="65">
        <f>IF(RES_hh_tesh!L3=0,0,RES_hh_tesh!L3/RES_summary!L$19)</f>
        <v>100.38970817130148</v>
      </c>
      <c r="M3" s="65">
        <f>IF(RES_hh_tesh!M3=0,0,RES_hh_tesh!M3/RES_summary!M$19)</f>
        <v>81.838749568196036</v>
      </c>
      <c r="N3" s="65">
        <f>IF(RES_hh_tesh!N3=0,0,RES_hh_tesh!N3/RES_summary!N$19)</f>
        <v>89.635632417470873</v>
      </c>
      <c r="O3" s="65">
        <f>IF(RES_hh_tesh!O3=0,0,RES_hh_tesh!O3/RES_summary!O$19)</f>
        <v>99.211368602539608</v>
      </c>
      <c r="P3" s="65">
        <f>IF(RES_hh_tesh!P3=0,0,RES_hh_tesh!P3/RES_summary!P$19)</f>
        <v>79.304194664728143</v>
      </c>
      <c r="Q3" s="65">
        <f>IF(RES_hh_tesh!Q3=0,0,RES_hh_tesh!Q3/RES_summary!Q$19)</f>
        <v>89.149398700982218</v>
      </c>
      <c r="R3" s="65">
        <f>IF(RES_hh_tesh!R3=0,0,RES_hh_tesh!R3/RES_summary!R$19)</f>
        <v>91.380693709837601</v>
      </c>
      <c r="S3" s="65">
        <f>IF(RES_hh_tesh!S3=0,0,RES_hh_tesh!S3/RES_summary!S$19)</f>
        <v>91.436042049288631</v>
      </c>
      <c r="T3" s="65">
        <f>IF(RES_hh_tesh!T3=0,0,RES_hh_tesh!T3/RES_summary!T$19)</f>
        <v>91.798229445001837</v>
      </c>
      <c r="U3" s="65">
        <f>IF(RES_hh_tesh!U3=0,0,RES_hh_tesh!U3/RES_summary!U$19)</f>
        <v>90.635907836578795</v>
      </c>
      <c r="V3" s="65">
        <f>IF(RES_hh_tesh!V3=0,0,RES_hh_tesh!V3/RES_summary!V$19)</f>
        <v>91.038598416791515</v>
      </c>
      <c r="W3" s="65">
        <f>IF(RES_hh_tesh!W3=0,0,RES_hh_tesh!W3/RES_summary!W$19)</f>
        <v>101.56660462206167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82.764905516568277</v>
      </c>
      <c r="C4" s="69">
        <f>IF(RES_hh_tesh!C4=0,0,RES_hh_tesh!C4/RES_summary!C$19)</f>
        <v>87.878270256784148</v>
      </c>
      <c r="D4" s="69">
        <f>IF(RES_hh_tesh!D4=0,0,RES_hh_tesh!D4/RES_summary!D$19)</f>
        <v>82.847637923271847</v>
      </c>
      <c r="E4" s="69">
        <f>IF(RES_hh_tesh!E4=0,0,RES_hh_tesh!E4/RES_summary!E$19)</f>
        <v>88.086741788888929</v>
      </c>
      <c r="F4" s="69">
        <f>IF(RES_hh_tesh!F4=0,0,RES_hh_tesh!F4/RES_summary!F$19)</f>
        <v>78.936433149698416</v>
      </c>
      <c r="G4" s="69">
        <f>IF(RES_hh_tesh!G4=0,0,RES_hh_tesh!G4/RES_summary!G$19)</f>
        <v>77.729594727977755</v>
      </c>
      <c r="H4" s="69">
        <f>IF(RES_hh_tesh!H4=0,0,RES_hh_tesh!H4/RES_summary!H$19)</f>
        <v>73.840073118746261</v>
      </c>
      <c r="I4" s="69">
        <f>IF(RES_hh_tesh!I4=0,0,RES_hh_tesh!I4/RES_summary!I$19)</f>
        <v>67.639453250796507</v>
      </c>
      <c r="J4" s="69">
        <f>IF(RES_hh_tesh!J4=0,0,RES_hh_tesh!J4/RES_summary!J$19)</f>
        <v>79.429880380710927</v>
      </c>
      <c r="K4" s="69">
        <f>IF(RES_hh_tesh!K4=0,0,RES_hh_tesh!K4/RES_summary!K$19)</f>
        <v>75.209862190135169</v>
      </c>
      <c r="L4" s="69">
        <f>IF(RES_hh_tesh!L4=0,0,RES_hh_tesh!L4/RES_summary!L$19)</f>
        <v>86.806322889636533</v>
      </c>
      <c r="M4" s="69">
        <f>IF(RES_hh_tesh!M4=0,0,RES_hh_tesh!M4/RES_summary!M$19)</f>
        <v>68.821518489911114</v>
      </c>
      <c r="N4" s="69">
        <f>IF(RES_hh_tesh!N4=0,0,RES_hh_tesh!N4/RES_summary!N$19)</f>
        <v>75.813559952659929</v>
      </c>
      <c r="O4" s="69">
        <f>IF(RES_hh_tesh!O4=0,0,RES_hh_tesh!O4/RES_summary!O$19)</f>
        <v>85.344133932418885</v>
      </c>
      <c r="P4" s="69">
        <f>IF(RES_hh_tesh!P4=0,0,RES_hh_tesh!P4/RES_summary!P$19)</f>
        <v>65.133480843952071</v>
      </c>
      <c r="Q4" s="69">
        <f>IF(RES_hh_tesh!Q4=0,0,RES_hh_tesh!Q4/RES_summary!Q$19)</f>
        <v>74.825407437934942</v>
      </c>
      <c r="R4" s="69">
        <f>IF(RES_hh_tesh!R4=0,0,RES_hh_tesh!R4/RES_summary!R$19)</f>
        <v>76.697530967115355</v>
      </c>
      <c r="S4" s="69">
        <f>IF(RES_hh_tesh!S4=0,0,RES_hh_tesh!S4/RES_summary!S$19)</f>
        <v>76.823613605487409</v>
      </c>
      <c r="T4" s="69">
        <f>IF(RES_hh_tesh!T4=0,0,RES_hh_tesh!T4/RES_summary!T$19)</f>
        <v>77.089213551455359</v>
      </c>
      <c r="U4" s="69">
        <f>IF(RES_hh_tesh!U4=0,0,RES_hh_tesh!U4/RES_summary!U$19)</f>
        <v>75.806740255506227</v>
      </c>
      <c r="V4" s="69">
        <f>IF(RES_hh_tesh!V4=0,0,RES_hh_tesh!V4/RES_summary!V$19)</f>
        <v>76.861044418630584</v>
      </c>
      <c r="W4" s="69">
        <f>IF(RES_hh_tesh!W4=0,0,RES_hh_tesh!W4/RES_summary!W$19)</f>
        <v>86.7345823769205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80.945873531440853</v>
      </c>
      <c r="C5" s="72">
        <f>IF(RES_hh_tesh!C5=0,0,RES_hh_tesh!C5/RES_summary!C$19)</f>
        <v>89.784603586735159</v>
      </c>
      <c r="D5" s="72">
        <f>IF(RES_hh_tesh!D5=0,0,RES_hh_tesh!D5/RES_summary!D$19)</f>
        <v>87.471349059947897</v>
      </c>
      <c r="E5" s="72">
        <f>IF(RES_hh_tesh!E5=0,0,RES_hh_tesh!E5/RES_summary!E$19)</f>
        <v>71.885741942824154</v>
      </c>
      <c r="F5" s="72">
        <f>IF(RES_hh_tesh!F5=0,0,RES_hh_tesh!F5/RES_summary!F$19)</f>
        <v>85.259679734229195</v>
      </c>
      <c r="G5" s="72">
        <f>IF(RES_hh_tesh!G5=0,0,RES_hh_tesh!G5/RES_summary!G$19)</f>
        <v>72.333897982037797</v>
      </c>
      <c r="H5" s="72">
        <f>IF(RES_hh_tesh!H5=0,0,RES_hh_tesh!H5/RES_summary!H$19)</f>
        <v>72.459859718758892</v>
      </c>
      <c r="I5" s="72">
        <f>IF(RES_hh_tesh!I5=0,0,RES_hh_tesh!I5/RES_summary!I$19)</f>
        <v>56.294228705337666</v>
      </c>
      <c r="J5" s="72">
        <f>IF(RES_hh_tesh!J5=0,0,RES_hh_tesh!J5/RES_summary!J$19)</f>
        <v>75.357600876346993</v>
      </c>
      <c r="K5" s="72">
        <f>IF(RES_hh_tesh!K5=0,0,RES_hh_tesh!K5/RES_summary!K$19)</f>
        <v>125.91651198989783</v>
      </c>
      <c r="L5" s="72">
        <f>IF(RES_hh_tesh!L5=0,0,RES_hh_tesh!L5/RES_summary!L$19)</f>
        <v>73.277860593613866</v>
      </c>
      <c r="M5" s="72">
        <f>IF(RES_hh_tesh!M5=0,0,RES_hh_tesh!M5/RES_summary!M$19)</f>
        <v>64.937056190743945</v>
      </c>
      <c r="N5" s="72">
        <f>IF(RES_hh_tesh!N5=0,0,RES_hh_tesh!N5/RES_summary!N$19)</f>
        <v>71.671560717973435</v>
      </c>
      <c r="O5" s="72">
        <f>IF(RES_hh_tesh!O5=0,0,RES_hh_tesh!O5/RES_summary!O$19)</f>
        <v>91.156371078328107</v>
      </c>
      <c r="P5" s="72">
        <f>IF(RES_hh_tesh!P5=0,0,RES_hh_tesh!P5/RES_summary!P$19)</f>
        <v>64.923850662914191</v>
      </c>
      <c r="Q5" s="72">
        <f>IF(RES_hh_tesh!Q5=0,0,RES_hh_tesh!Q5/RES_summary!Q$19)</f>
        <v>70.975444883325707</v>
      </c>
      <c r="R5" s="72">
        <f>IF(RES_hh_tesh!R5=0,0,RES_hh_tesh!R5/RES_summary!R$19)</f>
        <v>75.850962826913033</v>
      </c>
      <c r="S5" s="72">
        <f>IF(RES_hh_tesh!S5=0,0,RES_hh_tesh!S5/RES_summary!S$19)</f>
        <v>81.010430328959131</v>
      </c>
      <c r="T5" s="72">
        <f>IF(RES_hh_tesh!T5=0,0,RES_hh_tesh!T5/RES_summary!T$19)</f>
        <v>78.273055151108153</v>
      </c>
      <c r="U5" s="72">
        <f>IF(RES_hh_tesh!U5=0,0,RES_hh_tesh!U5/RES_summary!U$19)</f>
        <v>69.544436274878237</v>
      </c>
      <c r="V5" s="72">
        <f>IF(RES_hh_tesh!V5=0,0,RES_hh_tesh!V5/RES_summary!V$19)</f>
        <v>69.192472855575033</v>
      </c>
      <c r="W5" s="72">
        <f>IF(RES_hh_tesh!W5=0,0,RES_hh_tesh!W5/RES_summary!W$19)</f>
        <v>89.550528472993889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82.096687005924522</v>
      </c>
      <c r="C6" s="72">
        <f>IF(RES_hh_tesh!C6=0,0,RES_hh_tesh!C6/RES_summary!C$19)</f>
        <v>84.710005495640715</v>
      </c>
      <c r="D6" s="72">
        <f>IF(RES_hh_tesh!D6=0,0,RES_hh_tesh!D6/RES_summary!D$19)</f>
        <v>102.80130795604798</v>
      </c>
      <c r="E6" s="72">
        <f>IF(RES_hh_tesh!E6=0,0,RES_hh_tesh!E6/RES_summary!E$19)</f>
        <v>65.448093607851277</v>
      </c>
      <c r="F6" s="72">
        <f>IF(RES_hh_tesh!F6=0,0,RES_hh_tesh!F6/RES_summary!F$19)</f>
        <v>63.146314016968496</v>
      </c>
      <c r="G6" s="72">
        <f>IF(RES_hh_tesh!G6=0,0,RES_hh_tesh!G6/RES_summary!G$19)</f>
        <v>84.412530148760084</v>
      </c>
      <c r="H6" s="72">
        <f>IF(RES_hh_tesh!H6=0,0,RES_hh_tesh!H6/RES_summary!H$19)</f>
        <v>76.403838661033205</v>
      </c>
      <c r="I6" s="72">
        <f>IF(RES_hh_tesh!I6=0,0,RES_hh_tesh!I6/RES_summary!I$19)</f>
        <v>68.385604580963459</v>
      </c>
      <c r="J6" s="72">
        <f>IF(RES_hh_tesh!J6=0,0,RES_hh_tesh!J6/RES_summary!J$19)</f>
        <v>73.841352359203412</v>
      </c>
      <c r="K6" s="72">
        <f>IF(RES_hh_tesh!K6=0,0,RES_hh_tesh!K6/RES_summary!K$19)</f>
        <v>74.080428697508808</v>
      </c>
      <c r="L6" s="72">
        <f>IF(RES_hh_tesh!L6=0,0,RES_hh_tesh!L6/RES_summary!L$19)</f>
        <v>86.69204054099859</v>
      </c>
      <c r="M6" s="72">
        <f>IF(RES_hh_tesh!M6=0,0,RES_hh_tesh!M6/RES_summary!M$19)</f>
        <v>68.31386092460545</v>
      </c>
      <c r="N6" s="72">
        <f>IF(RES_hh_tesh!N6=0,0,RES_hh_tesh!N6/RES_summary!N$19)</f>
        <v>73.019596764154272</v>
      </c>
      <c r="O6" s="72">
        <f>IF(RES_hh_tesh!O6=0,0,RES_hh_tesh!O6/RES_summary!O$19)</f>
        <v>82.013291422393579</v>
      </c>
      <c r="P6" s="72">
        <f>IF(RES_hh_tesh!P6=0,0,RES_hh_tesh!P6/RES_summary!P$19)</f>
        <v>66.256405376567827</v>
      </c>
      <c r="Q6" s="72">
        <f>IF(RES_hh_tesh!Q6=0,0,RES_hh_tesh!Q6/RES_summary!Q$19)</f>
        <v>69.955332017769905</v>
      </c>
      <c r="R6" s="72">
        <f>IF(RES_hh_tesh!R6=0,0,RES_hh_tesh!R6/RES_summary!R$19)</f>
        <v>74.548191012043972</v>
      </c>
      <c r="S6" s="72">
        <f>IF(RES_hh_tesh!S6=0,0,RES_hh_tesh!S6/RES_summary!S$19)</f>
        <v>76.943812381804207</v>
      </c>
      <c r="T6" s="72">
        <f>IF(RES_hh_tesh!T6=0,0,RES_hh_tesh!T6/RES_summary!T$19)</f>
        <v>75.562561275144773</v>
      </c>
      <c r="U6" s="72">
        <f>IF(RES_hh_tesh!U6=0,0,RES_hh_tesh!U6/RES_summary!U$19)</f>
        <v>70.127505609693102</v>
      </c>
      <c r="V6" s="72">
        <f>IF(RES_hh_tesh!V6=0,0,RES_hh_tesh!V6/RES_summary!V$19)</f>
        <v>78.607773792127745</v>
      </c>
      <c r="W6" s="72">
        <f>IF(RES_hh_tesh!W6=0,0,RES_hh_tesh!W6/RES_summary!W$19)</f>
        <v>84.992258936720205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82.764515726913515</v>
      </c>
      <c r="C7" s="72">
        <f>IF(RES_hh_tesh!C7=0,0,RES_hh_tesh!C7/RES_summary!C$19)</f>
        <v>85.991089194874036</v>
      </c>
      <c r="D7" s="72">
        <f>IF(RES_hh_tesh!D7=0,0,RES_hh_tesh!D7/RES_summary!D$19)</f>
        <v>76.001588548362236</v>
      </c>
      <c r="E7" s="72">
        <f>IF(RES_hh_tesh!E7=0,0,RES_hh_tesh!E7/RES_summary!E$19)</f>
        <v>84.330358935944943</v>
      </c>
      <c r="F7" s="72">
        <f>IF(RES_hh_tesh!F7=0,0,RES_hh_tesh!F7/RES_summary!F$19)</f>
        <v>80.169931531565041</v>
      </c>
      <c r="G7" s="72">
        <f>IF(RES_hh_tesh!G7=0,0,RES_hh_tesh!G7/RES_summary!G$19)</f>
        <v>79.885713528694225</v>
      </c>
      <c r="H7" s="72">
        <f>IF(RES_hh_tesh!H7=0,0,RES_hh_tesh!H7/RES_summary!H$19)</f>
        <v>72.059741481592383</v>
      </c>
      <c r="I7" s="72">
        <f>IF(RES_hh_tesh!I7=0,0,RES_hh_tesh!I7/RES_summary!I$19)</f>
        <v>62.553184719959575</v>
      </c>
      <c r="J7" s="72">
        <f>IF(RES_hh_tesh!J7=0,0,RES_hh_tesh!J7/RES_summary!J$19)</f>
        <v>82.223624010335726</v>
      </c>
      <c r="K7" s="72">
        <f>IF(RES_hh_tesh!K7=0,0,RES_hh_tesh!K7/RES_summary!K$19)</f>
        <v>71.898651662788907</v>
      </c>
      <c r="L7" s="72">
        <f>IF(RES_hh_tesh!L7=0,0,RES_hh_tesh!L7/RES_summary!L$19)</f>
        <v>81.74975205976844</v>
      </c>
      <c r="M7" s="72">
        <f>IF(RES_hh_tesh!M7=0,0,RES_hh_tesh!M7/RES_summary!M$19)</f>
        <v>70.079717640887807</v>
      </c>
      <c r="N7" s="72">
        <f>IF(RES_hh_tesh!N7=0,0,RES_hh_tesh!N7/RES_summary!N$19)</f>
        <v>72.727674792680816</v>
      </c>
      <c r="O7" s="72">
        <f>IF(RES_hh_tesh!O7=0,0,RES_hh_tesh!O7/RES_summary!O$19)</f>
        <v>81.146437490558341</v>
      </c>
      <c r="P7" s="72">
        <f>IF(RES_hh_tesh!P7=0,0,RES_hh_tesh!P7/RES_summary!P$19)</f>
        <v>64.727095318104162</v>
      </c>
      <c r="Q7" s="72">
        <f>IF(RES_hh_tesh!Q7=0,0,RES_hh_tesh!Q7/RES_summary!Q$19)</f>
        <v>78.193724517276237</v>
      </c>
      <c r="R7" s="72">
        <f>IF(RES_hh_tesh!R7=0,0,RES_hh_tesh!R7/RES_summary!R$19)</f>
        <v>72.83269236072644</v>
      </c>
      <c r="S7" s="72">
        <f>IF(RES_hh_tesh!S7=0,0,RES_hh_tesh!S7/RES_summary!S$19)</f>
        <v>75.15101167918516</v>
      </c>
      <c r="T7" s="72">
        <f>IF(RES_hh_tesh!T7=0,0,RES_hh_tesh!T7/RES_summary!T$19)</f>
        <v>75.540694243430323</v>
      </c>
      <c r="U7" s="72">
        <f>IF(RES_hh_tesh!U7=0,0,RES_hh_tesh!U7/RES_summary!U$19)</f>
        <v>72.774280096957227</v>
      </c>
      <c r="V7" s="72">
        <f>IF(RES_hh_tesh!V7=0,0,RES_hh_tesh!V7/RES_summary!V$19)</f>
        <v>80.9624909221493</v>
      </c>
      <c r="W7" s="72">
        <f>IF(RES_hh_tesh!W7=0,0,RES_hh_tesh!W7/RES_summary!W$19)</f>
        <v>81.136523707562972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79.976809347540552</v>
      </c>
      <c r="C8" s="72">
        <f>IF(RES_hh_tesh!C8=0,0,RES_hh_tesh!C8/RES_summary!C$19)</f>
        <v>85.643836454137798</v>
      </c>
      <c r="D8" s="72">
        <f>IF(RES_hh_tesh!D8=0,0,RES_hh_tesh!D8/RES_summary!D$19)</f>
        <v>80.290712252211023</v>
      </c>
      <c r="E8" s="72">
        <f>IF(RES_hh_tesh!E8=0,0,RES_hh_tesh!E8/RES_summary!E$19)</f>
        <v>83.59177142367372</v>
      </c>
      <c r="F8" s="72">
        <f>IF(RES_hh_tesh!F8=0,0,RES_hh_tesh!F8/RES_summary!F$19)</f>
        <v>78.60646751146983</v>
      </c>
      <c r="G8" s="72">
        <f>IF(RES_hh_tesh!G8=0,0,RES_hh_tesh!G8/RES_summary!G$19)</f>
        <v>75.190913501505136</v>
      </c>
      <c r="H8" s="72">
        <f>IF(RES_hh_tesh!H8=0,0,RES_hh_tesh!H8/RES_summary!H$19)</f>
        <v>73.638694189649868</v>
      </c>
      <c r="I8" s="72">
        <f>IF(RES_hh_tesh!I8=0,0,RES_hh_tesh!I8/RES_summary!I$19)</f>
        <v>68.608847143297339</v>
      </c>
      <c r="J8" s="72">
        <f>IF(RES_hh_tesh!J8=0,0,RES_hh_tesh!J8/RES_summary!J$19)</f>
        <v>74.202449066223139</v>
      </c>
      <c r="K8" s="72">
        <f>IF(RES_hh_tesh!K8=0,0,RES_hh_tesh!K8/RES_summary!K$19)</f>
        <v>73.2012254056431</v>
      </c>
      <c r="L8" s="72">
        <f>IF(RES_hh_tesh!L8=0,0,RES_hh_tesh!L8/RES_summary!L$19)</f>
        <v>86.535066254082622</v>
      </c>
      <c r="M8" s="72">
        <f>IF(RES_hh_tesh!M8=0,0,RES_hh_tesh!M8/RES_summary!M$19)</f>
        <v>65.839689748283448</v>
      </c>
      <c r="N8" s="72">
        <f>IF(RES_hh_tesh!N8=0,0,RES_hh_tesh!N8/RES_summary!N$19)</f>
        <v>75.15124103020635</v>
      </c>
      <c r="O8" s="72">
        <f>IF(RES_hh_tesh!O8=0,0,RES_hh_tesh!O8/RES_summary!O$19)</f>
        <v>84.699004721174205</v>
      </c>
      <c r="P8" s="72">
        <f>IF(RES_hh_tesh!P8=0,0,RES_hh_tesh!P8/RES_summary!P$19)</f>
        <v>63.198657885948563</v>
      </c>
      <c r="Q8" s="72">
        <f>IF(RES_hh_tesh!Q8=0,0,RES_hh_tesh!Q8/RES_summary!Q$19)</f>
        <v>70.879455293813422</v>
      </c>
      <c r="R8" s="72">
        <f>IF(RES_hh_tesh!R8=0,0,RES_hh_tesh!R8/RES_summary!R$19)</f>
        <v>76.095387087792119</v>
      </c>
      <c r="S8" s="72">
        <f>IF(RES_hh_tesh!S8=0,0,RES_hh_tesh!S8/RES_summary!S$19)</f>
        <v>75.350493651190277</v>
      </c>
      <c r="T8" s="72">
        <f>IF(RES_hh_tesh!T8=0,0,RES_hh_tesh!T8/RES_summary!T$19)</f>
        <v>75.786060639746594</v>
      </c>
      <c r="U8" s="72">
        <f>IF(RES_hh_tesh!U8=0,0,RES_hh_tesh!U8/RES_summary!U$19)</f>
        <v>75.328341542998814</v>
      </c>
      <c r="V8" s="72">
        <f>IF(RES_hh_tesh!V8=0,0,RES_hh_tesh!V8/RES_summary!V$19)</f>
        <v>72.963113141591109</v>
      </c>
      <c r="W8" s="72">
        <f>IF(RES_hh_tesh!W8=0,0,RES_hh_tesh!W8/RES_summary!W$19)</f>
        <v>86.127371502911359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79.89400081078638</v>
      </c>
      <c r="C9" s="72">
        <f>IF(RES_hh_tesh!C9=0,0,RES_hh_tesh!C9/RES_summary!C$19)</f>
        <v>89.670267784013689</v>
      </c>
      <c r="D9" s="72">
        <f>IF(RES_hh_tesh!D9=0,0,RES_hh_tesh!D9/RES_summary!D$19)</f>
        <v>74.10901816417794</v>
      </c>
      <c r="E9" s="72">
        <f>IF(RES_hh_tesh!E9=0,0,RES_hh_tesh!E9/RES_summary!E$19)</f>
        <v>86.11913234484156</v>
      </c>
      <c r="F9" s="72">
        <f>IF(RES_hh_tesh!F9=0,0,RES_hh_tesh!F9/RES_summary!F$19)</f>
        <v>79.297910054673537</v>
      </c>
      <c r="G9" s="72">
        <f>IF(RES_hh_tesh!G9=0,0,RES_hh_tesh!G9/RES_summary!G$19)</f>
        <v>69.392810282039306</v>
      </c>
      <c r="H9" s="72">
        <f>IF(RES_hh_tesh!H9=0,0,RES_hh_tesh!H9/RES_summary!H$19)</f>
        <v>59.176687698624882</v>
      </c>
      <c r="I9" s="72">
        <f>IF(RES_hh_tesh!I9=0,0,RES_hh_tesh!I9/RES_summary!I$19)</f>
        <v>77.372612644333287</v>
      </c>
      <c r="J9" s="72">
        <f>IF(RES_hh_tesh!J9=0,0,RES_hh_tesh!J9/RES_summary!J$19)</f>
        <v>77.104294885362592</v>
      </c>
      <c r="K9" s="72">
        <f>IF(RES_hh_tesh!K9=0,0,RES_hh_tesh!K9/RES_summary!K$19)</f>
        <v>71.849721574156831</v>
      </c>
      <c r="L9" s="72">
        <f>IF(RES_hh_tesh!L9=0,0,RES_hh_tesh!L9/RES_summary!L$19)</f>
        <v>94.188346723020075</v>
      </c>
      <c r="M9" s="72">
        <f>IF(RES_hh_tesh!M9=0,0,RES_hh_tesh!M9/RES_summary!M$19)</f>
        <v>66.49157359459096</v>
      </c>
      <c r="N9" s="72">
        <f>IF(RES_hh_tesh!N9=0,0,RES_hh_tesh!N9/RES_summary!N$19)</f>
        <v>75.963795873691495</v>
      </c>
      <c r="O9" s="72">
        <f>IF(RES_hh_tesh!O9=0,0,RES_hh_tesh!O9/RES_summary!O$19)</f>
        <v>87.210906891941391</v>
      </c>
      <c r="P9" s="72">
        <f>IF(RES_hh_tesh!P9=0,0,RES_hh_tesh!P9/RES_summary!P$19)</f>
        <v>62.545348358288976</v>
      </c>
      <c r="Q9" s="72">
        <f>IF(RES_hh_tesh!Q9=0,0,RES_hh_tesh!Q9/RES_summary!Q$19)</f>
        <v>72.714293702548915</v>
      </c>
      <c r="R9" s="72">
        <f>IF(RES_hh_tesh!R9=0,0,RES_hh_tesh!R9/RES_summary!R$19)</f>
        <v>80.085666602197776</v>
      </c>
      <c r="S9" s="72">
        <f>IF(RES_hh_tesh!S9=0,0,RES_hh_tesh!S9/RES_summary!S$19)</f>
        <v>76.200489860903403</v>
      </c>
      <c r="T9" s="72">
        <f>IF(RES_hh_tesh!T9=0,0,RES_hh_tesh!T9/RES_summary!T$19)</f>
        <v>75.724826334791786</v>
      </c>
      <c r="U9" s="72">
        <f>IF(RES_hh_tesh!U9=0,0,RES_hh_tesh!U9/RES_summary!U$19)</f>
        <v>76.476030261223201</v>
      </c>
      <c r="V9" s="72">
        <f>IF(RES_hh_tesh!V9=0,0,RES_hh_tesh!V9/RES_summary!V$19)</f>
        <v>71.054533245313564</v>
      </c>
      <c r="W9" s="72">
        <f>IF(RES_hh_tesh!W9=0,0,RES_hh_tesh!W9/RES_summary!W$19)</f>
        <v>90.188030108961613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89.968283731719765</v>
      </c>
      <c r="C11" s="72">
        <f>IF(RES_hh_tesh!C11=0,0,RES_hh_tesh!C11/RES_summary!C$19)</f>
        <v>81.400726793766466</v>
      </c>
      <c r="D11" s="72">
        <f>IF(RES_hh_tesh!D11=0,0,RES_hh_tesh!D11/RES_summary!D$19)</f>
        <v>83.93354219808343</v>
      </c>
      <c r="E11" s="72">
        <f>IF(RES_hh_tesh!E11=0,0,RES_hh_tesh!E11/RES_summary!E$19)</f>
        <v>84.558755223038006</v>
      </c>
      <c r="F11" s="72">
        <f>IF(RES_hh_tesh!F11=0,0,RES_hh_tesh!F11/RES_summary!F$19)</f>
        <v>80.991455851857978</v>
      </c>
      <c r="G11" s="72">
        <f>IF(RES_hh_tesh!G11=0,0,RES_hh_tesh!G11/RES_summary!G$19)</f>
        <v>76.053477203007631</v>
      </c>
      <c r="H11" s="72">
        <f>IF(RES_hh_tesh!H11=0,0,RES_hh_tesh!H11/RES_summary!H$19)</f>
        <v>74.659463235056407</v>
      </c>
      <c r="I11" s="72">
        <f>IF(RES_hh_tesh!I11=0,0,RES_hh_tesh!I11/RES_summary!I$19)</f>
        <v>79.578726328689584</v>
      </c>
      <c r="J11" s="72">
        <f>IF(RES_hh_tesh!J11=0,0,RES_hh_tesh!J11/RES_summary!J$19)</f>
        <v>78.527743070758632</v>
      </c>
      <c r="K11" s="72">
        <f>IF(RES_hh_tesh!K11=0,0,RES_hh_tesh!K11/RES_summary!K$19)</f>
        <v>70.309751114439308</v>
      </c>
      <c r="L11" s="72">
        <f>IF(RES_hh_tesh!L11=0,0,RES_hh_tesh!L11/RES_summary!L$19)</f>
        <v>70.662985815166721</v>
      </c>
      <c r="M11" s="72">
        <f>IF(RES_hh_tesh!M11=0,0,RES_hh_tesh!M11/RES_summary!M$19)</f>
        <v>76.657871855804103</v>
      </c>
      <c r="N11" s="72">
        <f>IF(RES_hh_tesh!N11=0,0,RES_hh_tesh!N11/RES_summary!N$19)</f>
        <v>80.926971782593299</v>
      </c>
      <c r="O11" s="72">
        <f>IF(RES_hh_tesh!O11=0,0,RES_hh_tesh!O11/RES_summary!O$19)</f>
        <v>74.123619831406174</v>
      </c>
      <c r="P11" s="72">
        <f>IF(RES_hh_tesh!P11=0,0,RES_hh_tesh!P11/RES_summary!P$19)</f>
        <v>74.700625991407833</v>
      </c>
      <c r="Q11" s="72">
        <f>IF(RES_hh_tesh!Q11=0,0,RES_hh_tesh!Q11/RES_summary!Q$19)</f>
        <v>73.276349258608747</v>
      </c>
      <c r="R11" s="72">
        <f>IF(RES_hh_tesh!R11=0,0,RES_hh_tesh!R11/RES_summary!R$19)</f>
        <v>73.128363827308263</v>
      </c>
      <c r="S11" s="72">
        <f>IF(RES_hh_tesh!S11=0,0,RES_hh_tesh!S11/RES_summary!S$19)</f>
        <v>74.522863699644034</v>
      </c>
      <c r="T11" s="72">
        <f>IF(RES_hh_tesh!T11=0,0,RES_hh_tesh!T11/RES_summary!T$19)</f>
        <v>77.331099352597533</v>
      </c>
      <c r="U11" s="72">
        <f>IF(RES_hh_tesh!U11=0,0,RES_hh_tesh!U11/RES_summary!U$19)</f>
        <v>75.512521221188152</v>
      </c>
      <c r="V11" s="72">
        <f>IF(RES_hh_tesh!V11=0,0,RES_hh_tesh!V11/RES_summary!V$19)</f>
        <v>78.152985581632194</v>
      </c>
      <c r="W11" s="72">
        <f>IF(RES_hh_tesh!W11=0,0,RES_hh_tesh!W11/RES_summary!W$19)</f>
        <v>85.597628932443996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70.416202920478383</v>
      </c>
      <c r="C12" s="72">
        <f>IF(RES_hh_tesh!C12=0,0,RES_hh_tesh!C12/RES_summary!C$19)</f>
        <v>79.262905669821848</v>
      </c>
      <c r="D12" s="72">
        <f>IF(RES_hh_tesh!D12=0,0,RES_hh_tesh!D12/RES_summary!D$19)</f>
        <v>81.924632085136324</v>
      </c>
      <c r="E12" s="72">
        <f>IF(RES_hh_tesh!E12=0,0,RES_hh_tesh!E12/RES_summary!E$19)</f>
        <v>80.360968660255196</v>
      </c>
      <c r="F12" s="72">
        <f>IF(RES_hh_tesh!F12=0,0,RES_hh_tesh!F12/RES_summary!F$19)</f>
        <v>85.290106240215266</v>
      </c>
      <c r="G12" s="72">
        <f>IF(RES_hh_tesh!G12=0,0,RES_hh_tesh!G12/RES_summary!G$19)</f>
        <v>83.987259612049428</v>
      </c>
      <c r="H12" s="72">
        <f>IF(RES_hh_tesh!H12=0,0,RES_hh_tesh!H12/RES_summary!H$19)</f>
        <v>72.238248736995899</v>
      </c>
      <c r="I12" s="72">
        <f>IF(RES_hh_tesh!I12=0,0,RES_hh_tesh!I12/RES_summary!I$19)</f>
        <v>68.42746052004108</v>
      </c>
      <c r="J12" s="72">
        <f>IF(RES_hh_tesh!J12=0,0,RES_hh_tesh!J12/RES_summary!J$19)</f>
        <v>77.852931579344983</v>
      </c>
      <c r="K12" s="72">
        <f>IF(RES_hh_tesh!K12=0,0,RES_hh_tesh!K12/RES_summary!K$19)</f>
        <v>72.606505537177512</v>
      </c>
      <c r="L12" s="72">
        <f>IF(RES_hh_tesh!L12=0,0,RES_hh_tesh!L12/RES_summary!L$19)</f>
        <v>81.973798618788649</v>
      </c>
      <c r="M12" s="72">
        <f>IF(RES_hh_tesh!M12=0,0,RES_hh_tesh!M12/RES_summary!M$19)</f>
        <v>72.614367487255905</v>
      </c>
      <c r="N12" s="72">
        <f>IF(RES_hh_tesh!N12=0,0,RES_hh_tesh!N12/RES_summary!N$19)</f>
        <v>75.02498135356403</v>
      </c>
      <c r="O12" s="72">
        <f>IF(RES_hh_tesh!O12=0,0,RES_hh_tesh!O12/RES_summary!O$19)</f>
        <v>74.947537200275519</v>
      </c>
      <c r="P12" s="72">
        <f>IF(RES_hh_tesh!P12=0,0,RES_hh_tesh!P12/RES_summary!P$19)</f>
        <v>69.850744122006788</v>
      </c>
      <c r="Q12" s="72">
        <f>IF(RES_hh_tesh!Q12=0,0,RES_hh_tesh!Q12/RES_summary!Q$19)</f>
        <v>72.414525241583817</v>
      </c>
      <c r="R12" s="72">
        <f>IF(RES_hh_tesh!R12=0,0,RES_hh_tesh!R12/RES_summary!R$19)</f>
        <v>76.515214583844497</v>
      </c>
      <c r="S12" s="72">
        <f>IF(RES_hh_tesh!S12=0,0,RES_hh_tesh!S12/RES_summary!S$19)</f>
        <v>75.310830605041048</v>
      </c>
      <c r="T12" s="72">
        <f>IF(RES_hh_tesh!T12=0,0,RES_hh_tesh!T12/RES_summary!T$19)</f>
        <v>75.943472005768001</v>
      </c>
      <c r="U12" s="72">
        <f>IF(RES_hh_tesh!U12=0,0,RES_hh_tesh!U12/RES_summary!U$19)</f>
        <v>75.118317267823102</v>
      </c>
      <c r="V12" s="72">
        <f>IF(RES_hh_tesh!V12=0,0,RES_hh_tesh!V12/RES_summary!V$19)</f>
        <v>73.756466789512331</v>
      </c>
      <c r="W12" s="72">
        <f>IF(RES_hh_tesh!W12=0,0,RES_hh_tesh!W12/RES_summary!W$19)</f>
        <v>93.822671926412795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78.03350989901783</v>
      </c>
      <c r="C13" s="74">
        <f>IF(RES_hh_tesh!C13=0,0,RES_hh_tesh!C13/RES_summary!C$19)</f>
        <v>87.06182147517319</v>
      </c>
      <c r="D13" s="74">
        <f>IF(RES_hh_tesh!D13=0,0,RES_hh_tesh!D13/RES_summary!D$19)</f>
        <v>104.4293953776652</v>
      </c>
      <c r="E13" s="74">
        <f>IF(RES_hh_tesh!E13=0,0,RES_hh_tesh!E13/RES_summary!E$19)</f>
        <v>118.50960893841577</v>
      </c>
      <c r="F13" s="74">
        <f>IF(RES_hh_tesh!F13=0,0,RES_hh_tesh!F13/RES_summary!F$19)</f>
        <v>30.477682198288786</v>
      </c>
      <c r="G13" s="74">
        <f>IF(RES_hh_tesh!G13=0,0,RES_hh_tesh!G13/RES_summary!G$19)</f>
        <v>18.896911937707614</v>
      </c>
      <c r="H13" s="74">
        <f>IF(RES_hh_tesh!H13=0,0,RES_hh_tesh!H13/RES_summary!H$19)</f>
        <v>68.406542692974952</v>
      </c>
      <c r="I13" s="74">
        <f>IF(RES_hh_tesh!I13=0,0,RES_hh_tesh!I13/RES_summary!I$19)</f>
        <v>55.675013764250679</v>
      </c>
      <c r="J13" s="74">
        <f>IF(RES_hh_tesh!J13=0,0,RES_hh_tesh!J13/RES_summary!J$19)</f>
        <v>91.738015249519648</v>
      </c>
      <c r="K13" s="74">
        <f>IF(RES_hh_tesh!K13=0,0,RES_hh_tesh!K13/RES_summary!K$19)</f>
        <v>73.035799046767991</v>
      </c>
      <c r="L13" s="74">
        <f>IF(RES_hh_tesh!L13=0,0,RES_hh_tesh!L13/RES_summary!L$19)</f>
        <v>90.179134105321651</v>
      </c>
      <c r="M13" s="74">
        <f>IF(RES_hh_tesh!M13=0,0,RES_hh_tesh!M13/RES_summary!M$19)</f>
        <v>67.559104065044863</v>
      </c>
      <c r="N13" s="74">
        <f>IF(RES_hh_tesh!N13=0,0,RES_hh_tesh!N13/RES_summary!N$19)</f>
        <v>80.594387265042002</v>
      </c>
      <c r="O13" s="74">
        <f>IF(RES_hh_tesh!O13=0,0,RES_hh_tesh!O13/RES_summary!O$19)</f>
        <v>93.881185602624029</v>
      </c>
      <c r="P13" s="74">
        <f>IF(RES_hh_tesh!P13=0,0,RES_hh_tesh!P13/RES_summary!P$19)</f>
        <v>67.049238749741491</v>
      </c>
      <c r="Q13" s="74">
        <f>IF(RES_hh_tesh!Q13=0,0,RES_hh_tesh!Q13/RES_summary!Q$19)</f>
        <v>60.842702839087309</v>
      </c>
      <c r="R13" s="74">
        <f>IF(RES_hh_tesh!R13=0,0,RES_hh_tesh!R13/RES_summary!R$19)</f>
        <v>78.102253105258228</v>
      </c>
      <c r="S13" s="74">
        <f>IF(RES_hh_tesh!S13=0,0,RES_hh_tesh!S13/RES_summary!S$19)</f>
        <v>77.24417060338331</v>
      </c>
      <c r="T13" s="74">
        <f>IF(RES_hh_tesh!T13=0,0,RES_hh_tesh!T13/RES_summary!T$19)</f>
        <v>77.412819320475649</v>
      </c>
      <c r="U13" s="74">
        <f>IF(RES_hh_tesh!U13=0,0,RES_hh_tesh!U13/RES_summary!U$19)</f>
        <v>80.482339081712325</v>
      </c>
      <c r="V13" s="74">
        <f>IF(RES_hh_tesh!V13=0,0,RES_hh_tesh!V13/RES_summary!V$19)</f>
        <v>68.549701219435121</v>
      </c>
      <c r="W13" s="74">
        <f>IF(RES_hh_tesh!W13=0,0,RES_hh_tesh!W13/RES_summary!W$19)</f>
        <v>91.152566745437611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1.9210163491248575</v>
      </c>
      <c r="C14" s="76">
        <f>IF(RES_hh_tesh!C14=0,0,RES_hh_tesh!C14/RES_summary!C$19)</f>
        <v>1.9824676801742522</v>
      </c>
      <c r="D14" s="76">
        <f>IF(RES_hh_tesh!D14=0,0,RES_hh_tesh!D14/RES_summary!D$19)</f>
        <v>1.7723151585842913</v>
      </c>
      <c r="E14" s="76">
        <f>IF(RES_hh_tesh!E14=0,0,RES_hh_tesh!E14/RES_summary!E$19)</f>
        <v>1.8566127017319811</v>
      </c>
      <c r="F14" s="76">
        <f>IF(RES_hh_tesh!F14=0,0,RES_hh_tesh!F14/RES_summary!F$19)</f>
        <v>1.7577651337787155</v>
      </c>
      <c r="G14" s="76">
        <f>IF(RES_hh_tesh!G14=0,0,RES_hh_tesh!G14/RES_summary!G$19)</f>
        <v>1.6859353350272384</v>
      </c>
      <c r="H14" s="76">
        <f>IF(RES_hh_tesh!H14=0,0,RES_hh_tesh!H14/RES_summary!H$19)</f>
        <v>1.5402636910330272</v>
      </c>
      <c r="I14" s="76">
        <f>IF(RES_hh_tesh!I14=0,0,RES_hh_tesh!I14/RES_summary!I$19)</f>
        <v>1.3669009451815348</v>
      </c>
      <c r="J14" s="76">
        <f>IF(RES_hh_tesh!J14=0,0,RES_hh_tesh!J14/RES_summary!J$19)</f>
        <v>1.5943167418562028</v>
      </c>
      <c r="K14" s="76">
        <f>IF(RES_hh_tesh!K14=0,0,RES_hh_tesh!K14/RES_summary!K$19)</f>
        <v>1.4735746384301251</v>
      </c>
      <c r="L14" s="76">
        <f>IF(RES_hh_tesh!L14=0,0,RES_hh_tesh!L14/RES_summary!L$19)</f>
        <v>1.6746697628837912</v>
      </c>
      <c r="M14" s="76">
        <f>IF(RES_hh_tesh!M14=0,0,RES_hh_tesh!M14/RES_summary!M$19)</f>
        <v>1.3144573282144492</v>
      </c>
      <c r="N14" s="76">
        <f>IF(RES_hh_tesh!N14=0,0,RES_hh_tesh!N14/RES_summary!N$19)</f>
        <v>1.4287864519310145</v>
      </c>
      <c r="O14" s="76">
        <f>IF(RES_hh_tesh!O14=0,0,RES_hh_tesh!O14/RES_summary!O$19)</f>
        <v>1.5900300035223081</v>
      </c>
      <c r="P14" s="76">
        <f>IF(RES_hh_tesh!P14=0,0,RES_hh_tesh!P14/RES_summary!P$19)</f>
        <v>1.2074305138871919</v>
      </c>
      <c r="Q14" s="76">
        <f>IF(RES_hh_tesh!Q14=0,0,RES_hh_tesh!Q14/RES_summary!Q$19)</f>
        <v>1.3840191387891554</v>
      </c>
      <c r="R14" s="76">
        <f>IF(RES_hh_tesh!R14=0,0,RES_hh_tesh!R14/RES_summary!R$19)</f>
        <v>1.3971383846926602</v>
      </c>
      <c r="S14" s="76">
        <f>IF(RES_hh_tesh!S14=0,0,RES_hh_tesh!S14/RES_summary!S$19)</f>
        <v>1.3965678302831468</v>
      </c>
      <c r="T14" s="76">
        <f>IF(RES_hh_tesh!T14=0,0,RES_hh_tesh!T14/RES_summary!T$19)</f>
        <v>1.4014450517669412</v>
      </c>
      <c r="U14" s="76">
        <f>IF(RES_hh_tesh!U14=0,0,RES_hh_tesh!U14/RES_summary!U$19)</f>
        <v>1.3763485654244227</v>
      </c>
      <c r="V14" s="76">
        <f>IF(RES_hh_tesh!V14=0,0,RES_hh_tesh!V14/RES_summary!V$19)</f>
        <v>1.3867502366310536</v>
      </c>
      <c r="W14" s="76">
        <f>IF(RES_hh_tesh!W14=0,0,RES_hh_tesh!W14/RES_summary!W$19)</f>
        <v>1.5539548119941664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4.4105546142885407E-2</v>
      </c>
      <c r="C15" s="69">
        <f>IF(RES_hh_tesh!C15=0,0,RES_hh_tesh!C15/RES_summary!C$19)</f>
        <v>5.7712499638816334E-2</v>
      </c>
      <c r="D15" s="69">
        <f>IF(RES_hh_tesh!D15=0,0,RES_hh_tesh!D15/RES_summary!D$19)</f>
        <v>7.1377454070781735E-2</v>
      </c>
      <c r="E15" s="69">
        <f>IF(RES_hh_tesh!E15=0,0,RES_hh_tesh!E15/RES_summary!E$19)</f>
        <v>0.1986983969013762</v>
      </c>
      <c r="F15" s="69">
        <f>IF(RES_hh_tesh!F15=0,0,RES_hh_tesh!F15/RES_summary!F$19)</f>
        <v>9.4717554417431141E-2</v>
      </c>
      <c r="G15" s="69">
        <f>IF(RES_hh_tesh!G15=0,0,RES_hh_tesh!G15/RES_summary!G$19)</f>
        <v>0.12574972295567383</v>
      </c>
      <c r="H15" s="69">
        <f>IF(RES_hh_tesh!H15=0,0,RES_hh_tesh!H15/RES_summary!H$19)</f>
        <v>0.30087220663324127</v>
      </c>
      <c r="I15" s="69">
        <f>IF(RES_hh_tesh!I15=0,0,RES_hh_tesh!I15/RES_summary!I$19)</f>
        <v>0.1464780944656443</v>
      </c>
      <c r="J15" s="69">
        <f>IF(RES_hh_tesh!J15=0,0,RES_hh_tesh!J15/RES_summary!J$19)</f>
        <v>0.17831099287205637</v>
      </c>
      <c r="K15" s="69">
        <f>IF(RES_hh_tesh!K15=0,0,RES_hh_tesh!K15/RES_summary!K$19)</f>
        <v>0.21034230759148387</v>
      </c>
      <c r="L15" s="69">
        <f>IF(RES_hh_tesh!L15=0,0,RES_hh_tesh!L15/RES_summary!L$19)</f>
        <v>0.30749178453639237</v>
      </c>
      <c r="M15" s="69">
        <f>IF(RES_hh_tesh!M15=0,0,RES_hh_tesh!M15/RES_summary!M$19)</f>
        <v>0.24928368277572169</v>
      </c>
      <c r="N15" s="69">
        <f>IF(RES_hh_tesh!N15=0,0,RES_hh_tesh!N15/RES_summary!N$19)</f>
        <v>0.26740603183732292</v>
      </c>
      <c r="O15" s="69">
        <f>IF(RES_hh_tesh!O15=0,0,RES_hh_tesh!O15/RES_summary!O$19)</f>
        <v>0.29912744181870854</v>
      </c>
      <c r="P15" s="69">
        <f>IF(RES_hh_tesh!P15=0,0,RES_hh_tesh!P15/RES_summary!P$19)</f>
        <v>0.25846262501772616</v>
      </c>
      <c r="Q15" s="69">
        <f>IF(RES_hh_tesh!Q15=0,0,RES_hh_tesh!Q15/RES_summary!Q$19)</f>
        <v>0.4052896160834546</v>
      </c>
      <c r="R15" s="69">
        <f>IF(RES_hh_tesh!R15=0,0,RES_hh_tesh!R15/RES_summary!R$19)</f>
        <v>0.38347611858981018</v>
      </c>
      <c r="S15" s="69">
        <f>IF(RES_hh_tesh!S15=0,0,RES_hh_tesh!S15/RES_summary!S$19)</f>
        <v>0.39432810130758045</v>
      </c>
      <c r="T15" s="69">
        <f>IF(RES_hh_tesh!T15=0,0,RES_hh_tesh!T15/RES_summary!T$19)</f>
        <v>0.40514928080458945</v>
      </c>
      <c r="U15" s="69">
        <f>IF(RES_hh_tesh!U15=0,0,RES_hh_tesh!U15/RES_summary!U$19)</f>
        <v>0.41627551964512305</v>
      </c>
      <c r="V15" s="69">
        <f>IF(RES_hh_tesh!V15=0,0,RES_hh_tesh!V15/RES_summary!V$19)</f>
        <v>0.64883518243668914</v>
      </c>
      <c r="W15" s="69">
        <f>IF(RES_hh_tesh!W15=0,0,RES_hh_tesh!W15/RES_summary!W$19)</f>
        <v>0.65572797389093374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4.4105546142885407E-2</v>
      </c>
      <c r="C16" s="72">
        <f>IF(RES_hh_tesh!C16=0,0,RES_hh_tesh!C16/RES_summary!C$19)</f>
        <v>5.7712499638816334E-2</v>
      </c>
      <c r="D16" s="72">
        <f>IF(RES_hh_tesh!D16=0,0,RES_hh_tesh!D16/RES_summary!D$19)</f>
        <v>7.1377454070781735E-2</v>
      </c>
      <c r="E16" s="72">
        <f>IF(RES_hh_tesh!E16=0,0,RES_hh_tesh!E16/RES_summary!E$19)</f>
        <v>0.1986983969013762</v>
      </c>
      <c r="F16" s="72">
        <f>IF(RES_hh_tesh!F16=0,0,RES_hh_tesh!F16/RES_summary!F$19)</f>
        <v>9.4717554417431141E-2</v>
      </c>
      <c r="G16" s="72">
        <f>IF(RES_hh_tesh!G16=0,0,RES_hh_tesh!G16/RES_summary!G$19)</f>
        <v>0.12574972295567383</v>
      </c>
      <c r="H16" s="72">
        <f>IF(RES_hh_tesh!H16=0,0,RES_hh_tesh!H16/RES_summary!H$19)</f>
        <v>0.30087220663324127</v>
      </c>
      <c r="I16" s="72">
        <f>IF(RES_hh_tesh!I16=0,0,RES_hh_tesh!I16/RES_summary!I$19)</f>
        <v>0.1464780944656443</v>
      </c>
      <c r="J16" s="72">
        <f>IF(RES_hh_tesh!J16=0,0,RES_hh_tesh!J16/RES_summary!J$19)</f>
        <v>0.17831099287205637</v>
      </c>
      <c r="K16" s="72">
        <f>IF(RES_hh_tesh!K16=0,0,RES_hh_tesh!K16/RES_summary!K$19)</f>
        <v>0.21034230759148387</v>
      </c>
      <c r="L16" s="72">
        <f>IF(RES_hh_tesh!L16=0,0,RES_hh_tesh!L16/RES_summary!L$19)</f>
        <v>0.30749178453639237</v>
      </c>
      <c r="M16" s="72">
        <f>IF(RES_hh_tesh!M16=0,0,RES_hh_tesh!M16/RES_summary!M$19)</f>
        <v>0.24928368277572169</v>
      </c>
      <c r="N16" s="72">
        <f>IF(RES_hh_tesh!N16=0,0,RES_hh_tesh!N16/RES_summary!N$19)</f>
        <v>0.26740603183732292</v>
      </c>
      <c r="O16" s="72">
        <f>IF(RES_hh_tesh!O16=0,0,RES_hh_tesh!O16/RES_summary!O$19)</f>
        <v>0.29912744181870854</v>
      </c>
      <c r="P16" s="72">
        <f>IF(RES_hh_tesh!P16=0,0,RES_hh_tesh!P16/RES_summary!P$19)</f>
        <v>0.25846262501772616</v>
      </c>
      <c r="Q16" s="72">
        <f>IF(RES_hh_tesh!Q16=0,0,RES_hh_tesh!Q16/RES_summary!Q$19)</f>
        <v>0.4052896160834546</v>
      </c>
      <c r="R16" s="72">
        <f>IF(RES_hh_tesh!R16=0,0,RES_hh_tesh!R16/RES_summary!R$19)</f>
        <v>0.38347611858981018</v>
      </c>
      <c r="S16" s="72">
        <f>IF(RES_hh_tesh!S16=0,0,RES_hh_tesh!S16/RES_summary!S$19)</f>
        <v>0.39432810130758045</v>
      </c>
      <c r="T16" s="72">
        <f>IF(RES_hh_tesh!T16=0,0,RES_hh_tesh!T16/RES_summary!T$19)</f>
        <v>0.40514928080458945</v>
      </c>
      <c r="U16" s="72">
        <f>IF(RES_hh_tesh!U16=0,0,RES_hh_tesh!U16/RES_summary!U$19)</f>
        <v>0.41627551964512305</v>
      </c>
      <c r="V16" s="72">
        <f>IF(RES_hh_tesh!V16=0,0,RES_hh_tesh!V16/RES_summary!V$19)</f>
        <v>0.64883518243668914</v>
      </c>
      <c r="W16" s="72">
        <f>IF(RES_hh_tesh!W16=0,0,RES_hh_tesh!W16/RES_summary!W$19)</f>
        <v>0.65572797389093374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9.9061587299527201</v>
      </c>
      <c r="C17" s="69">
        <f>IF(RES_hh_tesh!C17=0,0,RES_hh_tesh!C17/RES_summary!C$19)</f>
        <v>9.6060306169225189</v>
      </c>
      <c r="D17" s="69">
        <f>IF(RES_hh_tesh!D17=0,0,RES_hh_tesh!D17/RES_summary!D$19)</f>
        <v>9.5316691402523332</v>
      </c>
      <c r="E17" s="69">
        <f>IF(RES_hh_tesh!E17=0,0,RES_hh_tesh!E17/RES_summary!E$19)</f>
        <v>9.5239723373328466</v>
      </c>
      <c r="F17" s="69">
        <f>IF(RES_hh_tesh!F17=0,0,RES_hh_tesh!F17/RES_summary!F$19)</f>
        <v>10.483816167859377</v>
      </c>
      <c r="G17" s="69">
        <f>IF(RES_hh_tesh!G17=0,0,RES_hh_tesh!G17/RES_summary!G$19)</f>
        <v>10.774632568236031</v>
      </c>
      <c r="H17" s="69">
        <f>IF(RES_hh_tesh!H17=0,0,RES_hh_tesh!H17/RES_summary!H$19)</f>
        <v>11.172137777175079</v>
      </c>
      <c r="I17" s="69">
        <f>IF(RES_hh_tesh!I17=0,0,RES_hh_tesh!I17/RES_summary!I$19)</f>
        <v>10.937822867193832</v>
      </c>
      <c r="J17" s="69">
        <f>IF(RES_hh_tesh!J17=0,0,RES_hh_tesh!J17/RES_summary!J$19)</f>
        <v>11.351831373266601</v>
      </c>
      <c r="K17" s="69">
        <f>IF(RES_hh_tesh!K17=0,0,RES_hh_tesh!K17/RES_summary!K$19)</f>
        <v>11.70728313564606</v>
      </c>
      <c r="L17" s="69">
        <f>IF(RES_hh_tesh!L17=0,0,RES_hh_tesh!L17/RES_summary!L$19)</f>
        <v>11.481491276202677</v>
      </c>
      <c r="M17" s="69">
        <f>IF(RES_hh_tesh!M17=0,0,RES_hh_tesh!M17/RES_summary!M$19)</f>
        <v>11.093623541500238</v>
      </c>
      <c r="N17" s="69">
        <f>IF(RES_hh_tesh!N17=0,0,RES_hh_tesh!N17/RES_summary!N$19)</f>
        <v>11.779850832514747</v>
      </c>
      <c r="O17" s="69">
        <f>IF(RES_hh_tesh!O17=0,0,RES_hh_tesh!O17/RES_summary!O$19)</f>
        <v>11.78282553492682</v>
      </c>
      <c r="P17" s="69">
        <f>IF(RES_hh_tesh!P17=0,0,RES_hh_tesh!P17/RES_summary!P$19)</f>
        <v>12.101904843862416</v>
      </c>
      <c r="Q17" s="69">
        <f>IF(RES_hh_tesh!Q17=0,0,RES_hh_tesh!Q17/RES_summary!Q$19)</f>
        <v>12.02566256735552</v>
      </c>
      <c r="R17" s="69">
        <f>IF(RES_hh_tesh!R17=0,0,RES_hh_tesh!R17/RES_summary!R$19)</f>
        <v>12.370708477711373</v>
      </c>
      <c r="S17" s="69">
        <f>IF(RES_hh_tesh!S17=0,0,RES_hh_tesh!S17/RES_summary!S$19)</f>
        <v>12.29967414823458</v>
      </c>
      <c r="T17" s="69">
        <f>IF(RES_hh_tesh!T17=0,0,RES_hh_tesh!T17/RES_summary!T$19)</f>
        <v>12.398682887344217</v>
      </c>
      <c r="U17" s="69">
        <f>IF(RES_hh_tesh!U17=0,0,RES_hh_tesh!U17/RES_summary!U$19)</f>
        <v>12.542240204386847</v>
      </c>
      <c r="V17" s="69">
        <f>IF(RES_hh_tesh!V17=0,0,RES_hh_tesh!V17/RES_summary!V$19)</f>
        <v>11.544024055543</v>
      </c>
      <c r="W17" s="69">
        <f>IF(RES_hh_tesh!W17=0,0,RES_hh_tesh!W17/RES_summary!W$19)</f>
        <v>12.187800798796294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9.4387723443745717</v>
      </c>
      <c r="C18" s="72">
        <f>IF(RES_hh_tesh!C18=0,0,RES_hh_tesh!C18/RES_summary!C$19)</f>
        <v>9.8975779990146684</v>
      </c>
      <c r="D18" s="72">
        <f>IF(RES_hh_tesh!D18=0,0,RES_hh_tesh!D18/RES_summary!D$19)</f>
        <v>10.233149654163709</v>
      </c>
      <c r="E18" s="72">
        <f>IF(RES_hh_tesh!E18=0,0,RES_hh_tesh!E18/RES_summary!E$19)</f>
        <v>7.8946491576124789</v>
      </c>
      <c r="F18" s="72">
        <f>IF(RES_hh_tesh!F18=0,0,RES_hh_tesh!F18/RES_summary!F$19)</f>
        <v>11.423832357451309</v>
      </c>
      <c r="G18" s="72">
        <f>IF(RES_hh_tesh!G18=0,0,RES_hh_tesh!G18/RES_summary!G$19)</f>
        <v>10.067302758634394</v>
      </c>
      <c r="H18" s="72">
        <f>IF(RES_hh_tesh!H18=0,0,RES_hh_tesh!H18/RES_summary!H$19)</f>
        <v>10.972678616290334</v>
      </c>
      <c r="I18" s="72">
        <f>IF(RES_hh_tesh!I18=0,0,RES_hh_tesh!I18/RES_summary!I$19)</f>
        <v>8.8790018873005927</v>
      </c>
      <c r="J18" s="72">
        <f>IF(RES_hh_tesh!J18=0,0,RES_hh_tesh!J18/RES_summary!J$19)</f>
        <v>11.862556288599949</v>
      </c>
      <c r="K18" s="72">
        <f>IF(RES_hh_tesh!K18=0,0,RES_hh_tesh!K18/RES_summary!K$19)</f>
        <v>21.897995020858406</v>
      </c>
      <c r="L18" s="72">
        <f>IF(RES_hh_tesh!L18=0,0,RES_hh_tesh!L18/RES_summary!L$19)</f>
        <v>11.237648355114395</v>
      </c>
      <c r="M18" s="72">
        <f>IF(RES_hh_tesh!M18=0,0,RES_hh_tesh!M18/RES_summary!M$19)</f>
        <v>11.281968679386617</v>
      </c>
      <c r="N18" s="72">
        <f>IF(RES_hh_tesh!N18=0,0,RES_hh_tesh!N18/RES_summary!N$19)</f>
        <v>11.684349622802349</v>
      </c>
      <c r="O18" s="72">
        <f>IF(RES_hh_tesh!O18=0,0,RES_hh_tesh!O18/RES_summary!O$19)</f>
        <v>11.898209358083331</v>
      </c>
      <c r="P18" s="72">
        <f>IF(RES_hh_tesh!P18=0,0,RES_hh_tesh!P18/RES_summary!P$19)</f>
        <v>12.047483208769028</v>
      </c>
      <c r="Q18" s="72">
        <f>IF(RES_hh_tesh!Q18=0,0,RES_hh_tesh!Q18/RES_summary!Q$19)</f>
        <v>12.060495717411948</v>
      </c>
      <c r="R18" s="72">
        <f>IF(RES_hh_tesh!R18=0,0,RES_hh_tesh!R18/RES_summary!R$19)</f>
        <v>12.197053529532022</v>
      </c>
      <c r="S18" s="72">
        <f>IF(RES_hh_tesh!S18=0,0,RES_hh_tesh!S18/RES_summary!S$19)</f>
        <v>12.375509138010052</v>
      </c>
      <c r="T18" s="72">
        <f>IF(RES_hh_tesh!T18=0,0,RES_hh_tesh!T18/RES_summary!T$19)</f>
        <v>12.300729841209746</v>
      </c>
      <c r="U18" s="72">
        <f>IF(RES_hh_tesh!U18=0,0,RES_hh_tesh!U18/RES_summary!U$19)</f>
        <v>12.254276746871126</v>
      </c>
      <c r="V18" s="72">
        <f>IF(RES_hh_tesh!V18=0,0,RES_hh_tesh!V18/RES_summary!V$19)</f>
        <v>11.976064198331326</v>
      </c>
      <c r="W18" s="72">
        <f>IF(RES_hh_tesh!W18=0,0,RES_hh_tesh!W18/RES_summary!W$19)</f>
        <v>11.986993641845348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9.8728683582065297</v>
      </c>
      <c r="C19" s="72">
        <f>IF(RES_hh_tesh!C19=0,0,RES_hh_tesh!C19/RES_summary!C$19)</f>
        <v>9.5356528009054689</v>
      </c>
      <c r="D19" s="72">
        <f>IF(RES_hh_tesh!D19=0,0,RES_hh_tesh!D19/RES_summary!D$19)</f>
        <v>9.5913478751261767</v>
      </c>
      <c r="E19" s="72">
        <f>IF(RES_hh_tesh!E19=0,0,RES_hh_tesh!E19/RES_summary!E$19)</f>
        <v>9.4845049935399768</v>
      </c>
      <c r="F19" s="72">
        <f>IF(RES_hh_tesh!F19=0,0,RES_hh_tesh!F19/RES_summary!F$19)</f>
        <v>10.221291920873023</v>
      </c>
      <c r="G19" s="72">
        <f>IF(RES_hh_tesh!G19=0,0,RES_hh_tesh!G19/RES_summary!G$19)</f>
        <v>10.612479022202738</v>
      </c>
      <c r="H19" s="72">
        <f>IF(RES_hh_tesh!H19=0,0,RES_hh_tesh!H19/RES_summary!H$19)</f>
        <v>11.390122730288663</v>
      </c>
      <c r="I19" s="72">
        <f>IF(RES_hh_tesh!I19=0,0,RES_hh_tesh!I19/RES_summary!I$19)</f>
        <v>11.468849757494821</v>
      </c>
      <c r="J19" s="72">
        <f>IF(RES_hh_tesh!J19=0,0,RES_hh_tesh!J19/RES_summary!J$19)</f>
        <v>10.752195769503039</v>
      </c>
      <c r="K19" s="72">
        <f>IF(RES_hh_tesh!K19=0,0,RES_hh_tesh!K19/RES_summary!K$19)</f>
        <v>11.67069578470428</v>
      </c>
      <c r="L19" s="72">
        <f>IF(RES_hh_tesh!L19=0,0,RES_hh_tesh!L19/RES_summary!L$19)</f>
        <v>11.535180076593425</v>
      </c>
      <c r="M19" s="72">
        <f>IF(RES_hh_tesh!M19=0,0,RES_hh_tesh!M19/RES_summary!M$19)</f>
        <v>11.448213750631762</v>
      </c>
      <c r="N19" s="72">
        <f>IF(RES_hh_tesh!N19=0,0,RES_hh_tesh!N19/RES_summary!N$19)</f>
        <v>11.569004699745669</v>
      </c>
      <c r="O19" s="72">
        <f>IF(RES_hh_tesh!O19=0,0,RES_hh_tesh!O19/RES_summary!O$19)</f>
        <v>11.557665696205007</v>
      </c>
      <c r="P19" s="72">
        <f>IF(RES_hh_tesh!P19=0,0,RES_hh_tesh!P19/RES_summary!P$19)</f>
        <v>12.589704700419507</v>
      </c>
      <c r="Q19" s="72">
        <f>IF(RES_hh_tesh!Q19=0,0,RES_hh_tesh!Q19/RES_summary!Q$19)</f>
        <v>11.601619515769809</v>
      </c>
      <c r="R19" s="72">
        <f>IF(RES_hh_tesh!R19=0,0,RES_hh_tesh!R19/RES_summary!R$19)</f>
        <v>12.784086537547438</v>
      </c>
      <c r="S19" s="72">
        <f>IF(RES_hh_tesh!S19=0,0,RES_hh_tesh!S19/RES_summary!S$19)</f>
        <v>12.41663134530255</v>
      </c>
      <c r="T19" s="72">
        <f>IF(RES_hh_tesh!T19=0,0,RES_hh_tesh!T19/RES_summary!T$19)</f>
        <v>12.031465133429393</v>
      </c>
      <c r="U19" s="72">
        <f>IF(RES_hh_tesh!U19=0,0,RES_hh_tesh!U19/RES_summary!U$19)</f>
        <v>12.473163276748895</v>
      </c>
      <c r="V19" s="72">
        <f>IF(RES_hh_tesh!V19=0,0,RES_hh_tesh!V19/RES_summary!V$19)</f>
        <v>11.682555899659823</v>
      </c>
      <c r="W19" s="72">
        <f>IF(RES_hh_tesh!W19=0,0,RES_hh_tesh!W19/RES_summary!W$19)</f>
        <v>12.072624782909752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9.9259800524921964</v>
      </c>
      <c r="C20" s="72">
        <f>IF(RES_hh_tesh!C20=0,0,RES_hh_tesh!C20/RES_summary!C$19)</f>
        <v>9.6368127313486678</v>
      </c>
      <c r="D20" s="72">
        <f>IF(RES_hh_tesh!D20=0,0,RES_hh_tesh!D20/RES_summary!D$19)</f>
        <v>8.9315748736431253</v>
      </c>
      <c r="E20" s="72">
        <f>IF(RES_hh_tesh!E20=0,0,RES_hh_tesh!E20/RES_summary!E$19)</f>
        <v>9.2899965749057767</v>
      </c>
      <c r="F20" s="72">
        <f>IF(RES_hh_tesh!F20=0,0,RES_hh_tesh!F20/RES_summary!F$19)</f>
        <v>10.834659047125873</v>
      </c>
      <c r="G20" s="72">
        <f>IF(RES_hh_tesh!G20=0,0,RES_hh_tesh!G20/RES_summary!G$19)</f>
        <v>11.303107585510793</v>
      </c>
      <c r="H20" s="72">
        <f>IF(RES_hh_tesh!H20=0,0,RES_hh_tesh!H20/RES_summary!H$19)</f>
        <v>11.153932024253445</v>
      </c>
      <c r="I20" s="72">
        <f>IF(RES_hh_tesh!I20=0,0,RES_hh_tesh!I20/RES_summary!I$19)</f>
        <v>10.327882933231859</v>
      </c>
      <c r="J20" s="72">
        <f>IF(RES_hh_tesh!J20=0,0,RES_hh_tesh!J20/RES_summary!J$19)</f>
        <v>12.015934446197598</v>
      </c>
      <c r="K20" s="72">
        <f>IF(RES_hh_tesh!K20=0,0,RES_hh_tesh!K20/RES_summary!K$19)</f>
        <v>11.431338370169412</v>
      </c>
      <c r="L20" s="72">
        <f>IF(RES_hh_tesh!L20=0,0,RES_hh_tesh!L20/RES_summary!L$19)</f>
        <v>11.121563692804839</v>
      </c>
      <c r="M20" s="72">
        <f>IF(RES_hh_tesh!M20=0,0,RES_hh_tesh!M20/RES_summary!M$19)</f>
        <v>11.805663025061822</v>
      </c>
      <c r="N20" s="72">
        <f>IF(RES_hh_tesh!N20=0,0,RES_hh_tesh!N20/RES_summary!N$19)</f>
        <v>11.527651341549362</v>
      </c>
      <c r="O20" s="72">
        <f>IF(RES_hh_tesh!O20=0,0,RES_hh_tesh!O20/RES_summary!O$19)</f>
        <v>11.440024122956856</v>
      </c>
      <c r="P20" s="72">
        <f>IF(RES_hh_tesh!P20=0,0,RES_hh_tesh!P20/RES_summary!P$19)</f>
        <v>12.297709554487776</v>
      </c>
      <c r="Q20" s="72">
        <f>IF(RES_hh_tesh!Q20=0,0,RES_hh_tesh!Q20/RES_summary!Q$19)</f>
        <v>12.796372525480219</v>
      </c>
      <c r="R20" s="72">
        <f>IF(RES_hh_tesh!R20=0,0,RES_hh_tesh!R20/RES_summary!R$19)</f>
        <v>12.13052754512268</v>
      </c>
      <c r="S20" s="72">
        <f>IF(RES_hh_tesh!S20=0,0,RES_hh_tesh!S20/RES_summary!S$19)</f>
        <v>12.234774113658125</v>
      </c>
      <c r="T20" s="72">
        <f>IF(RES_hh_tesh!T20=0,0,RES_hh_tesh!T20/RES_summary!T$19)</f>
        <v>12.216838454822261</v>
      </c>
      <c r="U20" s="72">
        <f>IF(RES_hh_tesh!U20=0,0,RES_hh_tesh!U20/RES_summary!U$19)</f>
        <v>11.96917636549192</v>
      </c>
      <c r="V20" s="72">
        <f>IF(RES_hh_tesh!V20=0,0,RES_hh_tesh!V20/RES_summary!V$19)</f>
        <v>11.910213278787365</v>
      </c>
      <c r="W20" s="72">
        <f>IF(RES_hh_tesh!W20=0,0,RES_hh_tesh!W20/RES_summary!W$19)</f>
        <v>12.066978547358572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9.6960739562948088</v>
      </c>
      <c r="C21" s="72">
        <f>IF(RES_hh_tesh!C21=0,0,RES_hh_tesh!C21/RES_summary!C$19)</f>
        <v>9.6926833162591493</v>
      </c>
      <c r="D21" s="72">
        <f>IF(RES_hh_tesh!D21=0,0,RES_hh_tesh!D21/RES_summary!D$19)</f>
        <v>9.5488756101191985</v>
      </c>
      <c r="E21" s="72">
        <f>IF(RES_hh_tesh!E21=0,0,RES_hh_tesh!E21/RES_summary!E$19)</f>
        <v>9.2436363755518691</v>
      </c>
      <c r="F21" s="72">
        <f>IF(RES_hh_tesh!F21=0,0,RES_hh_tesh!F21/RES_summary!F$19)</f>
        <v>10.684365632611577</v>
      </c>
      <c r="G21" s="72">
        <f>IF(RES_hh_tesh!G21=0,0,RES_hh_tesh!G21/RES_summary!G$19)</f>
        <v>10.690280253576431</v>
      </c>
      <c r="H21" s="72">
        <f>IF(RES_hh_tesh!H21=0,0,RES_hh_tesh!H21/RES_summary!H$19)</f>
        <v>11.126546405065795</v>
      </c>
      <c r="I21" s="72">
        <f>IF(RES_hh_tesh!I21=0,0,RES_hh_tesh!I21/RES_summary!I$19)</f>
        <v>10.557715981403961</v>
      </c>
      <c r="J21" s="72">
        <f>IF(RES_hh_tesh!J21=0,0,RES_hh_tesh!J21/RES_summary!J$19)</f>
        <v>11.549858158831489</v>
      </c>
      <c r="K21" s="72">
        <f>IF(RES_hh_tesh!K21=0,0,RES_hh_tesh!K21/RES_summary!K$19)</f>
        <v>11.973203146900074</v>
      </c>
      <c r="L21" s="72">
        <f>IF(RES_hh_tesh!L21=0,0,RES_hh_tesh!L21/RES_summary!L$19)</f>
        <v>11.717969676305303</v>
      </c>
      <c r="M21" s="72">
        <f>IF(RES_hh_tesh!M21=0,0,RES_hh_tesh!M21/RES_summary!M$19)</f>
        <v>10.828348742973246</v>
      </c>
      <c r="N21" s="72">
        <f>IF(RES_hh_tesh!N21=0,0,RES_hh_tesh!N21/RES_summary!N$19)</f>
        <v>11.911775276280414</v>
      </c>
      <c r="O21" s="72">
        <f>IF(RES_hh_tesh!O21=0,0,RES_hh_tesh!O21/RES_summary!O$19)</f>
        <v>11.922902261774951</v>
      </c>
      <c r="P21" s="72">
        <f>IF(RES_hh_tesh!P21=0,0,RES_hh_tesh!P21/RES_summary!P$19)</f>
        <v>11.965766274280558</v>
      </c>
      <c r="Q21" s="72">
        <f>IF(RES_hh_tesh!Q21=0,0,RES_hh_tesh!Q21/RES_summary!Q$19)</f>
        <v>11.748026782756654</v>
      </c>
      <c r="R21" s="72">
        <f>IF(RES_hh_tesh!R21=0,0,RES_hh_tesh!R21/RES_summary!R$19)</f>
        <v>12.506258722599329</v>
      </c>
      <c r="S21" s="72">
        <f>IF(RES_hh_tesh!S21=0,0,RES_hh_tesh!S21/RES_summary!S$19)</f>
        <v>12.290543836758522</v>
      </c>
      <c r="T21" s="72">
        <f>IF(RES_hh_tesh!T21=0,0,RES_hh_tesh!T21/RES_summary!T$19)</f>
        <v>12.418109893896229</v>
      </c>
      <c r="U21" s="72">
        <f>IF(RES_hh_tesh!U21=0,0,RES_hh_tesh!U21/RES_summary!U$19)</f>
        <v>12.704443614495784</v>
      </c>
      <c r="V21" s="72">
        <f>IF(RES_hh_tesh!V21=0,0,RES_hh_tesh!V21/RES_summary!V$19)</f>
        <v>11.247316658397327</v>
      </c>
      <c r="W21" s="72">
        <f>IF(RES_hh_tesh!W21=0,0,RES_hh_tesh!W21/RES_summary!W$19)</f>
        <v>12.452488490298824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9.4794218353600961</v>
      </c>
      <c r="C22" s="72">
        <f>IF(RES_hh_tesh!C22=0,0,RES_hh_tesh!C22/RES_summary!C$19)</f>
        <v>9.8904335863063366</v>
      </c>
      <c r="D22" s="72">
        <f>IF(RES_hh_tesh!D22=0,0,RES_hh_tesh!D22/RES_summary!D$19)</f>
        <v>8.5394209670325356</v>
      </c>
      <c r="E22" s="72">
        <f>IF(RES_hh_tesh!E22=0,0,RES_hh_tesh!E22/RES_summary!E$19)</f>
        <v>9.3123467506011597</v>
      </c>
      <c r="F22" s="72">
        <f>IF(RES_hh_tesh!F22=0,0,RES_hh_tesh!F22/RES_summary!F$19)</f>
        <v>10.48555986931189</v>
      </c>
      <c r="G22" s="72">
        <f>IF(RES_hh_tesh!G22=0,0,RES_hh_tesh!G22/RES_summary!G$19)</f>
        <v>9.5060153775761034</v>
      </c>
      <c r="H22" s="72">
        <f>IF(RES_hh_tesh!H22=0,0,RES_hh_tesh!H22/RES_summary!H$19)</f>
        <v>8.8462445474166671</v>
      </c>
      <c r="I22" s="72">
        <f>IF(RES_hh_tesh!I22=0,0,RES_hh_tesh!I22/RES_summary!I$19)</f>
        <v>12.407356347307475</v>
      </c>
      <c r="J22" s="72">
        <f>IF(RES_hh_tesh!J22=0,0,RES_hh_tesh!J22/RES_summary!J$19)</f>
        <v>10.983069256539991</v>
      </c>
      <c r="K22" s="72">
        <f>IF(RES_hh_tesh!K22=0,0,RES_hh_tesh!K22/RES_summary!K$19)</f>
        <v>11.177063680596003</v>
      </c>
      <c r="L22" s="72">
        <f>IF(RES_hh_tesh!L22=0,0,RES_hh_tesh!L22/RES_summary!L$19)</f>
        <v>12.554111926358562</v>
      </c>
      <c r="M22" s="72">
        <f>IF(RES_hh_tesh!M22=0,0,RES_hh_tesh!M22/RES_summary!M$19)</f>
        <v>10.984190962307942</v>
      </c>
      <c r="N22" s="72">
        <f>IF(RES_hh_tesh!N22=0,0,RES_hh_tesh!N22/RES_summary!N$19)</f>
        <v>11.892398828050453</v>
      </c>
      <c r="O22" s="72">
        <f>IF(RES_hh_tesh!O22=0,0,RES_hh_tesh!O22/RES_summary!O$19)</f>
        <v>12.206561397208519</v>
      </c>
      <c r="P22" s="72">
        <f>IF(RES_hh_tesh!P22=0,0,RES_hh_tesh!P22/RES_summary!P$19)</f>
        <v>11.745901132619213</v>
      </c>
      <c r="Q22" s="72">
        <f>IF(RES_hh_tesh!Q22=0,0,RES_hh_tesh!Q22/RES_summary!Q$19)</f>
        <v>11.434267680051834</v>
      </c>
      <c r="R22" s="72">
        <f>IF(RES_hh_tesh!R22=0,0,RES_hh_tesh!R22/RES_summary!R$19)</f>
        <v>11.803188648961696</v>
      </c>
      <c r="S22" s="72">
        <f>IF(RES_hh_tesh!S22=0,0,RES_hh_tesh!S22/RES_summary!S$19)</f>
        <v>12.412268477014241</v>
      </c>
      <c r="T22" s="72">
        <f>IF(RES_hh_tesh!T22=0,0,RES_hh_tesh!T22/RES_summary!T$19)</f>
        <v>13.456934850584014</v>
      </c>
      <c r="U22" s="72">
        <f>IF(RES_hh_tesh!U22=0,0,RES_hh_tesh!U22/RES_summary!U$19)</f>
        <v>13.193968221434631</v>
      </c>
      <c r="V22" s="72">
        <f>IF(RES_hh_tesh!V22=0,0,RES_hh_tesh!V22/RES_summary!V$19)</f>
        <v>11.892150894219903</v>
      </c>
      <c r="W22" s="72">
        <f>IF(RES_hh_tesh!W22=0,0,RES_hh_tesh!W22/RES_summary!W$19)</f>
        <v>12.02834747242516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10.006085038851065</v>
      </c>
      <c r="C25" s="74">
        <f>IF(RES_hh_tesh!C25=0,0,RES_hh_tesh!C25/RES_summary!C$19)</f>
        <v>9.504911169483373</v>
      </c>
      <c r="D25" s="74">
        <f>IF(RES_hh_tesh!D25=0,0,RES_hh_tesh!D25/RES_summary!D$19)</f>
        <v>9.5847597903042843</v>
      </c>
      <c r="E25" s="74">
        <f>IF(RES_hh_tesh!E25=0,0,RES_hh_tesh!E25/RES_summary!E$19)</f>
        <v>9.6766209681696704</v>
      </c>
      <c r="F25" s="74">
        <f>IF(RES_hh_tesh!F25=0,0,RES_hh_tesh!F25/RES_summary!F$19)</f>
        <v>10.154870680889974</v>
      </c>
      <c r="G25" s="74">
        <f>IF(RES_hh_tesh!G25=0,0,RES_hh_tesh!G25/RES_summary!G$19)</f>
        <v>10.59565986480896</v>
      </c>
      <c r="H25" s="74">
        <f>IF(RES_hh_tesh!H25=0,0,RES_hh_tesh!H25/RES_summary!H$19)</f>
        <v>11.084226223942659</v>
      </c>
      <c r="I25" s="74">
        <f>IF(RES_hh_tesh!I25=0,0,RES_hh_tesh!I25/RES_summary!I$19)</f>
        <v>11.283369729071898</v>
      </c>
      <c r="J25" s="74">
        <f>IF(RES_hh_tesh!J25=0,0,RES_hh_tesh!J25/RES_summary!J$19)</f>
        <v>10.662102938173716</v>
      </c>
      <c r="K25" s="74">
        <f>IF(RES_hh_tesh!K25=0,0,RES_hh_tesh!K25/RES_summary!K$19)</f>
        <v>10.973485754284384</v>
      </c>
      <c r="L25" s="74">
        <f>IF(RES_hh_tesh!L25=0,0,RES_hh_tesh!L25/RES_summary!L$19)</f>
        <v>10.688504642948459</v>
      </c>
      <c r="M25" s="74">
        <f>IF(RES_hh_tesh!M25=0,0,RES_hh_tesh!M25/RES_summary!M$19)</f>
        <v>10.436619451798617</v>
      </c>
      <c r="N25" s="74">
        <f>IF(RES_hh_tesh!N25=0,0,RES_hh_tesh!N25/RES_summary!N$19)</f>
        <v>10.971759337406162</v>
      </c>
      <c r="O25" s="74">
        <f>IF(RES_hh_tesh!O25=0,0,RES_hh_tesh!O25/RES_summary!O$19)</f>
        <v>10.809617085818973</v>
      </c>
      <c r="P25" s="74">
        <f>IF(RES_hh_tesh!P25=0,0,RES_hh_tesh!P25/RES_summary!P$19)</f>
        <v>11.08550172111573</v>
      </c>
      <c r="Q25" s="74">
        <f>IF(RES_hh_tesh!Q25=0,0,RES_hh_tesh!Q25/RES_summary!Q$19)</f>
        <v>10.92959557101892</v>
      </c>
      <c r="R25" s="74">
        <f>IF(RES_hh_tesh!R25=0,0,RES_hh_tesh!R25/RES_summary!R$19)</f>
        <v>11.153153398050483</v>
      </c>
      <c r="S25" s="74">
        <f>IF(RES_hh_tesh!S25=0,0,RES_hh_tesh!S25/RES_summary!S$19)</f>
        <v>11.173950499224375</v>
      </c>
      <c r="T25" s="74">
        <f>IF(RES_hh_tesh!T25=0,0,RES_hh_tesh!T25/RES_summary!T$19)</f>
        <v>11.19793278527731</v>
      </c>
      <c r="U25" s="74">
        <f>IF(RES_hh_tesh!U25=0,0,RES_hh_tesh!U25/RES_summary!U$19)</f>
        <v>11.293114497006572</v>
      </c>
      <c r="V25" s="74">
        <f>IF(RES_hh_tesh!V25=0,0,RES_hh_tesh!V25/RES_summary!V$19)</f>
        <v>10.52428322191712</v>
      </c>
      <c r="W25" s="74">
        <f>IF(RES_hh_tesh!W25=0,0,RES_hh_tesh!W25/RES_summary!W$19)</f>
        <v>10.661864431058852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5.6784984278133388</v>
      </c>
      <c r="C26" s="77">
        <f>IF(RES_hh_tesh!C26=0,0,RES_hh_tesh!C26/RES_summary!C$19)</f>
        <v>5.5072865280181826</v>
      </c>
      <c r="D26" s="77">
        <f>IF(RES_hh_tesh!D26=0,0,RES_hh_tesh!D26/RES_summary!D$19)</f>
        <v>5.4641661901964564</v>
      </c>
      <c r="E26" s="77">
        <f>IF(RES_hh_tesh!E26=0,0,RES_hh_tesh!E26/RES_summary!E$19)</f>
        <v>5.4601595374051488</v>
      </c>
      <c r="F26" s="77">
        <f>IF(RES_hh_tesh!F26=0,0,RES_hh_tesh!F26/RES_summary!F$19)</f>
        <v>6.0103929606988808</v>
      </c>
      <c r="G26" s="77">
        <f>IF(RES_hh_tesh!G26=0,0,RES_hh_tesh!G26/RES_summary!G$19)</f>
        <v>6.1773898257821589</v>
      </c>
      <c r="H26" s="77">
        <f>IF(RES_hh_tesh!H26=0,0,RES_hh_tesh!H26/RES_summary!H$19)</f>
        <v>6.4049458174004554</v>
      </c>
      <c r="I26" s="77">
        <f>IF(RES_hh_tesh!I26=0,0,RES_hh_tesh!I26/RES_summary!I$19)</f>
        <v>6.2705929697518865</v>
      </c>
      <c r="J26" s="77">
        <f>IF(RES_hh_tesh!J26=0,0,RES_hh_tesh!J26/RES_summary!J$19)</f>
        <v>6.5085965327556012</v>
      </c>
      <c r="K26" s="77">
        <f>IF(RES_hh_tesh!K26=0,0,RES_hh_tesh!K26/RES_summary!K$19)</f>
        <v>6.7117146593317942</v>
      </c>
      <c r="L26" s="77">
        <f>IF(RES_hh_tesh!L26=0,0,RES_hh_tesh!L26/RES_summary!L$19)</f>
        <v>6.5829405653167683</v>
      </c>
      <c r="M26" s="77">
        <f>IF(RES_hh_tesh!M26=0,0,RES_hh_tesh!M26/RES_summary!M$19)</f>
        <v>6.6090136643367678</v>
      </c>
      <c r="N26" s="77">
        <f>IF(RES_hh_tesh!N26=0,0,RES_hh_tesh!N26/RES_summary!N$19)</f>
        <v>6.8482904436222274</v>
      </c>
      <c r="O26" s="77">
        <f>IF(RES_hh_tesh!O26=0,0,RES_hh_tesh!O26/RES_summary!O$19)</f>
        <v>7.6082546434569505</v>
      </c>
      <c r="P26" s="77">
        <f>IF(RES_hh_tesh!P26=0,0,RES_hh_tesh!P26/RES_summary!P$19)</f>
        <v>8.10345981460042</v>
      </c>
      <c r="Q26" s="77">
        <f>IF(RES_hh_tesh!Q26=0,0,RES_hh_tesh!Q26/RES_summary!Q$19)</f>
        <v>7.7367943631506382</v>
      </c>
      <c r="R26" s="77">
        <f>IF(RES_hh_tesh!R26=0,0,RES_hh_tesh!R26/RES_summary!R$19)</f>
        <v>6.958725780488944</v>
      </c>
      <c r="S26" s="77">
        <f>IF(RES_hh_tesh!S26=0,0,RES_hh_tesh!S26/RES_summary!S$19)</f>
        <v>6.7149445054028902</v>
      </c>
      <c r="T26" s="77">
        <f>IF(RES_hh_tesh!T26=0,0,RES_hh_tesh!T26/RES_summary!T$19)</f>
        <v>7.0978088882117607</v>
      </c>
      <c r="U26" s="77">
        <f>IF(RES_hh_tesh!U26=0,0,RES_hh_tesh!U26/RES_summary!U$19)</f>
        <v>7.0617275974976783</v>
      </c>
      <c r="V26" s="77">
        <f>IF(RES_hh_tesh!V26=0,0,RES_hh_tesh!V26/RES_summary!V$19)</f>
        <v>7.2896255887287928</v>
      </c>
      <c r="W26" s="77">
        <f>IF(RES_hh_tesh!W26=0,0,RES_hh_tesh!W26/RES_summary!W$19)</f>
        <v>7.0430330316067637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1.839873181136322</v>
      </c>
      <c r="C27" s="69">
        <f>IF(RES_hh_tesh!C27=0,0,RES_hh_tesh!C27/RES_summary!C$19)</f>
        <v>1.8465029376575168</v>
      </c>
      <c r="D27" s="69">
        <f>IF(RES_hh_tesh!D27=0,0,RES_hh_tesh!D27/RES_summary!D$19)</f>
        <v>1.8087530626726531</v>
      </c>
      <c r="E27" s="69">
        <f>IF(RES_hh_tesh!E27=0,0,RES_hh_tesh!E27/RES_summary!E$19)</f>
        <v>1.9434322547717671</v>
      </c>
      <c r="F27" s="69">
        <f>IF(RES_hh_tesh!F27=0,0,RES_hh_tesh!F27/RES_summary!F$19)</f>
        <v>1.9937176847912754</v>
      </c>
      <c r="G27" s="69">
        <f>IF(RES_hh_tesh!G27=0,0,RES_hh_tesh!G27/RES_summary!G$19)</f>
        <v>2.0587940700248026</v>
      </c>
      <c r="H27" s="69">
        <f>IF(RES_hh_tesh!H27=0,0,RES_hh_tesh!H27/RES_summary!H$19)</f>
        <v>2.0230525857908672</v>
      </c>
      <c r="I27" s="69">
        <f>IF(RES_hh_tesh!I27=0,0,RES_hh_tesh!I27/RES_summary!I$19)</f>
        <v>1.9965640199124655</v>
      </c>
      <c r="J27" s="69">
        <f>IF(RES_hh_tesh!J27=0,0,RES_hh_tesh!J27/RES_summary!J$19)</f>
        <v>1.6921466509552663</v>
      </c>
      <c r="K27" s="69">
        <f>IF(RES_hh_tesh!K27=0,0,RES_hh_tesh!K27/RES_summary!K$19)</f>
        <v>1.7904983923026443</v>
      </c>
      <c r="L27" s="69">
        <f>IF(RES_hh_tesh!L27=0,0,RES_hh_tesh!L27/RES_summary!L$19)</f>
        <v>1.794402220925873</v>
      </c>
      <c r="M27" s="69">
        <f>IF(RES_hh_tesh!M27=0,0,RES_hh_tesh!M27/RES_summary!M$19)</f>
        <v>1.6743238540089644</v>
      </c>
      <c r="N27" s="69">
        <f>IF(RES_hh_tesh!N27=0,0,RES_hh_tesh!N27/RES_summary!N$19)</f>
        <v>1.7748156004588898</v>
      </c>
      <c r="O27" s="69">
        <f>IF(RES_hh_tesh!O27=0,0,RES_hh_tesh!O27/RES_summary!O$19)</f>
        <v>1.7852816933751878</v>
      </c>
      <c r="P27" s="69">
        <f>IF(RES_hh_tesh!P27=0,0,RES_hh_tesh!P27/RES_summary!P$19)</f>
        <v>1.8103463518959222</v>
      </c>
      <c r="Q27" s="69">
        <f>IF(RES_hh_tesh!Q27=0,0,RES_hh_tesh!Q27/RES_summary!Q$19)</f>
        <v>1.8930390796082923</v>
      </c>
      <c r="R27" s="69">
        <f>IF(RES_hh_tesh!R27=0,0,RES_hh_tesh!R27/RES_summary!R$19)</f>
        <v>1.9289781464210487</v>
      </c>
      <c r="S27" s="69">
        <f>IF(RES_hh_tesh!S27=0,0,RES_hh_tesh!S27/RES_summary!S$19)</f>
        <v>1.9184261942590612</v>
      </c>
      <c r="T27" s="69">
        <f>IF(RES_hh_tesh!T27=0,0,RES_hh_tesh!T27/RES_summary!T$19)</f>
        <v>1.9051837253976636</v>
      </c>
      <c r="U27" s="69">
        <f>IF(RES_hh_tesh!U27=0,0,RES_hh_tesh!U27/RES_summary!U$19)</f>
        <v>1.8706518570405923</v>
      </c>
      <c r="V27" s="69">
        <f>IF(RES_hh_tesh!V27=0,0,RES_hh_tesh!V27/RES_summary!V$19)</f>
        <v>1.984694760181255</v>
      </c>
      <c r="W27" s="69">
        <f>IF(RES_hh_tesh!W27=0,0,RES_hh_tesh!W27/RES_summary!W$19)</f>
        <v>1.9884934724539223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1.8569321404145487</v>
      </c>
      <c r="C29" s="72">
        <f>IF(RES_hh_tesh!C29=0,0,RES_hh_tesh!C29/RES_summary!C$19)</f>
        <v>1.7998946940729088</v>
      </c>
      <c r="D29" s="72">
        <f>IF(RES_hh_tesh!D29=0,0,RES_hh_tesh!D29/RES_summary!D$19)</f>
        <v>1.7908313203444535</v>
      </c>
      <c r="E29" s="72">
        <f>IF(RES_hh_tesh!E29=0,0,RES_hh_tesh!E29/RES_summary!E$19)</f>
        <v>1.994971486565785</v>
      </c>
      <c r="F29" s="72">
        <f>IF(RES_hh_tesh!F29=0,0,RES_hh_tesh!F29/RES_summary!F$19)</f>
        <v>1.9865124190268786</v>
      </c>
      <c r="G29" s="72">
        <f>IF(RES_hh_tesh!G29=0,0,RES_hh_tesh!G29/RES_summary!G$19)</f>
        <v>1.9546852842073748</v>
      </c>
      <c r="H29" s="72">
        <f>IF(RES_hh_tesh!H29=0,0,RES_hh_tesh!H29/RES_summary!H$19)</f>
        <v>2.0351651162345572</v>
      </c>
      <c r="I29" s="72">
        <f>IF(RES_hh_tesh!I29=0,0,RES_hh_tesh!I29/RES_summary!I$19)</f>
        <v>2.0030337968529479</v>
      </c>
      <c r="J29" s="72">
        <f>IF(RES_hh_tesh!J29=0,0,RES_hh_tesh!J29/RES_summary!J$19)</f>
        <v>1.6995335934249765</v>
      </c>
      <c r="K29" s="72">
        <f>IF(RES_hh_tesh!K29=0,0,RES_hh_tesh!K29/RES_summary!K$19)</f>
        <v>1.8247258552249288</v>
      </c>
      <c r="L29" s="72">
        <f>IF(RES_hh_tesh!L29=0,0,RES_hh_tesh!L29/RES_summary!L$19)</f>
        <v>1.7516597825418176</v>
      </c>
      <c r="M29" s="72">
        <f>IF(RES_hh_tesh!M29=0,0,RES_hh_tesh!M29/RES_summary!M$19)</f>
        <v>1.7447411170493867</v>
      </c>
      <c r="N29" s="72">
        <f>IF(RES_hh_tesh!N29=0,0,RES_hh_tesh!N29/RES_summary!N$19)</f>
        <v>1.7611527733401693</v>
      </c>
      <c r="O29" s="72">
        <f>IF(RES_hh_tesh!O29=0,0,RES_hh_tesh!O29/RES_summary!O$19)</f>
        <v>1.7439637387580633</v>
      </c>
      <c r="P29" s="72">
        <f>IF(RES_hh_tesh!P29=0,0,RES_hh_tesh!P29/RES_summary!P$19)</f>
        <v>1.9001517831328505</v>
      </c>
      <c r="Q29" s="72">
        <f>IF(RES_hh_tesh!Q29=0,0,RES_hh_tesh!Q29/RES_summary!Q$19)</f>
        <v>1.8276974556425674</v>
      </c>
      <c r="R29" s="72">
        <f>IF(RES_hh_tesh!R29=0,0,RES_hh_tesh!R29/RES_summary!R$19)</f>
        <v>1.9543465612376638</v>
      </c>
      <c r="S29" s="72">
        <f>IF(RES_hh_tesh!S29=0,0,RES_hh_tesh!S29/RES_summary!S$19)</f>
        <v>1.9219347737689219</v>
      </c>
      <c r="T29" s="72">
        <f>IF(RES_hh_tesh!T29=0,0,RES_hh_tesh!T29/RES_summary!T$19)</f>
        <v>1.9054309524087143</v>
      </c>
      <c r="U29" s="72">
        <f>IF(RES_hh_tesh!U29=0,0,RES_hh_tesh!U29/RES_summary!U$19)</f>
        <v>1.9791164068947951</v>
      </c>
      <c r="V29" s="72">
        <f>IF(RES_hh_tesh!V29=0,0,RES_hh_tesh!V29/RES_summary!V$19)</f>
        <v>1.9023462504887421</v>
      </c>
      <c r="W29" s="72">
        <f>IF(RES_hh_tesh!W29=0,0,RES_hh_tesh!W29/RES_summary!W$19)</f>
        <v>1.9885689309940033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1.8008761948194745</v>
      </c>
      <c r="C30" s="72">
        <f>IF(RES_hh_tesh!C30=0,0,RES_hh_tesh!C30/RES_summary!C$19)</f>
        <v>1.8636305572017284</v>
      </c>
      <c r="D30" s="72">
        <f>IF(RES_hh_tesh!D30=0,0,RES_hh_tesh!D30/RES_summary!D$19)</f>
        <v>1.8133610534726878</v>
      </c>
      <c r="E30" s="72">
        <f>IF(RES_hh_tesh!E30=0,0,RES_hh_tesh!E30/RES_summary!E$19)</f>
        <v>1.8879636021244051</v>
      </c>
      <c r="F30" s="72">
        <f>IF(RES_hh_tesh!F30=0,0,RES_hh_tesh!F30/RES_summary!F$19)</f>
        <v>2.0291571684322904</v>
      </c>
      <c r="G30" s="72">
        <f>IF(RES_hh_tesh!G30=0,0,RES_hh_tesh!G30/RES_summary!G$19)</f>
        <v>2.0405716675341239</v>
      </c>
      <c r="H30" s="72">
        <f>IF(RES_hh_tesh!H30=0,0,RES_hh_tesh!H30/RES_summary!H$19)</f>
        <v>2.0634446660883685</v>
      </c>
      <c r="I30" s="72">
        <f>IF(RES_hh_tesh!I30=0,0,RES_hh_tesh!I30/RES_summary!I$19)</f>
        <v>2.0633263251447471</v>
      </c>
      <c r="J30" s="72">
        <f>IF(RES_hh_tesh!J30=0,0,RES_hh_tesh!J30/RES_summary!J$19)</f>
        <v>1.6138591021850319</v>
      </c>
      <c r="K30" s="72">
        <f>IF(RES_hh_tesh!K30=0,0,RES_hh_tesh!K30/RES_summary!K$19)</f>
        <v>1.7965005822161546</v>
      </c>
      <c r="L30" s="72">
        <f>IF(RES_hh_tesh!L30=0,0,RES_hh_tesh!L30/RES_summary!L$19)</f>
        <v>1.8289000429853985</v>
      </c>
      <c r="M30" s="72">
        <f>IF(RES_hh_tesh!M30=0,0,RES_hh_tesh!M30/RES_summary!M$19)</f>
        <v>1.6555861622378876</v>
      </c>
      <c r="N30" s="72">
        <f>IF(RES_hh_tesh!N30=0,0,RES_hh_tesh!N30/RES_summary!N$19)</f>
        <v>1.7991026357116457</v>
      </c>
      <c r="O30" s="72">
        <f>IF(RES_hh_tesh!O30=0,0,RES_hh_tesh!O30/RES_summary!O$19)</f>
        <v>1.7953804968086515</v>
      </c>
      <c r="P30" s="72">
        <f>IF(RES_hh_tesh!P30=0,0,RES_hh_tesh!P30/RES_summary!P$19)</f>
        <v>1.8074071872125546</v>
      </c>
      <c r="Q30" s="72">
        <f>IF(RES_hh_tesh!Q30=0,0,RES_hh_tesh!Q30/RES_summary!Q$19)</f>
        <v>1.8729147444677594</v>
      </c>
      <c r="R30" s="72">
        <f>IF(RES_hh_tesh!R30=0,0,RES_hh_tesh!R30/RES_summary!R$19)</f>
        <v>1.9971289283546816</v>
      </c>
      <c r="S30" s="72">
        <f>IF(RES_hh_tesh!S30=0,0,RES_hh_tesh!S30/RES_summary!S$19)</f>
        <v>1.9371998403657813</v>
      </c>
      <c r="T30" s="72">
        <f>IF(RES_hh_tesh!T30=0,0,RES_hh_tesh!T30/RES_summary!T$19)</f>
        <v>1.8797232203859033</v>
      </c>
      <c r="U30" s="72">
        <f>IF(RES_hh_tesh!U30=0,0,RES_hh_tesh!U30/RES_summary!U$19)</f>
        <v>1.7994144505566154</v>
      </c>
      <c r="V30" s="72">
        <f>IF(RES_hh_tesh!V30=0,0,RES_hh_tesh!V30/RES_summary!V$19)</f>
        <v>1.9956312045731555</v>
      </c>
      <c r="W30" s="72">
        <f>IF(RES_hh_tesh!W30=0,0,RES_hh_tesh!W30/RES_summary!W$19)</f>
        <v>1.9895414029916976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1.8519893021105613</v>
      </c>
      <c r="C32" s="77">
        <f>IF(RES_hh_tesh!C32=0,0,RES_hh_tesh!C32/RES_summary!C$19)</f>
        <v>1.8421666604948674</v>
      </c>
      <c r="D32" s="77">
        <f>IF(RES_hh_tesh!D32=0,0,RES_hh_tesh!D32/RES_summary!D$19)</f>
        <v>1.8077314540995431</v>
      </c>
      <c r="E32" s="77">
        <f>IF(RES_hh_tesh!E32=0,0,RES_hh_tesh!E32/RES_summary!E$19)</f>
        <v>1.9615601022483731</v>
      </c>
      <c r="F32" s="77">
        <f>IF(RES_hh_tesh!F32=0,0,RES_hh_tesh!F32/RES_summary!F$19)</f>
        <v>1.9805030424821775</v>
      </c>
      <c r="G32" s="77">
        <f>IF(RES_hh_tesh!G32=0,0,RES_hh_tesh!G32/RES_summary!G$19)</f>
        <v>2.0699352709607157</v>
      </c>
      <c r="H32" s="77">
        <f>IF(RES_hh_tesh!H32=0,0,RES_hh_tesh!H32/RES_summary!H$19)</f>
        <v>2.0058229556232954</v>
      </c>
      <c r="I32" s="77">
        <f>IF(RES_hh_tesh!I32=0,0,RES_hh_tesh!I32/RES_summary!I$19)</f>
        <v>1.9683192952710331</v>
      </c>
      <c r="J32" s="77">
        <f>IF(RES_hh_tesh!J32=0,0,RES_hh_tesh!J32/RES_summary!J$19)</f>
        <v>1.7239361976663714</v>
      </c>
      <c r="K32" s="77">
        <f>IF(RES_hh_tesh!K32=0,0,RES_hh_tesh!K32/RES_summary!K$19)</f>
        <v>1.7862919735110585</v>
      </c>
      <c r="L32" s="77">
        <f>IF(RES_hh_tesh!L32=0,0,RES_hh_tesh!L32/RES_summary!L$19)</f>
        <v>1.7822020697075003</v>
      </c>
      <c r="M32" s="77">
        <f>IF(RES_hh_tesh!M32=0,0,RES_hh_tesh!M32/RES_summary!M$19)</f>
        <v>1.6783077735696377</v>
      </c>
      <c r="N32" s="77">
        <f>IF(RES_hh_tesh!N32=0,0,RES_hh_tesh!N32/RES_summary!N$19)</f>
        <v>1.765451743734975</v>
      </c>
      <c r="O32" s="77">
        <f>IF(RES_hh_tesh!O32=0,0,RES_hh_tesh!O32/RES_summary!O$19)</f>
        <v>1.7834124456365101</v>
      </c>
      <c r="P32" s="77">
        <f>IF(RES_hh_tesh!P32=0,0,RES_hh_tesh!P32/RES_summary!P$19)</f>
        <v>1.8065264391307014</v>
      </c>
      <c r="Q32" s="77">
        <f>IF(RES_hh_tesh!Q32=0,0,RES_hh_tesh!Q32/RES_summary!Q$19)</f>
        <v>1.9044330296302818</v>
      </c>
      <c r="R32" s="77">
        <f>IF(RES_hh_tesh!R32=0,0,RES_hh_tesh!R32/RES_summary!R$19)</f>
        <v>1.901783720615787</v>
      </c>
      <c r="S32" s="77">
        <f>IF(RES_hh_tesh!S32=0,0,RES_hh_tesh!S32/RES_summary!S$19)</f>
        <v>1.9116123669215439</v>
      </c>
      <c r="T32" s="77">
        <f>IF(RES_hh_tesh!T32=0,0,RES_hh_tesh!T32/RES_summary!T$19)</f>
        <v>1.9134278882771594</v>
      </c>
      <c r="U32" s="77">
        <f>IF(RES_hh_tesh!U32=0,0,RES_hh_tesh!U32/RES_summary!U$19)</f>
        <v>1.8867204551086874</v>
      </c>
      <c r="V32" s="77">
        <f>IF(RES_hh_tesh!V32=0,0,RES_hh_tesh!V32/RES_summary!V$19)</f>
        <v>1.9852575941334958</v>
      </c>
      <c r="W32" s="77">
        <f>IF(RES_hh_tesh!W32=0,0,RES_hh_tesh!W32/RES_summary!W$19)</f>
        <v>1.9881896402432393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37.531194615717425</v>
      </c>
      <c r="C3" s="65">
        <f>IF(RES_hh_emih!C3=0,0,RES_hh_emih!C3/RES_summary!C$19)</f>
        <v>38.736391389070874</v>
      </c>
      <c r="D3" s="65">
        <f>IF(RES_hh_emih!D3=0,0,RES_hh_emih!D3/RES_summary!D$19)</f>
        <v>34.950302763229928</v>
      </c>
      <c r="E3" s="65">
        <f>IF(RES_hh_emih!E3=0,0,RES_hh_emih!E3/RES_summary!E$19)</f>
        <v>37.043502707074218</v>
      </c>
      <c r="F3" s="65">
        <f>IF(RES_hh_emih!F3=0,0,RES_hh_emih!F3/RES_summary!F$19)</f>
        <v>36.435969517570065</v>
      </c>
      <c r="G3" s="65">
        <f>IF(RES_hh_emih!G3=0,0,RES_hh_emih!G3/RES_summary!G$19)</f>
        <v>35.768146410481748</v>
      </c>
      <c r="H3" s="65">
        <f>IF(RES_hh_emih!H3=0,0,RES_hh_emih!H3/RES_summary!H$19)</f>
        <v>33.082659189571565</v>
      </c>
      <c r="I3" s="65">
        <f>IF(RES_hh_emih!I3=0,0,RES_hh_emih!I3/RES_summary!I$19)</f>
        <v>28.749603741480318</v>
      </c>
      <c r="J3" s="65">
        <f>IF(RES_hh_emih!J3=0,0,RES_hh_emih!J3/RES_summary!J$19)</f>
        <v>33.462558108197378</v>
      </c>
      <c r="K3" s="65">
        <f>IF(RES_hh_emih!K3=0,0,RES_hh_emih!K3/RES_summary!K$19)</f>
        <v>30.804316836116975</v>
      </c>
      <c r="L3" s="65">
        <f>IF(RES_hh_emih!L3=0,0,RES_hh_emih!L3/RES_summary!L$19)</f>
        <v>33.154762335779829</v>
      </c>
      <c r="M3" s="65">
        <f>IF(RES_hh_emih!M3=0,0,RES_hh_emih!M3/RES_summary!M$19)</f>
        <v>26.56732088693979</v>
      </c>
      <c r="N3" s="65">
        <f>IF(RES_hh_emih!N3=0,0,RES_hh_emih!N3/RES_summary!N$19)</f>
        <v>27.781971055256012</v>
      </c>
      <c r="O3" s="65">
        <f>IF(RES_hh_emih!O3=0,0,RES_hh_emih!O3/RES_summary!O$19)</f>
        <v>30.043176482091738</v>
      </c>
      <c r="P3" s="65">
        <f>IF(RES_hh_emih!P3=0,0,RES_hh_emih!P3/RES_summary!P$19)</f>
        <v>23.686833554059376</v>
      </c>
      <c r="Q3" s="65">
        <f>IF(RES_hh_emih!Q3=0,0,RES_hh_emih!Q3/RES_summary!Q$19)</f>
        <v>26.675046984574351</v>
      </c>
      <c r="R3" s="65">
        <f>IF(RES_hh_emih!R3=0,0,RES_hh_emih!R3/RES_summary!R$19)</f>
        <v>26.155209940623951</v>
      </c>
      <c r="S3" s="65">
        <f>IF(RES_hh_emih!S3=0,0,RES_hh_emih!S3/RES_summary!S$19)</f>
        <v>25.757933940715041</v>
      </c>
      <c r="T3" s="65">
        <f>IF(RES_hh_emih!T3=0,0,RES_hh_emih!T3/RES_summary!T$19)</f>
        <v>25.193990090033097</v>
      </c>
      <c r="U3" s="65">
        <f>IF(RES_hh_emih!U3=0,0,RES_hh_emih!U3/RES_summary!U$19)</f>
        <v>24.018743299657977</v>
      </c>
      <c r="V3" s="65">
        <f>IF(RES_hh_emih!V3=0,0,RES_hh_emih!V3/RES_summary!V$19)</f>
        <v>24.074009750988594</v>
      </c>
      <c r="W3" s="65">
        <f>IF(RES_hh_emih!W3=0,0,RES_hh_emih!W3/RES_summary!W$19)</f>
        <v>25.557080500545158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35.614263290739373</v>
      </c>
      <c r="C4" s="69">
        <f>IF(RES_hh_emih!C4=0,0,RES_hh_emih!C4/RES_summary!C$19)</f>
        <v>36.817994710132794</v>
      </c>
      <c r="D4" s="69">
        <f>IF(RES_hh_emih!D4=0,0,RES_hh_emih!D4/RES_summary!D$19)</f>
        <v>33.053494755523396</v>
      </c>
      <c r="E4" s="69">
        <f>IF(RES_hh_emih!E4=0,0,RES_hh_emih!E4/RES_summary!E$19)</f>
        <v>35.096408894087617</v>
      </c>
      <c r="F4" s="69">
        <f>IF(RES_hh_emih!F4=0,0,RES_hh_emih!F4/RES_summary!F$19)</f>
        <v>34.091055244783732</v>
      </c>
      <c r="G4" s="69">
        <f>IF(RES_hh_emih!G4=0,0,RES_hh_emih!G4/RES_summary!G$19)</f>
        <v>33.320733146110541</v>
      </c>
      <c r="H4" s="69">
        <f>IF(RES_hh_emih!H4=0,0,RES_hh_emih!H4/RES_summary!H$19)</f>
        <v>30.502687109002576</v>
      </c>
      <c r="I4" s="69">
        <f>IF(RES_hh_emih!I4=0,0,RES_hh_emih!I4/RES_summary!I$19)</f>
        <v>26.249888572445347</v>
      </c>
      <c r="J4" s="69">
        <f>IF(RES_hh_emih!J4=0,0,RES_hh_emih!J4/RES_summary!J$19)</f>
        <v>30.654566832101761</v>
      </c>
      <c r="K4" s="69">
        <f>IF(RES_hh_emih!K4=0,0,RES_hh_emih!K4/RES_summary!K$19)</f>
        <v>27.889227847184426</v>
      </c>
      <c r="L4" s="69">
        <f>IF(RES_hh_emih!L4=0,0,RES_hh_emih!L4/RES_summary!L$19)</f>
        <v>30.277182521482278</v>
      </c>
      <c r="M4" s="69">
        <f>IF(RES_hh_emih!M4=0,0,RES_hh_emih!M4/RES_summary!M$19)</f>
        <v>23.809917330140784</v>
      </c>
      <c r="N4" s="69">
        <f>IF(RES_hh_emih!N4=0,0,RES_hh_emih!N4/RES_summary!N$19)</f>
        <v>24.907574752160421</v>
      </c>
      <c r="O4" s="69">
        <f>IF(RES_hh_emih!O4=0,0,RES_hh_emih!O4/RES_summary!O$19)</f>
        <v>27.231413718789867</v>
      </c>
      <c r="P4" s="69">
        <f>IF(RES_hh_emih!P4=0,0,RES_hh_emih!P4/RES_summary!P$19)</f>
        <v>20.835550829417393</v>
      </c>
      <c r="Q4" s="69">
        <f>IF(RES_hh_emih!Q4=0,0,RES_hh_emih!Q4/RES_summary!Q$19)</f>
        <v>23.878851445544122</v>
      </c>
      <c r="R4" s="69">
        <f>IF(RES_hh_emih!R4=0,0,RES_hh_emih!R4/RES_summary!R$19)</f>
        <v>23.324249841253394</v>
      </c>
      <c r="S4" s="69">
        <f>IF(RES_hh_emih!S4=0,0,RES_hh_emih!S4/RES_summary!S$19)</f>
        <v>23.044134780027711</v>
      </c>
      <c r="T4" s="69">
        <f>IF(RES_hh_emih!T4=0,0,RES_hh_emih!T4/RES_summary!T$19)</f>
        <v>22.554073688175567</v>
      </c>
      <c r="U4" s="69">
        <f>IF(RES_hh_emih!U4=0,0,RES_hh_emih!U4/RES_summary!U$19)</f>
        <v>21.426041212885991</v>
      </c>
      <c r="V4" s="69">
        <f>IF(RES_hh_emih!V4=0,0,RES_hh_emih!V4/RES_summary!V$19)</f>
        <v>21.733956391236731</v>
      </c>
      <c r="W4" s="69">
        <f>IF(RES_hh_emih!W4=0,0,RES_hh_emih!W4/RES_summary!W$19)</f>
        <v>23.08555780865116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45.377783348566915</v>
      </c>
      <c r="C5" s="72">
        <f>IF(RES_hh_emih!C5=0,0,RES_hh_emih!C5/RES_summary!C$19)</f>
        <v>50.116038891498782</v>
      </c>
      <c r="D5" s="72">
        <f>IF(RES_hh_emih!D5=0,0,RES_hh_emih!D5/RES_summary!D$19)</f>
        <v>50.690166214263385</v>
      </c>
      <c r="E5" s="72">
        <f>IF(RES_hh_emih!E5=0,0,RES_hh_emih!E5/RES_summary!E$19)</f>
        <v>41.580550065515894</v>
      </c>
      <c r="F5" s="72">
        <f>IF(RES_hh_emih!F5=0,0,RES_hh_emih!F5/RES_summary!F$19)</f>
        <v>48.86566546938564</v>
      </c>
      <c r="G5" s="72">
        <f>IF(RES_hh_emih!G5=0,0,RES_hh_emih!G5/RES_summary!G$19)</f>
        <v>41.967690568751138</v>
      </c>
      <c r="H5" s="72">
        <f>IF(RES_hh_emih!H5=0,0,RES_hh_emih!H5/RES_summary!H$19)</f>
        <v>41.705744089590205</v>
      </c>
      <c r="I5" s="72">
        <f>IF(RES_hh_emih!I5=0,0,RES_hh_emih!I5/RES_summary!I$19)</f>
        <v>31.843085093250746</v>
      </c>
      <c r="J5" s="72">
        <f>IF(RES_hh_emih!J5=0,0,RES_hh_emih!J5/RES_summary!J$19)</f>
        <v>41.852341972531072</v>
      </c>
      <c r="K5" s="72">
        <f>IF(RES_hh_emih!K5=0,0,RES_hh_emih!K5/RES_summary!K$19)</f>
        <v>67.891836015901205</v>
      </c>
      <c r="L5" s="72">
        <f>IF(RES_hh_emih!L5=0,0,RES_hh_emih!L5/RES_summary!L$19)</f>
        <v>39.633544672123406</v>
      </c>
      <c r="M5" s="72">
        <f>IF(RES_hh_emih!M5=0,0,RES_hh_emih!M5/RES_summary!M$19)</f>
        <v>34.784661659904621</v>
      </c>
      <c r="N5" s="72">
        <f>IF(RES_hh_emih!N5=0,0,RES_hh_emih!N5/RES_summary!N$19)</f>
        <v>37.964164898236703</v>
      </c>
      <c r="O5" s="72">
        <f>IF(RES_hh_emih!O5=0,0,RES_hh_emih!O5/RES_summary!O$19)</f>
        <v>47.046291020602652</v>
      </c>
      <c r="P5" s="72">
        <f>IF(RES_hh_emih!P5=0,0,RES_hh_emih!P5/RES_summary!P$19)</f>
        <v>33.48123903539539</v>
      </c>
      <c r="Q5" s="72">
        <f>IF(RES_hh_emih!Q5=0,0,RES_hh_emih!Q5/RES_summary!Q$19)</f>
        <v>36.5709670998394</v>
      </c>
      <c r="R5" s="72">
        <f>IF(RES_hh_emih!R5=0,0,RES_hh_emih!R5/RES_summary!R$19)</f>
        <v>39.024136304940029</v>
      </c>
      <c r="S5" s="72">
        <f>IF(RES_hh_emih!S5=0,0,RES_hh_emih!S5/RES_summary!S$19)</f>
        <v>41.60675373771894</v>
      </c>
      <c r="T5" s="72">
        <f>IF(RES_hh_emih!T5=0,0,RES_hh_emih!T5/RES_summary!T$19)</f>
        <v>40.193058801245193</v>
      </c>
      <c r="U5" s="72">
        <f>IF(RES_hh_emih!U5=0,0,RES_hh_emih!U5/RES_summary!U$19)</f>
        <v>35.708154140965028</v>
      </c>
      <c r="V5" s="72">
        <f>IF(RES_hh_emih!V5=0,0,RES_hh_emih!V5/RES_summary!V$19)</f>
        <v>35.515572376796896</v>
      </c>
      <c r="W5" s="72">
        <f>IF(RES_hh_emih!W5=0,0,RES_hh_emih!W5/RES_summary!W$19)</f>
        <v>45.744015708846931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39.192959376785268</v>
      </c>
      <c r="C6" s="72">
        <f>IF(RES_hh_emih!C6=0,0,RES_hh_emih!C6/RES_summary!C$19)</f>
        <v>40.143120860250342</v>
      </c>
      <c r="D6" s="72">
        <f>IF(RES_hh_emih!D6=0,0,RES_hh_emih!D6/RES_summary!D$19)</f>
        <v>48.270177985046956</v>
      </c>
      <c r="E6" s="72">
        <f>IF(RES_hh_emih!E6=0,0,RES_hh_emih!E6/RES_summary!E$19)</f>
        <v>30.52607095210195</v>
      </c>
      <c r="F6" s="72">
        <f>IF(RES_hh_emih!F6=0,0,RES_hh_emih!F6/RES_summary!F$19)</f>
        <v>28.759455974100732</v>
      </c>
      <c r="G6" s="72">
        <f>IF(RES_hh_emih!G6=0,0,RES_hh_emih!G6/RES_summary!G$19)</f>
        <v>37.229808099892828</v>
      </c>
      <c r="H6" s="72">
        <f>IF(RES_hh_emih!H6=0,0,RES_hh_emih!H6/RES_summary!H$19)</f>
        <v>32.94768732374925</v>
      </c>
      <c r="I6" s="72">
        <f>IF(RES_hh_emih!I6=0,0,RES_hh_emih!I6/RES_summary!I$19)</f>
        <v>29.016627681690963</v>
      </c>
      <c r="J6" s="72">
        <f>IF(RES_hh_emih!J6=0,0,RES_hh_emih!J6/RES_summary!J$19)</f>
        <v>30.956655955306584</v>
      </c>
      <c r="K6" s="72">
        <f>IF(RES_hh_emih!K6=0,0,RES_hh_emih!K6/RES_summary!K$19)</f>
        <v>30.594234931503401</v>
      </c>
      <c r="L6" s="72">
        <f>IF(RES_hh_emih!L6=0,0,RES_hh_emih!L6/RES_summary!L$19)</f>
        <v>35.261795321781875</v>
      </c>
      <c r="M6" s="72">
        <f>IF(RES_hh_emih!M6=0,0,RES_hh_emih!M6/RES_summary!M$19)</f>
        <v>27.341715777235382</v>
      </c>
      <c r="N6" s="72">
        <f>IF(RES_hh_emih!N6=0,0,RES_hh_emih!N6/RES_summary!N$19)</f>
        <v>28.696968030241919</v>
      </c>
      <c r="O6" s="72">
        <f>IF(RES_hh_emih!O6=0,0,RES_hh_emih!O6/RES_summary!O$19)</f>
        <v>31.618965980675089</v>
      </c>
      <c r="P6" s="72">
        <f>IF(RES_hh_emih!P6=0,0,RES_hh_emih!P6/RES_summary!P$19)</f>
        <v>25.282973662544347</v>
      </c>
      <c r="Q6" s="72">
        <f>IF(RES_hh_emih!Q6=0,0,RES_hh_emih!Q6/RES_summary!Q$19)</f>
        <v>26.373960415187661</v>
      </c>
      <c r="R6" s="72">
        <f>IF(RES_hh_emih!R6=0,0,RES_hh_emih!R6/RES_summary!R$19)</f>
        <v>27.539373219560339</v>
      </c>
      <c r="S6" s="72">
        <f>IF(RES_hh_emih!S6=0,0,RES_hh_emih!S6/RES_summary!S$19)</f>
        <v>27.769576016894103</v>
      </c>
      <c r="T6" s="72">
        <f>IF(RES_hh_emih!T6=0,0,RES_hh_emih!T6/RES_summary!T$19)</f>
        <v>26.595395846419525</v>
      </c>
      <c r="U6" s="72">
        <f>IF(RES_hh_emih!U6=0,0,RES_hh_emih!U6/RES_summary!U$19)</f>
        <v>24.069053863148557</v>
      </c>
      <c r="V6" s="72">
        <f>IF(RES_hh_emih!V6=0,0,RES_hh_emih!V6/RES_summary!V$19)</f>
        <v>26.172449623297656</v>
      </c>
      <c r="W6" s="72">
        <f>IF(RES_hh_emih!W6=0,0,RES_hh_emih!W6/RES_summary!W$19)</f>
        <v>27.621593654815175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48.764497263849776</v>
      </c>
      <c r="C7" s="72">
        <f>IF(RES_hh_emih!C7=0,0,RES_hh_emih!C7/RES_summary!C$19)</f>
        <v>50.375198710183319</v>
      </c>
      <c r="D7" s="72">
        <f>IF(RES_hh_emih!D7=0,0,RES_hh_emih!D7/RES_summary!D$19)</f>
        <v>44.092920437641617</v>
      </c>
      <c r="E7" s="72">
        <f>IF(RES_hh_emih!E7=0,0,RES_hh_emih!E7/RES_summary!E$19)</f>
        <v>48.129981541409713</v>
      </c>
      <c r="F7" s="72">
        <f>IF(RES_hh_emih!F7=0,0,RES_hh_emih!F7/RES_summary!F$19)</f>
        <v>44.938845561331412</v>
      </c>
      <c r="G7" s="72">
        <f>IF(RES_hh_emih!G7=0,0,RES_hh_emih!G7/RES_summary!G$19)</f>
        <v>44.144907830775516</v>
      </c>
      <c r="H7" s="72">
        <f>IF(RES_hh_emih!H7=0,0,RES_hh_emih!H7/RES_summary!H$19)</f>
        <v>39.375312033034113</v>
      </c>
      <c r="I7" s="72">
        <f>IF(RES_hh_emih!I7=0,0,RES_hh_emih!I7/RES_summary!I$19)</f>
        <v>33.822499303861761</v>
      </c>
      <c r="J7" s="72">
        <f>IF(RES_hh_emih!J7=0,0,RES_hh_emih!J7/RES_summary!J$19)</f>
        <v>43.775542012461109</v>
      </c>
      <c r="K7" s="72">
        <f>IF(RES_hh_emih!K7=0,0,RES_hh_emih!K7/RES_summary!K$19)</f>
        <v>37.706553678603271</v>
      </c>
      <c r="L7" s="72">
        <f>IF(RES_hh_emih!L7=0,0,RES_hh_emih!L7/RES_summary!L$19)</f>
        <v>41.912682374517743</v>
      </c>
      <c r="M7" s="72">
        <f>IF(RES_hh_emih!M7=0,0,RES_hh_emih!M7/RES_summary!M$19)</f>
        <v>35.07521544216366</v>
      </c>
      <c r="N7" s="72">
        <f>IF(RES_hh_emih!N7=0,0,RES_hh_emih!N7/RES_summary!N$19)</f>
        <v>35.333175609916871</v>
      </c>
      <c r="O7" s="72">
        <f>IF(RES_hh_emih!O7=0,0,RES_hh_emih!O7/RES_summary!O$19)</f>
        <v>38.16162640909802</v>
      </c>
      <c r="P7" s="72">
        <f>IF(RES_hh_emih!P7=0,0,RES_hh_emih!P7/RES_summary!P$19)</f>
        <v>30.089265008177254</v>
      </c>
      <c r="Q7" s="72">
        <f>IF(RES_hh_emih!Q7=0,0,RES_hh_emih!Q7/RES_summary!Q$19)</f>
        <v>35.915006708579611</v>
      </c>
      <c r="R7" s="72">
        <f>IF(RES_hh_emih!R7=0,0,RES_hh_emih!R7/RES_summary!R$19)</f>
        <v>32.905878043190675</v>
      </c>
      <c r="S7" s="72">
        <f>IF(RES_hh_emih!S7=0,0,RES_hh_emih!S7/RES_summary!S$19)</f>
        <v>33.248775646262096</v>
      </c>
      <c r="T7" s="72">
        <f>IF(RES_hh_emih!T7=0,0,RES_hh_emih!T7/RES_summary!T$19)</f>
        <v>32.597297200348621</v>
      </c>
      <c r="U7" s="72">
        <f>IF(RES_hh_emih!U7=0,0,RES_hh_emih!U7/RES_summary!U$19)</f>
        <v>30.63638811436326</v>
      </c>
      <c r="V7" s="72">
        <f>IF(RES_hh_emih!V7=0,0,RES_hh_emih!V7/RES_summary!V$19)</f>
        <v>33.310036210307814</v>
      </c>
      <c r="W7" s="72">
        <f>IF(RES_hh_emih!W7=0,0,RES_hh_emih!W7/RES_summary!W$19)</f>
        <v>32.819780583167315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31.843592455322387</v>
      </c>
      <c r="C8" s="72">
        <f>IF(RES_hh_emih!C8=0,0,RES_hh_emih!C8/RES_summary!C$19)</f>
        <v>33.41778816063546</v>
      </c>
      <c r="D8" s="72">
        <f>IF(RES_hh_emih!D8=0,0,RES_hh_emih!D8/RES_summary!D$19)</f>
        <v>30.797908997247514</v>
      </c>
      <c r="E8" s="72">
        <f>IF(RES_hh_emih!E8=0,0,RES_hh_emih!E8/RES_summary!E$19)</f>
        <v>31.540279413310525</v>
      </c>
      <c r="F8" s="72">
        <f>IF(RES_hh_emih!F8=0,0,RES_hh_emih!F8/RES_summary!F$19)</f>
        <v>29.040523584111899</v>
      </c>
      <c r="G8" s="72">
        <f>IF(RES_hh_emih!G8=0,0,RES_hh_emih!G8/RES_summary!G$19)</f>
        <v>27.222006277567573</v>
      </c>
      <c r="H8" s="72">
        <f>IF(RES_hh_emih!H8=0,0,RES_hh_emih!H8/RES_summary!H$19)</f>
        <v>26.165132724429238</v>
      </c>
      <c r="I8" s="72">
        <f>IF(RES_hh_emih!I8=0,0,RES_hh_emih!I8/RES_summary!I$19)</f>
        <v>23.948241573020738</v>
      </c>
      <c r="J8" s="72">
        <f>IF(RES_hh_emih!J8=0,0,RES_hh_emih!J8/RES_summary!J$19)</f>
        <v>25.471156520910974</v>
      </c>
      <c r="K8" s="72">
        <f>IF(RES_hh_emih!K8=0,0,RES_hh_emih!K8/RES_summary!K$19)</f>
        <v>24.594700292542555</v>
      </c>
      <c r="L8" s="72">
        <f>IF(RES_hh_emih!L8=0,0,RES_hh_emih!L8/RES_summary!L$19)</f>
        <v>28.47972961347962</v>
      </c>
      <c r="M8" s="72">
        <f>IF(RES_hh_emih!M8=0,0,RES_hh_emih!M8/RES_summary!M$19)</f>
        <v>21.148491446819776</v>
      </c>
      <c r="N8" s="72">
        <f>IF(RES_hh_emih!N8=0,0,RES_hh_emih!N8/RES_summary!N$19)</f>
        <v>23.529610083993422</v>
      </c>
      <c r="O8" s="72">
        <f>IF(RES_hh_emih!O8=0,0,RES_hh_emih!O8/RES_summary!O$19)</f>
        <v>25.896190300114551</v>
      </c>
      <c r="P8" s="72">
        <f>IF(RES_hh_emih!P8=0,0,RES_hh_emih!P8/RES_summary!P$19)</f>
        <v>19.184339788601861</v>
      </c>
      <c r="Q8" s="72">
        <f>IF(RES_hh_emih!Q8=0,0,RES_hh_emih!Q8/RES_summary!Q$19)</f>
        <v>21.240777521744313</v>
      </c>
      <c r="R8" s="72">
        <f>IF(RES_hh_emih!R8=0,0,RES_hh_emih!R8/RES_summary!R$19)</f>
        <v>22.477363258851291</v>
      </c>
      <c r="S8" s="72">
        <f>IF(RES_hh_emih!S8=0,0,RES_hh_emih!S8/RES_summary!S$19)</f>
        <v>21.826546677394983</v>
      </c>
      <c r="T8" s="72">
        <f>IF(RES_hh_emih!T8=0,0,RES_hh_emih!T8/RES_summary!T$19)</f>
        <v>21.55114022327723</v>
      </c>
      <c r="U8" s="72">
        <f>IF(RES_hh_emih!U8=0,0,RES_hh_emih!U8/RES_summary!U$19)</f>
        <v>21.040588192787922</v>
      </c>
      <c r="V8" s="72">
        <f>IF(RES_hh_emih!V8=0,0,RES_hh_emih!V8/RES_summary!V$19)</f>
        <v>20.034449446268876</v>
      </c>
      <c r="W8" s="72">
        <f>IF(RES_hh_emih!W8=0,0,RES_hh_emih!W8/RES_summary!W$19)</f>
        <v>23.270434293094567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1.7577405842144109</v>
      </c>
      <c r="C17" s="69">
        <f>IF(RES_hh_emih!C17=0,0,RES_hh_emih!C17/RES_summary!C$19)</f>
        <v>1.7510206267894606</v>
      </c>
      <c r="D17" s="69">
        <f>IF(RES_hh_emih!D17=0,0,RES_hh_emih!D17/RES_summary!D$19)</f>
        <v>1.7298448148548353</v>
      </c>
      <c r="E17" s="69">
        <f>IF(RES_hh_emih!E17=0,0,RES_hh_emih!E17/RES_summary!E$19)</f>
        <v>1.7678838209262959</v>
      </c>
      <c r="F17" s="69">
        <f>IF(RES_hh_emih!F17=0,0,RES_hh_emih!F17/RES_summary!F$19)</f>
        <v>2.1458796289515765</v>
      </c>
      <c r="G17" s="69">
        <f>IF(RES_hh_emih!G17=0,0,RES_hh_emih!G17/RES_summary!G$19)</f>
        <v>2.2417301934729559</v>
      </c>
      <c r="H17" s="69">
        <f>IF(RES_hh_emih!H17=0,0,RES_hh_emih!H17/RES_summary!H$19)</f>
        <v>2.3648266742076229</v>
      </c>
      <c r="I17" s="69">
        <f>IF(RES_hh_emih!I17=0,0,RES_hh_emih!I17/RES_summary!I$19)</f>
        <v>2.2824089761868107</v>
      </c>
      <c r="J17" s="69">
        <f>IF(RES_hh_emih!J17=0,0,RES_hh_emih!J17/RES_summary!J$19)</f>
        <v>2.6377195025304085</v>
      </c>
      <c r="K17" s="69">
        <f>IF(RES_hh_emih!K17=0,0,RES_hh_emih!K17/RES_summary!K$19)</f>
        <v>2.724749698512233</v>
      </c>
      <c r="L17" s="69">
        <f>IF(RES_hh_emih!L17=0,0,RES_hh_emih!L17/RES_summary!L$19)</f>
        <v>2.6832941756740096</v>
      </c>
      <c r="M17" s="69">
        <f>IF(RES_hh_emih!M17=0,0,RES_hh_emih!M17/RES_summary!M$19)</f>
        <v>2.58012014556473</v>
      </c>
      <c r="N17" s="69">
        <f>IF(RES_hh_emih!N17=0,0,RES_hh_emih!N17/RES_summary!N$19)</f>
        <v>2.6828650733494759</v>
      </c>
      <c r="O17" s="69">
        <f>IF(RES_hh_emih!O17=0,0,RES_hh_emih!O17/RES_summary!O$19)</f>
        <v>2.6225656608477785</v>
      </c>
      <c r="P17" s="69">
        <f>IF(RES_hh_emih!P17=0,0,RES_hh_emih!P17/RES_summary!P$19)</f>
        <v>2.6604031068873191</v>
      </c>
      <c r="Q17" s="69">
        <f>IF(RES_hh_emih!Q17=0,0,RES_hh_emih!Q17/RES_summary!Q$19)</f>
        <v>2.6047646941931215</v>
      </c>
      <c r="R17" s="69">
        <f>IF(RES_hh_emih!R17=0,0,RES_hh_emih!R17/RES_summary!R$19)</f>
        <v>2.6302149147704914</v>
      </c>
      <c r="S17" s="69">
        <f>IF(RES_hh_emih!S17=0,0,RES_hh_emih!S17/RES_summary!S$19)</f>
        <v>2.5273681667366503</v>
      </c>
      <c r="T17" s="69">
        <f>IF(RES_hh_emih!T17=0,0,RES_hh_emih!T17/RES_summary!T$19)</f>
        <v>2.4684689942160767</v>
      </c>
      <c r="U17" s="69">
        <f>IF(RES_hh_emih!U17=0,0,RES_hh_emih!U17/RES_summary!U$19)</f>
        <v>2.4352984845317147</v>
      </c>
      <c r="V17" s="69">
        <f>IF(RES_hh_emih!V17=0,0,RES_hh_emih!V17/RES_summary!V$19)</f>
        <v>2.1753295858030461</v>
      </c>
      <c r="W17" s="69">
        <f>IF(RES_hh_emih!W17=0,0,RES_hh_emih!W17/RES_summary!W$19)</f>
        <v>2.3084117848804113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5.4780701541167716</v>
      </c>
      <c r="C18" s="72">
        <f>IF(RES_hh_emih!C18=0,0,RES_hh_emih!C18/RES_summary!C$19)</f>
        <v>5.7012790624118548</v>
      </c>
      <c r="D18" s="72">
        <f>IF(RES_hh_emih!D18=0,0,RES_hh_emih!D18/RES_summary!D$19)</f>
        <v>6.1047777018030294</v>
      </c>
      <c r="E18" s="72">
        <f>IF(RES_hh_emih!E18=0,0,RES_hh_emih!E18/RES_summary!E$19)</f>
        <v>4.6925784295146435</v>
      </c>
      <c r="F18" s="72">
        <f>IF(RES_hh_emih!F18=0,0,RES_hh_emih!F18/RES_summary!F$19)</f>
        <v>6.6691463109954672</v>
      </c>
      <c r="G18" s="72">
        <f>IF(RES_hh_emih!G18=0,0,RES_hh_emih!G18/RES_summary!G$19)</f>
        <v>5.9110730438311361</v>
      </c>
      <c r="H18" s="72">
        <f>IF(RES_hh_emih!H18=0,0,RES_hh_emih!H18/RES_summary!H$19)</f>
        <v>6.3521307994994753</v>
      </c>
      <c r="I18" s="72">
        <f>IF(RES_hh_emih!I18=0,0,RES_hh_emih!I18/RES_summary!I$19)</f>
        <v>5.0555168547297962</v>
      </c>
      <c r="J18" s="72">
        <f>IF(RES_hh_emih!J18=0,0,RES_hh_emih!J18/RES_summary!J$19)</f>
        <v>6.6685339558280781</v>
      </c>
      <c r="K18" s="72">
        <f>IF(RES_hh_emih!K18=0,0,RES_hh_emih!K18/RES_summary!K$19)</f>
        <v>11.975314130194221</v>
      </c>
      <c r="L18" s="72">
        <f>IF(RES_hh_emih!L18=0,0,RES_hh_emih!L18/RES_summary!L$19)</f>
        <v>6.1783760120151987</v>
      </c>
      <c r="M18" s="72">
        <f>IF(RES_hh_emih!M18=0,0,RES_hh_emih!M18/RES_summary!M$19)</f>
        <v>6.1661890354167657</v>
      </c>
      <c r="N18" s="72">
        <f>IF(RES_hh_emih!N18=0,0,RES_hh_emih!N18/RES_summary!N$19)</f>
        <v>6.3284237597620638</v>
      </c>
      <c r="O18" s="72">
        <f>IF(RES_hh_emih!O18=0,0,RES_hh_emih!O18/RES_summary!O$19)</f>
        <v>6.3095962943875552</v>
      </c>
      <c r="P18" s="72">
        <f>IF(RES_hh_emih!P18=0,0,RES_hh_emih!P18/RES_summary!P$19)</f>
        <v>6.3861809113874104</v>
      </c>
      <c r="Q18" s="72">
        <f>IF(RES_hh_emih!Q18=0,0,RES_hh_emih!Q18/RES_summary!Q$19)</f>
        <v>6.3885826587868078</v>
      </c>
      <c r="R18" s="72">
        <f>IF(RES_hh_emih!R18=0,0,RES_hh_emih!R18/RES_summary!R$19)</f>
        <v>6.447973634224593</v>
      </c>
      <c r="S18" s="72">
        <f>IF(RES_hh_emih!S18=0,0,RES_hh_emih!S18/RES_summary!S$19)</f>
        <v>6.4607441157987848</v>
      </c>
      <c r="T18" s="72">
        <f>IF(RES_hh_emih!T18=0,0,RES_hh_emih!T18/RES_summary!T$19)</f>
        <v>6.3535969394350014</v>
      </c>
      <c r="U18" s="72">
        <f>IF(RES_hh_emih!U18=0,0,RES_hh_emih!U18/RES_summary!U$19)</f>
        <v>6.2440749108056917</v>
      </c>
      <c r="V18" s="72">
        <f>IF(RES_hh_emih!V18=0,0,RES_hh_emih!V18/RES_summary!V$19)</f>
        <v>6.0087384862540185</v>
      </c>
      <c r="W18" s="72">
        <f>IF(RES_hh_emih!W18=0,0,RES_hh_emih!W18/RES_summary!W$19)</f>
        <v>5.9900487641172262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3.8942327738708102</v>
      </c>
      <c r="C19" s="72">
        <f>IF(RES_hh_emih!C19=0,0,RES_hh_emih!C19/RES_summary!C$19)</f>
        <v>3.7403593215284228</v>
      </c>
      <c r="D19" s="72">
        <f>IF(RES_hh_emih!D19=0,0,RES_hh_emih!D19/RES_summary!D$19)</f>
        <v>3.7390808833389295</v>
      </c>
      <c r="E19" s="72">
        <f>IF(RES_hh_emih!E19=0,0,RES_hh_emih!E19/RES_summary!E$19)</f>
        <v>3.6734200844799756</v>
      </c>
      <c r="F19" s="72">
        <f>IF(RES_hh_emih!F19=0,0,RES_hh_emih!F19/RES_summary!F$19)</f>
        <v>3.9170528363179025</v>
      </c>
      <c r="G19" s="72">
        <f>IF(RES_hh_emih!G19=0,0,RES_hh_emih!G19/RES_summary!G$19)</f>
        <v>4.0354343697175805</v>
      </c>
      <c r="H19" s="72">
        <f>IF(RES_hh_emih!H19=0,0,RES_hh_emih!H19/RES_summary!H$19)</f>
        <v>4.3084120126561958</v>
      </c>
      <c r="I19" s="72">
        <f>IF(RES_hh_emih!I19=0,0,RES_hh_emih!I19/RES_summary!I$19)</f>
        <v>4.3230584576799806</v>
      </c>
      <c r="J19" s="72">
        <f>IF(RES_hh_emih!J19=0,0,RES_hh_emih!J19/RES_summary!J$19)</f>
        <v>4.045490506721853</v>
      </c>
      <c r="K19" s="72">
        <f>IF(RES_hh_emih!K19=0,0,RES_hh_emih!K19/RES_summary!K$19)</f>
        <v>4.3735846796305458</v>
      </c>
      <c r="L19" s="72">
        <f>IF(RES_hh_emih!L19=0,0,RES_hh_emih!L19/RES_summary!L$19)</f>
        <v>4.2986202131023532</v>
      </c>
      <c r="M19" s="72">
        <f>IF(RES_hh_emih!M19=0,0,RES_hh_emih!M19/RES_summary!M$19)</f>
        <v>4.2283598792997275</v>
      </c>
      <c r="N19" s="72">
        <f>IF(RES_hh_emih!N19=0,0,RES_hh_emih!N19/RES_summary!N$19)</f>
        <v>4.2163765041525574</v>
      </c>
      <c r="O19" s="72">
        <f>IF(RES_hh_emih!O19=0,0,RES_hh_emih!O19/RES_summary!O$19)</f>
        <v>4.1396261824507672</v>
      </c>
      <c r="P19" s="72">
        <f>IF(RES_hh_emih!P19=0,0,RES_hh_emih!P19/RES_summary!P$19)</f>
        <v>4.4337755945136381</v>
      </c>
      <c r="Q19" s="72">
        <f>IF(RES_hh_emih!Q19=0,0,RES_hh_emih!Q19/RES_summary!Q$19)</f>
        <v>4.0084782465857165</v>
      </c>
      <c r="R19" s="72">
        <f>IF(RES_hh_emih!R19=0,0,RES_hh_emih!R19/RES_summary!R$19)</f>
        <v>4.3138121543501251</v>
      </c>
      <c r="S19" s="72">
        <f>IF(RES_hh_emih!S19=0,0,RES_hh_emih!S19/RES_summary!S$19)</f>
        <v>4.0795960477933235</v>
      </c>
      <c r="T19" s="72">
        <f>IF(RES_hh_emih!T19=0,0,RES_hh_emih!T19/RES_summary!T$19)</f>
        <v>3.8337145346096406</v>
      </c>
      <c r="U19" s="72">
        <f>IF(RES_hh_emih!U19=0,0,RES_hh_emih!U19/RES_summary!U$19)</f>
        <v>3.8477473940828917</v>
      </c>
      <c r="V19" s="72">
        <f>IF(RES_hh_emih!V19=0,0,RES_hh_emih!V19/RES_summary!V$19)</f>
        <v>3.5006066361168595</v>
      </c>
      <c r="W19" s="72">
        <f>IF(RES_hh_emih!W19=0,0,RES_hh_emih!W19/RES_summary!W$19)</f>
        <v>3.5437686039090539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5.0964539066979473</v>
      </c>
      <c r="C20" s="72">
        <f>IF(RES_hh_emih!C20=0,0,RES_hh_emih!C20/RES_summary!C$19)</f>
        <v>4.9340462509932763</v>
      </c>
      <c r="D20" s="72">
        <f>IF(RES_hh_emih!D20=0,0,RES_hh_emih!D20/RES_summary!D$19)</f>
        <v>4.5546984077705179</v>
      </c>
      <c r="E20" s="72">
        <f>IF(RES_hh_emih!E20=0,0,RES_hh_emih!E20/RES_summary!E$19)</f>
        <v>4.7089009124486729</v>
      </c>
      <c r="F20" s="72">
        <f>IF(RES_hh_emih!F20=0,0,RES_hh_emih!F20/RES_summary!F$19)</f>
        <v>5.4594645734485656</v>
      </c>
      <c r="G20" s="72">
        <f>IF(RES_hh_emih!G20=0,0,RES_hh_emih!G20/RES_summary!G$19)</f>
        <v>5.6688569703485152</v>
      </c>
      <c r="H20" s="72">
        <f>IF(RES_hh_emih!H20=0,0,RES_hh_emih!H20/RES_summary!H$19)</f>
        <v>5.5708440562845762</v>
      </c>
      <c r="I20" s="72">
        <f>IF(RES_hh_emih!I20=0,0,RES_hh_emih!I20/RES_summary!I$19)</f>
        <v>5.1381981561664869</v>
      </c>
      <c r="J20" s="72">
        <f>IF(RES_hh_emih!J20=0,0,RES_hh_emih!J20/RES_summary!J$19)</f>
        <v>5.9333005103825363</v>
      </c>
      <c r="K20" s="72">
        <f>IF(RES_hh_emih!K20=0,0,RES_hh_emih!K20/RES_summary!K$19)</f>
        <v>5.6082369401304675</v>
      </c>
      <c r="L20" s="72">
        <f>IF(RES_hh_emih!L20=0,0,RES_hh_emih!L20/RES_summary!L$19)</f>
        <v>5.3943907911845352</v>
      </c>
      <c r="M20" s="72">
        <f>IF(RES_hh_emih!M20=0,0,RES_hh_emih!M20/RES_summary!M$19)</f>
        <v>5.6643502163299644</v>
      </c>
      <c r="N20" s="72">
        <f>IF(RES_hh_emih!N20=0,0,RES_hh_emih!N20/RES_summary!N$19)</f>
        <v>5.4439321274157813</v>
      </c>
      <c r="O20" s="72">
        <f>IF(RES_hh_emih!O20=0,0,RES_hh_emih!O20/RES_summary!O$19)</f>
        <v>5.29080621465096</v>
      </c>
      <c r="P20" s="72">
        <f>IF(RES_hh_emih!P20=0,0,RES_hh_emih!P20/RES_summary!P$19)</f>
        <v>5.6422407549479097</v>
      </c>
      <c r="Q20" s="72">
        <f>IF(RES_hh_emih!Q20=0,0,RES_hh_emih!Q20/RES_summary!Q$19)</f>
        <v>5.8202862705508691</v>
      </c>
      <c r="R20" s="72">
        <f>IF(RES_hh_emih!R20=0,0,RES_hh_emih!R20/RES_summary!R$19)</f>
        <v>5.4405145986978152</v>
      </c>
      <c r="S20" s="72">
        <f>IF(RES_hh_emih!S20=0,0,RES_hh_emih!S20/RES_summary!S$19)</f>
        <v>5.3695568209289526</v>
      </c>
      <c r="T20" s="72">
        <f>IF(RES_hh_emih!T20=0,0,RES_hh_emih!T20/RES_summary!T$19)</f>
        <v>5.2188458611575008</v>
      </c>
      <c r="U20" s="72">
        <f>IF(RES_hh_emih!U20=0,0,RES_hh_emih!U20/RES_summary!U$19)</f>
        <v>4.9565672676262409</v>
      </c>
      <c r="V20" s="72">
        <f>IF(RES_hh_emih!V20=0,0,RES_hh_emih!V20/RES_summary!V$19)</f>
        <v>4.752490707343898</v>
      </c>
      <c r="W20" s="72">
        <f>IF(RES_hh_emih!W20=0,0,RES_hh_emih!W20/RES_summary!W$19)</f>
        <v>4.6859779295548529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3.6465664211113578</v>
      </c>
      <c r="C21" s="72">
        <f>IF(RES_hh_emih!C21=0,0,RES_hh_emih!C21/RES_summary!C$19)</f>
        <v>3.6079553722968583</v>
      </c>
      <c r="D21" s="72">
        <f>IF(RES_hh_emih!D21=0,0,RES_hh_emih!D21/RES_summary!D$19)</f>
        <v>3.5165479642464126</v>
      </c>
      <c r="E21" s="72">
        <f>IF(RES_hh_emih!E21=0,0,RES_hh_emih!E21/RES_summary!E$19)</f>
        <v>3.3656674434208731</v>
      </c>
      <c r="F21" s="72">
        <f>IF(RES_hh_emih!F21=0,0,RES_hh_emih!F21/RES_summary!F$19)</f>
        <v>3.8390278520955778</v>
      </c>
      <c r="G21" s="72">
        <f>IF(RES_hh_emih!G21=0,0,RES_hh_emih!G21/RES_summary!G$19)</f>
        <v>3.7935734567302717</v>
      </c>
      <c r="H21" s="72">
        <f>IF(RES_hh_emih!H21=0,0,RES_hh_emih!H21/RES_summary!H$19)</f>
        <v>3.8936158010704491</v>
      </c>
      <c r="I21" s="72">
        <f>IF(RES_hh_emih!I21=0,0,RES_hh_emih!I21/RES_summary!I$19)</f>
        <v>3.6409912867797094</v>
      </c>
      <c r="J21" s="72">
        <f>IF(RES_hh_emih!J21=0,0,RES_hh_emih!J21/RES_summary!J$19)</f>
        <v>3.9137991155098777</v>
      </c>
      <c r="K21" s="72">
        <f>IF(RES_hh_emih!K21=0,0,RES_hh_emih!K21/RES_summary!K$19)</f>
        <v>3.9916601789599153</v>
      </c>
      <c r="L21" s="72">
        <f>IF(RES_hh_emih!L21=0,0,RES_hh_emih!L21/RES_summary!L$19)</f>
        <v>3.8496895772350155</v>
      </c>
      <c r="M21" s="72">
        <f>IF(RES_hh_emih!M21=0,0,RES_hh_emih!M21/RES_summary!M$19)</f>
        <v>3.5031792485250088</v>
      </c>
      <c r="N21" s="72">
        <f>IF(RES_hh_emih!N21=0,0,RES_hh_emih!N21/RES_summary!N$19)</f>
        <v>3.7917631759163712</v>
      </c>
      <c r="O21" s="72">
        <f>IF(RES_hh_emih!O21=0,0,RES_hh_emih!O21/RES_summary!O$19)</f>
        <v>3.7411446578348935</v>
      </c>
      <c r="P21" s="72">
        <f>IF(RES_hh_emih!P21=0,0,RES_hh_emih!P21/RES_summary!P$19)</f>
        <v>3.727937833287096</v>
      </c>
      <c r="Q21" s="72">
        <f>IF(RES_hh_emih!Q21=0,0,RES_hh_emih!Q21/RES_summary!Q$19)</f>
        <v>3.6150779876333718</v>
      </c>
      <c r="R21" s="72">
        <f>IF(RES_hh_emih!R21=0,0,RES_hh_emih!R21/RES_summary!R$19)</f>
        <v>3.781017035549858</v>
      </c>
      <c r="S21" s="72">
        <f>IF(RES_hh_emih!S21=0,0,RES_hh_emih!S21/RES_summary!S$19)</f>
        <v>3.6365035712952971</v>
      </c>
      <c r="T21" s="72">
        <f>IF(RES_hh_emih!T21=0,0,RES_hh_emih!T21/RES_summary!T$19)</f>
        <v>3.5947027989202081</v>
      </c>
      <c r="U21" s="72">
        <f>IF(RES_hh_emih!U21=0,0,RES_hh_emih!U21/RES_summary!U$19)</f>
        <v>3.5967260181127871</v>
      </c>
      <c r="V21" s="72">
        <f>IF(RES_hh_emih!V21=0,0,RES_hh_emih!V21/RES_summary!V$19)</f>
        <v>3.1195786802789076</v>
      </c>
      <c r="W21" s="72">
        <f>IF(RES_hh_emih!W21=0,0,RES_hh_emih!W21/RES_summary!W$19)</f>
        <v>3.3813527969374029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0.15919074076364612</v>
      </c>
      <c r="C27" s="69">
        <f>IF(RES_hh_emih!C27=0,0,RES_hh_emih!C27/RES_summary!C$19)</f>
        <v>0.16737605214862286</v>
      </c>
      <c r="D27" s="69">
        <f>IF(RES_hh_emih!D27=0,0,RES_hh_emih!D27/RES_summary!D$19)</f>
        <v>0.16696319285169686</v>
      </c>
      <c r="E27" s="69">
        <f>IF(RES_hh_emih!E27=0,0,RES_hh_emih!E27/RES_summary!E$19)</f>
        <v>0.17920999206031266</v>
      </c>
      <c r="F27" s="69">
        <f>IF(RES_hh_emih!F27=0,0,RES_hh_emih!F27/RES_summary!F$19)</f>
        <v>0.19903464383475031</v>
      </c>
      <c r="G27" s="69">
        <f>IF(RES_hh_emih!G27=0,0,RES_hh_emih!G27/RES_summary!G$19)</f>
        <v>0.20568307089824697</v>
      </c>
      <c r="H27" s="69">
        <f>IF(RES_hh_emih!H27=0,0,RES_hh_emih!H27/RES_summary!H$19)</f>
        <v>0.21514540636136903</v>
      </c>
      <c r="I27" s="69">
        <f>IF(RES_hh_emih!I27=0,0,RES_hh_emih!I27/RES_summary!I$19)</f>
        <v>0.21730619284815977</v>
      </c>
      <c r="J27" s="69">
        <f>IF(RES_hh_emih!J27=0,0,RES_hh_emih!J27/RES_summary!J$19)</f>
        <v>0.17027177356521184</v>
      </c>
      <c r="K27" s="69">
        <f>IF(RES_hh_emih!K27=0,0,RES_hh_emih!K27/RES_summary!K$19)</f>
        <v>0.19033929042032119</v>
      </c>
      <c r="L27" s="69">
        <f>IF(RES_hh_emih!L27=0,0,RES_hh_emih!L27/RES_summary!L$19)</f>
        <v>0.19428563862354872</v>
      </c>
      <c r="M27" s="69">
        <f>IF(RES_hh_emih!M27=0,0,RES_hh_emih!M27/RES_summary!M$19)</f>
        <v>0.17728341123427777</v>
      </c>
      <c r="N27" s="69">
        <f>IF(RES_hh_emih!N27=0,0,RES_hh_emih!N27/RES_summary!N$19)</f>
        <v>0.19153122974610914</v>
      </c>
      <c r="O27" s="69">
        <f>IF(RES_hh_emih!O27=0,0,RES_hh_emih!O27/RES_summary!O$19)</f>
        <v>0.18919710245409674</v>
      </c>
      <c r="P27" s="69">
        <f>IF(RES_hh_emih!P27=0,0,RES_hh_emih!P27/RES_summary!P$19)</f>
        <v>0.19087961775465995</v>
      </c>
      <c r="Q27" s="69">
        <f>IF(RES_hh_emih!Q27=0,0,RES_hh_emih!Q27/RES_summary!Q$19)</f>
        <v>0.19143084483710593</v>
      </c>
      <c r="R27" s="69">
        <f>IF(RES_hh_emih!R27=0,0,RES_hh_emih!R27/RES_summary!R$19)</f>
        <v>0.20074518460007101</v>
      </c>
      <c r="S27" s="69">
        <f>IF(RES_hh_emih!S27=0,0,RES_hh_emih!S27/RES_summary!S$19)</f>
        <v>0.18643099395067786</v>
      </c>
      <c r="T27" s="69">
        <f>IF(RES_hh_emih!T27=0,0,RES_hh_emih!T27/RES_summary!T$19)</f>
        <v>0.17144740764145117</v>
      </c>
      <c r="U27" s="69">
        <f>IF(RES_hh_emih!U27=0,0,RES_hh_emih!U27/RES_summary!U$19)</f>
        <v>0.15740360224026745</v>
      </c>
      <c r="V27" s="69">
        <f>IF(RES_hh_emih!V27=0,0,RES_hh_emih!V27/RES_summary!V$19)</f>
        <v>0.16472377394881765</v>
      </c>
      <c r="W27" s="69">
        <f>IF(RES_hh_emih!W27=0,0,RES_hh_emih!W27/RES_summary!W$19)</f>
        <v>0.16311090701358802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0.69398932321096463</v>
      </c>
      <c r="C29" s="72">
        <f>IF(RES_hh_emih!C29=0,0,RES_hh_emih!C29/RES_summary!C$19)</f>
        <v>0.67155511755895247</v>
      </c>
      <c r="D29" s="72">
        <f>IF(RES_hh_emih!D29=0,0,RES_hh_emih!D29/RES_summary!D$19)</f>
        <v>0.66681373624039342</v>
      </c>
      <c r="E29" s="72">
        <f>IF(RES_hh_emih!E29=0,0,RES_hh_emih!E29/RES_summary!E$19)</f>
        <v>0.74145082286764541</v>
      </c>
      <c r="F29" s="72">
        <f>IF(RES_hh_emih!F29=0,0,RES_hh_emih!F29/RES_summary!F$19)</f>
        <v>0.736873915532271</v>
      </c>
      <c r="G29" s="72">
        <f>IF(RES_hh_emih!G29=0,0,RES_hh_emih!G29/RES_summary!G$19)</f>
        <v>0.72387875950643665</v>
      </c>
      <c r="H29" s="72">
        <f>IF(RES_hh_emih!H29=0,0,RES_hh_emih!H29/RES_summary!H$19)</f>
        <v>0.75259533612343532</v>
      </c>
      <c r="I29" s="72">
        <f>IF(RES_hh_emih!I29=0,0,RES_hh_emih!I29/RES_summary!I$19)</f>
        <v>0.74023363556216071</v>
      </c>
      <c r="J29" s="72">
        <f>IF(RES_hh_emih!J29=0,0,RES_hh_emih!J29/RES_summary!J$19)</f>
        <v>0.6279587336705108</v>
      </c>
      <c r="K29" s="72">
        <f>IF(RES_hh_emih!K29=0,0,RES_hh_emih!K29/RES_summary!K$19)</f>
        <v>0.67406145787089744</v>
      </c>
      <c r="L29" s="72">
        <f>IF(RES_hh_emih!L29=0,0,RES_hh_emih!L29/RES_summary!L$19)</f>
        <v>0.6469192207092257</v>
      </c>
      <c r="M29" s="72">
        <f>IF(RES_hh_emih!M29=0,0,RES_hh_emih!M29/RES_summary!M$19)</f>
        <v>0.64421870121850278</v>
      </c>
      <c r="N29" s="72">
        <f>IF(RES_hh_emih!N29=0,0,RES_hh_emih!N29/RES_summary!N$19)</f>
        <v>0.65015743357411959</v>
      </c>
      <c r="O29" s="72">
        <f>IF(RES_hh_emih!O29=0,0,RES_hh_emih!O29/RES_summary!O$19)</f>
        <v>0.6437185349584631</v>
      </c>
      <c r="P29" s="72">
        <f>IF(RES_hh_emih!P29=0,0,RES_hh_emih!P29/RES_summary!P$19)</f>
        <v>0.70131884310516635</v>
      </c>
      <c r="Q29" s="72">
        <f>IF(RES_hh_emih!Q29=0,0,RES_hh_emih!Q29/RES_summary!Q$19)</f>
        <v>0.6745379135882783</v>
      </c>
      <c r="R29" s="72">
        <f>IF(RES_hh_emih!R29=0,0,RES_hh_emih!R29/RES_summary!R$19)</f>
        <v>0.72116172185302452</v>
      </c>
      <c r="S29" s="72">
        <f>IF(RES_hh_emih!S29=0,0,RES_hh_emih!S29/RES_summary!S$19)</f>
        <v>0.70896390410099963</v>
      </c>
      <c r="T29" s="72">
        <f>IF(RES_hh_emih!T29=0,0,RES_hh_emih!T29/RES_summary!T$19)</f>
        <v>0.70249686297100067</v>
      </c>
      <c r="U29" s="72">
        <f>IF(RES_hh_emih!U29=0,0,RES_hh_emih!U29/RES_summary!U$19)</f>
        <v>0.72911723637419057</v>
      </c>
      <c r="V29" s="72">
        <f>IF(RES_hh_emih!V29=0,0,RES_hh_emih!V29/RES_summary!V$19)</f>
        <v>0.70029236464583133</v>
      </c>
      <c r="W29" s="72">
        <f>IF(RES_hh_emih!W29=0,0,RES_hh_emih!W29/RES_summary!W$19)</f>
        <v>0.73130335801315327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0.60152265467098331</v>
      </c>
      <c r="C30" s="72">
        <f>IF(RES_hh_emih!C30=0,0,RES_hh_emih!C30/RES_summary!C$19)</f>
        <v>0.62126925047842563</v>
      </c>
      <c r="D30" s="72">
        <f>IF(RES_hh_emih!D30=0,0,RES_hh_emih!D30/RES_summary!D$19)</f>
        <v>0.60333442973697993</v>
      </c>
      <c r="E30" s="72">
        <f>IF(RES_hh_emih!E30=0,0,RES_hh_emih!E30/RES_summary!E$19)</f>
        <v>0.62691983518896521</v>
      </c>
      <c r="F30" s="72">
        <f>IF(RES_hh_emih!F30=0,0,RES_hh_emih!F30/RES_summary!F$19)</f>
        <v>0.67241555832370958</v>
      </c>
      <c r="G30" s="72">
        <f>IF(RES_hh_emih!G30=0,0,RES_hh_emih!G30/RES_summary!G$19)</f>
        <v>0.67485596321657337</v>
      </c>
      <c r="H30" s="72">
        <f>IF(RES_hh_emih!H30=0,0,RES_hh_emih!H30/RES_summary!H$19)</f>
        <v>0.68106176698469922</v>
      </c>
      <c r="I30" s="72">
        <f>IF(RES_hh_emih!I30=0,0,RES_hh_emih!I30/RES_summary!I$19)</f>
        <v>0.68036420380225182</v>
      </c>
      <c r="J30" s="72">
        <f>IF(RES_hh_emih!J30=0,0,RES_hh_emih!J30/RES_summary!J$19)</f>
        <v>0.53192474435896075</v>
      </c>
      <c r="K30" s="72">
        <f>IF(RES_hh_emih!K30=0,0,RES_hh_emih!K30/RES_summary!K$19)</f>
        <v>0.59174178656197562</v>
      </c>
      <c r="L30" s="72">
        <f>IF(RES_hh_emih!L30=0,0,RES_hh_emih!L30/RES_summary!L$19)</f>
        <v>0.60202202111922376</v>
      </c>
      <c r="M30" s="72">
        <f>IF(RES_hh_emih!M30=0,0,RES_hh_emih!M30/RES_summary!M$19)</f>
        <v>0.54464190362931353</v>
      </c>
      <c r="N30" s="72">
        <f>IF(RES_hh_emih!N30=0,0,RES_hh_emih!N30/RES_summary!N$19)</f>
        <v>0.5915424178938663</v>
      </c>
      <c r="O30" s="72">
        <f>IF(RES_hh_emih!O30=0,0,RES_hh_emih!O30/RES_summary!O$19)</f>
        <v>0.59008874870283656</v>
      </c>
      <c r="P30" s="72">
        <f>IF(RES_hh_emih!P30=0,0,RES_hh_emih!P30/RES_summary!P$19)</f>
        <v>0.59393370796228429</v>
      </c>
      <c r="Q30" s="72">
        <f>IF(RES_hh_emih!Q30=0,0,RES_hh_emih!Q30/RES_summary!Q$19)</f>
        <v>0.61537321390474697</v>
      </c>
      <c r="R30" s="72">
        <f>IF(RES_hh_emih!R30=0,0,RES_hh_emih!R30/RES_summary!R$19)</f>
        <v>0.65593912536115084</v>
      </c>
      <c r="S30" s="72">
        <f>IF(RES_hh_emih!S30=0,0,RES_hh_emih!S30/RES_summary!S$19)</f>
        <v>0.63574717640651879</v>
      </c>
      <c r="T30" s="72">
        <f>IF(RES_hh_emih!T30=0,0,RES_hh_emih!T30/RES_summary!T$19)</f>
        <v>0.61607778861923723</v>
      </c>
      <c r="U30" s="72">
        <f>IF(RES_hh_emih!U30=0,0,RES_hh_emih!U30/RES_summary!U$19)</f>
        <v>0.58861420164598821</v>
      </c>
      <c r="V30" s="72">
        <f>IF(RES_hh_emih!V30=0,0,RES_hh_emih!V30/RES_summary!V$19)</f>
        <v>0.65103970724911597</v>
      </c>
      <c r="W30" s="72">
        <f>IF(RES_hh_emih!W30=0,0,RES_hh_emih!W30/RES_summary!W$19)</f>
        <v>0.64710414102734615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126052</v>
      </c>
      <c r="D3" s="67">
        <f t="shared" si="0"/>
        <v>136317</v>
      </c>
      <c r="E3" s="67">
        <f t="shared" si="0"/>
        <v>137330</v>
      </c>
      <c r="F3" s="67">
        <f t="shared" si="0"/>
        <v>136922</v>
      </c>
      <c r="G3" s="67">
        <f t="shared" si="0"/>
        <v>145416</v>
      </c>
      <c r="H3" s="67">
        <f t="shared" si="0"/>
        <v>126020</v>
      </c>
      <c r="I3" s="67">
        <f t="shared" si="0"/>
        <v>141811</v>
      </c>
      <c r="J3" s="67">
        <f t="shared" si="0"/>
        <v>148808</v>
      </c>
      <c r="K3" s="67">
        <f t="shared" si="0"/>
        <v>166094</v>
      </c>
      <c r="L3" s="67">
        <f t="shared" si="0"/>
        <v>149443</v>
      </c>
      <c r="M3" s="67">
        <f t="shared" si="0"/>
        <v>189330</v>
      </c>
      <c r="N3" s="67">
        <f t="shared" si="0"/>
        <v>130271</v>
      </c>
      <c r="O3" s="67">
        <f t="shared" si="0"/>
        <v>129133</v>
      </c>
      <c r="P3" s="67">
        <f t="shared" si="0"/>
        <v>129655</v>
      </c>
      <c r="Q3" s="67">
        <f t="shared" si="0"/>
        <v>146828</v>
      </c>
      <c r="R3" s="67">
        <f t="shared" si="0"/>
        <v>129318</v>
      </c>
      <c r="S3" s="67">
        <f t="shared" si="0"/>
        <v>128103</v>
      </c>
      <c r="T3" s="67">
        <f t="shared" si="0"/>
        <v>146479</v>
      </c>
      <c r="U3" s="67">
        <f t="shared" si="0"/>
        <v>156283</v>
      </c>
      <c r="V3" s="67">
        <f t="shared" si="0"/>
        <v>146280</v>
      </c>
      <c r="W3" s="67">
        <f t="shared" si="0"/>
        <v>167921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126052</v>
      </c>
      <c r="D4" s="71">
        <f t="shared" si="1"/>
        <v>136317</v>
      </c>
      <c r="E4" s="71">
        <f t="shared" si="1"/>
        <v>137330</v>
      </c>
      <c r="F4" s="71">
        <f t="shared" si="1"/>
        <v>136922</v>
      </c>
      <c r="G4" s="71">
        <f t="shared" si="1"/>
        <v>145416</v>
      </c>
      <c r="H4" s="71">
        <f t="shared" si="1"/>
        <v>126020</v>
      </c>
      <c r="I4" s="71">
        <f t="shared" si="1"/>
        <v>141811</v>
      </c>
      <c r="J4" s="71">
        <f t="shared" si="1"/>
        <v>148808</v>
      </c>
      <c r="K4" s="71">
        <f t="shared" si="1"/>
        <v>166094</v>
      </c>
      <c r="L4" s="71">
        <f t="shared" si="1"/>
        <v>149443</v>
      </c>
      <c r="M4" s="71">
        <f t="shared" si="1"/>
        <v>189330</v>
      </c>
      <c r="N4" s="71">
        <f t="shared" si="1"/>
        <v>130271</v>
      </c>
      <c r="O4" s="71">
        <f t="shared" si="1"/>
        <v>129133</v>
      </c>
      <c r="P4" s="71">
        <f t="shared" si="1"/>
        <v>129655</v>
      </c>
      <c r="Q4" s="71">
        <f t="shared" si="1"/>
        <v>146828</v>
      </c>
      <c r="R4" s="71">
        <f t="shared" ref="R4:V4" si="2">SUM(R5:R13)</f>
        <v>129318</v>
      </c>
      <c r="S4" s="71">
        <f t="shared" si="2"/>
        <v>128103</v>
      </c>
      <c r="T4" s="71">
        <f t="shared" si="2"/>
        <v>146479</v>
      </c>
      <c r="U4" s="71">
        <f t="shared" si="2"/>
        <v>156283</v>
      </c>
      <c r="V4" s="71">
        <f t="shared" si="2"/>
        <v>146280</v>
      </c>
      <c r="W4" s="71">
        <f t="shared" ref="W4" si="3">SUM(W5:W13)</f>
        <v>167921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3406</v>
      </c>
      <c r="D5" s="82">
        <v>0</v>
      </c>
      <c r="E5" s="82">
        <v>0</v>
      </c>
      <c r="F5" s="82">
        <v>0</v>
      </c>
      <c r="G5" s="82">
        <v>0</v>
      </c>
      <c r="H5" s="82">
        <v>2090</v>
      </c>
      <c r="I5" s="82">
        <v>6892</v>
      </c>
      <c r="J5" s="82">
        <v>7278</v>
      </c>
      <c r="K5" s="82">
        <v>5006</v>
      </c>
      <c r="L5" s="82">
        <v>2647</v>
      </c>
      <c r="M5" s="82">
        <v>2802</v>
      </c>
      <c r="N5" s="82">
        <v>91</v>
      </c>
      <c r="O5" s="82">
        <v>2445</v>
      </c>
      <c r="P5" s="82">
        <v>1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322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926</v>
      </c>
      <c r="D6" s="82">
        <v>1082</v>
      </c>
      <c r="E6" s="82">
        <v>583</v>
      </c>
      <c r="F6" s="82">
        <v>2068</v>
      </c>
      <c r="G6" s="82">
        <v>4278</v>
      </c>
      <c r="H6" s="82">
        <v>3751</v>
      </c>
      <c r="I6" s="82">
        <v>3040</v>
      </c>
      <c r="J6" s="82">
        <v>1663</v>
      </c>
      <c r="K6" s="82">
        <v>2553</v>
      </c>
      <c r="L6" s="82">
        <v>2194</v>
      </c>
      <c r="M6" s="82">
        <v>2302</v>
      </c>
      <c r="N6" s="82">
        <v>1577</v>
      </c>
      <c r="O6" s="82">
        <v>1615</v>
      </c>
      <c r="P6" s="82">
        <v>2594</v>
      </c>
      <c r="Q6" s="82">
        <v>2220</v>
      </c>
      <c r="R6" s="82">
        <v>3076</v>
      </c>
      <c r="S6" s="82">
        <v>2884</v>
      </c>
      <c r="T6" s="82">
        <v>3532</v>
      </c>
      <c r="U6" s="82">
        <v>3741</v>
      </c>
      <c r="V6" s="82">
        <v>5050</v>
      </c>
      <c r="W6" s="82">
        <v>4676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26636</v>
      </c>
      <c r="D7" s="82">
        <v>48063</v>
      </c>
      <c r="E7" s="82">
        <v>69412</v>
      </c>
      <c r="F7" s="82">
        <v>63266</v>
      </c>
      <c r="G7" s="82">
        <v>54925</v>
      </c>
      <c r="H7" s="82">
        <v>33679</v>
      </c>
      <c r="I7" s="82">
        <v>27075</v>
      </c>
      <c r="J7" s="82">
        <v>50247</v>
      </c>
      <c r="K7" s="82">
        <v>39257</v>
      </c>
      <c r="L7" s="82">
        <v>49284</v>
      </c>
      <c r="M7" s="82">
        <v>69355</v>
      </c>
      <c r="N7" s="82">
        <v>49456</v>
      </c>
      <c r="O7" s="82">
        <v>56010</v>
      </c>
      <c r="P7" s="82">
        <v>56575</v>
      </c>
      <c r="Q7" s="82">
        <v>41234</v>
      </c>
      <c r="R7" s="82">
        <v>41133</v>
      </c>
      <c r="S7" s="82">
        <v>38567</v>
      </c>
      <c r="T7" s="82">
        <v>49641</v>
      </c>
      <c r="U7" s="82">
        <v>51453</v>
      </c>
      <c r="V7" s="82">
        <v>44877</v>
      </c>
      <c r="W7" s="82">
        <v>38234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80822</v>
      </c>
      <c r="D8" s="82">
        <v>69307</v>
      </c>
      <c r="E8" s="82">
        <v>58735</v>
      </c>
      <c r="F8" s="82">
        <v>63526</v>
      </c>
      <c r="G8" s="82">
        <v>72888</v>
      </c>
      <c r="H8" s="82">
        <v>68784</v>
      </c>
      <c r="I8" s="82">
        <v>70609</v>
      </c>
      <c r="J8" s="82">
        <v>56994</v>
      </c>
      <c r="K8" s="82">
        <v>89404</v>
      </c>
      <c r="L8" s="82">
        <v>67967</v>
      </c>
      <c r="M8" s="82">
        <v>95254</v>
      </c>
      <c r="N8" s="82">
        <v>61594</v>
      </c>
      <c r="O8" s="82">
        <v>52332</v>
      </c>
      <c r="P8" s="82">
        <v>50601</v>
      </c>
      <c r="Q8" s="82">
        <v>82382</v>
      </c>
      <c r="R8" s="82">
        <v>63394</v>
      </c>
      <c r="S8" s="82">
        <v>70569</v>
      </c>
      <c r="T8" s="82">
        <v>75117</v>
      </c>
      <c r="U8" s="82">
        <v>78036</v>
      </c>
      <c r="V8" s="82">
        <v>70448</v>
      </c>
      <c r="W8" s="82">
        <v>93821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2681</v>
      </c>
      <c r="D9" s="82">
        <v>4818</v>
      </c>
      <c r="E9" s="82">
        <v>6420</v>
      </c>
      <c r="F9" s="82">
        <v>5959</v>
      </c>
      <c r="G9" s="82">
        <v>11470</v>
      </c>
      <c r="H9" s="82">
        <v>16415</v>
      </c>
      <c r="I9" s="82">
        <v>29430</v>
      </c>
      <c r="J9" s="82">
        <v>22790</v>
      </c>
      <c r="K9" s="82">
        <v>22947</v>
      </c>
      <c r="L9" s="82">
        <v>19803</v>
      </c>
      <c r="M9" s="82">
        <v>12921</v>
      </c>
      <c r="N9" s="82">
        <v>9419</v>
      </c>
      <c r="O9" s="82">
        <v>6990</v>
      </c>
      <c r="P9" s="82">
        <v>11280</v>
      </c>
      <c r="Q9" s="82">
        <v>14148</v>
      </c>
      <c r="R9" s="82">
        <v>14525</v>
      </c>
      <c r="S9" s="82">
        <v>9427</v>
      </c>
      <c r="T9" s="82">
        <v>9516</v>
      </c>
      <c r="U9" s="82">
        <v>12384</v>
      </c>
      <c r="V9" s="82">
        <v>15011</v>
      </c>
      <c r="W9" s="82">
        <v>17424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223</v>
      </c>
      <c r="D11" s="82">
        <v>355</v>
      </c>
      <c r="E11" s="82">
        <v>267</v>
      </c>
      <c r="F11" s="82">
        <v>367</v>
      </c>
      <c r="G11" s="82">
        <v>339</v>
      </c>
      <c r="H11" s="82">
        <v>383</v>
      </c>
      <c r="I11" s="82">
        <v>413</v>
      </c>
      <c r="J11" s="82">
        <v>379</v>
      </c>
      <c r="K11" s="82">
        <v>299</v>
      </c>
      <c r="L11" s="82">
        <v>452</v>
      </c>
      <c r="M11" s="82">
        <v>692</v>
      </c>
      <c r="N11" s="82">
        <v>432</v>
      </c>
      <c r="O11" s="82">
        <v>337</v>
      </c>
      <c r="P11" s="82">
        <v>264</v>
      </c>
      <c r="Q11" s="82">
        <v>99</v>
      </c>
      <c r="R11" s="82">
        <v>168</v>
      </c>
      <c r="S11" s="82">
        <v>237</v>
      </c>
      <c r="T11" s="82">
        <v>465</v>
      </c>
      <c r="U11" s="82">
        <v>480</v>
      </c>
      <c r="V11" s="82">
        <v>493</v>
      </c>
      <c r="W11" s="82">
        <v>411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1011</v>
      </c>
      <c r="D12" s="82">
        <v>1979</v>
      </c>
      <c r="E12" s="82">
        <v>1913</v>
      </c>
      <c r="F12" s="82">
        <v>1736</v>
      </c>
      <c r="G12" s="82">
        <v>1516</v>
      </c>
      <c r="H12" s="82">
        <v>918</v>
      </c>
      <c r="I12" s="82">
        <v>949</v>
      </c>
      <c r="J12" s="82">
        <v>899</v>
      </c>
      <c r="K12" s="82">
        <v>1670</v>
      </c>
      <c r="L12" s="82">
        <v>2038</v>
      </c>
      <c r="M12" s="82">
        <v>3010</v>
      </c>
      <c r="N12" s="82">
        <v>2420</v>
      </c>
      <c r="O12" s="82">
        <v>2819</v>
      </c>
      <c r="P12" s="82">
        <v>8340</v>
      </c>
      <c r="Q12" s="82">
        <v>6745</v>
      </c>
      <c r="R12" s="82">
        <v>7022</v>
      </c>
      <c r="S12" s="82">
        <v>6419</v>
      </c>
      <c r="T12" s="82">
        <v>8208</v>
      </c>
      <c r="U12" s="82">
        <v>10189</v>
      </c>
      <c r="V12" s="82">
        <v>10401</v>
      </c>
      <c r="W12" s="82">
        <v>12350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10347</v>
      </c>
      <c r="D13" s="83">
        <v>10713</v>
      </c>
      <c r="E13" s="83">
        <v>0</v>
      </c>
      <c r="F13" s="83">
        <v>0</v>
      </c>
      <c r="G13" s="83">
        <v>0</v>
      </c>
      <c r="H13" s="83">
        <v>0</v>
      </c>
      <c r="I13" s="83">
        <v>3403</v>
      </c>
      <c r="J13" s="83">
        <v>8558</v>
      </c>
      <c r="K13" s="83">
        <v>4958</v>
      </c>
      <c r="L13" s="83">
        <v>5058</v>
      </c>
      <c r="M13" s="83">
        <v>2994</v>
      </c>
      <c r="N13" s="83">
        <v>5282</v>
      </c>
      <c r="O13" s="83">
        <v>6585</v>
      </c>
      <c r="P13" s="83">
        <v>0</v>
      </c>
      <c r="Q13" s="83">
        <v>0</v>
      </c>
      <c r="R13" s="83">
        <v>0</v>
      </c>
      <c r="S13" s="83">
        <v>0</v>
      </c>
      <c r="T13" s="83">
        <v>0</v>
      </c>
      <c r="U13" s="83">
        <v>0</v>
      </c>
      <c r="V13" s="83">
        <v>0</v>
      </c>
      <c r="W13" s="83">
        <v>683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114694</v>
      </c>
      <c r="D14" s="85">
        <f t="shared" si="4"/>
        <v>123625</v>
      </c>
      <c r="E14" s="85">
        <f t="shared" si="4"/>
        <v>135417</v>
      </c>
      <c r="F14" s="85">
        <f t="shared" si="4"/>
        <v>135186</v>
      </c>
      <c r="G14" s="85">
        <f t="shared" si="4"/>
        <v>143900</v>
      </c>
      <c r="H14" s="85">
        <f t="shared" si="4"/>
        <v>125102</v>
      </c>
      <c r="I14" s="85">
        <f t="shared" si="4"/>
        <v>137459</v>
      </c>
      <c r="J14" s="85">
        <f t="shared" si="4"/>
        <v>139351</v>
      </c>
      <c r="K14" s="85">
        <f t="shared" si="4"/>
        <v>159466</v>
      </c>
      <c r="L14" s="85">
        <f t="shared" si="4"/>
        <v>142347</v>
      </c>
      <c r="M14" s="85">
        <f t="shared" si="4"/>
        <v>183326</v>
      </c>
      <c r="N14" s="85">
        <f t="shared" si="4"/>
        <v>122569</v>
      </c>
      <c r="O14" s="85">
        <f t="shared" si="4"/>
        <v>119729</v>
      </c>
      <c r="P14" s="85">
        <f t="shared" si="4"/>
        <v>121315</v>
      </c>
      <c r="Q14" s="85">
        <f t="shared" si="4"/>
        <v>140083</v>
      </c>
      <c r="R14" s="85">
        <f t="shared" ref="R14:V14" si="5">SUM(R5:R11)</f>
        <v>122296</v>
      </c>
      <c r="S14" s="85">
        <f t="shared" si="5"/>
        <v>121684</v>
      </c>
      <c r="T14" s="85">
        <f t="shared" si="5"/>
        <v>138271</v>
      </c>
      <c r="U14" s="85">
        <f t="shared" si="5"/>
        <v>146094</v>
      </c>
      <c r="V14" s="85">
        <f t="shared" si="5"/>
        <v>135879</v>
      </c>
      <c r="W14" s="85">
        <f t="shared" ref="W14" si="6">SUM(W5:W11)</f>
        <v>154888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2993</v>
      </c>
      <c r="D15" s="71">
        <f t="shared" si="7"/>
        <v>1147</v>
      </c>
      <c r="E15" s="71">
        <f t="shared" si="7"/>
        <v>1141</v>
      </c>
      <c r="F15" s="71">
        <f t="shared" si="7"/>
        <v>1082</v>
      </c>
      <c r="G15" s="71">
        <f t="shared" si="7"/>
        <v>6002</v>
      </c>
      <c r="H15" s="71">
        <f t="shared" si="7"/>
        <v>6730</v>
      </c>
      <c r="I15" s="71">
        <f t="shared" si="7"/>
        <v>5150</v>
      </c>
      <c r="J15" s="71">
        <f t="shared" si="7"/>
        <v>4604</v>
      </c>
      <c r="K15" s="71">
        <f t="shared" si="7"/>
        <v>1300</v>
      </c>
      <c r="L15" s="71">
        <f t="shared" si="7"/>
        <v>4368</v>
      </c>
      <c r="M15" s="71">
        <f t="shared" si="7"/>
        <v>1155</v>
      </c>
      <c r="N15" s="71">
        <f t="shared" si="7"/>
        <v>4868</v>
      </c>
      <c r="O15" s="71">
        <f t="shared" si="7"/>
        <v>7241</v>
      </c>
      <c r="P15" s="71">
        <f t="shared" si="7"/>
        <v>5878</v>
      </c>
      <c r="Q15" s="71">
        <f t="shared" si="7"/>
        <v>3382</v>
      </c>
      <c r="R15" s="71">
        <f t="shared" si="7"/>
        <v>4845</v>
      </c>
      <c r="S15" s="71">
        <f t="shared" si="7"/>
        <v>4716</v>
      </c>
      <c r="T15" s="71">
        <f t="shared" si="7"/>
        <v>8609</v>
      </c>
      <c r="U15" s="71">
        <f t="shared" si="7"/>
        <v>21125</v>
      </c>
      <c r="V15" s="71">
        <f t="shared" si="7"/>
        <v>28147</v>
      </c>
      <c r="W15" s="71">
        <f t="shared" si="7"/>
        <v>27974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2993</v>
      </c>
      <c r="D16" s="82">
        <v>1147</v>
      </c>
      <c r="E16" s="82">
        <v>1141</v>
      </c>
      <c r="F16" s="82">
        <v>1082</v>
      </c>
      <c r="G16" s="82">
        <v>6002</v>
      </c>
      <c r="H16" s="82">
        <v>6730</v>
      </c>
      <c r="I16" s="82">
        <v>5150</v>
      </c>
      <c r="J16" s="82">
        <v>4604</v>
      </c>
      <c r="K16" s="82">
        <v>1300</v>
      </c>
      <c r="L16" s="82">
        <v>4368</v>
      </c>
      <c r="M16" s="82">
        <v>1155</v>
      </c>
      <c r="N16" s="82">
        <v>4868</v>
      </c>
      <c r="O16" s="82">
        <v>7241</v>
      </c>
      <c r="P16" s="82">
        <v>5878</v>
      </c>
      <c r="Q16" s="82">
        <v>3382</v>
      </c>
      <c r="R16" s="82">
        <v>4845</v>
      </c>
      <c r="S16" s="82">
        <v>4716</v>
      </c>
      <c r="T16" s="82">
        <v>8609</v>
      </c>
      <c r="U16" s="82">
        <v>21125</v>
      </c>
      <c r="V16" s="82">
        <v>28147</v>
      </c>
      <c r="W16" s="82">
        <v>27974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126052</v>
      </c>
      <c r="D17" s="71">
        <f t="shared" si="8"/>
        <v>136317</v>
      </c>
      <c r="E17" s="71">
        <f t="shared" si="8"/>
        <v>137330</v>
      </c>
      <c r="F17" s="71">
        <f t="shared" si="8"/>
        <v>136922</v>
      </c>
      <c r="G17" s="71">
        <f t="shared" si="8"/>
        <v>145416</v>
      </c>
      <c r="H17" s="71">
        <f t="shared" si="8"/>
        <v>126020</v>
      </c>
      <c r="I17" s="71">
        <f t="shared" si="8"/>
        <v>141811</v>
      </c>
      <c r="J17" s="71">
        <f t="shared" si="8"/>
        <v>148808</v>
      </c>
      <c r="K17" s="71">
        <f t="shared" si="8"/>
        <v>166094</v>
      </c>
      <c r="L17" s="71">
        <f t="shared" si="8"/>
        <v>149443</v>
      </c>
      <c r="M17" s="71">
        <f t="shared" si="8"/>
        <v>189330</v>
      </c>
      <c r="N17" s="71">
        <f t="shared" si="8"/>
        <v>130271</v>
      </c>
      <c r="O17" s="71">
        <f t="shared" si="8"/>
        <v>129133</v>
      </c>
      <c r="P17" s="71">
        <f t="shared" si="8"/>
        <v>129655</v>
      </c>
      <c r="Q17" s="71">
        <f t="shared" si="8"/>
        <v>146828</v>
      </c>
      <c r="R17" s="71">
        <f t="shared" ref="R17:V17" si="9">SUM(R18:R25)</f>
        <v>129318</v>
      </c>
      <c r="S17" s="71">
        <f t="shared" si="9"/>
        <v>128103</v>
      </c>
      <c r="T17" s="71">
        <f t="shared" si="9"/>
        <v>146479</v>
      </c>
      <c r="U17" s="71">
        <f t="shared" si="9"/>
        <v>156283</v>
      </c>
      <c r="V17" s="71">
        <f t="shared" si="9"/>
        <v>146280</v>
      </c>
      <c r="W17" s="71">
        <f t="shared" ref="W17" si="10">SUM(W18:W25)</f>
        <v>167921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3</v>
      </c>
      <c r="D18" s="82">
        <v>0</v>
      </c>
      <c r="E18" s="82">
        <v>0</v>
      </c>
      <c r="F18" s="82">
        <v>0</v>
      </c>
      <c r="G18" s="82">
        <v>0</v>
      </c>
      <c r="H18" s="82">
        <v>4</v>
      </c>
      <c r="I18" s="82">
        <v>23</v>
      </c>
      <c r="J18" s="82">
        <v>56</v>
      </c>
      <c r="K18" s="82">
        <v>49</v>
      </c>
      <c r="L18" s="82">
        <v>25</v>
      </c>
      <c r="M18" s="82">
        <v>17</v>
      </c>
      <c r="N18" s="82">
        <v>1</v>
      </c>
      <c r="O18" s="82">
        <v>11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1578</v>
      </c>
      <c r="D19" s="82">
        <v>1809</v>
      </c>
      <c r="E19" s="82">
        <v>1882</v>
      </c>
      <c r="F19" s="82">
        <v>3090</v>
      </c>
      <c r="G19" s="82">
        <v>3561</v>
      </c>
      <c r="H19" s="82">
        <v>2617</v>
      </c>
      <c r="I19" s="82">
        <v>2632</v>
      </c>
      <c r="J19" s="82">
        <v>2389</v>
      </c>
      <c r="K19" s="82">
        <v>3470</v>
      </c>
      <c r="L19" s="82">
        <v>3474</v>
      </c>
      <c r="M19" s="82">
        <v>3783</v>
      </c>
      <c r="N19" s="82">
        <v>2598</v>
      </c>
      <c r="O19" s="82">
        <v>2273</v>
      </c>
      <c r="P19" s="82">
        <v>2419</v>
      </c>
      <c r="Q19" s="82">
        <v>1998</v>
      </c>
      <c r="R19" s="82">
        <v>2222</v>
      </c>
      <c r="S19" s="82">
        <v>1789</v>
      </c>
      <c r="T19" s="82">
        <v>2282</v>
      </c>
      <c r="U19" s="82">
        <v>2936</v>
      </c>
      <c r="V19" s="82">
        <v>3087</v>
      </c>
      <c r="W19" s="82">
        <v>2899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479</v>
      </c>
      <c r="D20" s="82">
        <v>2165</v>
      </c>
      <c r="E20" s="82">
        <v>5143</v>
      </c>
      <c r="F20" s="82">
        <v>6151</v>
      </c>
      <c r="G20" s="82">
        <v>5157</v>
      </c>
      <c r="H20" s="82">
        <v>2281</v>
      </c>
      <c r="I20" s="82">
        <v>5240</v>
      </c>
      <c r="J20" s="82">
        <v>18850</v>
      </c>
      <c r="K20" s="82">
        <v>10116</v>
      </c>
      <c r="L20" s="82">
        <v>12139</v>
      </c>
      <c r="M20" s="82">
        <v>17799</v>
      </c>
      <c r="N20" s="82">
        <v>13041</v>
      </c>
      <c r="O20" s="82">
        <v>16966</v>
      </c>
      <c r="P20" s="82">
        <v>7972</v>
      </c>
      <c r="Q20" s="82">
        <v>5067</v>
      </c>
      <c r="R20" s="82">
        <v>5219</v>
      </c>
      <c r="S20" s="82">
        <v>6030</v>
      </c>
      <c r="T20" s="82">
        <v>7665</v>
      </c>
      <c r="U20" s="82">
        <v>9411</v>
      </c>
      <c r="V20" s="82">
        <v>12813</v>
      </c>
      <c r="W20" s="82">
        <v>10256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43883</v>
      </c>
      <c r="D21" s="82">
        <v>45816</v>
      </c>
      <c r="E21" s="82">
        <v>43629</v>
      </c>
      <c r="F21" s="82">
        <v>42849</v>
      </c>
      <c r="G21" s="82">
        <v>44557</v>
      </c>
      <c r="H21" s="82">
        <v>55392</v>
      </c>
      <c r="I21" s="82">
        <v>70609</v>
      </c>
      <c r="J21" s="82">
        <v>56994</v>
      </c>
      <c r="K21" s="82">
        <v>89404</v>
      </c>
      <c r="L21" s="82">
        <v>67966</v>
      </c>
      <c r="M21" s="82">
        <v>94153</v>
      </c>
      <c r="N21" s="82">
        <v>58636</v>
      </c>
      <c r="O21" s="82">
        <v>47015</v>
      </c>
      <c r="P21" s="82">
        <v>42795</v>
      </c>
      <c r="Q21" s="82">
        <v>68098</v>
      </c>
      <c r="R21" s="82">
        <v>63394</v>
      </c>
      <c r="S21" s="82">
        <v>70568</v>
      </c>
      <c r="T21" s="82">
        <v>75062</v>
      </c>
      <c r="U21" s="82">
        <v>77338</v>
      </c>
      <c r="V21" s="82">
        <v>62491</v>
      </c>
      <c r="W21" s="82">
        <v>88178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7</v>
      </c>
      <c r="D22" s="82">
        <v>24</v>
      </c>
      <c r="E22" s="82">
        <v>43</v>
      </c>
      <c r="F22" s="82">
        <v>45</v>
      </c>
      <c r="G22" s="82">
        <v>110</v>
      </c>
      <c r="H22" s="82">
        <v>184</v>
      </c>
      <c r="I22" s="82">
        <v>381</v>
      </c>
      <c r="J22" s="82">
        <v>365</v>
      </c>
      <c r="K22" s="82">
        <v>270</v>
      </c>
      <c r="L22" s="82">
        <v>207</v>
      </c>
      <c r="M22" s="82">
        <v>100</v>
      </c>
      <c r="N22" s="82">
        <v>65</v>
      </c>
      <c r="O22" s="82">
        <v>44</v>
      </c>
      <c r="P22" s="82">
        <v>27</v>
      </c>
      <c r="Q22" s="82">
        <v>82</v>
      </c>
      <c r="R22" s="82">
        <v>195</v>
      </c>
      <c r="S22" s="82">
        <v>243</v>
      </c>
      <c r="T22" s="82">
        <v>230</v>
      </c>
      <c r="U22" s="82">
        <v>261</v>
      </c>
      <c r="V22" s="82">
        <v>184</v>
      </c>
      <c r="W22" s="82">
        <v>253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80102</v>
      </c>
      <c r="D25" s="83">
        <v>86503</v>
      </c>
      <c r="E25" s="83">
        <v>86633</v>
      </c>
      <c r="F25" s="83">
        <v>84787</v>
      </c>
      <c r="G25" s="83">
        <v>92031</v>
      </c>
      <c r="H25" s="83">
        <v>65542</v>
      </c>
      <c r="I25" s="83">
        <v>62926</v>
      </c>
      <c r="J25" s="83">
        <v>70154</v>
      </c>
      <c r="K25" s="83">
        <v>62785</v>
      </c>
      <c r="L25" s="83">
        <v>65632</v>
      </c>
      <c r="M25" s="83">
        <v>73478</v>
      </c>
      <c r="N25" s="83">
        <v>55930</v>
      </c>
      <c r="O25" s="83">
        <v>62824</v>
      </c>
      <c r="P25" s="83">
        <v>76442</v>
      </c>
      <c r="Q25" s="83">
        <v>71583</v>
      </c>
      <c r="R25" s="83">
        <v>58288</v>
      </c>
      <c r="S25" s="83">
        <v>49473</v>
      </c>
      <c r="T25" s="83">
        <v>61240</v>
      </c>
      <c r="U25" s="83">
        <v>66337</v>
      </c>
      <c r="V25" s="83">
        <v>67705</v>
      </c>
      <c r="W25" s="83">
        <v>66335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2894</v>
      </c>
      <c r="D26" s="85">
        <v>1365</v>
      </c>
      <c r="E26" s="85">
        <v>3927</v>
      </c>
      <c r="F26" s="85">
        <v>416</v>
      </c>
      <c r="G26" s="85">
        <v>742</v>
      </c>
      <c r="H26" s="85">
        <v>1962</v>
      </c>
      <c r="I26" s="85">
        <v>6593</v>
      </c>
      <c r="J26" s="85">
        <v>7049</v>
      </c>
      <c r="K26" s="85">
        <v>16797</v>
      </c>
      <c r="L26" s="85">
        <v>7735</v>
      </c>
      <c r="M26" s="85">
        <v>8278</v>
      </c>
      <c r="N26" s="85">
        <v>2832</v>
      </c>
      <c r="O26" s="85">
        <v>9344</v>
      </c>
      <c r="P26" s="85">
        <v>14203</v>
      </c>
      <c r="Q26" s="85">
        <v>17357</v>
      </c>
      <c r="R26" s="85">
        <v>11647</v>
      </c>
      <c r="S26" s="85">
        <v>11334</v>
      </c>
      <c r="T26" s="85">
        <v>8794</v>
      </c>
      <c r="U26" s="85">
        <v>8147</v>
      </c>
      <c r="V26" s="85">
        <v>9241</v>
      </c>
      <c r="W26" s="85">
        <v>12449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126052</v>
      </c>
      <c r="D27" s="71">
        <f t="shared" si="11"/>
        <v>136317</v>
      </c>
      <c r="E27" s="71">
        <f t="shared" si="11"/>
        <v>137330</v>
      </c>
      <c r="F27" s="71">
        <f t="shared" si="11"/>
        <v>136922</v>
      </c>
      <c r="G27" s="71">
        <f t="shared" si="11"/>
        <v>145416</v>
      </c>
      <c r="H27" s="71">
        <f t="shared" si="11"/>
        <v>126020</v>
      </c>
      <c r="I27" s="71">
        <f t="shared" si="11"/>
        <v>141811</v>
      </c>
      <c r="J27" s="71">
        <f t="shared" si="11"/>
        <v>148808</v>
      </c>
      <c r="K27" s="71">
        <f t="shared" si="11"/>
        <v>166094</v>
      </c>
      <c r="L27" s="71">
        <f t="shared" si="11"/>
        <v>149443</v>
      </c>
      <c r="M27" s="71">
        <f t="shared" si="11"/>
        <v>189330</v>
      </c>
      <c r="N27" s="71">
        <f t="shared" si="11"/>
        <v>130271</v>
      </c>
      <c r="O27" s="71">
        <f t="shared" si="11"/>
        <v>129133</v>
      </c>
      <c r="P27" s="71">
        <f t="shared" si="11"/>
        <v>129655</v>
      </c>
      <c r="Q27" s="71">
        <f t="shared" si="11"/>
        <v>146828</v>
      </c>
      <c r="R27" s="71">
        <f t="shared" ref="R27:V27" si="12">SUM(R28:R32)</f>
        <v>129318</v>
      </c>
      <c r="S27" s="71">
        <f t="shared" si="12"/>
        <v>128103</v>
      </c>
      <c r="T27" s="71">
        <f t="shared" si="12"/>
        <v>146479</v>
      </c>
      <c r="U27" s="71">
        <f t="shared" si="12"/>
        <v>156283</v>
      </c>
      <c r="V27" s="71">
        <f t="shared" si="12"/>
        <v>146280</v>
      </c>
      <c r="W27" s="71">
        <f t="shared" ref="W27" si="13">SUM(W28:W32)</f>
        <v>167921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2120</v>
      </c>
      <c r="D29" s="82">
        <v>3599</v>
      </c>
      <c r="E29" s="82">
        <v>3943</v>
      </c>
      <c r="F29" s="82">
        <v>4032</v>
      </c>
      <c r="G29" s="82">
        <v>4146</v>
      </c>
      <c r="H29" s="82">
        <v>3924</v>
      </c>
      <c r="I29" s="82">
        <v>5752</v>
      </c>
      <c r="J29" s="82">
        <v>7080</v>
      </c>
      <c r="K29" s="82">
        <v>6236</v>
      </c>
      <c r="L29" s="82">
        <v>5557</v>
      </c>
      <c r="M29" s="82">
        <v>6752</v>
      </c>
      <c r="N29" s="82">
        <v>4808</v>
      </c>
      <c r="O29" s="82">
        <v>5377</v>
      </c>
      <c r="P29" s="82">
        <v>6329</v>
      </c>
      <c r="Q29" s="82">
        <v>4755</v>
      </c>
      <c r="R29" s="82">
        <v>5098</v>
      </c>
      <c r="S29" s="82">
        <v>4313</v>
      </c>
      <c r="T29" s="82">
        <v>4771</v>
      </c>
      <c r="U29" s="82">
        <v>4912</v>
      </c>
      <c r="V29" s="82">
        <v>3400</v>
      </c>
      <c r="W29" s="82">
        <v>4056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20402</v>
      </c>
      <c r="D30" s="82">
        <v>20863</v>
      </c>
      <c r="E30" s="82">
        <v>19695</v>
      </c>
      <c r="F30" s="82">
        <v>22138</v>
      </c>
      <c r="G30" s="82">
        <v>26536</v>
      </c>
      <c r="H30" s="82">
        <v>26933</v>
      </c>
      <c r="I30" s="82">
        <v>29000</v>
      </c>
      <c r="J30" s="82">
        <v>28259</v>
      </c>
      <c r="K30" s="82">
        <v>36912</v>
      </c>
      <c r="L30" s="82">
        <v>34926</v>
      </c>
      <c r="M30" s="82">
        <v>41750</v>
      </c>
      <c r="N30" s="82">
        <v>29788</v>
      </c>
      <c r="O30" s="82">
        <v>24477</v>
      </c>
      <c r="P30" s="82">
        <v>19451</v>
      </c>
      <c r="Q30" s="82">
        <v>24187</v>
      </c>
      <c r="R30" s="82">
        <v>23131</v>
      </c>
      <c r="S30" s="82">
        <v>19222</v>
      </c>
      <c r="T30" s="82">
        <v>20154</v>
      </c>
      <c r="U30" s="82">
        <v>21261</v>
      </c>
      <c r="V30" s="82">
        <v>25550</v>
      </c>
      <c r="W30" s="82">
        <v>33293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103530</v>
      </c>
      <c r="D32" s="86">
        <v>111855</v>
      </c>
      <c r="E32" s="86">
        <v>113692</v>
      </c>
      <c r="F32" s="86">
        <v>110752</v>
      </c>
      <c r="G32" s="86">
        <v>114734</v>
      </c>
      <c r="H32" s="86">
        <v>95163</v>
      </c>
      <c r="I32" s="86">
        <v>107059</v>
      </c>
      <c r="J32" s="86">
        <v>113469</v>
      </c>
      <c r="K32" s="86">
        <v>122946</v>
      </c>
      <c r="L32" s="86">
        <v>108960</v>
      </c>
      <c r="M32" s="86">
        <v>140828</v>
      </c>
      <c r="N32" s="86">
        <v>95675</v>
      </c>
      <c r="O32" s="86">
        <v>99279</v>
      </c>
      <c r="P32" s="86">
        <v>103875</v>
      </c>
      <c r="Q32" s="86">
        <v>117886</v>
      </c>
      <c r="R32" s="86">
        <v>101089</v>
      </c>
      <c r="S32" s="86">
        <v>104568</v>
      </c>
      <c r="T32" s="86">
        <v>121554</v>
      </c>
      <c r="U32" s="86">
        <v>130110</v>
      </c>
      <c r="V32" s="86">
        <v>117330</v>
      </c>
      <c r="W32" s="86">
        <v>130572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219.52206422264621</v>
      </c>
      <c r="D3" s="65">
        <f t="shared" si="0"/>
        <v>222.0452398783244</v>
      </c>
      <c r="E3" s="65">
        <f t="shared" si="0"/>
        <v>235.88477252754339</v>
      </c>
      <c r="F3" s="65">
        <f t="shared" si="0"/>
        <v>218.79462773806088</v>
      </c>
      <c r="G3" s="65">
        <f t="shared" si="0"/>
        <v>220.13236240483053</v>
      </c>
      <c r="H3" s="65">
        <f t="shared" si="0"/>
        <v>172.9337058728689</v>
      </c>
      <c r="I3" s="65">
        <f t="shared" si="0"/>
        <v>179.09752076627387</v>
      </c>
      <c r="J3" s="65">
        <f t="shared" si="0"/>
        <v>209.15099747272359</v>
      </c>
      <c r="K3" s="65">
        <f t="shared" si="0"/>
        <v>213.68060966360304</v>
      </c>
      <c r="L3" s="65">
        <f t="shared" si="0"/>
        <v>211.62301963040773</v>
      </c>
      <c r="M3" s="65">
        <f t="shared" si="0"/>
        <v>211.0790859837397</v>
      </c>
      <c r="N3" s="65">
        <f t="shared" si="0"/>
        <v>150.86987051019418</v>
      </c>
      <c r="O3" s="65">
        <f t="shared" si="0"/>
        <v>155.77189396662547</v>
      </c>
      <c r="P3" s="65">
        <f t="shared" si="0"/>
        <v>116.126642510083</v>
      </c>
      <c r="Q3" s="65">
        <f t="shared" si="0"/>
        <v>137.17384250144281</v>
      </c>
      <c r="R3" s="65">
        <f t="shared" ref="R3:V3" si="1">SUM(R4,R15,R17,R27)</f>
        <v>117.9154755845741</v>
      </c>
      <c r="S3" s="65">
        <f t="shared" si="1"/>
        <v>110.21684069724709</v>
      </c>
      <c r="T3" s="65">
        <f t="shared" si="1"/>
        <v>119.55118910973707</v>
      </c>
      <c r="U3" s="65">
        <f t="shared" si="1"/>
        <v>117.97145286868691</v>
      </c>
      <c r="V3" s="65">
        <f t="shared" si="1"/>
        <v>102.62562573917501</v>
      </c>
      <c r="W3" s="65">
        <f t="shared" ref="W3" si="2">SUM(W4,W15,W17,W27)</f>
        <v>115.55003316000038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195.89028906540224</v>
      </c>
      <c r="D4" s="69">
        <f t="shared" si="3"/>
        <v>196.69839004060077</v>
      </c>
      <c r="E4" s="69">
        <f t="shared" si="3"/>
        <v>210.26621028439371</v>
      </c>
      <c r="F4" s="69">
        <f t="shared" si="3"/>
        <v>191.26946887402019</v>
      </c>
      <c r="G4" s="69">
        <f t="shared" si="3"/>
        <v>190.14908097525992</v>
      </c>
      <c r="H4" s="69">
        <f t="shared" si="3"/>
        <v>145.87951091279319</v>
      </c>
      <c r="I4" s="69">
        <f t="shared" si="3"/>
        <v>149.7428916046907</v>
      </c>
      <c r="J4" s="69">
        <f t="shared" si="3"/>
        <v>178.1312248135421</v>
      </c>
      <c r="K4" s="69">
        <f t="shared" si="3"/>
        <v>178.56431547641546</v>
      </c>
      <c r="L4" s="69">
        <f t="shared" si="3"/>
        <v>180.59118118660004</v>
      </c>
      <c r="M4" s="69">
        <f t="shared" si="3"/>
        <v>173.9980603017753</v>
      </c>
      <c r="N4" s="69">
        <f t="shared" si="3"/>
        <v>124.0927651193136</v>
      </c>
      <c r="O4" s="69">
        <f t="shared" si="3"/>
        <v>130.07872115489528</v>
      </c>
      <c r="P4" s="69">
        <f t="shared" si="3"/>
        <v>90.807889160277355</v>
      </c>
      <c r="Q4" s="69">
        <f t="shared" si="3"/>
        <v>109.65606649269016</v>
      </c>
      <c r="R4" s="69">
        <f t="shared" ref="R4:V4" si="4">SUM(R5:R14)</f>
        <v>93.226613524420515</v>
      </c>
      <c r="S4" s="69">
        <f t="shared" si="4"/>
        <v>86.530664290026778</v>
      </c>
      <c r="T4" s="69">
        <f t="shared" si="4"/>
        <v>92.644827592385369</v>
      </c>
      <c r="U4" s="69">
        <f t="shared" si="4"/>
        <v>89.307052551539911</v>
      </c>
      <c r="V4" s="69">
        <f t="shared" si="4"/>
        <v>77.468573806158531</v>
      </c>
      <c r="W4" s="69">
        <f t="shared" ref="W4" si="5">SUM(W5:W14)</f>
        <v>86.264905005389693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5.0176761204862199</v>
      </c>
      <c r="D5" s="72">
        <v>0</v>
      </c>
      <c r="E5" s="72">
        <v>0</v>
      </c>
      <c r="F5" s="72">
        <v>0</v>
      </c>
      <c r="G5" s="72">
        <v>0</v>
      </c>
      <c r="H5" s="72">
        <v>2.2138231655823164</v>
      </c>
      <c r="I5" s="72">
        <v>5.5482320918957262</v>
      </c>
      <c r="J5" s="72">
        <v>7.659644885632364</v>
      </c>
      <c r="K5" s="72">
        <v>8.5636053992417835</v>
      </c>
      <c r="L5" s="72">
        <v>2.5503058098176141</v>
      </c>
      <c r="M5" s="72">
        <v>2.3105110306347094</v>
      </c>
      <c r="N5" s="72">
        <v>7.9634444423262674E-2</v>
      </c>
      <c r="O5" s="72">
        <v>2.6174093927315396</v>
      </c>
      <c r="P5" s="72">
        <v>7.2383132520806033E-4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0.1572058358844195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1.5291553332715537</v>
      </c>
      <c r="D6" s="72">
        <v>2.1196579889586502</v>
      </c>
      <c r="E6" s="72">
        <v>0.70925151482764603</v>
      </c>
      <c r="F6" s="72">
        <v>2.3677266492258449</v>
      </c>
      <c r="G6" s="72">
        <v>6.3939885785146204</v>
      </c>
      <c r="H6" s="72">
        <v>4.9441049207732144</v>
      </c>
      <c r="I6" s="72">
        <v>3.4853000530600076</v>
      </c>
      <c r="J6" s="72">
        <v>1.9930467362716719</v>
      </c>
      <c r="K6" s="72">
        <v>2.9673839510090514</v>
      </c>
      <c r="L6" s="72">
        <v>2.872019301809698</v>
      </c>
      <c r="M6" s="72">
        <v>2.2615557120027043</v>
      </c>
      <c r="N6" s="72">
        <v>1.5562847888378653</v>
      </c>
      <c r="O6" s="72">
        <v>1.6608721450288935</v>
      </c>
      <c r="P6" s="72">
        <v>1.991006720760897</v>
      </c>
      <c r="Q6" s="72">
        <v>1.6677024656663431</v>
      </c>
      <c r="R6" s="72">
        <v>2.3169893790004403</v>
      </c>
      <c r="S6" s="72">
        <v>2.1038770448517128</v>
      </c>
      <c r="T6" s="72">
        <v>2.3692408550434072</v>
      </c>
      <c r="U6" s="72">
        <v>2.1656372454689548</v>
      </c>
      <c r="V6" s="72">
        <v>3.0236553530284884</v>
      </c>
      <c r="W6" s="72">
        <v>2.6492209083349794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46.962561726014911</v>
      </c>
      <c r="D7" s="72">
        <v>73.156746286752096</v>
      </c>
      <c r="E7" s="72">
        <v>114.34513060385457</v>
      </c>
      <c r="F7" s="72">
        <v>96.505733192962651</v>
      </c>
      <c r="G7" s="72">
        <v>81.236973702887923</v>
      </c>
      <c r="H7" s="72">
        <v>43.634351199737033</v>
      </c>
      <c r="I7" s="72">
        <v>29.503099987768227</v>
      </c>
      <c r="J7" s="72">
        <v>69.657000538624771</v>
      </c>
      <c r="K7" s="72">
        <v>45.91300133693958</v>
      </c>
      <c r="L7" s="72">
        <v>63.046191779815416</v>
      </c>
      <c r="M7" s="72">
        <v>72.490932716402071</v>
      </c>
      <c r="N7" s="72">
        <v>50.418096069122491</v>
      </c>
      <c r="O7" s="72">
        <v>59.11406990994994</v>
      </c>
      <c r="P7" s="72">
        <v>43.859710185040001</v>
      </c>
      <c r="Q7" s="72">
        <v>35.682107366786539</v>
      </c>
      <c r="R7" s="72">
        <v>31.064767370562002</v>
      </c>
      <c r="S7" s="72">
        <v>28.125595384082121</v>
      </c>
      <c r="T7" s="72">
        <v>33.997101807259419</v>
      </c>
      <c r="U7" s="72">
        <v>31.496640282350043</v>
      </c>
      <c r="V7" s="72">
        <v>27.965514300793235</v>
      </c>
      <c r="W7" s="72">
        <v>20.67282674226001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121.58282425527149</v>
      </c>
      <c r="D8" s="72">
        <v>95.228814893187263</v>
      </c>
      <c r="E8" s="72">
        <v>81.74338614588892</v>
      </c>
      <c r="F8" s="72">
        <v>80.800469320879657</v>
      </c>
      <c r="G8" s="72">
        <v>86.171508738980719</v>
      </c>
      <c r="H8" s="72">
        <v>77.301465481763657</v>
      </c>
      <c r="I8" s="72">
        <v>71.657653734947644</v>
      </c>
      <c r="J8" s="72">
        <v>60.498819528320034</v>
      </c>
      <c r="K8" s="72">
        <v>90.504173101875509</v>
      </c>
      <c r="L8" s="72">
        <v>78.298927061840985</v>
      </c>
      <c r="M8" s="72">
        <v>79.995672842703684</v>
      </c>
      <c r="N8" s="72">
        <v>56.059607483471538</v>
      </c>
      <c r="O8" s="72">
        <v>50.537543001172295</v>
      </c>
      <c r="P8" s="72">
        <v>34.125647252362192</v>
      </c>
      <c r="Q8" s="72">
        <v>58.561340735691815</v>
      </c>
      <c r="R8" s="72">
        <v>45.581811817586335</v>
      </c>
      <c r="S8" s="72">
        <v>47.225141620870104</v>
      </c>
      <c r="T8" s="72">
        <v>47.273216894008726</v>
      </c>
      <c r="U8" s="72">
        <v>45.271958573384552</v>
      </c>
      <c r="V8" s="72">
        <v>36.237341613934809</v>
      </c>
      <c r="W8" s="72">
        <v>49.646380788364155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4.4491808727078732</v>
      </c>
      <c r="D9" s="72">
        <v>6.4074639953691293</v>
      </c>
      <c r="E9" s="72">
        <v>9.6130068619229903</v>
      </c>
      <c r="F9" s="72">
        <v>7.9476426647831362</v>
      </c>
      <c r="G9" s="72">
        <v>12.965096884291246</v>
      </c>
      <c r="H9" s="72">
        <v>15.318913429738593</v>
      </c>
      <c r="I9" s="72">
        <v>34.793279899624146</v>
      </c>
      <c r="J9" s="72">
        <v>25.900787191246227</v>
      </c>
      <c r="K9" s="72">
        <v>23.398282592721856</v>
      </c>
      <c r="L9" s="72">
        <v>25.381263546930203</v>
      </c>
      <c r="M9" s="72">
        <v>11.179486267408155</v>
      </c>
      <c r="N9" s="72">
        <v>8.8870596729477978</v>
      </c>
      <c r="O9" s="72">
        <v>7.2178142158326981</v>
      </c>
      <c r="P9" s="72">
        <v>7.9692526936214332</v>
      </c>
      <c r="Q9" s="72">
        <v>11.032133620062003</v>
      </c>
      <c r="R9" s="72">
        <v>11.706712475769468</v>
      </c>
      <c r="S9" s="72">
        <v>6.7094322252910867</v>
      </c>
      <c r="T9" s="72">
        <v>6.2028065084347004</v>
      </c>
      <c r="U9" s="72">
        <v>7.4706346672957942</v>
      </c>
      <c r="V9" s="72">
        <v>7.6526830478293064</v>
      </c>
      <c r="W9" s="72">
        <v>9.7750594329225287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0.24206937932219907</v>
      </c>
      <c r="D11" s="72">
        <v>0.39200659711432256</v>
      </c>
      <c r="E11" s="72">
        <v>0.29251752349248822</v>
      </c>
      <c r="F11" s="72">
        <v>0.37880084175475542</v>
      </c>
      <c r="G11" s="72">
        <v>0.32294416575026352</v>
      </c>
      <c r="H11" s="72">
        <v>0.35168302963403175</v>
      </c>
      <c r="I11" s="72">
        <v>0.39630614513597562</v>
      </c>
      <c r="J11" s="72">
        <v>0.35119696561961528</v>
      </c>
      <c r="K11" s="72">
        <v>0.24218289726451805</v>
      </c>
      <c r="L11" s="72">
        <v>0.35866945629705954</v>
      </c>
      <c r="M11" s="72">
        <v>0.58012490623565816</v>
      </c>
      <c r="N11" s="72">
        <v>0.36985893432612293</v>
      </c>
      <c r="O11" s="72">
        <v>0.25425505902080847</v>
      </c>
      <c r="P11" s="72">
        <v>0.19188838908369232</v>
      </c>
      <c r="Q11" s="72">
        <v>6.6989088809626327E-2</v>
      </c>
      <c r="R11" s="72">
        <v>0.10734160526022621</v>
      </c>
      <c r="S11" s="72">
        <v>0.1453484481142277</v>
      </c>
      <c r="T11" s="72">
        <v>0.27823630952748923</v>
      </c>
      <c r="U11" s="72">
        <v>0.26125597204672885</v>
      </c>
      <c r="V11" s="72">
        <v>0.25553383451139766</v>
      </c>
      <c r="W11" s="72">
        <v>0.20287433410654512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0.58250959891115239</v>
      </c>
      <c r="D12" s="72">
        <v>1.0846713738203158</v>
      </c>
      <c r="E12" s="72">
        <v>0.94743016055821971</v>
      </c>
      <c r="F12" s="72">
        <v>0.84122222137643021</v>
      </c>
      <c r="G12" s="72">
        <v>0.66811739282924776</v>
      </c>
      <c r="H12" s="72">
        <v>0.32146755393477333</v>
      </c>
      <c r="I12" s="72">
        <v>0.29096067801720815</v>
      </c>
      <c r="J12" s="72">
        <v>0.28983254483163962</v>
      </c>
      <c r="K12" s="72">
        <v>0.46486490196906494</v>
      </c>
      <c r="L12" s="72">
        <v>0.59236513879828345</v>
      </c>
      <c r="M12" s="72">
        <v>0.71471783578305992</v>
      </c>
      <c r="N12" s="72">
        <v>0.54281727267707924</v>
      </c>
      <c r="O12" s="72">
        <v>0.5752036174316093</v>
      </c>
      <c r="P12" s="72">
        <v>1.4730980937124141</v>
      </c>
      <c r="Q12" s="72">
        <v>1.1452983162719059</v>
      </c>
      <c r="R12" s="72">
        <v>1.1884978043878898</v>
      </c>
      <c r="S12" s="72">
        <v>1.003592258395309</v>
      </c>
      <c r="T12" s="72">
        <v>1.2124553165438117</v>
      </c>
      <c r="U12" s="72">
        <v>1.3843387173575403</v>
      </c>
      <c r="V12" s="72">
        <v>1.2690744171982935</v>
      </c>
      <c r="W12" s="72">
        <v>1.6649818408265313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13.112198530977773</v>
      </c>
      <c r="D13" s="74">
        <v>15.991831604404231</v>
      </c>
      <c r="E13" s="74">
        <v>0</v>
      </c>
      <c r="F13" s="74">
        <v>0</v>
      </c>
      <c r="G13" s="74">
        <v>0</v>
      </c>
      <c r="H13" s="74">
        <v>0</v>
      </c>
      <c r="I13" s="74">
        <v>2.4168339629521181</v>
      </c>
      <c r="J13" s="74">
        <v>9.8325525359762018</v>
      </c>
      <c r="K13" s="74">
        <v>4.4124073620850135</v>
      </c>
      <c r="L13" s="74">
        <v>5.3842557358630234</v>
      </c>
      <c r="M13" s="74">
        <v>2.2945029047900656</v>
      </c>
      <c r="N13" s="74">
        <v>4.6397675381244463</v>
      </c>
      <c r="O13" s="74">
        <v>6.4867939538979176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0.30217590001937705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2.4121132484390837</v>
      </c>
      <c r="D14" s="76">
        <v>2.3171973009947235</v>
      </c>
      <c r="E14" s="76">
        <v>2.6154874738488973</v>
      </c>
      <c r="F14" s="76">
        <v>2.4278739830377165</v>
      </c>
      <c r="G14" s="76">
        <v>2.3904515120058427</v>
      </c>
      <c r="H14" s="76">
        <v>1.7937021316295818</v>
      </c>
      <c r="I14" s="76">
        <v>1.6512250512896656</v>
      </c>
      <c r="J14" s="76">
        <v>1.9483438870195979</v>
      </c>
      <c r="K14" s="76">
        <v>2.0984139333091076</v>
      </c>
      <c r="L14" s="76">
        <v>2.1071833554277775</v>
      </c>
      <c r="M14" s="76">
        <v>2.1705560858151767</v>
      </c>
      <c r="N14" s="76">
        <v>1.5396389153829972</v>
      </c>
      <c r="O14" s="76">
        <v>1.6147598598295836</v>
      </c>
      <c r="P14" s="76">
        <v>1.1965619943715322</v>
      </c>
      <c r="Q14" s="76">
        <v>1.5004948994019218</v>
      </c>
      <c r="R14" s="76">
        <v>1.2604930718541636</v>
      </c>
      <c r="S14" s="76">
        <v>1.2176773084222052</v>
      </c>
      <c r="T14" s="76">
        <v>1.311769901567809</v>
      </c>
      <c r="U14" s="76">
        <v>1.2565870936362984</v>
      </c>
      <c r="V14" s="76">
        <v>1.0647712388629977</v>
      </c>
      <c r="W14" s="76">
        <v>1.1941792226711567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6.279361662254701E-2</v>
      </c>
      <c r="D15" s="69">
        <f t="shared" si="6"/>
        <v>2.7839912711005024E-2</v>
      </c>
      <c r="E15" s="69">
        <f t="shared" si="6"/>
        <v>7.2302626811603724E-2</v>
      </c>
      <c r="F15" s="69">
        <f t="shared" si="6"/>
        <v>3.0751133460181712E-2</v>
      </c>
      <c r="G15" s="69">
        <f t="shared" si="6"/>
        <v>0.190277678206247</v>
      </c>
      <c r="H15" s="69">
        <f t="shared" si="6"/>
        <v>0.43069299176755033</v>
      </c>
      <c r="I15" s="69">
        <f t="shared" si="6"/>
        <v>0.14103145429178385</v>
      </c>
      <c r="J15" s="69">
        <f t="shared" si="6"/>
        <v>0.13746738971933373</v>
      </c>
      <c r="K15" s="69">
        <f t="shared" si="6"/>
        <v>4.371014228685105E-2</v>
      </c>
      <c r="L15" s="69">
        <f t="shared" si="6"/>
        <v>0.19438980413865239</v>
      </c>
      <c r="M15" s="69">
        <f t="shared" si="6"/>
        <v>3.9748341392395303E-2</v>
      </c>
      <c r="N15" s="69">
        <f t="shared" si="6"/>
        <v>0.15951213488422086</v>
      </c>
      <c r="O15" s="69">
        <f t="shared" si="6"/>
        <v>0.22681391591789982</v>
      </c>
      <c r="P15" s="69">
        <f t="shared" si="6"/>
        <v>0.13791206764314018</v>
      </c>
      <c r="Q15" s="69">
        <f t="shared" si="6"/>
        <v>0.11386611916485669</v>
      </c>
      <c r="R15" s="69">
        <f t="shared" si="6"/>
        <v>0.13964280374029389</v>
      </c>
      <c r="S15" s="69">
        <f t="shared" si="6"/>
        <v>0.12765415784585971</v>
      </c>
      <c r="T15" s="69">
        <f t="shared" si="6"/>
        <v>0.21101182525961282</v>
      </c>
      <c r="U15" s="69">
        <f t="shared" si="6"/>
        <v>0.41512381740434218</v>
      </c>
      <c r="V15" s="69">
        <f t="shared" si="6"/>
        <v>0.65341935018746178</v>
      </c>
      <c r="W15" s="69">
        <f t="shared" si="6"/>
        <v>0.51066128015032908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6.279361662254701E-2</v>
      </c>
      <c r="D16" s="72">
        <v>2.7839912711005024E-2</v>
      </c>
      <c r="E16" s="72">
        <v>7.2302626811603724E-2</v>
      </c>
      <c r="F16" s="72">
        <v>3.0751133460181712E-2</v>
      </c>
      <c r="G16" s="72">
        <v>0.190277678206247</v>
      </c>
      <c r="H16" s="72">
        <v>0.43069299176755033</v>
      </c>
      <c r="I16" s="72">
        <v>0.14103145429178385</v>
      </c>
      <c r="J16" s="72">
        <v>0.13746738971933373</v>
      </c>
      <c r="K16" s="72">
        <v>4.371014228685105E-2</v>
      </c>
      <c r="L16" s="72">
        <v>0.19438980413865239</v>
      </c>
      <c r="M16" s="72">
        <v>3.9748341392395303E-2</v>
      </c>
      <c r="N16" s="72">
        <v>0.15951213488422086</v>
      </c>
      <c r="O16" s="72">
        <v>0.22681391591789982</v>
      </c>
      <c r="P16" s="72">
        <v>0.13791206764314018</v>
      </c>
      <c r="Q16" s="72">
        <v>0.11386611916485669</v>
      </c>
      <c r="R16" s="72">
        <v>0.13964280374029389</v>
      </c>
      <c r="S16" s="72">
        <v>0.12765415784585971</v>
      </c>
      <c r="T16" s="72">
        <v>0.21101182525961282</v>
      </c>
      <c r="U16" s="72">
        <v>0.41512381740434218</v>
      </c>
      <c r="V16" s="72">
        <v>0.65341935018746178</v>
      </c>
      <c r="W16" s="72">
        <v>0.51066128015032908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20.177116765813736</v>
      </c>
      <c r="D17" s="69">
        <f t="shared" si="7"/>
        <v>21.730299141229803</v>
      </c>
      <c r="E17" s="69">
        <f t="shared" si="7"/>
        <v>21.661197218378181</v>
      </c>
      <c r="F17" s="69">
        <f t="shared" si="7"/>
        <v>23.529196874100727</v>
      </c>
      <c r="G17" s="69">
        <f t="shared" si="7"/>
        <v>25.420970756027739</v>
      </c>
      <c r="H17" s="69">
        <f t="shared" si="7"/>
        <v>22.879730199529796</v>
      </c>
      <c r="I17" s="69">
        <f t="shared" si="7"/>
        <v>25.067294319755089</v>
      </c>
      <c r="J17" s="69">
        <f t="shared" si="7"/>
        <v>27.190461633086802</v>
      </c>
      <c r="K17" s="69">
        <f t="shared" si="7"/>
        <v>30.70999392114857</v>
      </c>
      <c r="L17" s="69">
        <f t="shared" si="7"/>
        <v>26.902501511382145</v>
      </c>
      <c r="M17" s="69">
        <f t="shared" si="7"/>
        <v>32.41590287455287</v>
      </c>
      <c r="N17" s="69">
        <f t="shared" si="7"/>
        <v>23.249283445560476</v>
      </c>
      <c r="O17" s="69">
        <f t="shared" si="7"/>
        <v>22.154662642460721</v>
      </c>
      <c r="P17" s="69">
        <f t="shared" si="7"/>
        <v>21.853511966544648</v>
      </c>
      <c r="Q17" s="69">
        <f t="shared" si="7"/>
        <v>23.496324339050641</v>
      </c>
      <c r="R17" s="69">
        <f t="shared" ref="R17:V17" si="8">SUM(R18:R26)</f>
        <v>21.066896796460487</v>
      </c>
      <c r="S17" s="69">
        <f t="shared" si="8"/>
        <v>20.206081847991396</v>
      </c>
      <c r="T17" s="69">
        <f t="shared" si="8"/>
        <v>22.953159210474301</v>
      </c>
      <c r="U17" s="69">
        <f t="shared" si="8"/>
        <v>24.381050546784639</v>
      </c>
      <c r="V17" s="69">
        <f t="shared" si="8"/>
        <v>20.67192024755116</v>
      </c>
      <c r="W17" s="69">
        <f t="shared" ref="W17" si="9">SUM(W18:W26)</f>
        <v>24.365475751128418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5.0967647378033205E-4</v>
      </c>
      <c r="D18" s="72">
        <v>0</v>
      </c>
      <c r="E18" s="72">
        <v>0</v>
      </c>
      <c r="F18" s="72">
        <v>0</v>
      </c>
      <c r="G18" s="72">
        <v>0</v>
      </c>
      <c r="H18" s="72">
        <v>7.1641235814557498E-4</v>
      </c>
      <c r="I18" s="72">
        <v>3.2962165343603782E-3</v>
      </c>
      <c r="J18" s="72">
        <v>1.0606817523244095E-2</v>
      </c>
      <c r="K18" s="72">
        <v>1.6939201880525206E-2</v>
      </c>
      <c r="L18" s="72">
        <v>4.3818944521512755E-3</v>
      </c>
      <c r="M18" s="72">
        <v>2.9537385178620237E-3</v>
      </c>
      <c r="N18" s="72">
        <v>1.7765395027563054E-4</v>
      </c>
      <c r="O18" s="72">
        <v>1.9657971673619277E-3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0.27009162860393909</v>
      </c>
      <c r="D19" s="72">
        <v>0.3098831140230458</v>
      </c>
      <c r="E19" s="72">
        <v>0.31689412660348304</v>
      </c>
      <c r="F19" s="72">
        <v>0.55761380256133797</v>
      </c>
      <c r="G19" s="72">
        <v>0.66284319110461609</v>
      </c>
      <c r="H19" s="72">
        <v>0.51906940108564836</v>
      </c>
      <c r="I19" s="72">
        <v>0.52144830747900017</v>
      </c>
      <c r="J19" s="72">
        <v>0.43976655740938542</v>
      </c>
      <c r="K19" s="72">
        <v>0.6858351037332604</v>
      </c>
      <c r="L19" s="72">
        <v>0.67136476047064897</v>
      </c>
      <c r="M19" s="72">
        <v>0.71140972363507327</v>
      </c>
      <c r="N19" s="72">
        <v>0.47937077297892838</v>
      </c>
      <c r="O19" s="72">
        <v>0.40142143493138138</v>
      </c>
      <c r="P19" s="72">
        <v>0.44325634851429041</v>
      </c>
      <c r="Q19" s="72">
        <v>0.32304264140722661</v>
      </c>
      <c r="R19" s="72">
        <v>0.38342383634791338</v>
      </c>
      <c r="S19" s="72">
        <v>0.29100977037759024</v>
      </c>
      <c r="T19" s="72">
        <v>0.34993361552120389</v>
      </c>
      <c r="U19" s="72">
        <v>0.45583170886127483</v>
      </c>
      <c r="V19" s="72">
        <v>0.44011774960965788</v>
      </c>
      <c r="W19" s="72">
        <v>0.41941226654879887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9.186325265896568E-2</v>
      </c>
      <c r="D20" s="72">
        <v>0.38254794139940468</v>
      </c>
      <c r="E20" s="72">
        <v>0.93866636052890451</v>
      </c>
      <c r="F20" s="72">
        <v>1.300189793222928</v>
      </c>
      <c r="G20" s="72">
        <v>1.1281887659642211</v>
      </c>
      <c r="H20" s="72">
        <v>0.48808567765515165</v>
      </c>
      <c r="I20" s="72">
        <v>1.0280348703996229</v>
      </c>
      <c r="J20" s="72">
        <v>4.2587058777637381</v>
      </c>
      <c r="K20" s="72">
        <v>2.1461579890061975</v>
      </c>
      <c r="L20" s="72">
        <v>2.4731760533150715</v>
      </c>
      <c r="M20" s="72">
        <v>3.7570192053778846</v>
      </c>
      <c r="N20" s="72">
        <v>2.5927001789016306</v>
      </c>
      <c r="O20" s="72">
        <v>3.1799244492776282</v>
      </c>
      <c r="P20" s="72">
        <v>1.5105170695095937</v>
      </c>
      <c r="Q20" s="72">
        <v>0.94678440975782663</v>
      </c>
      <c r="R20" s="72">
        <v>0.89454438554680127</v>
      </c>
      <c r="S20" s="72">
        <v>1.0053916726871988</v>
      </c>
      <c r="T20" s="72">
        <v>1.2362618633498623</v>
      </c>
      <c r="U20" s="72">
        <v>1.4465432970258409</v>
      </c>
      <c r="V20" s="72">
        <v>1.9152370000179184</v>
      </c>
      <c r="W20" s="72">
        <v>1.5238008085243138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7.6588725258991763</v>
      </c>
      <c r="D21" s="72">
        <v>7.7859567064401807</v>
      </c>
      <c r="E21" s="72">
        <v>7.0874099863483346</v>
      </c>
      <c r="F21" s="72">
        <v>7.9455442050148832</v>
      </c>
      <c r="G21" s="72">
        <v>8.1590820034035545</v>
      </c>
      <c r="H21" s="72">
        <v>10.412719707210426</v>
      </c>
      <c r="I21" s="72">
        <v>12.417675011849422</v>
      </c>
      <c r="J21" s="72">
        <v>10.8007042751345</v>
      </c>
      <c r="K21" s="72">
        <v>17.275046261086128</v>
      </c>
      <c r="L21" s="72">
        <v>12.645422783692414</v>
      </c>
      <c r="M21" s="72">
        <v>15.824951572145553</v>
      </c>
      <c r="N21" s="72">
        <v>10.50650726248861</v>
      </c>
      <c r="O21" s="72">
        <v>8.0928462379768131</v>
      </c>
      <c r="P21" s="72">
        <v>7.067156744988603</v>
      </c>
      <c r="Q21" s="72">
        <v>10.616244967461386</v>
      </c>
      <c r="R21" s="72">
        <v>10.239927487460863</v>
      </c>
      <c r="S21" s="72">
        <v>10.925628413550951</v>
      </c>
      <c r="T21" s="72">
        <v>11.471199553545329</v>
      </c>
      <c r="U21" s="72">
        <v>11.843008253313608</v>
      </c>
      <c r="V21" s="72">
        <v>8.3241559090173567</v>
      </c>
      <c r="W21" s="72">
        <v>12.762649807452267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1.2073983926228831E-3</v>
      </c>
      <c r="D22" s="72">
        <v>3.4872291967182924E-3</v>
      </c>
      <c r="E22" s="72">
        <v>6.6481071901137254E-3</v>
      </c>
      <c r="F22" s="72">
        <v>7.6438700617590793E-3</v>
      </c>
      <c r="G22" s="72">
        <v>1.6532622087854491E-2</v>
      </c>
      <c r="H22" s="72">
        <v>2.5122106699705667E-2</v>
      </c>
      <c r="I22" s="72">
        <v>7.1256614191437972E-2</v>
      </c>
      <c r="J22" s="72">
        <v>5.8922604530433006E-2</v>
      </c>
      <c r="K22" s="72">
        <v>4.3293543688653999E-2</v>
      </c>
      <c r="L22" s="72">
        <v>3.6389982625665666E-2</v>
      </c>
      <c r="M22" s="72">
        <v>1.5079181904986333E-2</v>
      </c>
      <c r="N22" s="72">
        <v>1.0396890547202374E-2</v>
      </c>
      <c r="O22" s="72">
        <v>7.0966773606298845E-3</v>
      </c>
      <c r="P22" s="72">
        <v>4.1181055108602338E-3</v>
      </c>
      <c r="Q22" s="72">
        <v>1.1939782581816822E-2</v>
      </c>
      <c r="R22" s="72">
        <v>2.850144501414319E-2</v>
      </c>
      <c r="S22" s="72">
        <v>3.6379819632482734E-2</v>
      </c>
      <c r="T22" s="72">
        <v>3.6316149206996141E-2</v>
      </c>
      <c r="U22" s="72">
        <v>3.9459959376778167E-2</v>
      </c>
      <c r="V22" s="72">
        <v>2.4480132917448556E-2</v>
      </c>
      <c r="W22" s="72">
        <v>3.3134354509654379E-2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11.984149455632512</v>
      </c>
      <c r="D25" s="74">
        <v>13.168834375066428</v>
      </c>
      <c r="E25" s="74">
        <v>13.083269038522959</v>
      </c>
      <c r="F25" s="74">
        <v>13.691643143537123</v>
      </c>
      <c r="G25" s="74">
        <v>15.405817232665132</v>
      </c>
      <c r="H25" s="74">
        <v>11.301430109503029</v>
      </c>
      <c r="I25" s="74">
        <v>10.590298758515004</v>
      </c>
      <c r="J25" s="74">
        <v>11.140216359793177</v>
      </c>
      <c r="K25" s="74">
        <v>9.3627379531258903</v>
      </c>
      <c r="L25" s="74">
        <v>10.541195814509109</v>
      </c>
      <c r="M25" s="74">
        <v>11.537283167826009</v>
      </c>
      <c r="N25" s="74">
        <v>9.4601482799191245</v>
      </c>
      <c r="O25" s="74">
        <v>9.7424074343589027</v>
      </c>
      <c r="P25" s="74">
        <v>11.653290914509112</v>
      </c>
      <c r="Q25" s="74">
        <v>10.233635173130271</v>
      </c>
      <c r="R25" s="74">
        <v>8.7017039006970407</v>
      </c>
      <c r="S25" s="74">
        <v>7.1841667391242572</v>
      </c>
      <c r="T25" s="74">
        <v>9.2382063339919505</v>
      </c>
      <c r="U25" s="74">
        <v>10.028460280398715</v>
      </c>
      <c r="V25" s="74">
        <v>9.3088480521106653</v>
      </c>
      <c r="W25" s="74">
        <v>8.7790460222584663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0.17042282815273796</v>
      </c>
      <c r="D26" s="77">
        <v>7.9589775104025873E-2</v>
      </c>
      <c r="E26" s="77">
        <v>0.22830959918438729</v>
      </c>
      <c r="F26" s="77">
        <v>2.6562059702698974E-2</v>
      </c>
      <c r="G26" s="77">
        <v>4.8506940802359379E-2</v>
      </c>
      <c r="H26" s="77">
        <v>0.13258678501768584</v>
      </c>
      <c r="I26" s="77">
        <v>0.43528454078624101</v>
      </c>
      <c r="J26" s="77">
        <v>0.48153914093232336</v>
      </c>
      <c r="K26" s="77">
        <v>1.1799838686279145</v>
      </c>
      <c r="L26" s="77">
        <v>0.53057022231708606</v>
      </c>
      <c r="M26" s="77">
        <v>0.56720628514549898</v>
      </c>
      <c r="N26" s="77">
        <v>0.19998240677470464</v>
      </c>
      <c r="O26" s="77">
        <v>0.72900061138800287</v>
      </c>
      <c r="P26" s="77">
        <v>1.1751727835121875</v>
      </c>
      <c r="Q26" s="77">
        <v>1.3646773647121135</v>
      </c>
      <c r="R26" s="77">
        <v>0.81879574139372635</v>
      </c>
      <c r="S26" s="77">
        <v>0.7635054326189149</v>
      </c>
      <c r="T26" s="77">
        <v>0.62124169485895908</v>
      </c>
      <c r="U26" s="77">
        <v>0.56774704780842178</v>
      </c>
      <c r="V26" s="77">
        <v>0.65908140387811653</v>
      </c>
      <c r="W26" s="77">
        <v>0.84743249183491842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3.3918647748076731</v>
      </c>
      <c r="D27" s="69">
        <f t="shared" si="10"/>
        <v>3.5887107837828012</v>
      </c>
      <c r="E27" s="69">
        <f t="shared" si="10"/>
        <v>3.8850623979599042</v>
      </c>
      <c r="F27" s="69">
        <f t="shared" si="10"/>
        <v>3.9652108564797901</v>
      </c>
      <c r="G27" s="69">
        <f t="shared" si="10"/>
        <v>4.3720329953366068</v>
      </c>
      <c r="H27" s="69">
        <f t="shared" si="10"/>
        <v>3.7437717687783572</v>
      </c>
      <c r="I27" s="69">
        <f t="shared" si="10"/>
        <v>4.1463033875362969</v>
      </c>
      <c r="J27" s="69">
        <f t="shared" si="10"/>
        <v>3.6918436363753253</v>
      </c>
      <c r="K27" s="69">
        <f t="shared" si="10"/>
        <v>4.3625901237521694</v>
      </c>
      <c r="L27" s="69">
        <f t="shared" si="10"/>
        <v>3.9349471282868524</v>
      </c>
      <c r="M27" s="69">
        <f t="shared" si="10"/>
        <v>4.6253744660191414</v>
      </c>
      <c r="N27" s="69">
        <f t="shared" si="10"/>
        <v>3.3683098104358726</v>
      </c>
      <c r="O27" s="69">
        <f t="shared" si="10"/>
        <v>3.3116962533515975</v>
      </c>
      <c r="P27" s="69">
        <f t="shared" si="10"/>
        <v>3.3273293156178658</v>
      </c>
      <c r="Q27" s="69">
        <f t="shared" si="10"/>
        <v>3.9075855505371591</v>
      </c>
      <c r="R27" s="69">
        <f t="shared" ref="R27:V27" si="11">SUM(R28:R32)</f>
        <v>3.4823224599528171</v>
      </c>
      <c r="S27" s="69">
        <f t="shared" si="11"/>
        <v>3.3524404013830673</v>
      </c>
      <c r="T27" s="69">
        <f t="shared" si="11"/>
        <v>3.7421904816177776</v>
      </c>
      <c r="U27" s="69">
        <f t="shared" si="11"/>
        <v>3.8682259529580243</v>
      </c>
      <c r="V27" s="69">
        <f t="shared" si="11"/>
        <v>3.8317123352778597</v>
      </c>
      <c r="W27" s="69">
        <f t="shared" ref="W27" si="12">SUM(W28:W32)</f>
        <v>4.4089911233319485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6.6552033875076841E-2</v>
      </c>
      <c r="D29" s="72">
        <v>0.1123734244670824</v>
      </c>
      <c r="E29" s="72">
        <v>0.13709658965500399</v>
      </c>
      <c r="F29" s="72">
        <v>0.13953878956142643</v>
      </c>
      <c r="G29" s="72">
        <v>0.14112445019097203</v>
      </c>
      <c r="H29" s="72">
        <v>0.1390105609664756</v>
      </c>
      <c r="I29" s="72">
        <v>0.2004655095409886</v>
      </c>
      <c r="J29" s="72">
        <v>0.20926932047432875</v>
      </c>
      <c r="K29" s="72">
        <v>0.19781103481039689</v>
      </c>
      <c r="L29" s="72">
        <v>0.16913756436653926</v>
      </c>
      <c r="M29" s="72">
        <v>0.20460308290885912</v>
      </c>
      <c r="N29" s="72">
        <v>0.14702554178794511</v>
      </c>
      <c r="O29" s="72">
        <v>0.16277446244677315</v>
      </c>
      <c r="P29" s="72">
        <v>0.20869201515446989</v>
      </c>
      <c r="Q29" s="72">
        <v>0.15076326612365668</v>
      </c>
      <c r="R29" s="72">
        <v>0.17265515186526109</v>
      </c>
      <c r="S29" s="72">
        <v>0.14342364923505854</v>
      </c>
      <c r="T29" s="72">
        <v>0.15700695684528071</v>
      </c>
      <c r="U29" s="72">
        <v>0.16758005083031474</v>
      </c>
      <c r="V29" s="72">
        <v>0.11129644290845629</v>
      </c>
      <c r="W29" s="72">
        <v>0.13854700306128293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0.66636623242919246</v>
      </c>
      <c r="D30" s="72">
        <v>0.66254365653561553</v>
      </c>
      <c r="E30" s="72">
        <v>0.65067799605967169</v>
      </c>
      <c r="F30" s="72">
        <v>0.78544903366895602</v>
      </c>
      <c r="G30" s="72">
        <v>0.94600649976567863</v>
      </c>
      <c r="H30" s="72">
        <v>0.9701513042033949</v>
      </c>
      <c r="I30" s="72">
        <v>1.0437005887488056</v>
      </c>
      <c r="J30" s="72">
        <v>0.7948438201268091</v>
      </c>
      <c r="K30" s="72">
        <v>1.1547930297305544</v>
      </c>
      <c r="L30" s="72">
        <v>1.1114845568264649</v>
      </c>
      <c r="M30" s="72">
        <v>1.201966197243229</v>
      </c>
      <c r="N30" s="72">
        <v>0.93167367897014086</v>
      </c>
      <c r="O30" s="72">
        <v>0.76376317770393176</v>
      </c>
      <c r="P30" s="72">
        <v>0.61082334233544688</v>
      </c>
      <c r="Q30" s="72">
        <v>0.78682104052920643</v>
      </c>
      <c r="R30" s="72">
        <v>0.80059466173837923</v>
      </c>
      <c r="S30" s="72">
        <v>0.64312144079544697</v>
      </c>
      <c r="T30" s="72">
        <v>0.65168893109919834</v>
      </c>
      <c r="U30" s="72">
        <v>0.65538900889950769</v>
      </c>
      <c r="V30" s="72">
        <v>0.8701022445275155</v>
      </c>
      <c r="W30" s="72">
        <v>1.1262021140256435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2.6589465085034041</v>
      </c>
      <c r="D32" s="77">
        <v>2.813793702780103</v>
      </c>
      <c r="E32" s="77">
        <v>3.0972878122452285</v>
      </c>
      <c r="F32" s="77">
        <v>3.0402230332494078</v>
      </c>
      <c r="G32" s="77">
        <v>3.2849020453799564</v>
      </c>
      <c r="H32" s="77">
        <v>2.6346099036084865</v>
      </c>
      <c r="I32" s="77">
        <v>2.9021372892465025</v>
      </c>
      <c r="J32" s="77">
        <v>2.6877304957741872</v>
      </c>
      <c r="K32" s="77">
        <v>3.0099860592112182</v>
      </c>
      <c r="L32" s="77">
        <v>2.6543250070938482</v>
      </c>
      <c r="M32" s="77">
        <v>3.2188051858670534</v>
      </c>
      <c r="N32" s="77">
        <v>2.2896105896777867</v>
      </c>
      <c r="O32" s="77">
        <v>2.3851586132008924</v>
      </c>
      <c r="P32" s="77">
        <v>2.507813958127949</v>
      </c>
      <c r="Q32" s="77">
        <v>2.9700012438842962</v>
      </c>
      <c r="R32" s="77">
        <v>2.5090726463491766</v>
      </c>
      <c r="S32" s="77">
        <v>2.5658953113525618</v>
      </c>
      <c r="T32" s="77">
        <v>2.9334945936732986</v>
      </c>
      <c r="U32" s="77">
        <v>3.0452568932282018</v>
      </c>
      <c r="V32" s="77">
        <v>2.850313647841888</v>
      </c>
      <c r="W32" s="77">
        <v>3.144242006245022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132.74251660691954</v>
      </c>
      <c r="D3" s="65">
        <f t="shared" si="0"/>
        <v>134.10093969678084</v>
      </c>
      <c r="E3" s="65">
        <f t="shared" si="0"/>
        <v>138.85119913363329</v>
      </c>
      <c r="F3" s="65">
        <f t="shared" si="0"/>
        <v>131.06784678697113</v>
      </c>
      <c r="G3" s="65">
        <f t="shared" si="0"/>
        <v>134.88200159337106</v>
      </c>
      <c r="H3" s="65">
        <f t="shared" si="0"/>
        <v>109.58484762586899</v>
      </c>
      <c r="I3" s="65">
        <f t="shared" si="0"/>
        <v>115.80025636688818</v>
      </c>
      <c r="J3" s="65">
        <f t="shared" si="0"/>
        <v>133.96115692823784</v>
      </c>
      <c r="K3" s="65">
        <f t="shared" si="0"/>
        <v>140.99524505683985</v>
      </c>
      <c r="L3" s="65">
        <f t="shared" si="0"/>
        <v>140.23109580987983</v>
      </c>
      <c r="M3" s="65">
        <f t="shared" si="0"/>
        <v>140.93295523122177</v>
      </c>
      <c r="N3" s="65">
        <f t="shared" si="0"/>
        <v>103.98754866230708</v>
      </c>
      <c r="O3" s="65">
        <f t="shared" si="0"/>
        <v>110.57950634076731</v>
      </c>
      <c r="P3" s="65">
        <f t="shared" si="0"/>
        <v>87.434520368493068</v>
      </c>
      <c r="Q3" s="65">
        <f t="shared" si="0"/>
        <v>105.8533150660823</v>
      </c>
      <c r="R3" s="65">
        <f t="shared" ref="R3:V3" si="1">SUM(R4,R15,R17,R27)</f>
        <v>92.789771259529232</v>
      </c>
      <c r="S3" s="65">
        <f t="shared" si="1"/>
        <v>87.851214891869077</v>
      </c>
      <c r="T3" s="65">
        <f t="shared" si="1"/>
        <v>96.572212492887218</v>
      </c>
      <c r="U3" s="65">
        <f t="shared" si="1"/>
        <v>97.472089844882206</v>
      </c>
      <c r="V3" s="65">
        <f t="shared" si="1"/>
        <v>86.518710452130293</v>
      </c>
      <c r="W3" s="65">
        <f t="shared" ref="W3" si="2">SUM(W4,W15,W17,W27)</f>
        <v>98.686387867092833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117.15367431431223</v>
      </c>
      <c r="D4" s="69">
        <f t="shared" si="3"/>
        <v>117.43229440543982</v>
      </c>
      <c r="E4" s="69">
        <f t="shared" si="3"/>
        <v>121.78571152341028</v>
      </c>
      <c r="F4" s="69">
        <f t="shared" si="3"/>
        <v>112.93401747868046</v>
      </c>
      <c r="G4" s="69">
        <f t="shared" si="3"/>
        <v>114.62401748872254</v>
      </c>
      <c r="H4" s="69">
        <f t="shared" si="3"/>
        <v>90.691715584198462</v>
      </c>
      <c r="I4" s="69">
        <f t="shared" si="3"/>
        <v>95.971180030800795</v>
      </c>
      <c r="J4" s="69">
        <f t="shared" si="3"/>
        <v>113.19603131246839</v>
      </c>
      <c r="K4" s="69">
        <f t="shared" si="3"/>
        <v>117.30193300661513</v>
      </c>
      <c r="L4" s="69">
        <f t="shared" si="3"/>
        <v>118.86160336104463</v>
      </c>
      <c r="M4" s="69">
        <f t="shared" si="3"/>
        <v>115.74000921026817</v>
      </c>
      <c r="N4" s="69">
        <f t="shared" si="3"/>
        <v>85.121379466557116</v>
      </c>
      <c r="O4" s="69">
        <f t="shared" si="3"/>
        <v>91.671544733312743</v>
      </c>
      <c r="P4" s="69">
        <f t="shared" si="3"/>
        <v>68.348690146516333</v>
      </c>
      <c r="Q4" s="69">
        <f t="shared" si="3"/>
        <v>84.611456841702832</v>
      </c>
      <c r="R4" s="69">
        <f t="shared" ref="R4:V4" si="4">SUM(R5:R14)</f>
        <v>73.399630159776365</v>
      </c>
      <c r="S4" s="69">
        <f t="shared" si="4"/>
        <v>68.904634787405854</v>
      </c>
      <c r="T4" s="69">
        <f t="shared" si="4"/>
        <v>74.588217774587633</v>
      </c>
      <c r="U4" s="69">
        <f t="shared" si="4"/>
        <v>73.073669897783532</v>
      </c>
      <c r="V4" s="69">
        <f t="shared" si="4"/>
        <v>63.862302555391821</v>
      </c>
      <c r="W4" s="69">
        <f t="shared" ref="W4" si="5">SUM(W5:W14)</f>
        <v>72.952062686345982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3.2377161556415128</v>
      </c>
      <c r="D5" s="72">
        <v>0</v>
      </c>
      <c r="E5" s="72">
        <v>0</v>
      </c>
      <c r="F5" s="72">
        <v>0</v>
      </c>
      <c r="G5" s="72">
        <v>0</v>
      </c>
      <c r="H5" s="72">
        <v>1.4865363623370365</v>
      </c>
      <c r="I5" s="72">
        <v>3.7578085665089649</v>
      </c>
      <c r="J5" s="72">
        <v>5.2339000568573315</v>
      </c>
      <c r="K5" s="72">
        <v>5.9045911623995559</v>
      </c>
      <c r="L5" s="72">
        <v>1.7745871239315956</v>
      </c>
      <c r="M5" s="72">
        <v>1.6226910251557987</v>
      </c>
      <c r="N5" s="72">
        <v>5.6429937549168634E-2</v>
      </c>
      <c r="O5" s="72">
        <v>1.8705181496501597</v>
      </c>
      <c r="P5" s="72">
        <v>5.2185088828584031E-4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0.13097836109045319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0.83045448963806512</v>
      </c>
      <c r="D6" s="72">
        <v>1.1639880443168367</v>
      </c>
      <c r="E6" s="72">
        <v>0.39392414583232244</v>
      </c>
      <c r="F6" s="72">
        <v>1.3298233128160117</v>
      </c>
      <c r="G6" s="72">
        <v>3.632179319436331</v>
      </c>
      <c r="H6" s="72">
        <v>2.8410025439489792</v>
      </c>
      <c r="I6" s="72">
        <v>2.026280362181657</v>
      </c>
      <c r="J6" s="72">
        <v>1.1729608750705973</v>
      </c>
      <c r="K6" s="72">
        <v>1.7692419186288393</v>
      </c>
      <c r="L6" s="72">
        <v>1.7361874140211342</v>
      </c>
      <c r="M6" s="72">
        <v>1.3971004132383085</v>
      </c>
      <c r="N6" s="72">
        <v>0.99171748966019346</v>
      </c>
      <c r="O6" s="72">
        <v>1.1022519294751103</v>
      </c>
      <c r="P6" s="72">
        <v>1.3816372977974221</v>
      </c>
      <c r="Q6" s="72">
        <v>1.1990709266082709</v>
      </c>
      <c r="R6" s="72">
        <v>1.6942589177337848</v>
      </c>
      <c r="S6" s="72">
        <v>1.5567757858938036</v>
      </c>
      <c r="T6" s="72">
        <v>1.7682334228476146</v>
      </c>
      <c r="U6" s="72">
        <v>1.6270514136373972</v>
      </c>
      <c r="V6" s="72">
        <v>2.2848676042312239</v>
      </c>
      <c r="W6" s="72">
        <v>2.0095748490025032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24.247315110834933</v>
      </c>
      <c r="D7" s="72">
        <v>38.225557818343539</v>
      </c>
      <c r="E7" s="72">
        <v>60.481747433072428</v>
      </c>
      <c r="F7" s="72">
        <v>51.662814601518974</v>
      </c>
      <c r="G7" s="72">
        <v>44.023594249549753</v>
      </c>
      <c r="H7" s="72">
        <v>23.940063216776927</v>
      </c>
      <c r="I7" s="72">
        <v>16.391608523243278</v>
      </c>
      <c r="J7" s="72">
        <v>39.212502453304189</v>
      </c>
      <c r="K7" s="72">
        <v>26.210063727362979</v>
      </c>
      <c r="L7" s="72">
        <v>36.528977743956005</v>
      </c>
      <c r="M7" s="72">
        <v>42.993243923698039</v>
      </c>
      <c r="N7" s="72">
        <v>30.918362689748225</v>
      </c>
      <c r="O7" s="72">
        <v>37.86929395218268</v>
      </c>
      <c r="P7" s="72">
        <v>29.473504688409808</v>
      </c>
      <c r="Q7" s="72">
        <v>24.904900501348951</v>
      </c>
      <c r="R7" s="72">
        <v>22.076776158620557</v>
      </c>
      <c r="S7" s="72">
        <v>20.243630203698313</v>
      </c>
      <c r="T7" s="72">
        <v>24.696065384073535</v>
      </c>
      <c r="U7" s="72">
        <v>23.043051262714435</v>
      </c>
      <c r="V7" s="72">
        <v>20.585511617951575</v>
      </c>
      <c r="W7" s="72">
        <v>15.277459219739834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73.301609855543091</v>
      </c>
      <c r="D8" s="72">
        <v>58.263651085377425</v>
      </c>
      <c r="E8" s="72">
        <v>50.743465877863116</v>
      </c>
      <c r="F8" s="72">
        <v>50.871390708565706</v>
      </c>
      <c r="G8" s="72">
        <v>55.013201442039616</v>
      </c>
      <c r="H8" s="72">
        <v>50.031127834664211</v>
      </c>
      <c r="I8" s="72">
        <v>47.010072927765812</v>
      </c>
      <c r="J8" s="72">
        <v>40.229993413010419</v>
      </c>
      <c r="K8" s="72">
        <v>61.010482050098162</v>
      </c>
      <c r="L8" s="72">
        <v>53.517585733609053</v>
      </c>
      <c r="M8" s="72">
        <v>55.638114912978345</v>
      </c>
      <c r="N8" s="72">
        <v>39.854999016191336</v>
      </c>
      <c r="O8" s="72">
        <v>36.904579160654208</v>
      </c>
      <c r="P8" s="72">
        <v>25.65207333804096</v>
      </c>
      <c r="Q8" s="72">
        <v>45.087482073279922</v>
      </c>
      <c r="R8" s="72">
        <v>35.569071980494641</v>
      </c>
      <c r="S8" s="72">
        <v>37.233616579326139</v>
      </c>
      <c r="T8" s="72">
        <v>37.579159864270373</v>
      </c>
      <c r="U8" s="72">
        <v>36.236291518681398</v>
      </c>
      <c r="V8" s="72">
        <v>29.179209703029361</v>
      </c>
      <c r="W8" s="72">
        <v>40.147002603734585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2.5455351057919784</v>
      </c>
      <c r="D9" s="72">
        <v>3.739541379343903</v>
      </c>
      <c r="E9" s="72">
        <v>5.7218434383219581</v>
      </c>
      <c r="F9" s="72">
        <v>4.8235290579856569</v>
      </c>
      <c r="G9" s="72">
        <v>8.0214330837285566</v>
      </c>
      <c r="H9" s="72">
        <v>9.6593321489777093</v>
      </c>
      <c r="I9" s="72">
        <v>22.353320289280717</v>
      </c>
      <c r="J9" s="72">
        <v>16.949248605100316</v>
      </c>
      <c r="K9" s="72">
        <v>15.590067865330379</v>
      </c>
      <c r="L9" s="72">
        <v>17.211453543955411</v>
      </c>
      <c r="M9" s="72">
        <v>7.7027465748308153</v>
      </c>
      <c r="N9" s="72">
        <v>6.2076242211714492</v>
      </c>
      <c r="O9" s="72">
        <v>5.0982993089795015</v>
      </c>
      <c r="P9" s="72">
        <v>5.6838592334649114</v>
      </c>
      <c r="Q9" s="72">
        <v>7.9586631652686348</v>
      </c>
      <c r="R9" s="72">
        <v>8.5865716152113869</v>
      </c>
      <c r="S9" s="72">
        <v>5.0119344416084743</v>
      </c>
      <c r="T9" s="72">
        <v>4.7177801222528659</v>
      </c>
      <c r="U9" s="72">
        <v>5.7755918939057072</v>
      </c>
      <c r="V9" s="72">
        <v>5.9966331366238403</v>
      </c>
      <c r="W9" s="72">
        <v>7.7422267439443084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0.19216914492956966</v>
      </c>
      <c r="D11" s="72">
        <v>0.31181058013858132</v>
      </c>
      <c r="E11" s="72">
        <v>0.23314404841364045</v>
      </c>
      <c r="F11" s="72">
        <v>0.30252392251920712</v>
      </c>
      <c r="G11" s="72">
        <v>0.25844723083784549</v>
      </c>
      <c r="H11" s="72">
        <v>0.28203856748243916</v>
      </c>
      <c r="I11" s="72">
        <v>0.31850909068528316</v>
      </c>
      <c r="J11" s="72">
        <v>0.28288822659471546</v>
      </c>
      <c r="K11" s="72">
        <v>0.19553965438722254</v>
      </c>
      <c r="L11" s="72">
        <v>0.29031593313904935</v>
      </c>
      <c r="M11" s="72">
        <v>0.47118991717642494</v>
      </c>
      <c r="N11" s="72">
        <v>0.30180683048363988</v>
      </c>
      <c r="O11" s="72">
        <v>0.20873328330528129</v>
      </c>
      <c r="P11" s="72">
        <v>0.1586410211390534</v>
      </c>
      <c r="Q11" s="72">
        <v>5.5747325216968853E-2</v>
      </c>
      <c r="R11" s="72">
        <v>8.9776303538019367E-2</v>
      </c>
      <c r="S11" s="72">
        <v>0.12215416002012558</v>
      </c>
      <c r="T11" s="72">
        <v>0.23492727802834837</v>
      </c>
      <c r="U11" s="72">
        <v>0.22157073705109279</v>
      </c>
      <c r="V11" s="72">
        <v>0.21762724044225126</v>
      </c>
      <c r="W11" s="72">
        <v>0.17344451936810248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0.84941250426309034</v>
      </c>
      <c r="D12" s="72">
        <v>1.7027491832978552</v>
      </c>
      <c r="E12" s="72">
        <v>1.596099106057917</v>
      </c>
      <c r="F12" s="72">
        <v>1.5160618922371933</v>
      </c>
      <c r="G12" s="72">
        <v>1.2847106511246038</v>
      </c>
      <c r="H12" s="72">
        <v>0.65791277838157058</v>
      </c>
      <c r="I12" s="72">
        <v>0.63237784889107729</v>
      </c>
      <c r="J12" s="72">
        <v>0.66768619177534838</v>
      </c>
      <c r="K12" s="72">
        <v>1.1332006129029712</v>
      </c>
      <c r="L12" s="72">
        <v>1.5255890666403997</v>
      </c>
      <c r="M12" s="72">
        <v>1.948932230643885</v>
      </c>
      <c r="N12" s="72">
        <v>1.5712085169311012</v>
      </c>
      <c r="O12" s="72">
        <v>1.769781586344408</v>
      </c>
      <c r="P12" s="72">
        <v>4.8018907224043561</v>
      </c>
      <c r="Q12" s="72">
        <v>3.9050979505781491</v>
      </c>
      <c r="R12" s="72">
        <v>4.1226821123238331</v>
      </c>
      <c r="S12" s="72">
        <v>3.5188463084367818</v>
      </c>
      <c r="T12" s="72">
        <v>4.2802818015470718</v>
      </c>
      <c r="U12" s="72">
        <v>4.9135259781571934</v>
      </c>
      <c r="V12" s="72">
        <v>4.5336820142505649</v>
      </c>
      <c r="W12" s="72">
        <v>5.9919367952595692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9.537348699230904</v>
      </c>
      <c r="D13" s="74">
        <v>11.707799013626957</v>
      </c>
      <c r="E13" s="74">
        <v>0</v>
      </c>
      <c r="F13" s="74">
        <v>0</v>
      </c>
      <c r="G13" s="74">
        <v>0</v>
      </c>
      <c r="H13" s="74">
        <v>0</v>
      </c>
      <c r="I13" s="74">
        <v>1.829977370954337</v>
      </c>
      <c r="J13" s="74">
        <v>7.498507603735856</v>
      </c>
      <c r="K13" s="74">
        <v>3.3903320821959322</v>
      </c>
      <c r="L13" s="74">
        <v>4.1697234463642001</v>
      </c>
      <c r="M13" s="74">
        <v>1.7954341267313711</v>
      </c>
      <c r="N13" s="74">
        <v>3.6795918494390123</v>
      </c>
      <c r="O13" s="74">
        <v>5.2333275028917914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0.2852603715354638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2.4121132484390837</v>
      </c>
      <c r="D14" s="76">
        <v>2.3171973009947235</v>
      </c>
      <c r="E14" s="76">
        <v>2.6154874738488973</v>
      </c>
      <c r="F14" s="76">
        <v>2.4278739830377165</v>
      </c>
      <c r="G14" s="76">
        <v>2.3904515120058427</v>
      </c>
      <c r="H14" s="76">
        <v>1.7937021316295818</v>
      </c>
      <c r="I14" s="76">
        <v>1.6512250512896656</v>
      </c>
      <c r="J14" s="76">
        <v>1.9483438870195979</v>
      </c>
      <c r="K14" s="76">
        <v>2.0984139333091076</v>
      </c>
      <c r="L14" s="76">
        <v>2.1071833554277775</v>
      </c>
      <c r="M14" s="76">
        <v>2.1705560858151767</v>
      </c>
      <c r="N14" s="76">
        <v>1.5396389153829972</v>
      </c>
      <c r="O14" s="76">
        <v>1.6147598598295836</v>
      </c>
      <c r="P14" s="76">
        <v>1.1965619943715322</v>
      </c>
      <c r="Q14" s="76">
        <v>1.5004948994019218</v>
      </c>
      <c r="R14" s="76">
        <v>1.2604930718541636</v>
      </c>
      <c r="S14" s="76">
        <v>1.2176773084222052</v>
      </c>
      <c r="T14" s="76">
        <v>1.311769901567809</v>
      </c>
      <c r="U14" s="76">
        <v>1.2565870936362984</v>
      </c>
      <c r="V14" s="76">
        <v>1.0647712388629977</v>
      </c>
      <c r="W14" s="76">
        <v>1.1941792226711567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0.16202309981628044</v>
      </c>
      <c r="D15" s="69">
        <f t="shared" si="6"/>
        <v>7.4413304223648793E-2</v>
      </c>
      <c r="E15" s="69">
        <f t="shared" si="6"/>
        <v>0.2000274187751066</v>
      </c>
      <c r="F15" s="69">
        <f t="shared" si="6"/>
        <v>8.7956280149138699E-2</v>
      </c>
      <c r="G15" s="69">
        <f t="shared" si="6"/>
        <v>0.56224828265394289</v>
      </c>
      <c r="H15" s="69">
        <f t="shared" si="6"/>
        <v>1.313740033568243</v>
      </c>
      <c r="I15" s="69">
        <f t="shared" si="6"/>
        <v>0.44378116101063303</v>
      </c>
      <c r="J15" s="69">
        <f t="shared" si="6"/>
        <v>0.44605921868125131</v>
      </c>
      <c r="K15" s="69">
        <f t="shared" si="6"/>
        <v>0.1462287442316953</v>
      </c>
      <c r="L15" s="69">
        <f t="shared" si="6"/>
        <v>0.67037138035070798</v>
      </c>
      <c r="M15" s="69">
        <f t="shared" si="6"/>
        <v>0.14197412843277796</v>
      </c>
      <c r="N15" s="69">
        <f t="shared" si="6"/>
        <v>0.59351764668795048</v>
      </c>
      <c r="O15" s="69">
        <f t="shared" si="6"/>
        <v>0.88429523021401013</v>
      </c>
      <c r="P15" s="69">
        <f t="shared" si="6"/>
        <v>0.56430043306153543</v>
      </c>
      <c r="Q15" s="69">
        <f t="shared" si="6"/>
        <v>0.48479376500444427</v>
      </c>
      <c r="R15" s="69">
        <f t="shared" si="6"/>
        <v>0.60906823610458627</v>
      </c>
      <c r="S15" s="69">
        <f t="shared" si="6"/>
        <v>0.56734937073832548</v>
      </c>
      <c r="T15" s="69">
        <f t="shared" si="6"/>
        <v>0.95242634131526682</v>
      </c>
      <c r="U15" s="69">
        <f t="shared" si="6"/>
        <v>1.8998578035384233</v>
      </c>
      <c r="V15" s="69">
        <f t="shared" si="6"/>
        <v>3.0324078213259096</v>
      </c>
      <c r="W15" s="69">
        <f t="shared" si="6"/>
        <v>2.4020005809924498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0.16202309981628044</v>
      </c>
      <c r="D16" s="72">
        <v>7.4413304223648793E-2</v>
      </c>
      <c r="E16" s="72">
        <v>0.2000274187751066</v>
      </c>
      <c r="F16" s="72">
        <v>8.7956280149138699E-2</v>
      </c>
      <c r="G16" s="72">
        <v>0.56224828265394289</v>
      </c>
      <c r="H16" s="72">
        <v>1.313740033568243</v>
      </c>
      <c r="I16" s="72">
        <v>0.44378116101063303</v>
      </c>
      <c r="J16" s="72">
        <v>0.44605921868125131</v>
      </c>
      <c r="K16" s="72">
        <v>0.1462287442316953</v>
      </c>
      <c r="L16" s="72">
        <v>0.67037138035070798</v>
      </c>
      <c r="M16" s="72">
        <v>0.14197412843277796</v>
      </c>
      <c r="N16" s="72">
        <v>0.59351764668795048</v>
      </c>
      <c r="O16" s="72">
        <v>0.88429523021401013</v>
      </c>
      <c r="P16" s="72">
        <v>0.56430043306153543</v>
      </c>
      <c r="Q16" s="72">
        <v>0.48479376500444427</v>
      </c>
      <c r="R16" s="72">
        <v>0.60906823610458627</v>
      </c>
      <c r="S16" s="72">
        <v>0.56734937073832548</v>
      </c>
      <c r="T16" s="72">
        <v>0.95242634131526682</v>
      </c>
      <c r="U16" s="72">
        <v>1.8998578035384233</v>
      </c>
      <c r="V16" s="72">
        <v>3.0324078213259096</v>
      </c>
      <c r="W16" s="72">
        <v>2.4020005809924498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12.935894784206166</v>
      </c>
      <c r="D17" s="69">
        <f t="shared" si="7"/>
        <v>13.954401262564382</v>
      </c>
      <c r="E17" s="69">
        <f t="shared" si="7"/>
        <v>13.994832492515123</v>
      </c>
      <c r="F17" s="69">
        <f t="shared" si="7"/>
        <v>15.130599801917192</v>
      </c>
      <c r="G17" s="69">
        <f t="shared" si="7"/>
        <v>16.486925451346487</v>
      </c>
      <c r="H17" s="69">
        <f t="shared" si="7"/>
        <v>14.855998264405414</v>
      </c>
      <c r="I17" s="69">
        <f t="shared" si="7"/>
        <v>16.366580762587748</v>
      </c>
      <c r="J17" s="69">
        <f t="shared" si="7"/>
        <v>17.609438103695869</v>
      </c>
      <c r="K17" s="69">
        <f t="shared" si="7"/>
        <v>20.366781712561348</v>
      </c>
      <c r="L17" s="69">
        <f t="shared" si="7"/>
        <v>17.835157145681809</v>
      </c>
      <c r="M17" s="69">
        <f t="shared" si="7"/>
        <v>21.659283965402071</v>
      </c>
      <c r="N17" s="69">
        <f t="shared" si="7"/>
        <v>15.804084678264063</v>
      </c>
      <c r="O17" s="69">
        <f t="shared" si="7"/>
        <v>15.5621069379118</v>
      </c>
      <c r="P17" s="69">
        <f t="shared" si="7"/>
        <v>16.013081534297225</v>
      </c>
      <c r="Q17" s="69">
        <f t="shared" si="7"/>
        <v>17.783200057324422</v>
      </c>
      <c r="R17" s="69">
        <f t="shared" ref="R17:V17" si="8">SUM(R18:R26)</f>
        <v>16.12935181509884</v>
      </c>
      <c r="S17" s="69">
        <f t="shared" si="8"/>
        <v>15.760298794335002</v>
      </c>
      <c r="T17" s="69">
        <f t="shared" si="8"/>
        <v>18.049492476332198</v>
      </c>
      <c r="U17" s="69">
        <f t="shared" si="8"/>
        <v>19.369555561510943</v>
      </c>
      <c r="V17" s="69">
        <f t="shared" si="8"/>
        <v>16.529100528735455</v>
      </c>
      <c r="W17" s="69">
        <f t="shared" ref="W17" si="9">SUM(W18:W26)</f>
        <v>19.775302093127319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3.1740584306240156E-4</v>
      </c>
      <c r="D18" s="72">
        <v>0</v>
      </c>
      <c r="E18" s="72">
        <v>0</v>
      </c>
      <c r="F18" s="72">
        <v>0</v>
      </c>
      <c r="G18" s="72">
        <v>0</v>
      </c>
      <c r="H18" s="72">
        <v>4.6225395321674629E-4</v>
      </c>
      <c r="I18" s="72">
        <v>2.1432757329087489E-3</v>
      </c>
      <c r="J18" s="72">
        <v>6.9514450868098038E-3</v>
      </c>
      <c r="K18" s="72">
        <v>1.1191417383703278E-2</v>
      </c>
      <c r="L18" s="72">
        <v>2.9188328697706866E-3</v>
      </c>
      <c r="M18" s="72">
        <v>1.9839170084238991E-3</v>
      </c>
      <c r="N18" s="72">
        <v>1.2028365373784267E-4</v>
      </c>
      <c r="O18" s="72">
        <v>1.3411429698310215E-3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0.16086327465744277</v>
      </c>
      <c r="D19" s="72">
        <v>0.18507985147413139</v>
      </c>
      <c r="E19" s="72">
        <v>0.18988375014760261</v>
      </c>
      <c r="F19" s="72">
        <v>0.3352294373379337</v>
      </c>
      <c r="G19" s="72">
        <v>0.39997506723343668</v>
      </c>
      <c r="H19" s="72">
        <v>0.31449843140846401</v>
      </c>
      <c r="I19" s="72">
        <v>0.31737219500191083</v>
      </c>
      <c r="J19" s="72">
        <v>0.26908574860160006</v>
      </c>
      <c r="K19" s="72">
        <v>0.4223486530796875</v>
      </c>
      <c r="L19" s="72">
        <v>0.4165725243582159</v>
      </c>
      <c r="M19" s="72">
        <v>0.44840668632084973</v>
      </c>
      <c r="N19" s="72">
        <v>0.31000014469629961</v>
      </c>
      <c r="O19" s="72">
        <v>0.2692648584596532</v>
      </c>
      <c r="P19" s="72">
        <v>0.31034137571423787</v>
      </c>
      <c r="Q19" s="72">
        <v>0.23478684863160296</v>
      </c>
      <c r="R19" s="72">
        <v>0.28557009013132933</v>
      </c>
      <c r="S19" s="72">
        <v>0.22178630886419851</v>
      </c>
      <c r="T19" s="72">
        <v>0.27218822293114125</v>
      </c>
      <c r="U19" s="72">
        <v>0.36052310775314383</v>
      </c>
      <c r="V19" s="72">
        <v>0.35226983407806478</v>
      </c>
      <c r="W19" s="72">
        <v>0.33756870780964532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4.934597429256174E-2</v>
      </c>
      <c r="D20" s="72">
        <v>0.20623160384870551</v>
      </c>
      <c r="E20" s="72">
        <v>0.508149101406285</v>
      </c>
      <c r="F20" s="72">
        <v>0.70684558314424273</v>
      </c>
      <c r="G20" s="72">
        <v>0.61626001805309738</v>
      </c>
      <c r="H20" s="72">
        <v>0.26800426240730485</v>
      </c>
      <c r="I20" s="72">
        <v>0.56775553128815481</v>
      </c>
      <c r="J20" s="72">
        <v>2.3679753344648278</v>
      </c>
      <c r="K20" s="72">
        <v>1.2031042892886901</v>
      </c>
      <c r="L20" s="72">
        <v>1.3997946459842365</v>
      </c>
      <c r="M20" s="72">
        <v>2.1691520348356441</v>
      </c>
      <c r="N20" s="72">
        <v>1.546065953020618</v>
      </c>
      <c r="O20" s="72">
        <v>1.9849419913675668</v>
      </c>
      <c r="P20" s="72">
        <v>0.99422197944905943</v>
      </c>
      <c r="Q20" s="72">
        <v>0.65239169339643688</v>
      </c>
      <c r="R20" s="72">
        <v>0.63502600349423022</v>
      </c>
      <c r="S20" s="72">
        <v>0.73389316911437485</v>
      </c>
      <c r="T20" s="72">
        <v>0.92488945003368006</v>
      </c>
      <c r="U20" s="72">
        <v>1.1041189844709975</v>
      </c>
      <c r="V20" s="72">
        <v>1.482896356294938</v>
      </c>
      <c r="W20" s="72">
        <v>1.1876933309490134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4.5459326665251316</v>
      </c>
      <c r="D21" s="72">
        <v>4.6661566777536967</v>
      </c>
      <c r="E21" s="72">
        <v>4.2900518970512191</v>
      </c>
      <c r="F21" s="72">
        <v>4.8575587205847786</v>
      </c>
      <c r="G21" s="72">
        <v>5.0393238793517288</v>
      </c>
      <c r="H21" s="72">
        <v>6.4987232805992532</v>
      </c>
      <c r="I21" s="72">
        <v>7.8335496169975345</v>
      </c>
      <c r="J21" s="72">
        <v>6.8906758810151798</v>
      </c>
      <c r="K21" s="72">
        <v>11.154436436943159</v>
      </c>
      <c r="L21" s="72">
        <v>8.2702390705585263</v>
      </c>
      <c r="M21" s="72">
        <v>10.548650067395242</v>
      </c>
      <c r="N21" s="72">
        <v>7.1921352222313351</v>
      </c>
      <c r="O21" s="72">
        <v>5.735518306153617</v>
      </c>
      <c r="P21" s="72">
        <v>5.2073950387320043</v>
      </c>
      <c r="Q21" s="72">
        <v>8.0878938591659821</v>
      </c>
      <c r="R21" s="72">
        <v>7.9695039073913634</v>
      </c>
      <c r="S21" s="72">
        <v>8.6670195740784344</v>
      </c>
      <c r="T21" s="72">
        <v>9.2508636509802127</v>
      </c>
      <c r="U21" s="72">
        <v>9.6798662314418991</v>
      </c>
      <c r="V21" s="72">
        <v>6.8717267294097999</v>
      </c>
      <c r="W21" s="72">
        <v>10.589576813780836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7.4007998832655529E-4</v>
      </c>
      <c r="D22" s="72">
        <v>2.1857780642914951E-3</v>
      </c>
      <c r="E22" s="72">
        <v>4.2598907240099723E-3</v>
      </c>
      <c r="F22" s="72">
        <v>5.0056493588216599E-3</v>
      </c>
      <c r="G22" s="72">
        <v>1.1061205568198267E-2</v>
      </c>
      <c r="H22" s="72">
        <v>1.7166878191371675E-2</v>
      </c>
      <c r="I22" s="72">
        <v>4.9715006106234264E-2</v>
      </c>
      <c r="J22" s="72">
        <v>4.1956709820336217E-2</v>
      </c>
      <c r="K22" s="72">
        <v>3.1448560314394525E-2</v>
      </c>
      <c r="L22" s="72">
        <v>2.6952295740686704E-2</v>
      </c>
      <c r="M22" s="72">
        <v>1.1366292625878979E-2</v>
      </c>
      <c r="N22" s="72">
        <v>7.9558415170232245E-3</v>
      </c>
      <c r="O22" s="72">
        <v>5.4975808478097757E-3</v>
      </c>
      <c r="P22" s="72">
        <v>3.2242805994997822E-3</v>
      </c>
      <c r="Q22" s="72">
        <v>9.4660166636027498E-3</v>
      </c>
      <c r="R22" s="72">
        <v>2.3010713379829351E-2</v>
      </c>
      <c r="S22" s="72">
        <v>2.9964159092137913E-2</v>
      </c>
      <c r="T22" s="72">
        <v>3.0506370164325284E-2</v>
      </c>
      <c r="U22" s="72">
        <v>3.3742413800101213E-2</v>
      </c>
      <c r="V22" s="72">
        <v>2.1242588330395697E-2</v>
      </c>
      <c r="W22" s="72">
        <v>2.9089232328454447E-2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8.0082725547469042</v>
      </c>
      <c r="D25" s="74">
        <v>8.8151575763195318</v>
      </c>
      <c r="E25" s="74">
        <v>8.7741782540016189</v>
      </c>
      <c r="F25" s="74">
        <v>9.1993983517887177</v>
      </c>
      <c r="G25" s="74">
        <v>10.371798340337667</v>
      </c>
      <c r="H25" s="74">
        <v>7.6245563728281178</v>
      </c>
      <c r="I25" s="74">
        <v>7.1607605966747645</v>
      </c>
      <c r="J25" s="74">
        <v>7.5512538437747896</v>
      </c>
      <c r="K25" s="74">
        <v>6.3642684869237982</v>
      </c>
      <c r="L25" s="74">
        <v>7.1881095538532858</v>
      </c>
      <c r="M25" s="74">
        <v>7.9125186820705355</v>
      </c>
      <c r="N25" s="74">
        <v>6.5478248263703431</v>
      </c>
      <c r="O25" s="74">
        <v>6.8365424467253186</v>
      </c>
      <c r="P25" s="74">
        <v>8.3227260762902358</v>
      </c>
      <c r="Q25" s="74">
        <v>7.4339842747546783</v>
      </c>
      <c r="R25" s="74">
        <v>6.397445359308362</v>
      </c>
      <c r="S25" s="74">
        <v>5.344130150566941</v>
      </c>
      <c r="T25" s="74">
        <v>6.949803087363879</v>
      </c>
      <c r="U25" s="74">
        <v>7.62355777623638</v>
      </c>
      <c r="V25" s="74">
        <v>7.1418836167441428</v>
      </c>
      <c r="W25" s="74">
        <v>6.7839415164244539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0.17042282815273796</v>
      </c>
      <c r="D26" s="77">
        <v>7.9589775104025873E-2</v>
      </c>
      <c r="E26" s="77">
        <v>0.22830959918438729</v>
      </c>
      <c r="F26" s="77">
        <v>2.6562059702698974E-2</v>
      </c>
      <c r="G26" s="77">
        <v>4.8506940802359379E-2</v>
      </c>
      <c r="H26" s="77">
        <v>0.13258678501768584</v>
      </c>
      <c r="I26" s="77">
        <v>0.43528454078624101</v>
      </c>
      <c r="J26" s="77">
        <v>0.48153914093232336</v>
      </c>
      <c r="K26" s="77">
        <v>1.1799838686279145</v>
      </c>
      <c r="L26" s="77">
        <v>0.53057022231708606</v>
      </c>
      <c r="M26" s="77">
        <v>0.56720628514549898</v>
      </c>
      <c r="N26" s="77">
        <v>0.19998240677470464</v>
      </c>
      <c r="O26" s="77">
        <v>0.72900061138800287</v>
      </c>
      <c r="P26" s="77">
        <v>1.1751727835121875</v>
      </c>
      <c r="Q26" s="77">
        <v>1.3646773647121135</v>
      </c>
      <c r="R26" s="77">
        <v>0.81879574139372635</v>
      </c>
      <c r="S26" s="77">
        <v>0.7635054326189149</v>
      </c>
      <c r="T26" s="77">
        <v>0.62124169485895908</v>
      </c>
      <c r="U26" s="77">
        <v>0.56774704780842178</v>
      </c>
      <c r="V26" s="77">
        <v>0.65908140387811653</v>
      </c>
      <c r="W26" s="77">
        <v>0.84743249183491842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2.4909244085848719</v>
      </c>
      <c r="D27" s="69">
        <f t="shared" si="10"/>
        <v>2.6398307245529895</v>
      </c>
      <c r="E27" s="69">
        <f t="shared" si="10"/>
        <v>2.8706276989327533</v>
      </c>
      <c r="F27" s="69">
        <f t="shared" si="10"/>
        <v>2.9152732262243504</v>
      </c>
      <c r="G27" s="69">
        <f t="shared" si="10"/>
        <v>3.2088103706480799</v>
      </c>
      <c r="H27" s="69">
        <f t="shared" si="10"/>
        <v>2.7233937436968736</v>
      </c>
      <c r="I27" s="69">
        <f t="shared" si="10"/>
        <v>3.0187144124890013</v>
      </c>
      <c r="J27" s="69">
        <f t="shared" si="10"/>
        <v>2.7096282933923095</v>
      </c>
      <c r="K27" s="69">
        <f t="shared" si="10"/>
        <v>3.1803015934317016</v>
      </c>
      <c r="L27" s="69">
        <f t="shared" si="10"/>
        <v>2.8639639228026947</v>
      </c>
      <c r="M27" s="69">
        <f t="shared" si="10"/>
        <v>3.391687927118733</v>
      </c>
      <c r="N27" s="69">
        <f t="shared" si="10"/>
        <v>2.4685668707979493</v>
      </c>
      <c r="O27" s="69">
        <f t="shared" si="10"/>
        <v>2.4615594393287479</v>
      </c>
      <c r="P27" s="69">
        <f t="shared" si="10"/>
        <v>2.5084482546179783</v>
      </c>
      <c r="Q27" s="69">
        <f t="shared" si="10"/>
        <v>2.973864402050606</v>
      </c>
      <c r="R27" s="69">
        <f t="shared" ref="R27:V27" si="11">SUM(R28:R32)</f>
        <v>2.6517210485494367</v>
      </c>
      <c r="S27" s="69">
        <f t="shared" si="11"/>
        <v>2.6189319393898916</v>
      </c>
      <c r="T27" s="69">
        <f t="shared" si="11"/>
        <v>2.9820759006521231</v>
      </c>
      <c r="U27" s="69">
        <f t="shared" si="11"/>
        <v>3.1290065820493176</v>
      </c>
      <c r="V27" s="69">
        <f t="shared" si="11"/>
        <v>3.094899546677115</v>
      </c>
      <c r="W27" s="69">
        <f t="shared" ref="W27" si="12">SUM(W28:W32)</f>
        <v>3.5570225066270735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4.0870875127617626E-2</v>
      </c>
      <c r="D29" s="72">
        <v>6.9028571507959088E-2</v>
      </c>
      <c r="E29" s="72">
        <v>8.4237015251747968E-2</v>
      </c>
      <c r="F29" s="72">
        <v>8.5759467005357096E-2</v>
      </c>
      <c r="G29" s="72">
        <v>8.6755835753585087E-2</v>
      </c>
      <c r="H29" s="72">
        <v>8.5477577830291571E-2</v>
      </c>
      <c r="I29" s="72">
        <v>0.12329640310190999</v>
      </c>
      <c r="J29" s="72">
        <v>0.12874184989569215</v>
      </c>
      <c r="K29" s="72">
        <v>0.12172062358381071</v>
      </c>
      <c r="L29" s="72">
        <v>0.10409957397424215</v>
      </c>
      <c r="M29" s="72">
        <v>0.12594249384975714</v>
      </c>
      <c r="N29" s="72">
        <v>9.0500901204083134E-2</v>
      </c>
      <c r="O29" s="72">
        <v>0.10019507743552486</v>
      </c>
      <c r="P29" s="72">
        <v>0.1284594174311301</v>
      </c>
      <c r="Q29" s="72">
        <v>9.2801640359475676E-2</v>
      </c>
      <c r="R29" s="72">
        <v>0.10635629716903745</v>
      </c>
      <c r="S29" s="72">
        <v>8.8457160981034441E-2</v>
      </c>
      <c r="T29" s="72">
        <v>9.697213717679834E-2</v>
      </c>
      <c r="U29" s="72">
        <v>0.10365429612868093</v>
      </c>
      <c r="V29" s="72">
        <v>6.8934785319260061E-2</v>
      </c>
      <c r="W29" s="72">
        <v>8.5921500128340031E-2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0.40725229962743281</v>
      </c>
      <c r="D30" s="72">
        <v>0.40518503806438405</v>
      </c>
      <c r="E30" s="72">
        <v>0.39818885725404068</v>
      </c>
      <c r="F30" s="72">
        <v>0.48097702863550884</v>
      </c>
      <c r="G30" s="72">
        <v>0.57966872257009927</v>
      </c>
      <c r="H30" s="72">
        <v>0.59484130356913434</v>
      </c>
      <c r="I30" s="72">
        <v>0.64033784457210319</v>
      </c>
      <c r="J30" s="72">
        <v>0.48795428887273096</v>
      </c>
      <c r="K30" s="72">
        <v>0.70934151112696853</v>
      </c>
      <c r="L30" s="72">
        <v>0.68312096858838589</v>
      </c>
      <c r="M30" s="72">
        <v>0.73895352785952306</v>
      </c>
      <c r="N30" s="72">
        <v>0.57278112601491848</v>
      </c>
      <c r="O30" s="72">
        <v>0.46955188582504837</v>
      </c>
      <c r="P30" s="72">
        <v>0.37552642058733765</v>
      </c>
      <c r="Q30" s="72">
        <v>0.48372756657107663</v>
      </c>
      <c r="R30" s="72">
        <v>0.49313100573983493</v>
      </c>
      <c r="S30" s="72">
        <v>0.39736342599713614</v>
      </c>
      <c r="T30" s="72">
        <v>0.40410990499769422</v>
      </c>
      <c r="U30" s="72">
        <v>0.40791765369994665</v>
      </c>
      <c r="V30" s="72">
        <v>0.54342690219784995</v>
      </c>
      <c r="W30" s="72">
        <v>0.70561721362958185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2.0428012338298216</v>
      </c>
      <c r="D32" s="77">
        <v>2.1656171149806465</v>
      </c>
      <c r="E32" s="77">
        <v>2.3882018264269647</v>
      </c>
      <c r="F32" s="77">
        <v>2.3485367305834846</v>
      </c>
      <c r="G32" s="77">
        <v>2.5423858123243956</v>
      </c>
      <c r="H32" s="77">
        <v>2.0430748622974475</v>
      </c>
      <c r="I32" s="77">
        <v>2.2550801648149879</v>
      </c>
      <c r="J32" s="77">
        <v>2.0929321546238864</v>
      </c>
      <c r="K32" s="77">
        <v>2.3492394587209224</v>
      </c>
      <c r="L32" s="77">
        <v>2.0767433802400665</v>
      </c>
      <c r="M32" s="77">
        <v>2.5267919054094525</v>
      </c>
      <c r="N32" s="77">
        <v>1.8052848435789475</v>
      </c>
      <c r="O32" s="77">
        <v>1.8918124760681745</v>
      </c>
      <c r="P32" s="77">
        <v>2.0044624165995106</v>
      </c>
      <c r="Q32" s="77">
        <v>2.3973351951200539</v>
      </c>
      <c r="R32" s="77">
        <v>2.0522337456405642</v>
      </c>
      <c r="S32" s="77">
        <v>2.1331113524117211</v>
      </c>
      <c r="T32" s="77">
        <v>2.4809938584776305</v>
      </c>
      <c r="U32" s="77">
        <v>2.6174346322206898</v>
      </c>
      <c r="V32" s="77">
        <v>2.4825378591600047</v>
      </c>
      <c r="W32" s="77">
        <v>2.7654837928691518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0.60468872264378803</v>
      </c>
      <c r="D3" s="66">
        <f>IF(RES_hh_tes_in!D3=0,"",RES_hh_tes_in!D3/RES_hh_fec_in!D3)</f>
        <v>0.6039352150501629</v>
      </c>
      <c r="E3" s="66">
        <f>IF(RES_hh_tes_in!E3=0,"",RES_hh_tes_in!E3/RES_hh_fec_in!E3)</f>
        <v>0.58863994333258685</v>
      </c>
      <c r="F3" s="66">
        <f>IF(RES_hh_tes_in!F3=0,"",RES_hh_tes_in!F3/RES_hh_fec_in!F3)</f>
        <v>0.599045086901697</v>
      </c>
      <c r="G3" s="66">
        <f>IF(RES_hh_tes_in!G3=0,"",RES_hh_tes_in!G3/RES_hh_fec_in!G3)</f>
        <v>0.61273135907803822</v>
      </c>
      <c r="H3" s="66">
        <f>IF(RES_hh_tes_in!H3=0,"",RES_hh_tes_in!H3/RES_hh_fec_in!H3)</f>
        <v>0.63368125417048304</v>
      </c>
      <c r="I3" s="66">
        <f>IF(RES_hh_tes_in!I3=0,"",RES_hh_tes_in!I3/RES_hh_fec_in!I3)</f>
        <v>0.64657654595905889</v>
      </c>
      <c r="J3" s="66">
        <f>IF(RES_hh_tes_in!J3=0,"",RES_hh_tes_in!J3/RES_hh_fec_in!J3)</f>
        <v>0.64049972769414298</v>
      </c>
      <c r="K3" s="66">
        <f>IF(RES_hh_tes_in!K3=0,"",RES_hh_tes_in!K3/RES_hh_fec_in!K3)</f>
        <v>0.65984108375022132</v>
      </c>
      <c r="L3" s="66">
        <f>IF(RES_hh_tes_in!L3=0,"",RES_hh_tes_in!L3/RES_hh_fec_in!L3)</f>
        <v>0.66264575590495112</v>
      </c>
      <c r="M3" s="66">
        <f>IF(RES_hh_tes_in!M3=0,"",RES_hh_tes_in!M3/RES_hh_fec_in!M3)</f>
        <v>0.66767844182383096</v>
      </c>
      <c r="N3" s="66">
        <f>IF(RES_hh_tes_in!N3=0,"",RES_hh_tes_in!N3/RES_hh_fec_in!N3)</f>
        <v>0.68925325057053533</v>
      </c>
      <c r="O3" s="66">
        <f>IF(RES_hh_tes_in!O3=0,"",RES_hh_tes_in!O3/RES_hh_fec_in!O3)</f>
        <v>0.7098809902411487</v>
      </c>
      <c r="P3" s="66">
        <f>IF(RES_hh_tes_in!P3=0,"",RES_hh_tes_in!P3/RES_hh_fec_in!P3)</f>
        <v>0.75292386379724474</v>
      </c>
      <c r="Q3" s="66">
        <f>IF(RES_hh_tes_in!Q3=0,"",RES_hh_tes_in!Q3/RES_hh_fec_in!Q3)</f>
        <v>0.77167274121499463</v>
      </c>
      <c r="R3" s="66">
        <f>IF(RES_hh_tes_in!R3=0,"",RES_hh_tes_in!R3/RES_hh_fec_in!R3)</f>
        <v>0.78691766962324106</v>
      </c>
      <c r="S3" s="66">
        <f>IF(RES_hh_tes_in!S3=0,"",RES_hh_tes_in!S3/RES_hh_fec_in!S3)</f>
        <v>0.79707614858228604</v>
      </c>
      <c r="T3" s="66">
        <f>IF(RES_hh_tes_in!T3=0,"",RES_hh_tes_in!T3/RES_hh_fec_in!T3)</f>
        <v>0.80778964401803444</v>
      </c>
      <c r="U3" s="66">
        <f>IF(RES_hh_tes_in!U3=0,"",RES_hh_tes_in!U3/RES_hh_fec_in!U3)</f>
        <v>0.82623454636417526</v>
      </c>
      <c r="V3" s="66">
        <f>IF(RES_hh_tes_in!V3=0,"",RES_hh_tes_in!V3/RES_hh_fec_in!V3)</f>
        <v>0.84305172152634911</v>
      </c>
      <c r="W3" s="66">
        <f>IF(RES_hh_tes_in!W3=0,"",RES_hh_tes_in!W3/RES_hh_fec_in!W3)</f>
        <v>0.85405763346206298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0.59805759067106135</v>
      </c>
      <c r="D4" s="70">
        <f>IF(RES_hh_tes_in!D4=0,"",RES_hh_tes_in!D4/RES_hh_fec_in!D4)</f>
        <v>0.59701705937298455</v>
      </c>
      <c r="E4" s="70">
        <f>IF(RES_hh_tes_in!E4=0,"",RES_hh_tes_in!E4/RES_hh_fec_in!E4)</f>
        <v>0.57919772919619417</v>
      </c>
      <c r="F4" s="70">
        <f>IF(RES_hh_tes_in!F4=0,"",RES_hh_tes_in!F4/RES_hh_fec_in!F4)</f>
        <v>0.59044456045969651</v>
      </c>
      <c r="G4" s="70">
        <f>IF(RES_hh_tes_in!G4=0,"",RES_hh_tes_in!G4/RES_hh_fec_in!G4)</f>
        <v>0.60281131468437732</v>
      </c>
      <c r="H4" s="70">
        <f>IF(RES_hh_tes_in!H4=0,"",RES_hh_tes_in!H4/RES_hh_fec_in!H4)</f>
        <v>0.62168919416253043</v>
      </c>
      <c r="I4" s="70">
        <f>IF(RES_hh_tes_in!I4=0,"",RES_hh_tes_in!I4/RES_hh_fec_in!I4)</f>
        <v>0.64090641634032997</v>
      </c>
      <c r="J4" s="70">
        <f>IF(RES_hh_tes_in!J4=0,"",RES_hh_tes_in!J4/RES_hh_fec_in!J4)</f>
        <v>0.63546428443949521</v>
      </c>
      <c r="K4" s="70">
        <f>IF(RES_hh_tes_in!K4=0,"",RES_hh_tes_in!K4/RES_hh_fec_in!K4)</f>
        <v>0.65691699202973297</v>
      </c>
      <c r="L4" s="70">
        <f>IF(RES_hh_tes_in!L4=0,"",RES_hh_tes_in!L4/RES_hh_fec_in!L4)</f>
        <v>0.65818055222878302</v>
      </c>
      <c r="M4" s="70">
        <f>IF(RES_hh_tes_in!M4=0,"",RES_hh_tes_in!M4/RES_hh_fec_in!M4)</f>
        <v>0.66517988194542699</v>
      </c>
      <c r="N4" s="70">
        <f>IF(RES_hh_tes_in!N4=0,"",RES_hh_tes_in!N4/RES_hh_fec_in!N4)</f>
        <v>0.68594957477749818</v>
      </c>
      <c r="O4" s="70">
        <f>IF(RES_hh_tes_in!O4=0,"",RES_hh_tes_in!O4/RES_hh_fec_in!O4)</f>
        <v>0.70473897590176959</v>
      </c>
      <c r="P4" s="70">
        <f>IF(RES_hh_tes_in!P4=0,"",RES_hh_tes_in!P4/RES_hh_fec_in!P4)</f>
        <v>0.75267348221121866</v>
      </c>
      <c r="Q4" s="70">
        <f>IF(RES_hh_tes_in!Q4=0,"",RES_hh_tes_in!Q4/RES_hh_fec_in!Q4)</f>
        <v>0.77160762325304788</v>
      </c>
      <c r="R4" s="70">
        <f>IF(RES_hh_tes_in!R4=0,"",RES_hh_tes_in!R4/RES_hh_fec_in!R4)</f>
        <v>0.78732485697927324</v>
      </c>
      <c r="S4" s="70">
        <f>IF(RES_hh_tes_in!S4=0,"",RES_hh_tes_in!S4/RES_hh_fec_in!S4)</f>
        <v>0.79630308345324419</v>
      </c>
      <c r="T4" s="70">
        <f>IF(RES_hh_tes_in!T4=0,"",RES_hh_tes_in!T4/RES_hh_fec_in!T4)</f>
        <v>0.80509856527293233</v>
      </c>
      <c r="U4" s="70">
        <f>IF(RES_hh_tes_in!U4=0,"",RES_hh_tes_in!U4/RES_hh_fec_in!U4)</f>
        <v>0.81822955533788388</v>
      </c>
      <c r="V4" s="70">
        <f>IF(RES_hh_tes_in!V4=0,"",RES_hh_tes_in!V4/RES_hh_fec_in!V4)</f>
        <v>0.82436398939249544</v>
      </c>
      <c r="W4" s="70">
        <f>IF(RES_hh_tes_in!W4=0,"",RES_hh_tes_in!W4/RES_hh_fec_in!W4)</f>
        <v>0.84567487417725729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0.64526208505617411</v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>
        <f>IF(RES_hh_tes_in!H5=0,"",RES_hh_tes_in!H5/RES_hh_fec_in!H5)</f>
        <v>0.67147926963986893</v>
      </c>
      <c r="I5" s="78">
        <f>IF(RES_hh_tes_in!I5=0,"",RES_hh_tes_in!I5/RES_hh_fec_in!I5)</f>
        <v>0.6772983725749282</v>
      </c>
      <c r="J5" s="78">
        <f>IF(RES_hh_tes_in!J5=0,"",RES_hh_tes_in!J5/RES_hh_fec_in!J5)</f>
        <v>0.68330844771601074</v>
      </c>
      <c r="K5" s="78">
        <f>IF(RES_hh_tes_in!K5=0,"",RES_hh_tes_in!K5/RES_hh_fec_in!K5)</f>
        <v>0.68949827638278904</v>
      </c>
      <c r="L5" s="78">
        <f>IF(RES_hh_tes_in!L5=0,"",RES_hh_tes_in!L5/RES_hh_fec_in!L5)</f>
        <v>0.69583307111648141</v>
      </c>
      <c r="M5" s="78">
        <f>IF(RES_hh_tes_in!M5=0,"",RES_hh_tes_in!M5/RES_hh_fec_in!M5)</f>
        <v>0.7023082788356293</v>
      </c>
      <c r="N5" s="78">
        <f>IF(RES_hh_tes_in!N5=0,"",RES_hh_tes_in!N5/RES_hh_fec_in!N5)</f>
        <v>0.70861218355765188</v>
      </c>
      <c r="O5" s="78">
        <f>IF(RES_hh_tes_in!O5=0,"",RES_hh_tes_in!O5/RES_hh_fec_in!O5)</f>
        <v>0.71464485259529043</v>
      </c>
      <c r="P5" s="78">
        <f>IF(RES_hh_tes_in!P5=0,"",RES_hh_tes_in!P5/RES_hh_fec_in!P5)</f>
        <v>0.72095648545721325</v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>
        <f>IF(RES_hh_tes_in!W5=0,"",RES_hh_tes_in!W5/RES_hh_fec_in!W5)</f>
        <v>0.83316475087318509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0.54308053051834049</v>
      </c>
      <c r="D6" s="78">
        <f>IF(RES_hh_tes_in!D6=0,"",RES_hh_tes_in!D6/RES_hh_fec_in!D6)</f>
        <v>0.54913955476783449</v>
      </c>
      <c r="E6" s="78">
        <f>IF(RES_hh_tes_in!E6=0,"",RES_hh_tes_in!E6/RES_hh_fec_in!E6)</f>
        <v>0.55540825447239162</v>
      </c>
      <c r="F6" s="78">
        <f>IF(RES_hh_tes_in!F6=0,"",RES_hh_tes_in!F6/RES_hh_fec_in!F6)</f>
        <v>0.56164562461245793</v>
      </c>
      <c r="G6" s="78">
        <f>IF(RES_hh_tes_in!G6=0,"",RES_hh_tes_in!G6/RES_hh_fec_in!G6)</f>
        <v>0.56806159016945224</v>
      </c>
      <c r="H6" s="78">
        <f>IF(RES_hh_tes_in!H6=0,"",RES_hh_tes_in!H6/RES_hh_fec_in!H6)</f>
        <v>0.57462424229958931</v>
      </c>
      <c r="I6" s="78">
        <f>IF(RES_hh_tes_in!I6=0,"",RES_hh_tes_in!I6/RES_hh_fec_in!I6)</f>
        <v>0.58137902944758879</v>
      </c>
      <c r="J6" s="78">
        <f>IF(RES_hh_tes_in!J6=0,"",RES_hh_tes_in!J6/RES_hh_fec_in!J6)</f>
        <v>0.58852652761410773</v>
      </c>
      <c r="K6" s="78">
        <f>IF(RES_hh_tes_in!K6=0,"",RES_hh_tes_in!K6/RES_hh_fec_in!K6)</f>
        <v>0.59622952332380619</v>
      </c>
      <c r="L6" s="78">
        <f>IF(RES_hh_tes_in!L6=0,"",RES_hh_tes_in!L6/RES_hh_fec_in!L6)</f>
        <v>0.60451801731525245</v>
      </c>
      <c r="M6" s="78">
        <f>IF(RES_hh_tes_in!M6=0,"",RES_hh_tes_in!M6/RES_hh_fec_in!M6)</f>
        <v>0.61776077671821594</v>
      </c>
      <c r="N6" s="78">
        <f>IF(RES_hh_tes_in!N6=0,"",RES_hh_tes_in!N6/RES_hh_fec_in!N6)</f>
        <v>0.6372339412253365</v>
      </c>
      <c r="O6" s="78">
        <f>IF(RES_hh_tes_in!O6=0,"",RES_hh_tes_in!O6/RES_hh_fec_in!O6)</f>
        <v>0.66365850783531255</v>
      </c>
      <c r="P6" s="78">
        <f>IF(RES_hh_tes_in!P6=0,"",RES_hh_tes_in!P6/RES_hh_fec_in!P6)</f>
        <v>0.69393904269163187</v>
      </c>
      <c r="Q6" s="78">
        <f>IF(RES_hh_tes_in!Q6=0,"",RES_hh_tes_in!Q6/RES_hh_fec_in!Q6)</f>
        <v>0.71899571493957892</v>
      </c>
      <c r="R6" s="78">
        <f>IF(RES_hh_tes_in!R6=0,"",RES_hh_tes_in!R6/RES_hh_fec_in!R6)</f>
        <v>0.73123292367645454</v>
      </c>
      <c r="S6" s="78">
        <f>IF(RES_hh_tes_in!S6=0,"",RES_hh_tes_in!S6/RES_hh_fec_in!S6)</f>
        <v>0.7399556878589022</v>
      </c>
      <c r="T6" s="78">
        <f>IF(RES_hh_tes_in!T6=0,"",RES_hh_tes_in!T6/RES_hh_fec_in!T6)</f>
        <v>0.74632911174208949</v>
      </c>
      <c r="U6" s="78">
        <f>IF(RES_hh_tes_in!U6=0,"",RES_hh_tes_in!U6/RES_hh_fec_in!U6)</f>
        <v>0.75130376384206943</v>
      </c>
      <c r="V6" s="78">
        <f>IF(RES_hh_tes_in!V6=0,"",RES_hh_tes_in!V6/RES_hh_fec_in!V6)</f>
        <v>0.75566403490487244</v>
      </c>
      <c r="W6" s="78">
        <f>IF(RES_hh_tes_in!W6=0,"",RES_hh_tes_in!W6/RES_hh_fec_in!W6)</f>
        <v>0.75855314393751705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0.51631159416508432</v>
      </c>
      <c r="D7" s="78">
        <f>IF(RES_hh_tes_in!D7=0,"",RES_hh_tes_in!D7/RES_hh_fec_in!D7)</f>
        <v>0.52251582743320801</v>
      </c>
      <c r="E7" s="78">
        <f>IF(RES_hh_tes_in!E7=0,"",RES_hh_tes_in!E7/RES_hh_fec_in!E7)</f>
        <v>0.5289402977955372</v>
      </c>
      <c r="F7" s="78">
        <f>IF(RES_hh_tes_in!F7=0,"",RES_hh_tes_in!F7/RES_hh_fec_in!F7)</f>
        <v>0.53533414950819014</v>
      </c>
      <c r="G7" s="78">
        <f>IF(RES_hh_tes_in!G7=0,"",RES_hh_tes_in!G7/RES_hh_fec_in!G7)</f>
        <v>0.54191573421431805</v>
      </c>
      <c r="H7" s="78">
        <f>IF(RES_hh_tes_in!H7=0,"",RES_hh_tes_in!H7/RES_hh_fec_in!H7)</f>
        <v>0.5486517516254763</v>
      </c>
      <c r="I7" s="78">
        <f>IF(RES_hh_tes_in!I7=0,"",RES_hh_tes_in!I7/RES_hh_fec_in!I7)</f>
        <v>0.55558936281404736</v>
      </c>
      <c r="J7" s="78">
        <f>IF(RES_hh_tes_in!J7=0,"",RES_hh_tes_in!J7/RES_hh_fec_in!J7)</f>
        <v>0.56293699341189518</v>
      </c>
      <c r="K7" s="78">
        <f>IF(RES_hh_tes_in!K7=0,"",RES_hh_tes_in!K7/RES_hh_fec_in!K7)</f>
        <v>0.57086365439315145</v>
      </c>
      <c r="L7" s="78">
        <f>IF(RES_hh_tes_in!L7=0,"",RES_hh_tes_in!L7/RES_hh_fec_in!L7)</f>
        <v>0.57940022565567484</v>
      </c>
      <c r="M7" s="78">
        <f>IF(RES_hh_tes_in!M7=0,"",RES_hh_tes_in!M7/RES_hh_fec_in!M7)</f>
        <v>0.59308443570309066</v>
      </c>
      <c r="N7" s="78">
        <f>IF(RES_hh_tes_in!N7=0,"",RES_hh_tes_in!N7/RES_hh_fec_in!N7)</f>
        <v>0.61323939419210893</v>
      </c>
      <c r="O7" s="78">
        <f>IF(RES_hh_tes_in!O7=0,"",RES_hh_tes_in!O7/RES_hh_fec_in!O7)</f>
        <v>0.64061388447572631</v>
      </c>
      <c r="P7" s="78">
        <f>IF(RES_hh_tes_in!P7=0,"",RES_hh_tes_in!P7/RES_hh_fec_in!P7)</f>
        <v>0.67199497133163577</v>
      </c>
      <c r="Q7" s="78">
        <f>IF(RES_hh_tes_in!Q7=0,"",RES_hh_tes_in!Q7/RES_hh_fec_in!Q7)</f>
        <v>0.69796607709697156</v>
      </c>
      <c r="R7" s="78">
        <f>IF(RES_hh_tes_in!R7=0,"",RES_hh_tes_in!R7/RES_hh_fec_in!R7)</f>
        <v>0.71066928959336861</v>
      </c>
      <c r="S7" s="78">
        <f>IF(RES_hh_tes_in!S7=0,"",RES_hh_tes_in!S7/RES_hh_fec_in!S7)</f>
        <v>0.71975828163820266</v>
      </c>
      <c r="T7" s="78">
        <f>IF(RES_hh_tes_in!T7=0,"",RES_hh_tes_in!T7/RES_hh_fec_in!T7)</f>
        <v>0.72641678470369409</v>
      </c>
      <c r="U7" s="78">
        <f>IF(RES_hh_tes_in!U7=0,"",RES_hh_tes_in!U7/RES_hh_fec_in!U7)</f>
        <v>0.73160346805710597</v>
      </c>
      <c r="V7" s="78">
        <f>IF(RES_hh_tes_in!V7=0,"",RES_hh_tes_in!V7/RES_hh_fec_in!V7)</f>
        <v>0.73610345214955231</v>
      </c>
      <c r="W7" s="78">
        <f>IF(RES_hh_tes_in!W7=0,"",RES_hh_tes_in!W7/RES_hh_fec_in!W7)</f>
        <v>0.73901162188474179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0.60289444915049295</v>
      </c>
      <c r="D8" s="78">
        <f>IF(RES_hh_tes_in!D8=0,"",RES_hh_tes_in!D8/RES_hh_fec_in!D8)</f>
        <v>0.61182795512816623</v>
      </c>
      <c r="E8" s="78">
        <f>IF(RES_hh_tes_in!E8=0,"",RES_hh_tes_in!E8/RES_hh_fec_in!E8)</f>
        <v>0.6207654009744632</v>
      </c>
      <c r="F8" s="78">
        <f>IF(RES_hh_tes_in!F8=0,"",RES_hh_tes_in!F8/RES_hh_fec_in!F8)</f>
        <v>0.62959276271703568</v>
      </c>
      <c r="G8" s="78">
        <f>IF(RES_hh_tes_in!G8=0,"",RES_hh_tes_in!G8/RES_hh_fec_in!G8)</f>
        <v>0.63841520529341422</v>
      </c>
      <c r="H8" s="78">
        <f>IF(RES_hh_tes_in!H8=0,"",RES_hh_tes_in!H8/RES_hh_fec_in!H8)</f>
        <v>0.64722094882492431</v>
      </c>
      <c r="I8" s="78">
        <f>IF(RES_hh_tes_in!I8=0,"",RES_hh_tes_in!I8/RES_hh_fec_in!I8)</f>
        <v>0.65603701038900841</v>
      </c>
      <c r="J8" s="78">
        <f>IF(RES_hh_tes_in!J8=0,"",RES_hh_tes_in!J8/RES_hh_fec_in!J8)</f>
        <v>0.66497154368736733</v>
      </c>
      <c r="K8" s="78">
        <f>IF(RES_hh_tes_in!K8=0,"",RES_hh_tes_in!K8/RES_hh_fec_in!K8)</f>
        <v>0.67411788825938512</v>
      </c>
      <c r="L8" s="78">
        <f>IF(RES_hh_tes_in!L8=0,"",RES_hh_tes_in!L8/RES_hh_fec_in!L8)</f>
        <v>0.6835034366606394</v>
      </c>
      <c r="M8" s="78">
        <f>IF(RES_hh_tes_in!M8=0,"",RES_hh_tes_in!M8/RES_hh_fec_in!M8)</f>
        <v>0.69551405639627717</v>
      </c>
      <c r="N8" s="78">
        <f>IF(RES_hh_tes_in!N8=0,"",RES_hh_tes_in!N8/RES_hh_fec_in!N8)</f>
        <v>0.71093967306035943</v>
      </c>
      <c r="O8" s="78">
        <f>IF(RES_hh_tes_in!O8=0,"",RES_hh_tes_in!O8/RES_hh_fec_in!O8)</f>
        <v>0.73024086588060189</v>
      </c>
      <c r="P8" s="78">
        <f>IF(RES_hh_tes_in!P8=0,"",RES_hh_tes_in!P8/RES_hh_fec_in!P8)</f>
        <v>0.75169485133400105</v>
      </c>
      <c r="Q8" s="78">
        <f>IF(RES_hh_tes_in!Q8=0,"",RES_hh_tes_in!Q8/RES_hh_fec_in!Q8)</f>
        <v>0.76991888346231319</v>
      </c>
      <c r="R8" s="78">
        <f>IF(RES_hh_tes_in!R8=0,"",RES_hh_tes_in!R8/RES_hh_fec_in!R8)</f>
        <v>0.78033475551253562</v>
      </c>
      <c r="S8" s="78">
        <f>IF(RES_hh_tes_in!S8=0,"",RES_hh_tes_in!S8/RES_hh_fec_in!S8)</f>
        <v>0.78842784375836716</v>
      </c>
      <c r="T8" s="78">
        <f>IF(RES_hh_tes_in!T8=0,"",RES_hh_tes_in!T8/RES_hh_fec_in!T8)</f>
        <v>0.79493553291553232</v>
      </c>
      <c r="U8" s="78">
        <f>IF(RES_hh_tes_in!U8=0,"",RES_hh_tes_in!U8/RES_hh_fec_in!U8)</f>
        <v>0.80041360392975713</v>
      </c>
      <c r="V8" s="78">
        <f>IF(RES_hh_tes_in!V8=0,"",RES_hh_tes_in!V8/RES_hh_fec_in!V8)</f>
        <v>0.80522489794915597</v>
      </c>
      <c r="W8" s="78">
        <f>IF(RES_hh_tes_in!W8=0,"",RES_hh_tes_in!W8/RES_hh_fec_in!W8)</f>
        <v>0.80865920065504593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0.57213567589638303</v>
      </c>
      <c r="D9" s="78">
        <f>IF(RES_hh_tes_in!D9=0,"",RES_hh_tes_in!D9/RES_hh_fec_in!D9)</f>
        <v>0.58362269098142172</v>
      </c>
      <c r="E9" s="78">
        <f>IF(RES_hh_tes_in!E9=0,"",RES_hh_tes_in!E9/RES_hh_fec_in!E9)</f>
        <v>0.59521890710242953</v>
      </c>
      <c r="F9" s="78">
        <f>IF(RES_hh_tes_in!F9=0,"",RES_hh_tes_in!F9/RES_hh_fec_in!F9)</f>
        <v>0.60691317682905344</v>
      </c>
      <c r="G9" s="78">
        <f>IF(RES_hh_tes_in!G9=0,"",RES_hh_tes_in!G9/RES_hh_fec_in!G9)</f>
        <v>0.61869441897094313</v>
      </c>
      <c r="H9" s="78">
        <f>IF(RES_hh_tes_in!H9=0,"",RES_hh_tes_in!H9/RES_hh_fec_in!H9)</f>
        <v>0.63054943115130191</v>
      </c>
      <c r="I9" s="78">
        <f>IF(RES_hh_tes_in!I9=0,"",RES_hh_tes_in!I9/RES_hh_fec_in!I9)</f>
        <v>0.64246085318108193</v>
      </c>
      <c r="J9" s="78">
        <f>IF(RES_hh_tes_in!J9=0,"",RES_hh_tes_in!J9/RES_hh_fec_in!J9)</f>
        <v>0.6543912538236949</v>
      </c>
      <c r="K9" s="78">
        <f>IF(RES_hh_tes_in!K9=0,"",RES_hh_tes_in!K9/RES_hh_fec_in!K9)</f>
        <v>0.66629111788656414</v>
      </c>
      <c r="L9" s="78">
        <f>IF(RES_hh_tes_in!L9=0,"",RES_hh_tes_in!L9/RES_hh_fec_in!L9)</f>
        <v>0.67811649771223037</v>
      </c>
      <c r="M9" s="78">
        <f>IF(RES_hh_tes_in!M9=0,"",RES_hh_tes_in!M9/RES_hh_fec_in!M9)</f>
        <v>0.68900720396131543</v>
      </c>
      <c r="N9" s="78">
        <f>IF(RES_hh_tes_in!N9=0,"",RES_hh_tes_in!N9/RES_hh_fec_in!N9)</f>
        <v>0.69850146725890139</v>
      </c>
      <c r="O9" s="78">
        <f>IF(RES_hh_tes_in!O9=0,"",RES_hh_tes_in!O9/RES_hh_fec_in!O9)</f>
        <v>0.70634947873777121</v>
      </c>
      <c r="P9" s="78">
        <f>IF(RES_hh_tes_in!P9=0,"",RES_hh_tes_in!P9/RES_hh_fec_in!P9)</f>
        <v>0.71322361731787676</v>
      </c>
      <c r="Q9" s="78">
        <f>IF(RES_hh_tes_in!Q9=0,"",RES_hh_tes_in!Q9/RES_hh_fec_in!Q9)</f>
        <v>0.72140743027221466</v>
      </c>
      <c r="R9" s="78">
        <f>IF(RES_hh_tes_in!R9=0,"",RES_hh_tes_in!R9/RES_hh_fec_in!R9)</f>
        <v>0.73347420405035635</v>
      </c>
      <c r="S9" s="78">
        <f>IF(RES_hh_tes_in!S9=0,"",RES_hh_tes_in!S9/RES_hh_fec_in!S9)</f>
        <v>0.74699829632618919</v>
      </c>
      <c r="T9" s="78">
        <f>IF(RES_hh_tes_in!T9=0,"",RES_hh_tes_in!T9/RES_hh_fec_in!T9)</f>
        <v>0.76058798800793381</v>
      </c>
      <c r="U9" s="78">
        <f>IF(RES_hh_tes_in!U9=0,"",RES_hh_tes_in!U9/RES_hh_fec_in!U9)</f>
        <v>0.77310592086499985</v>
      </c>
      <c r="V9" s="78">
        <f>IF(RES_hh_tes_in!V9=0,"",RES_hh_tes_in!V9/RES_hh_fec_in!V9)</f>
        <v>0.78359878478500333</v>
      </c>
      <c r="W9" s="78">
        <f>IF(RES_hh_tes_in!W9=0,"",RES_hh_tes_in!W9/RES_hh_fec_in!W9)</f>
        <v>0.79203884099859145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0.79385978295829296</v>
      </c>
      <c r="D11" s="78">
        <f>IF(RES_hh_tes_in!D11=0,"",RES_hh_tes_in!D11/RES_hh_fec_in!D11)</f>
        <v>0.7954217669649235</v>
      </c>
      <c r="E11" s="78">
        <f>IF(RES_hh_tes_in!E11=0,"",RES_hh_tes_in!E11/RES_hh_fec_in!E11)</f>
        <v>0.79702592046465048</v>
      </c>
      <c r="F11" s="78">
        <f>IF(RES_hh_tes_in!F11=0,"",RES_hh_tes_in!F11/RES_hh_fec_in!F11)</f>
        <v>0.79863582434979974</v>
      </c>
      <c r="G11" s="78">
        <f>IF(RES_hh_tes_in!G11=0,"",RES_hh_tes_in!G11/RES_hh_fec_in!G11)</f>
        <v>0.80028456385772184</v>
      </c>
      <c r="H11" s="78">
        <f>IF(RES_hh_tes_in!H11=0,"",RES_hh_tes_in!H11/RES_hh_fec_in!H11)</f>
        <v>0.80196808977656386</v>
      </c>
      <c r="I11" s="78">
        <f>IF(RES_hh_tes_in!I11=0,"",RES_hh_tes_in!I11/RES_hh_fec_in!I11)</f>
        <v>0.80369455430977554</v>
      </c>
      <c r="J11" s="78">
        <f>IF(RES_hh_tes_in!J11=0,"",RES_hh_tes_in!J11/RES_hh_fec_in!J11)</f>
        <v>0.80549735415742274</v>
      </c>
      <c r="K11" s="78">
        <f>IF(RES_hh_tes_in!K11=0,"",RES_hh_tes_in!K11/RES_hh_fec_in!K11)</f>
        <v>0.80740488529893739</v>
      </c>
      <c r="L11" s="78">
        <f>IF(RES_hh_tes_in!L11=0,"",RES_hh_tes_in!L11/RES_hh_fec_in!L11)</f>
        <v>0.80942474482299387</v>
      </c>
      <c r="M11" s="78">
        <f>IF(RES_hh_tes_in!M11=0,"",RES_hh_tes_in!M11/RES_hh_fec_in!M11)</f>
        <v>0.81222149249530462</v>
      </c>
      <c r="N11" s="78">
        <f>IF(RES_hh_tes_in!N11=0,"",RES_hh_tes_in!N11/RES_hh_fec_in!N11)</f>
        <v>0.81600524544182529</v>
      </c>
      <c r="O11" s="78">
        <f>IF(RES_hh_tes_in!O11=0,"",RES_hh_tes_in!O11/RES_hh_fec_in!O11)</f>
        <v>0.82096019685570298</v>
      </c>
      <c r="P11" s="78">
        <f>IF(RES_hh_tes_in!P11=0,"",RES_hh_tes_in!P11/RES_hh_fec_in!P11)</f>
        <v>0.82673590568245348</v>
      </c>
      <c r="Q11" s="78">
        <f>IF(RES_hh_tes_in!Q11=0,"",RES_hh_tes_in!Q11/RES_hh_fec_in!Q11)</f>
        <v>0.83218515444201668</v>
      </c>
      <c r="R11" s="78">
        <f>IF(RES_hh_tes_in!R11=0,"",RES_hh_tes_in!R11/RES_hh_fec_in!R11)</f>
        <v>0.83636073189306592</v>
      </c>
      <c r="S11" s="78">
        <f>IF(RES_hh_tes_in!S11=0,"",RES_hh_tes_in!S11/RES_hh_fec_in!S11)</f>
        <v>0.84042287072873323</v>
      </c>
      <c r="T11" s="78">
        <f>IF(RES_hh_tes_in!T11=0,"",RES_hh_tes_in!T11/RES_hh_fec_in!T11)</f>
        <v>0.84434442947906474</v>
      </c>
      <c r="U11" s="78">
        <f>IF(RES_hh_tes_in!U11=0,"",RES_hh_tes_in!U11/RES_hh_fec_in!U11)</f>
        <v>0.84809826667411892</v>
      </c>
      <c r="V11" s="78">
        <f>IF(RES_hh_tes_in!V11=0,"",RES_hh_tes_in!V11/RES_hh_fec_in!V11)</f>
        <v>0.85165724084394923</v>
      </c>
      <c r="W11" s="78">
        <f>IF(RES_hh_tes_in!W11=0,"",RES_hh_tes_in!W11/RES_hh_fec_in!W11)</f>
        <v>0.85493574202941436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1.458194862111873</v>
      </c>
      <c r="D12" s="78">
        <f>IF(RES_hh_tes_in!D12=0,"",RES_hh_tes_in!D12/RES_hh_fec_in!D12)</f>
        <v>1.5698295579615147</v>
      </c>
      <c r="E12" s="78">
        <f>IF(RES_hh_tes_in!E12=0,"",RES_hh_tes_in!E12/RES_hh_fec_in!E12)</f>
        <v>1.6846614901065697</v>
      </c>
      <c r="F12" s="78">
        <f>IF(RES_hh_tes_in!F12=0,"",RES_hh_tes_in!F12/RES_hh_fec_in!F12)</f>
        <v>1.8022133197534564</v>
      </c>
      <c r="G12" s="78">
        <f>IF(RES_hh_tes_in!G12=0,"",RES_hh_tes_in!G12/RES_hh_fec_in!G12)</f>
        <v>1.9228816146879448</v>
      </c>
      <c r="H12" s="78">
        <f>IF(RES_hh_tes_in!H12=0,"",RES_hh_tes_in!H12/RES_hh_fec_in!H12)</f>
        <v>2.0465915465766193</v>
      </c>
      <c r="I12" s="78">
        <f>IF(RES_hh_tes_in!I12=0,"",RES_hh_tes_in!I12/RES_hh_fec_in!I12)</f>
        <v>2.1734134426703422</v>
      </c>
      <c r="J12" s="78">
        <f>IF(RES_hh_tes_in!J12=0,"",RES_hh_tes_in!J12/RES_hh_fec_in!J12)</f>
        <v>2.3036964056717633</v>
      </c>
      <c r="K12" s="78">
        <f>IF(RES_hh_tes_in!K12=0,"",RES_hh_tes_in!K12/RES_hh_fec_in!K12)</f>
        <v>2.4376987983024403</v>
      </c>
      <c r="L12" s="78">
        <f>IF(RES_hh_tes_in!L12=0,"",RES_hh_tes_in!L12/RES_hh_fec_in!L12)</f>
        <v>2.5754200690056215</v>
      </c>
      <c r="M12" s="78">
        <f>IF(RES_hh_tes_in!M12=0,"",RES_hh_tes_in!M12/RES_hh_fec_in!M12)</f>
        <v>2.72685545689313</v>
      </c>
      <c r="N12" s="78">
        <f>IF(RES_hh_tes_in!N12=0,"",RES_hh_tes_in!N12/RES_hh_fec_in!N12)</f>
        <v>2.8945440685447927</v>
      </c>
      <c r="O12" s="78">
        <f>IF(RES_hh_tes_in!O12=0,"",RES_hh_tes_in!O12/RES_hh_fec_in!O12)</f>
        <v>3.0767914747247427</v>
      </c>
      <c r="P12" s="78">
        <f>IF(RES_hh_tes_in!P12=0,"",RES_hh_tes_in!P12/RES_hh_fec_in!P12)</f>
        <v>3.2597223110260884</v>
      </c>
      <c r="Q12" s="78">
        <f>IF(RES_hh_tes_in!Q12=0,"",RES_hh_tes_in!Q12/RES_hh_fec_in!Q12)</f>
        <v>3.4096775443534639</v>
      </c>
      <c r="R12" s="78">
        <f>IF(RES_hh_tes_in!R12=0,"",RES_hh_tes_in!R12/RES_hh_fec_in!R12)</f>
        <v>3.4688176091727252</v>
      </c>
      <c r="S12" s="78">
        <f>IF(RES_hh_tes_in!S12=0,"",RES_hh_tes_in!S12/RES_hh_fec_in!S12)</f>
        <v>3.5062509490290723</v>
      </c>
      <c r="T12" s="78">
        <f>IF(RES_hh_tes_in!T12=0,"",RES_hh_tes_in!T12/RES_hh_fec_in!T12)</f>
        <v>3.530259419166319</v>
      </c>
      <c r="U12" s="78">
        <f>IF(RES_hh_tes_in!U12=0,"",RES_hh_tes_in!U12/RES_hh_fec_in!U12)</f>
        <v>3.5493668684902868</v>
      </c>
      <c r="V12" s="78">
        <f>IF(RES_hh_tes_in!V12=0,"",RES_hh_tes_in!V12/RES_hh_fec_in!V12)</f>
        <v>3.5724319652266496</v>
      </c>
      <c r="W12" s="78">
        <f>IF(RES_hh_tes_in!W12=0,"",RES_hh_tes_in!W12/RES_hh_fec_in!W12)</f>
        <v>3.5988000879847726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0.72736457404139887</v>
      </c>
      <c r="D13" s="79">
        <f>IF(RES_hh_tes_in!D13=0,"",RES_hh_tes_in!D13/RES_hh_fec_in!D13)</f>
        <v>0.73211119922014245</v>
      </c>
      <c r="E13" s="79" t="str">
        <f>IF(RES_hh_tes_in!E13=0,"",RES_hh_tes_in!E13/RES_hh_fec_in!E13)</f>
        <v/>
      </c>
      <c r="F13" s="79" t="str">
        <f>IF(RES_hh_tes_in!F13=0,"",RES_hh_tes_in!F13/RES_hh_fec_in!F13)</f>
        <v/>
      </c>
      <c r="G13" s="79" t="str">
        <f>IF(RES_hh_tes_in!G13=0,"",RES_hh_tes_in!G13/RES_hh_fec_in!G13)</f>
        <v/>
      </c>
      <c r="H13" s="79" t="str">
        <f>IF(RES_hh_tes_in!H13=0,"",RES_hh_tes_in!H13/RES_hh_fec_in!H13)</f>
        <v/>
      </c>
      <c r="I13" s="79">
        <f>IF(RES_hh_tes_in!I13=0,"",RES_hh_tes_in!I13/RES_hh_fec_in!I13)</f>
        <v>0.75717959901517329</v>
      </c>
      <c r="J13" s="79">
        <f>IF(RES_hh_tes_in!J13=0,"",RES_hh_tes_in!J13/RES_hh_fec_in!J13)</f>
        <v>0.76262064975495036</v>
      </c>
      <c r="K13" s="79">
        <f>IF(RES_hh_tes_in!K13=0,"",RES_hh_tes_in!K13/RES_hh_fec_in!K13)</f>
        <v>0.76836334544457929</v>
      </c>
      <c r="L13" s="79">
        <f>IF(RES_hh_tes_in!L13=0,"",RES_hh_tes_in!L13/RES_hh_fec_in!L13)</f>
        <v>0.77442893705639515</v>
      </c>
      <c r="M13" s="79">
        <f>IF(RES_hh_tes_in!M13=0,"",RES_hh_tes_in!M13/RES_hh_fec_in!M13)</f>
        <v>0.78249372575784271</v>
      </c>
      <c r="N13" s="79">
        <f>IF(RES_hh_tes_in!N13=0,"",RES_hh_tes_in!N13/RES_hh_fec_in!N13)</f>
        <v>0.79305521649613286</v>
      </c>
      <c r="O13" s="79">
        <f>IF(RES_hh_tes_in!O13=0,"",RES_hh_tes_in!O13/RES_hh_fec_in!O13)</f>
        <v>0.80676641497870949</v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 t="str">
        <f>IF(RES_hh_tes_in!T13=0,"",RES_hh_tes_in!T13/RES_hh_fec_in!T13)</f>
        <v/>
      </c>
      <c r="U13" s="79" t="str">
        <f>IF(RES_hh_tes_in!U13=0,"",RES_hh_tes_in!U13/RES_hh_fec_in!U13)</f>
        <v/>
      </c>
      <c r="V13" s="79" t="str">
        <f>IF(RES_hh_tes_in!V13=0,"",RES_hh_tes_in!V13/RES_hh_fec_in!V13)</f>
        <v/>
      </c>
      <c r="W13" s="79">
        <f>IF(RES_hh_tes_in!W13=0,"",RES_hh_tes_in!W13/RES_hh_fec_in!W13)</f>
        <v>0.94402092131494086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2.5802479381017775</v>
      </c>
      <c r="D15" s="70">
        <f>IF(RES_hh_tes_in!D15=0,"",RES_hh_tes_in!D15/RES_hh_fec_in!D15)</f>
        <v>2.6729000552589186</v>
      </c>
      <c r="E15" s="70">
        <f>IF(RES_hh_tes_in!E15=0,"",RES_hh_tes_in!E15/RES_hh_fec_in!E15)</f>
        <v>2.7665304511869344</v>
      </c>
      <c r="F15" s="70">
        <f>IF(RES_hh_tes_in!F15=0,"",RES_hh_tes_in!F15/RES_hh_fec_in!F15)</f>
        <v>2.8602614034708482</v>
      </c>
      <c r="G15" s="70">
        <f>IF(RES_hh_tes_in!G15=0,"",RES_hh_tes_in!G15/RES_hh_fec_in!G15)</f>
        <v>2.954883031757972</v>
      </c>
      <c r="H15" s="70">
        <f>IF(RES_hh_tes_in!H15=0,"",RES_hh_tes_in!H15/RES_hh_fec_in!H15)</f>
        <v>3.0502935006597061</v>
      </c>
      <c r="I15" s="70">
        <f>IF(RES_hh_tes_in!I15=0,"",RES_hh_tes_in!I15/RES_hh_fec_in!I15)</f>
        <v>3.1466821585238849</v>
      </c>
      <c r="J15" s="70">
        <f>IF(RES_hh_tes_in!J15=0,"",RES_hh_tes_in!J15/RES_hh_fec_in!J15)</f>
        <v>3.2448366088275011</v>
      </c>
      <c r="K15" s="70">
        <f>IF(RES_hh_tes_in!K15=0,"",RES_hh_tes_in!K15/RES_hh_fec_in!K15)</f>
        <v>3.3454190853934613</v>
      </c>
      <c r="L15" s="70">
        <f>IF(RES_hh_tes_in!L15=0,"",RES_hh_tes_in!L15/RES_hh_fec_in!L15)</f>
        <v>3.4485933216566864</v>
      </c>
      <c r="M15" s="70">
        <f>IF(RES_hh_tes_in!M15=0,"",RES_hh_tes_in!M15/RES_hh_fec_in!M15)</f>
        <v>3.571825224887009</v>
      </c>
      <c r="N15" s="70">
        <f>IF(RES_hh_tes_in!N15=0,"",RES_hh_tes_in!N15/RES_hh_fec_in!N15)</f>
        <v>3.72083068864162</v>
      </c>
      <c r="O15" s="70">
        <f>IF(RES_hh_tes_in!O15=0,"",RES_hh_tes_in!O15/RES_hh_fec_in!O15)</f>
        <v>3.8987697321627297</v>
      </c>
      <c r="P15" s="70">
        <f>IF(RES_hh_tes_in!P15=0,"",RES_hh_tes_in!P15/RES_hh_fec_in!P15)</f>
        <v>4.0917407932836838</v>
      </c>
      <c r="Q15" s="70">
        <f>IF(RES_hh_tes_in!Q15=0,"",RES_hh_tes_in!Q15/RES_hh_fec_in!Q15)</f>
        <v>4.2575769558155772</v>
      </c>
      <c r="R15" s="70">
        <f>IF(RES_hh_tes_in!R15=0,"",RES_hh_tes_in!R15/RES_hh_fec_in!R15)</f>
        <v>4.361615634969092</v>
      </c>
      <c r="S15" s="70">
        <f>IF(RES_hh_tes_in!S15=0,"",RES_hh_tes_in!S15/RES_hh_fec_in!S15)</f>
        <v>4.4444253153382638</v>
      </c>
      <c r="T15" s="70">
        <f>IF(RES_hh_tes_in!T15=0,"",RES_hh_tes_in!T15/RES_hh_fec_in!T15)</f>
        <v>4.5136159556151618</v>
      </c>
      <c r="U15" s="70">
        <f>IF(RES_hh_tes_in!U15=0,"",RES_hh_tes_in!U15/RES_hh_fec_in!U15)</f>
        <v>4.5766051570293511</v>
      </c>
      <c r="V15" s="70">
        <f>IF(RES_hh_tes_in!V15=0,"",RES_hh_tes_in!V15/RES_hh_fec_in!V15)</f>
        <v>4.6408295384211247</v>
      </c>
      <c r="W15" s="70">
        <f>IF(RES_hh_tes_in!W15=0,"",RES_hh_tes_in!W15/RES_hh_fec_in!W15)</f>
        <v>4.7037061049260407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2.5802479381017775</v>
      </c>
      <c r="D16" s="78">
        <f>IF(RES_hh_tes_in!D16=0,"",RES_hh_tes_in!D16/RES_hh_fec_in!D16)</f>
        <v>2.6729000552589186</v>
      </c>
      <c r="E16" s="78">
        <f>IF(RES_hh_tes_in!E16=0,"",RES_hh_tes_in!E16/RES_hh_fec_in!E16)</f>
        <v>2.7665304511869344</v>
      </c>
      <c r="F16" s="78">
        <f>IF(RES_hh_tes_in!F16=0,"",RES_hh_tes_in!F16/RES_hh_fec_in!F16)</f>
        <v>2.8602614034708482</v>
      </c>
      <c r="G16" s="78">
        <f>IF(RES_hh_tes_in!G16=0,"",RES_hh_tes_in!G16/RES_hh_fec_in!G16)</f>
        <v>2.954883031757972</v>
      </c>
      <c r="H16" s="78">
        <f>IF(RES_hh_tes_in!H16=0,"",RES_hh_tes_in!H16/RES_hh_fec_in!H16)</f>
        <v>3.0502935006597061</v>
      </c>
      <c r="I16" s="78">
        <f>IF(RES_hh_tes_in!I16=0,"",RES_hh_tes_in!I16/RES_hh_fec_in!I16)</f>
        <v>3.1466821585238849</v>
      </c>
      <c r="J16" s="78">
        <f>IF(RES_hh_tes_in!J16=0,"",RES_hh_tes_in!J16/RES_hh_fec_in!J16)</f>
        <v>3.2448366088275011</v>
      </c>
      <c r="K16" s="78">
        <f>IF(RES_hh_tes_in!K16=0,"",RES_hh_tes_in!K16/RES_hh_fec_in!K16)</f>
        <v>3.3454190853934613</v>
      </c>
      <c r="L16" s="78">
        <f>IF(RES_hh_tes_in!L16=0,"",RES_hh_tes_in!L16/RES_hh_fec_in!L16)</f>
        <v>3.4485933216566864</v>
      </c>
      <c r="M16" s="78">
        <f>IF(RES_hh_tes_in!M16=0,"",RES_hh_tes_in!M16/RES_hh_fec_in!M16)</f>
        <v>3.571825224887009</v>
      </c>
      <c r="N16" s="78">
        <f>IF(RES_hh_tes_in!N16=0,"",RES_hh_tes_in!N16/RES_hh_fec_in!N16)</f>
        <v>3.72083068864162</v>
      </c>
      <c r="O16" s="78">
        <f>IF(RES_hh_tes_in!O16=0,"",RES_hh_tes_in!O16/RES_hh_fec_in!O16)</f>
        <v>3.8987697321627297</v>
      </c>
      <c r="P16" s="78">
        <f>IF(RES_hh_tes_in!P16=0,"",RES_hh_tes_in!P16/RES_hh_fec_in!P16)</f>
        <v>4.0917407932836838</v>
      </c>
      <c r="Q16" s="78">
        <f>IF(RES_hh_tes_in!Q16=0,"",RES_hh_tes_in!Q16/RES_hh_fec_in!Q16)</f>
        <v>4.2575769558155772</v>
      </c>
      <c r="R16" s="78">
        <f>IF(RES_hh_tes_in!R16=0,"",RES_hh_tes_in!R16/RES_hh_fec_in!R16)</f>
        <v>4.361615634969092</v>
      </c>
      <c r="S16" s="78">
        <f>IF(RES_hh_tes_in!S16=0,"",RES_hh_tes_in!S16/RES_hh_fec_in!S16)</f>
        <v>4.4444253153382638</v>
      </c>
      <c r="T16" s="78">
        <f>IF(RES_hh_tes_in!T16=0,"",RES_hh_tes_in!T16/RES_hh_fec_in!T16)</f>
        <v>4.5136159556151618</v>
      </c>
      <c r="U16" s="78">
        <f>IF(RES_hh_tes_in!U16=0,"",RES_hh_tes_in!U16/RES_hh_fec_in!U16)</f>
        <v>4.5766051570293511</v>
      </c>
      <c r="V16" s="78">
        <f>IF(RES_hh_tes_in!V16=0,"",RES_hh_tes_in!V16/RES_hh_fec_in!V16)</f>
        <v>4.6408295384211247</v>
      </c>
      <c r="W16" s="78">
        <f>IF(RES_hh_tes_in!W16=0,"",RES_hh_tes_in!W16/RES_hh_fec_in!W16)</f>
        <v>4.7037061049260407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0.64111710976087355</v>
      </c>
      <c r="D17" s="70">
        <f>IF(RES_hh_tes_in!D17=0,"",RES_hh_tes_in!D17/RES_hh_fec_in!D17)</f>
        <v>0.64216333019033844</v>
      </c>
      <c r="E17" s="70">
        <f>IF(RES_hh_tes_in!E17=0,"",RES_hh_tes_in!E17/RES_hh_fec_in!E17)</f>
        <v>0.64607843931365794</v>
      </c>
      <c r="F17" s="70">
        <f>IF(RES_hh_tes_in!F17=0,"",RES_hh_tes_in!F17/RES_hh_fec_in!F17)</f>
        <v>0.64305636451926185</v>
      </c>
      <c r="G17" s="70">
        <f>IF(RES_hh_tes_in!G17=0,"",RES_hh_tes_in!G17/RES_hh_fec_in!G17)</f>
        <v>0.64855609211686616</v>
      </c>
      <c r="H17" s="70">
        <f>IF(RES_hh_tes_in!H17=0,"",RES_hh_tes_in!H17/RES_hh_fec_in!H17)</f>
        <v>0.64930828007363139</v>
      </c>
      <c r="I17" s="70">
        <f>IF(RES_hh_tes_in!I17=0,"",RES_hh_tes_in!I17/RES_hh_fec_in!I17)</f>
        <v>0.65290575655345207</v>
      </c>
      <c r="J17" s="70">
        <f>IF(RES_hh_tes_in!J17=0,"",RES_hh_tes_in!J17/RES_hh_fec_in!J17)</f>
        <v>0.64763292147521934</v>
      </c>
      <c r="K17" s="70">
        <f>IF(RES_hh_tes_in!K17=0,"",RES_hh_tes_in!K17/RES_hh_fec_in!K17)</f>
        <v>0.66319719127445598</v>
      </c>
      <c r="L17" s="70">
        <f>IF(RES_hh_tes_in!L17=0,"",RES_hh_tes_in!L17/RES_hh_fec_in!L17)</f>
        <v>0.66295534406478729</v>
      </c>
      <c r="M17" s="70">
        <f>IF(RES_hh_tes_in!M17=0,"",RES_hh_tes_in!M17/RES_hh_fec_in!M17)</f>
        <v>0.66816846191888857</v>
      </c>
      <c r="N17" s="70">
        <f>IF(RES_hh_tes_in!N17=0,"",RES_hh_tes_in!N17/RES_hh_fec_in!N17)</f>
        <v>0.67976652765536749</v>
      </c>
      <c r="O17" s="70">
        <f>IF(RES_hh_tes_in!O17=0,"",RES_hh_tes_in!O17/RES_hh_fec_in!O17)</f>
        <v>0.70243032760454238</v>
      </c>
      <c r="P17" s="70">
        <f>IF(RES_hh_tes_in!P17=0,"",RES_hh_tes_in!P17/RES_hh_fec_in!P17)</f>
        <v>0.7327463685842126</v>
      </c>
      <c r="Q17" s="70">
        <f>IF(RES_hh_tes_in!Q17=0,"",RES_hh_tes_in!Q17/RES_hh_fec_in!Q17)</f>
        <v>0.75685029712366259</v>
      </c>
      <c r="R17" s="70">
        <f>IF(RES_hh_tes_in!R17=0,"",RES_hh_tes_in!R17/RES_hh_fec_in!R17)</f>
        <v>0.76562542508912756</v>
      </c>
      <c r="S17" s="70">
        <f>IF(RES_hh_tes_in!S17=0,"",RES_hh_tes_in!S17/RES_hh_fec_in!S17)</f>
        <v>0.77997797459687457</v>
      </c>
      <c r="T17" s="70">
        <f>IF(RES_hh_tes_in!T17=0,"",RES_hh_tes_in!T17/RES_hh_fec_in!T17)</f>
        <v>0.7863620127766815</v>
      </c>
      <c r="U17" s="70">
        <f>IF(RES_hh_tes_in!U17=0,"",RES_hh_tes_in!U17/RES_hh_fec_in!U17)</f>
        <v>0.79445122860242745</v>
      </c>
      <c r="V17" s="70">
        <f>IF(RES_hh_tes_in!V17=0,"",RES_hh_tes_in!V17/RES_hh_fec_in!V17)</f>
        <v>0.79959192618757935</v>
      </c>
      <c r="W17" s="70">
        <f>IF(RES_hh_tes_in!W17=0,"",RES_hh_tes_in!W17/RES_hh_fec_in!W17)</f>
        <v>0.81161157266594652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0.62275945504834473</v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>
        <f>IF(RES_hh_tes_in!H18=0,"",RES_hh_tes_in!H18/RES_hh_fec_in!H18)</f>
        <v>0.64523447698932113</v>
      </c>
      <c r="I18" s="78">
        <f>IF(RES_hh_tes_in!I18=0,"",RES_hh_tes_in!I18/RES_hh_fec_in!I18)</f>
        <v>0.6502229785473258</v>
      </c>
      <c r="J18" s="78">
        <f>IF(RES_hh_tes_in!J18=0,"",RES_hh_tes_in!J18/RES_hh_fec_in!J18)</f>
        <v>0.65537519350891071</v>
      </c>
      <c r="K18" s="78">
        <f>IF(RES_hh_tes_in!K18=0,"",RES_hh_tes_in!K18/RES_hh_fec_in!K18)</f>
        <v>0.66068150451467933</v>
      </c>
      <c r="L18" s="78">
        <f>IF(RES_hh_tes_in!L18=0,"",RES_hh_tes_in!L18/RES_hh_fec_in!L18)</f>
        <v>0.6661120895638406</v>
      </c>
      <c r="M18" s="78">
        <f>IF(RES_hh_tes_in!M18=0,"",RES_hh_tes_in!M18/RES_hh_fec_in!M18)</f>
        <v>0.67166304546818811</v>
      </c>
      <c r="N18" s="78">
        <f>IF(RES_hh_tes_in!N18=0,"",RES_hh_tes_in!N18/RES_hh_fec_in!N18)</f>
        <v>0.67706714965370762</v>
      </c>
      <c r="O18" s="78">
        <f>IF(RES_hh_tes_in!O18=0,"",RES_hh_tes_in!O18/RES_hh_fec_in!O18)</f>
        <v>0.68223873352651976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0.59558778437125059</v>
      </c>
      <c r="D19" s="78">
        <f>IF(RES_hh_tes_in!D19=0,"",RES_hh_tes_in!D19/RES_hh_fec_in!D19)</f>
        <v>0.59725697561038171</v>
      </c>
      <c r="E19" s="78">
        <f>IF(RES_hh_tes_in!E19=0,"",RES_hh_tes_in!E19/RES_hh_fec_in!E19)</f>
        <v>0.59920249132669023</v>
      </c>
      <c r="F19" s="78">
        <f>IF(RES_hh_tes_in!F19=0,"",RES_hh_tes_in!F19/RES_hh_fec_in!F19)</f>
        <v>0.60118568765352287</v>
      </c>
      <c r="G19" s="78">
        <f>IF(RES_hh_tes_in!G19=0,"",RES_hh_tes_in!G19/RES_hh_fec_in!G19)</f>
        <v>0.60342336257069418</v>
      </c>
      <c r="H19" s="78">
        <f>IF(RES_hh_tes_in!H19=0,"",RES_hh_tes_in!H19/RES_hh_fec_in!H19)</f>
        <v>0.60588898276546765</v>
      </c>
      <c r="I19" s="78">
        <f>IF(RES_hh_tes_in!I19=0,"",RES_hh_tes_in!I19/RES_hh_fec_in!I19)</f>
        <v>0.60863596726640457</v>
      </c>
      <c r="J19" s="78">
        <f>IF(RES_hh_tes_in!J19=0,"",RES_hh_tes_in!J19/RES_hh_fec_in!J19)</f>
        <v>0.61188315497829915</v>
      </c>
      <c r="K19" s="78">
        <f>IF(RES_hh_tes_in!K19=0,"",RES_hh_tes_in!K19/RES_hh_fec_in!K19)</f>
        <v>0.61581661653170527</v>
      </c>
      <c r="L19" s="78">
        <f>IF(RES_hh_tes_in!L19=0,"",RES_hh_tes_in!L19/RES_hh_fec_in!L19)</f>
        <v>0.62048613344880466</v>
      </c>
      <c r="M19" s="78">
        <f>IF(RES_hh_tes_in!M19=0,"",RES_hh_tes_in!M19/RES_hh_fec_in!M19)</f>
        <v>0.63030722159606811</v>
      </c>
      <c r="N19" s="78">
        <f>IF(RES_hh_tes_in!N19=0,"",RES_hh_tes_in!N19/RES_hh_fec_in!N19)</f>
        <v>0.64668136267441201</v>
      </c>
      <c r="O19" s="78">
        <f>IF(RES_hh_tes_in!O19=0,"",RES_hh_tes_in!O19/RES_hh_fec_in!O19)</f>
        <v>0.67077847625571141</v>
      </c>
      <c r="P19" s="78">
        <f>IF(RES_hh_tes_in!P19=0,"",RES_hh_tes_in!P19/RES_hh_fec_in!P19)</f>
        <v>0.70013971994860802</v>
      </c>
      <c r="Q19" s="78">
        <f>IF(RES_hh_tes_in!Q19=0,"",RES_hh_tes_in!Q19/RES_hh_fec_in!Q19)</f>
        <v>0.72679831866416467</v>
      </c>
      <c r="R19" s="78">
        <f>IF(RES_hh_tes_in!R19=0,"",RES_hh_tes_in!R19/RES_hh_fec_in!R19)</f>
        <v>0.74478961154675594</v>
      </c>
      <c r="S19" s="78">
        <f>IF(RES_hh_tes_in!S19=0,"",RES_hh_tes_in!S19/RES_hh_fec_in!S19)</f>
        <v>0.76212667559727265</v>
      </c>
      <c r="T19" s="78">
        <f>IF(RES_hh_tes_in!T19=0,"",RES_hh_tes_in!T19/RES_hh_fec_in!T19)</f>
        <v>0.77782816756753759</v>
      </c>
      <c r="U19" s="78">
        <f>IF(RES_hh_tes_in!U19=0,"",RES_hh_tes_in!U19/RES_hh_fec_in!U19)</f>
        <v>0.79091274420942781</v>
      </c>
      <c r="V19" s="78">
        <f>IF(RES_hh_tes_in!V19=0,"",RES_hh_tes_in!V19/RES_hh_fec_in!V19)</f>
        <v>0.80039906227479862</v>
      </c>
      <c r="W19" s="78">
        <f>IF(RES_hh_tes_in!W19=0,"",RES_hh_tes_in!W19/RES_hh_fec_in!W19)</f>
        <v>0.80486131363630253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0.53716772337415886</v>
      </c>
      <c r="D20" s="78">
        <f>IF(RES_hh_tes_in!D20=0,"",RES_hh_tes_in!D20/RES_hh_fec_in!D20)</f>
        <v>0.5391000225861533</v>
      </c>
      <c r="E20" s="78">
        <f>IF(RES_hh_tes_in!E20=0,"",RES_hh_tes_in!E20/RES_hh_fec_in!E20)</f>
        <v>0.5413522022030931</v>
      </c>
      <c r="F20" s="78">
        <f>IF(RES_hh_tes_in!F20=0,"",RES_hh_tes_in!F20/RES_hh_fec_in!F20)</f>
        <v>0.54364800187525264</v>
      </c>
      <c r="G20" s="78">
        <f>IF(RES_hh_tes_in!G20=0,"",RES_hh_tes_in!G20/RES_hh_fec_in!G20)</f>
        <v>0.54623839258530715</v>
      </c>
      <c r="H20" s="78">
        <f>IF(RES_hh_tes_in!H20=0,"",RES_hh_tes_in!H20/RES_hh_fec_in!H20)</f>
        <v>0.54909265868001678</v>
      </c>
      <c r="I20" s="78">
        <f>IF(RES_hh_tes_in!I20=0,"",RES_hh_tes_in!I20/RES_hh_fec_in!I20)</f>
        <v>0.5522726394168459</v>
      </c>
      <c r="J20" s="78">
        <f>IF(RES_hh_tes_in!J20=0,"",RES_hh_tes_in!J20/RES_hh_fec_in!J20)</f>
        <v>0.55603166840633289</v>
      </c>
      <c r="K20" s="78">
        <f>IF(RES_hh_tes_in!K20=0,"",RES_hh_tes_in!K20/RES_hh_fec_in!K20)</f>
        <v>0.56058514585210062</v>
      </c>
      <c r="L20" s="78">
        <f>IF(RES_hh_tes_in!L20=0,"",RES_hh_tes_in!L20/RES_hh_fec_in!L20)</f>
        <v>0.56599070013957842</v>
      </c>
      <c r="M20" s="78">
        <f>IF(RES_hh_tes_in!M20=0,"",RES_hh_tes_in!M20/RES_hh_fec_in!M20)</f>
        <v>0.57735984733074286</v>
      </c>
      <c r="N20" s="78">
        <f>IF(RES_hh_tes_in!N20=0,"",RES_hh_tes_in!N20/RES_hh_fec_in!N20)</f>
        <v>0.59631497911015385</v>
      </c>
      <c r="O20" s="78">
        <f>IF(RES_hh_tes_in!O20=0,"",RES_hh_tes_in!O20/RES_hh_fec_in!O20)</f>
        <v>0.62421042481637534</v>
      </c>
      <c r="P20" s="78">
        <f>IF(RES_hh_tes_in!P20=0,"",RES_hh_tes_in!P20/RES_hh_fec_in!P20)</f>
        <v>0.65819976451629558</v>
      </c>
      <c r="Q20" s="78">
        <f>IF(RES_hh_tes_in!Q20=0,"",RES_hh_tes_in!Q20/RES_hh_fec_in!Q20)</f>
        <v>0.68906045206564925</v>
      </c>
      <c r="R20" s="78">
        <f>IF(RES_hh_tes_in!R20=0,"",RES_hh_tes_in!R20/RES_hh_fec_in!R20)</f>
        <v>0.7098876408531285</v>
      </c>
      <c r="S20" s="78">
        <f>IF(RES_hh_tes_in!S20=0,"",RES_hh_tes_in!S20/RES_hh_fec_in!S20)</f>
        <v>0.72995747732108629</v>
      </c>
      <c r="T20" s="78">
        <f>IF(RES_hh_tes_in!T20=0,"",RES_hh_tes_in!T20/RES_hh_fec_in!T20)</f>
        <v>0.74813393299016306</v>
      </c>
      <c r="U20" s="78">
        <f>IF(RES_hh_tes_in!U20=0,"",RES_hh_tes_in!U20/RES_hh_fec_in!U20)</f>
        <v>0.76328097938106421</v>
      </c>
      <c r="V20" s="78">
        <f>IF(RES_hh_tes_in!V20=0,"",RES_hh_tes_in!V20/RES_hh_fec_in!V20)</f>
        <v>0.77426258801446735</v>
      </c>
      <c r="W20" s="78">
        <f>IF(RES_hh_tes_in!W20=0,"",RES_hh_tes_in!W20/RES_hh_fec_in!W20)</f>
        <v>0.77942820630158671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0.59355115927999136</v>
      </c>
      <c r="D21" s="78">
        <f>IF(RES_hh_tes_in!D21=0,"",RES_hh_tes_in!D21/RES_hh_fec_in!D21)</f>
        <v>0.59930421574192283</v>
      </c>
      <c r="E21" s="78">
        <f>IF(RES_hh_tes_in!E21=0,"",RES_hh_tes_in!E21/RES_hh_fec_in!E21)</f>
        <v>0.60530601521778116</v>
      </c>
      <c r="F21" s="78">
        <f>IF(RES_hh_tes_in!F21=0,"",RES_hh_tes_in!F21/RES_hh_fec_in!F21)</f>
        <v>0.61135632692332109</v>
      </c>
      <c r="G21" s="78">
        <f>IF(RES_hh_tes_in!G21=0,"",RES_hh_tes_in!G21/RES_hh_fec_in!G21)</f>
        <v>0.6176336844328294</v>
      </c>
      <c r="H21" s="78">
        <f>IF(RES_hh_tes_in!H21=0,"",RES_hh_tes_in!H21/RES_hh_fec_in!H21)</f>
        <v>0.62411391676077921</v>
      </c>
      <c r="I21" s="78">
        <f>IF(RES_hh_tes_in!I21=0,"",RES_hh_tes_in!I21/RES_hh_fec_in!I21)</f>
        <v>0.63083867225728329</v>
      </c>
      <c r="J21" s="78">
        <f>IF(RES_hh_tes_in!J21=0,"",RES_hh_tes_in!J21/RES_hh_fec_in!J21)</f>
        <v>0.63798394118418456</v>
      </c>
      <c r="K21" s="78">
        <f>IF(RES_hh_tes_in!K21=0,"",RES_hh_tes_in!K21/RES_hh_fec_in!K21)</f>
        <v>0.6456964727249217</v>
      </c>
      <c r="L21" s="78">
        <f>IF(RES_hh_tes_in!L21=0,"",RES_hh_tes_in!L21/RES_hh_fec_in!L21)</f>
        <v>0.65401048363711956</v>
      </c>
      <c r="M21" s="78">
        <f>IF(RES_hh_tes_in!M21=0,"",RES_hh_tes_in!M21/RES_hh_fec_in!M21)</f>
        <v>0.66658340275508676</v>
      </c>
      <c r="N21" s="78">
        <f>IF(RES_hh_tes_in!N21=0,"",RES_hh_tes_in!N21/RES_hh_fec_in!N21)</f>
        <v>0.68454102229666947</v>
      </c>
      <c r="O21" s="78">
        <f>IF(RES_hh_tes_in!O21=0,"",RES_hh_tes_in!O21/RES_hh_fec_in!O21)</f>
        <v>0.7087146026868637</v>
      </c>
      <c r="P21" s="78">
        <f>IF(RES_hh_tes_in!P21=0,"",RES_hh_tes_in!P21/RES_hh_fec_in!P21)</f>
        <v>0.73684442366792335</v>
      </c>
      <c r="Q21" s="78">
        <f>IF(RES_hh_tes_in!Q21=0,"",RES_hh_tes_in!Q21/RES_hh_fec_in!Q21)</f>
        <v>0.76184129924989885</v>
      </c>
      <c r="R21" s="78">
        <f>IF(RES_hh_tes_in!R21=0,"",RES_hh_tes_in!R21/RES_hh_fec_in!R21)</f>
        <v>0.77827737717384138</v>
      </c>
      <c r="S21" s="78">
        <f>IF(RES_hh_tes_in!S21=0,"",RES_hh_tes_in!S21/RES_hh_fec_in!S21)</f>
        <v>0.79327423979830891</v>
      </c>
      <c r="T21" s="78">
        <f>IF(RES_hh_tes_in!T21=0,"",RES_hh_tes_in!T21/RES_hh_fec_in!T21)</f>
        <v>0.80644257017751109</v>
      </c>
      <c r="U21" s="78">
        <f>IF(RES_hh_tes_in!U21=0,"",RES_hh_tes_in!U21/RES_hh_fec_in!U21)</f>
        <v>0.81734860133476028</v>
      </c>
      <c r="V21" s="78">
        <f>IF(RES_hh_tes_in!V21=0,"",RES_hh_tes_in!V21/RES_hh_fec_in!V21)</f>
        <v>0.82551634117830786</v>
      </c>
      <c r="W21" s="78">
        <f>IF(RES_hh_tes_in!W21=0,"",RES_hh_tes_in!W21/RES_hh_fec_in!W21)</f>
        <v>0.82973183261656624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0.6129542600424106</v>
      </c>
      <c r="D22" s="78">
        <f>IF(RES_hh_tes_in!D22=0,"",RES_hh_tes_in!D22/RES_hh_fec_in!D22)</f>
        <v>0.62679506880375202</v>
      </c>
      <c r="E22" s="78">
        <f>IF(RES_hh_tes_in!E22=0,"",RES_hh_tes_in!E22/RES_hh_fec_in!E22)</f>
        <v>0.64076745488471898</v>
      </c>
      <c r="F22" s="78">
        <f>IF(RES_hh_tes_in!F22=0,"",RES_hh_tes_in!F22/RES_hh_fec_in!F22)</f>
        <v>0.65485798664527706</v>
      </c>
      <c r="G22" s="78">
        <f>IF(RES_hh_tes_in!G22=0,"",RES_hh_tes_in!G22/RES_hh_fec_in!G22)</f>
        <v>0.66905331225857145</v>
      </c>
      <c r="H22" s="78">
        <f>IF(RES_hh_tes_in!H22=0,"",RES_hh_tes_in!H22/RES_hh_fec_in!H22)</f>
        <v>0.68333752406094206</v>
      </c>
      <c r="I22" s="78">
        <f>IF(RES_hh_tes_in!I22=0,"",RES_hh_tes_in!I22/RES_hh_fec_in!I22)</f>
        <v>0.69768970460299951</v>
      </c>
      <c r="J22" s="78">
        <f>IF(RES_hh_tes_in!J22=0,"",RES_hh_tes_in!J22/RES_hh_fec_in!J22)</f>
        <v>0.71206475264795777</v>
      </c>
      <c r="K22" s="78">
        <f>IF(RES_hh_tes_in!K22=0,"",RES_hh_tes_in!K22/RES_hh_fec_in!K22)</f>
        <v>0.72640300689075477</v>
      </c>
      <c r="L22" s="78">
        <f>IF(RES_hh_tes_in!L22=0,"",RES_hh_tes_in!L22/RES_hh_fec_in!L22)</f>
        <v>0.74065151439993793</v>
      </c>
      <c r="M22" s="78">
        <f>IF(RES_hh_tes_in!M22=0,"",RES_hh_tes_in!M22/RES_hh_fec_in!M22)</f>
        <v>0.75377382523122238</v>
      </c>
      <c r="N22" s="78">
        <f>IF(RES_hh_tes_in!N22=0,"",RES_hh_tes_in!N22/RES_hh_fec_in!N22)</f>
        <v>0.76521354927257612</v>
      </c>
      <c r="O22" s="78">
        <f>IF(RES_hh_tes_in!O22=0,"",RES_hh_tes_in!O22/RES_hh_fec_in!O22)</f>
        <v>0.77466968955198823</v>
      </c>
      <c r="P22" s="78">
        <f>IF(RES_hh_tes_in!P22=0,"",RES_hh_tes_in!P22/RES_hh_fec_in!P22)</f>
        <v>0.78295240153433077</v>
      </c>
      <c r="Q22" s="78">
        <f>IF(RES_hh_tes_in!Q22=0,"",RES_hh_tes_in!Q22/RES_hh_fec_in!Q22)</f>
        <v>0.79281315206012315</v>
      </c>
      <c r="R22" s="78">
        <f>IF(RES_hh_tes_in!R22=0,"",RES_hh_tes_in!R22/RES_hh_fec_in!R22)</f>
        <v>0.80735251733414959</v>
      </c>
      <c r="S22" s="78">
        <f>IF(RES_hh_tes_in!S22=0,"",RES_hh_tes_in!S22/RES_hh_fec_in!S22)</f>
        <v>0.82364781889637462</v>
      </c>
      <c r="T22" s="78">
        <f>IF(RES_hh_tes_in!T22=0,"",RES_hh_tes_in!T22/RES_hh_fec_in!T22)</f>
        <v>0.84002216177833</v>
      </c>
      <c r="U22" s="78">
        <f>IF(RES_hh_tes_in!U22=0,"",RES_hh_tes_in!U22/RES_hh_fec_in!U22)</f>
        <v>0.85510513272242039</v>
      </c>
      <c r="V22" s="78">
        <f>IF(RES_hh_tes_in!V22=0,"",RES_hh_tes_in!V22/RES_hh_fec_in!V22)</f>
        <v>0.86774807971956502</v>
      </c>
      <c r="W22" s="78">
        <f>IF(RES_hh_tes_in!W22=0,"",RES_hh_tes_in!W22/RES_hh_fec_in!W22)</f>
        <v>0.87791758007474385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0.66823870850367628</v>
      </c>
      <c r="D25" s="79">
        <f>IF(RES_hh_tes_in!D25=0,"",RES_hh_tes_in!D25/RES_hh_fec_in!D25)</f>
        <v>0.66939543206724139</v>
      </c>
      <c r="E25" s="79">
        <f>IF(RES_hh_tes_in!E25=0,"",RES_hh_tes_in!E25/RES_hh_fec_in!E25)</f>
        <v>0.67064112403150455</v>
      </c>
      <c r="F25" s="79">
        <f>IF(RES_hh_tes_in!F25=0,"",RES_hh_tes_in!F25/RES_hh_fec_in!F25)</f>
        <v>0.67189878200492814</v>
      </c>
      <c r="G25" s="79">
        <f>IF(RES_hh_tes_in!G25=0,"",RES_hh_tes_in!G25/RES_hh_fec_in!G25)</f>
        <v>0.67323908778732122</v>
      </c>
      <c r="H25" s="79">
        <f>IF(RES_hh_tes_in!H25=0,"",RES_hh_tes_in!H25/RES_hh_fec_in!H25)</f>
        <v>0.67465411889924098</v>
      </c>
      <c r="I25" s="79">
        <f>IF(RES_hh_tes_in!I25=0,"",RES_hh_tes_in!I25/RES_hh_fec_in!I25)</f>
        <v>0.67616228398818679</v>
      </c>
      <c r="J25" s="79">
        <f>IF(RES_hh_tes_in!J25=0,"",RES_hh_tes_in!J25/RES_hh_fec_in!J25)</f>
        <v>0.67783726993206994</v>
      </c>
      <c r="K25" s="79">
        <f>IF(RES_hh_tes_in!K25=0,"",RES_hh_tes_in!K25/RES_hh_fec_in!K25)</f>
        <v>0.67974437806400334</v>
      </c>
      <c r="L25" s="79">
        <f>IF(RES_hh_tes_in!L25=0,"",RES_hh_tes_in!L25/RES_hh_fec_in!L25)</f>
        <v>0.68190646301811697</v>
      </c>
      <c r="M25" s="79">
        <f>IF(RES_hh_tes_in!M25=0,"",RES_hh_tes_in!M25/RES_hh_fec_in!M25)</f>
        <v>0.68582165896180436</v>
      </c>
      <c r="N25" s="79">
        <f>IF(RES_hh_tes_in!N25=0,"",RES_hh_tes_in!N25/RES_hh_fec_in!N25)</f>
        <v>0.69214822353992966</v>
      </c>
      <c r="O25" s="79">
        <f>IF(RES_hh_tes_in!O25=0,"",RES_hh_tes_in!O25/RES_hh_fec_in!O25)</f>
        <v>0.70173029539029907</v>
      </c>
      <c r="P25" s="79">
        <f>IF(RES_hh_tes_in!P25=0,"",RES_hh_tes_in!P25/RES_hh_fec_in!P25)</f>
        <v>0.71419534081380354</v>
      </c>
      <c r="Q25" s="79">
        <f>IF(RES_hh_tes_in!Q25=0,"",RES_hh_tes_in!Q25/RES_hh_fec_in!Q25)</f>
        <v>0.72642654823904251</v>
      </c>
      <c r="R25" s="79">
        <f>IF(RES_hh_tes_in!R25=0,"",RES_hh_tes_in!R25/RES_hh_fec_in!R25)</f>
        <v>0.73519455871118544</v>
      </c>
      <c r="S25" s="79">
        <f>IF(RES_hh_tes_in!S25=0,"",RES_hh_tes_in!S25/RES_hh_fec_in!S25)</f>
        <v>0.74387612991543473</v>
      </c>
      <c r="T25" s="79">
        <f>IF(RES_hh_tes_in!T25=0,"",RES_hh_tes_in!T25/RES_hh_fec_in!T25)</f>
        <v>0.75228922543027654</v>
      </c>
      <c r="U25" s="79">
        <f>IF(RES_hh_tes_in!U25=0,"",RES_hh_tes_in!U25/RES_hh_fec_in!U25)</f>
        <v>0.76019224916681627</v>
      </c>
      <c r="V25" s="79">
        <f>IF(RES_hh_tes_in!V25=0,"",RES_hh_tes_in!V25/RES_hh_fec_in!V25)</f>
        <v>0.76721454435222092</v>
      </c>
      <c r="W25" s="79">
        <f>IF(RES_hh_tes_in!W25=0,"",RES_hh_tes_in!W25/RES_hh_fec_in!W25)</f>
        <v>0.77274244823690319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0.73438199160699535</v>
      </c>
      <c r="D27" s="70">
        <f>IF(RES_hh_tes_in!D27=0,"",RES_hh_tes_in!D27/RES_hh_fec_in!D27)</f>
        <v>0.73559305377358586</v>
      </c>
      <c r="E27" s="70">
        <f>IF(RES_hh_tes_in!E27=0,"",RES_hh_tes_in!E27/RES_hh_fec_in!E27)</f>
        <v>0.73888844113292917</v>
      </c>
      <c r="F27" s="70">
        <f>IF(RES_hh_tes_in!F27=0,"",RES_hh_tes_in!F27/RES_hh_fec_in!F27)</f>
        <v>0.73521266125364471</v>
      </c>
      <c r="G27" s="70">
        <f>IF(RES_hh_tes_in!G27=0,"",RES_hh_tes_in!G27/RES_hh_fec_in!G27)</f>
        <v>0.73394010842798563</v>
      </c>
      <c r="H27" s="70">
        <f>IF(RES_hh_tes_in!H27=0,"",RES_hh_tes_in!H27/RES_hh_fec_in!H27)</f>
        <v>0.72744651968609542</v>
      </c>
      <c r="I27" s="70">
        <f>IF(RES_hh_tes_in!I27=0,"",RES_hh_tes_in!I27/RES_hh_fec_in!I27)</f>
        <v>0.72804957340150145</v>
      </c>
      <c r="J27" s="70">
        <f>IF(RES_hh_tes_in!J27=0,"",RES_hh_tes_in!J27/RES_hh_fec_in!J27)</f>
        <v>0.7339499069501868</v>
      </c>
      <c r="K27" s="70">
        <f>IF(RES_hh_tes_in!K27=0,"",RES_hh_tes_in!K27/RES_hh_fec_in!K27)</f>
        <v>0.72899390114980434</v>
      </c>
      <c r="L27" s="70">
        <f>IF(RES_hh_tes_in!L27=0,"",RES_hh_tes_in!L27/RES_hh_fec_in!L27)</f>
        <v>0.72782780287306459</v>
      </c>
      <c r="M27" s="70">
        <f>IF(RES_hh_tes_in!M27=0,"",RES_hh_tes_in!M27/RES_hh_fec_in!M27)</f>
        <v>0.73327855983038093</v>
      </c>
      <c r="N27" s="70">
        <f>IF(RES_hh_tes_in!N27=0,"",RES_hh_tes_in!N27/RES_hh_fec_in!N27)</f>
        <v>0.73287999314959307</v>
      </c>
      <c r="O27" s="70">
        <f>IF(RES_hh_tes_in!O27=0,"",RES_hh_tes_in!O27/RES_hh_fec_in!O27)</f>
        <v>0.7432926364661403</v>
      </c>
      <c r="P27" s="70">
        <f>IF(RES_hh_tes_in!P27=0,"",RES_hh_tes_in!P27/RES_hh_fec_in!P27)</f>
        <v>0.75389239136739128</v>
      </c>
      <c r="Q27" s="70">
        <f>IF(RES_hh_tes_in!Q27=0,"",RES_hh_tes_in!Q27/RES_hh_fec_in!Q27)</f>
        <v>0.76104908352980305</v>
      </c>
      <c r="R27" s="70">
        <f>IF(RES_hh_tes_in!R27=0,"",RES_hh_tes_in!R27/RES_hh_fec_in!R27)</f>
        <v>0.76148061503338371</v>
      </c>
      <c r="S27" s="70">
        <f>IF(RES_hh_tes_in!S27=0,"",RES_hh_tes_in!S27/RES_hh_fec_in!S27)</f>
        <v>0.78120163994844982</v>
      </c>
      <c r="T27" s="70">
        <f>IF(RES_hh_tes_in!T27=0,"",RES_hh_tes_in!T27/RES_hh_fec_in!T27)</f>
        <v>0.79687977276959698</v>
      </c>
      <c r="U27" s="70">
        <f>IF(RES_hh_tes_in!U27=0,"",RES_hh_tes_in!U27/RES_hh_fec_in!U27)</f>
        <v>0.8088996403264842</v>
      </c>
      <c r="V27" s="70">
        <f>IF(RES_hh_tes_in!V27=0,"",RES_hh_tes_in!V27/RES_hh_fec_in!V27)</f>
        <v>0.80770665328473457</v>
      </c>
      <c r="W27" s="70">
        <f>IF(RES_hh_tes_in!W27=0,"",RES_hh_tes_in!W27/RES_hh_fec_in!W27)</f>
        <v>0.80676563121292288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0.61411909971580014</v>
      </c>
      <c r="D29" s="78">
        <f>IF(RES_hh_tes_in!D29=0,"",RES_hh_tes_in!D29/RES_hh_fec_in!D29)</f>
        <v>0.61427843669727855</v>
      </c>
      <c r="E29" s="78">
        <f>IF(RES_hh_tes_in!E29=0,"",RES_hh_tes_in!E29/RES_hh_fec_in!E29)</f>
        <v>0.61443552654173073</v>
      </c>
      <c r="F29" s="78">
        <f>IF(RES_hh_tes_in!F29=0,"",RES_hh_tes_in!F29/RES_hh_fec_in!F29)</f>
        <v>0.61459230995840686</v>
      </c>
      <c r="G29" s="78">
        <f>IF(RES_hh_tes_in!G29=0,"",RES_hh_tes_in!G29/RES_hh_fec_in!G29)</f>
        <v>0.61474702389405667</v>
      </c>
      <c r="H29" s="78">
        <f>IF(RES_hh_tes_in!H29=0,"",RES_hh_tes_in!H29/RES_hh_fec_in!H29)</f>
        <v>0.61489988412395313</v>
      </c>
      <c r="I29" s="78">
        <f>IF(RES_hh_tes_in!I29=0,"",RES_hh_tes_in!I29/RES_hh_fec_in!I29)</f>
        <v>0.61505045623172372</v>
      </c>
      <c r="J29" s="78">
        <f>IF(RES_hh_tes_in!J29=0,"",RES_hh_tes_in!J29/RES_hh_fec_in!J29)</f>
        <v>0.61519696056682627</v>
      </c>
      <c r="K29" s="78">
        <f>IF(RES_hh_tes_in!K29=0,"",RES_hh_tes_in!K29/RES_hh_fec_in!K29)</f>
        <v>0.61533788395819622</v>
      </c>
      <c r="L29" s="78">
        <f>IF(RES_hh_tes_in!L29=0,"",RES_hh_tes_in!L29/RES_hh_fec_in!L29)</f>
        <v>0.61547282157053651</v>
      </c>
      <c r="M29" s="78">
        <f>IF(RES_hh_tes_in!M29=0,"",RES_hh_tes_in!M29/RES_hh_fec_in!M29)</f>
        <v>0.61554543587135735</v>
      </c>
      <c r="N29" s="78">
        <f>IF(RES_hh_tes_in!N29=0,"",RES_hh_tes_in!N29/RES_hh_fec_in!N29)</f>
        <v>0.61554543587135735</v>
      </c>
      <c r="O29" s="78">
        <f>IF(RES_hh_tes_in!O29=0,"",RES_hh_tes_in!O29/RES_hh_fec_in!O29)</f>
        <v>0.61554543587135724</v>
      </c>
      <c r="P29" s="78">
        <f>IF(RES_hh_tes_in!P29=0,"",RES_hh_tes_in!P29/RES_hh_fec_in!P29)</f>
        <v>0.61554543587135746</v>
      </c>
      <c r="Q29" s="78">
        <f>IF(RES_hh_tes_in!Q29=0,"",RES_hh_tes_in!Q29/RES_hh_fec_in!Q29)</f>
        <v>0.61554543587135724</v>
      </c>
      <c r="R29" s="78">
        <f>IF(RES_hh_tes_in!R29=0,"",RES_hh_tes_in!R29/RES_hh_fec_in!R29)</f>
        <v>0.61600419112913107</v>
      </c>
      <c r="S29" s="78">
        <f>IF(RES_hh_tes_in!S29=0,"",RES_hh_tes_in!S29/RES_hh_fec_in!S29)</f>
        <v>0.61675435991773619</v>
      </c>
      <c r="T29" s="78">
        <f>IF(RES_hh_tes_in!T29=0,"",RES_hh_tes_in!T29/RES_hh_fec_in!T29)</f>
        <v>0.61762955683777465</v>
      </c>
      <c r="U29" s="78">
        <f>IF(RES_hh_tes_in!U29=0,"",RES_hh_tes_in!U29/RES_hh_fec_in!U29)</f>
        <v>0.61853601079067211</v>
      </c>
      <c r="V29" s="78">
        <f>IF(RES_hh_tes_in!V29=0,"",RES_hh_tes_in!V29/RES_hh_fec_in!V29)</f>
        <v>0.61937995067785234</v>
      </c>
      <c r="W29" s="78">
        <f>IF(RES_hh_tes_in!W29=0,"",RES_hh_tes_in!W29/RES_hh_fec_in!W29)</f>
        <v>0.62016137649931502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0.61115386676005845</v>
      </c>
      <c r="D30" s="78">
        <f>IF(RES_hh_tes_in!D30=0,"",RES_hh_tes_in!D30/RES_hh_fec_in!D30)</f>
        <v>0.61155975771175919</v>
      </c>
      <c r="E30" s="78">
        <f>IF(RES_hh_tes_in!E30=0,"",RES_hh_tes_in!E30/RES_hh_fec_in!E30)</f>
        <v>0.61195992436406899</v>
      </c>
      <c r="F30" s="78">
        <f>IF(RES_hh_tes_in!F30=0,"",RES_hh_tes_in!F30/RES_hh_fec_in!F30)</f>
        <v>0.61235931043009817</v>
      </c>
      <c r="G30" s="78">
        <f>IF(RES_hh_tes_in!G30=0,"",RES_hh_tes_in!G30/RES_hh_fec_in!G30)</f>
        <v>0.61275342475308625</v>
      </c>
      <c r="H30" s="78">
        <f>IF(RES_hh_tes_in!H30=0,"",RES_hh_tes_in!H30/RES_hh_fec_in!H30)</f>
        <v>0.61314281699344519</v>
      </c>
      <c r="I30" s="78">
        <f>IF(RES_hh_tes_in!I30=0,"",RES_hh_tes_in!I30/RES_hh_fec_in!I30)</f>
        <v>0.61352638053001773</v>
      </c>
      <c r="J30" s="78">
        <f>IF(RES_hh_tes_in!J30=0,"",RES_hh_tes_in!J30/RES_hh_fec_in!J30)</f>
        <v>0.61389958192652605</v>
      </c>
      <c r="K30" s="78">
        <f>IF(RES_hh_tes_in!K30=0,"",RES_hh_tes_in!K30/RES_hh_fec_in!K30)</f>
        <v>0.61425856656969757</v>
      </c>
      <c r="L30" s="78">
        <f>IF(RES_hh_tes_in!L30=0,"",RES_hh_tes_in!L30/RES_hh_fec_in!L30)</f>
        <v>0.61460230319245091</v>
      </c>
      <c r="M30" s="78">
        <f>IF(RES_hh_tes_in!M30=0,"",RES_hh_tes_in!M30/RES_hh_fec_in!M30)</f>
        <v>0.61478727900530883</v>
      </c>
      <c r="N30" s="78">
        <f>IF(RES_hh_tes_in!N30=0,"",RES_hh_tes_in!N30/RES_hh_fec_in!N30)</f>
        <v>0.61478727900530883</v>
      </c>
      <c r="O30" s="78">
        <f>IF(RES_hh_tes_in!O30=0,"",RES_hh_tes_in!O30/RES_hh_fec_in!O30)</f>
        <v>0.61478727900530883</v>
      </c>
      <c r="P30" s="78">
        <f>IF(RES_hh_tes_in!P30=0,"",RES_hh_tes_in!P30/RES_hh_fec_in!P30)</f>
        <v>0.61478727900530883</v>
      </c>
      <c r="Q30" s="78">
        <f>IF(RES_hh_tes_in!Q30=0,"",RES_hh_tes_in!Q30/RES_hh_fec_in!Q30)</f>
        <v>0.61478727900530883</v>
      </c>
      <c r="R30" s="78">
        <f>IF(RES_hh_tes_in!R30=0,"",RES_hh_tes_in!R30/RES_hh_fec_in!R30)</f>
        <v>0.61595590041666026</v>
      </c>
      <c r="S30" s="78">
        <f>IF(RES_hh_tes_in!S30=0,"",RES_hh_tes_in!S30/RES_hh_fec_in!S30)</f>
        <v>0.61786686120378109</v>
      </c>
      <c r="T30" s="78">
        <f>IF(RES_hh_tes_in!T30=0,"",RES_hh_tes_in!T30/RES_hh_fec_in!T30)</f>
        <v>0.62009631545542043</v>
      </c>
      <c r="U30" s="78">
        <f>IF(RES_hh_tes_in!U30=0,"",RES_hh_tes_in!U30/RES_hh_fec_in!U30)</f>
        <v>0.62240539307319021</v>
      </c>
      <c r="V30" s="78">
        <f>IF(RES_hh_tes_in!V30=0,"",RES_hh_tes_in!V30/RES_hh_fec_in!V30)</f>
        <v>0.6245552239587</v>
      </c>
      <c r="W30" s="78">
        <f>IF(RES_hh_tes_in!W30=0,"",RES_hh_tes_in!W30/RES_hh_fec_in!W30)</f>
        <v>0.62654580811194871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0.76827466340404804</v>
      </c>
      <c r="D32" s="81">
        <f>IF(RES_hh_tes_in!D32=0,"",RES_hh_tes_in!D32/RES_hh_fec_in!D32)</f>
        <v>0.76964317349952105</v>
      </c>
      <c r="E32" s="81">
        <f>IF(RES_hh_tes_in!E32=0,"",RES_hh_tes_in!E32/RES_hh_fec_in!E32)</f>
        <v>0.77106228778130681</v>
      </c>
      <c r="F32" s="81">
        <f>IF(RES_hh_tes_in!F32=0,"",RES_hh_tes_in!F32/RES_hh_fec_in!F32)</f>
        <v>0.77248830263395352</v>
      </c>
      <c r="G32" s="81">
        <f>IF(RES_hh_tes_in!G32=0,"",RES_hh_tes_in!G32/RES_hh_fec_in!G32)</f>
        <v>0.7739609209657039</v>
      </c>
      <c r="H32" s="81">
        <f>IF(RES_hh_tes_in!H32=0,"",RES_hh_tes_in!H32/RES_hh_fec_in!H32)</f>
        <v>0.77547528364603635</v>
      </c>
      <c r="I32" s="81">
        <f>IF(RES_hh_tes_in!I32=0,"",RES_hh_tes_in!I32/RES_hh_fec_in!I32)</f>
        <v>0.77704117347270174</v>
      </c>
      <c r="J32" s="81">
        <f>IF(RES_hh_tes_in!J32=0,"",RES_hh_tes_in!J32/RES_hh_fec_in!J32)</f>
        <v>0.77869866711507019</v>
      </c>
      <c r="K32" s="81">
        <f>IF(RES_hh_tes_in!K32=0,"",RES_hh_tes_in!K32/RES_hh_fec_in!K32)</f>
        <v>0.78048184028352352</v>
      </c>
      <c r="L32" s="81">
        <f>IF(RES_hh_tes_in!L32=0,"",RES_hh_tes_in!L32/RES_hh_fec_in!L32)</f>
        <v>0.78239980962762323</v>
      </c>
      <c r="M32" s="81">
        <f>IF(RES_hh_tes_in!M32=0,"",RES_hh_tes_in!M32/RES_hh_fec_in!M32)</f>
        <v>0.78500926881314426</v>
      </c>
      <c r="N32" s="81">
        <f>IF(RES_hh_tes_in!N32=0,"",RES_hh_tes_in!N32/RES_hh_fec_in!N32)</f>
        <v>0.78846807038615341</v>
      </c>
      <c r="O32" s="81">
        <f>IF(RES_hh_tes_in!O32=0,"",RES_hh_tes_in!O32/RES_hh_fec_in!O32)</f>
        <v>0.79316002952497766</v>
      </c>
      <c r="P32" s="81">
        <f>IF(RES_hh_tes_in!P32=0,"",RES_hh_tes_in!P32/RES_hh_fec_in!P32)</f>
        <v>0.799286729425422</v>
      </c>
      <c r="Q32" s="81">
        <f>IF(RES_hh_tes_in!Q32=0,"",RES_hh_tes_in!Q32/RES_hh_fec_in!Q32)</f>
        <v>0.8071832293190272</v>
      </c>
      <c r="R32" s="81">
        <f>IF(RES_hh_tes_in!R32=0,"",RES_hh_tes_in!R32/RES_hh_fec_in!R32)</f>
        <v>0.81792519982498901</v>
      </c>
      <c r="S32" s="81">
        <f>IF(RES_hh_tes_in!S32=0,"",RES_hh_tes_in!S32/RES_hh_fec_in!S32)</f>
        <v>0.83133218373094608</v>
      </c>
      <c r="T32" s="81">
        <f>IF(RES_hh_tes_in!T32=0,"",RES_hh_tes_in!T32/RES_hh_fec_in!T32)</f>
        <v>0.84574686581267899</v>
      </c>
      <c r="U32" s="81">
        <f>IF(RES_hh_tes_in!U32=0,"",RES_hh_tes_in!U32/RES_hh_fec_in!U32)</f>
        <v>0.85951193084600885</v>
      </c>
      <c r="V32" s="81">
        <f>IF(RES_hh_tes_in!V32=0,"",RES_hh_tes_in!V32/RES_hh_fec_in!V32)</f>
        <v>0.87097006360673868</v>
      </c>
      <c r="W32" s="81">
        <f>IF(RES_hh_tes_in!W32=0,"",RES_hh_tes_in!W32/RES_hh_fec_in!W32)</f>
        <v>0.87953910270787383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475.7466731863874</v>
      </c>
      <c r="D3" s="65">
        <f t="shared" si="0"/>
        <v>478.15958043700209</v>
      </c>
      <c r="E3" s="65">
        <f t="shared" si="0"/>
        <v>570.47636121380208</v>
      </c>
      <c r="F3" s="65">
        <f t="shared" si="0"/>
        <v>521.47354581315813</v>
      </c>
      <c r="G3" s="65">
        <f t="shared" si="0"/>
        <v>498.08860286432747</v>
      </c>
      <c r="H3" s="65">
        <f t="shared" si="0"/>
        <v>368.977200476826</v>
      </c>
      <c r="I3" s="65">
        <f t="shared" si="0"/>
        <v>328.56661490358613</v>
      </c>
      <c r="J3" s="65">
        <f t="shared" si="0"/>
        <v>437.04518283302178</v>
      </c>
      <c r="K3" s="65">
        <f t="shared" si="0"/>
        <v>449.8603521401576</v>
      </c>
      <c r="L3" s="65">
        <f t="shared" si="0"/>
        <v>439.11343809075186</v>
      </c>
      <c r="M3" s="65">
        <f t="shared" si="0"/>
        <v>481.82942349002576</v>
      </c>
      <c r="N3" s="65">
        <f t="shared" si="0"/>
        <v>328.68708934067394</v>
      </c>
      <c r="O3" s="65">
        <f t="shared" si="0"/>
        <v>349.00414403744929</v>
      </c>
      <c r="P3" s="65">
        <f t="shared" si="0"/>
        <v>245.60645555736807</v>
      </c>
      <c r="Q3" s="65">
        <f t="shared" si="0"/>
        <v>283.39827678065808</v>
      </c>
      <c r="R3" s="65">
        <f t="shared" ref="R3:V3" si="1">SUM(R4,R15,R17,R27)</f>
        <v>239.54986673274894</v>
      </c>
      <c r="S3" s="65">
        <f t="shared" si="1"/>
        <v>234.9895928641285</v>
      </c>
      <c r="T3" s="65">
        <f t="shared" si="1"/>
        <v>256.1579255394355</v>
      </c>
      <c r="U3" s="65">
        <f t="shared" si="1"/>
        <v>245.08688770365649</v>
      </c>
      <c r="V3" s="65">
        <f t="shared" si="1"/>
        <v>208.70418218172119</v>
      </c>
      <c r="W3" s="65">
        <f t="shared" ref="W3" si="2">SUM(W4,W15,W17,W27)</f>
        <v>227.11983912677806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455.01641879945953</v>
      </c>
      <c r="D4" s="69">
        <f t="shared" si="3"/>
        <v>456.01457174384848</v>
      </c>
      <c r="E4" s="69">
        <f t="shared" si="3"/>
        <v>548.1931525509483</v>
      </c>
      <c r="F4" s="69">
        <f t="shared" si="3"/>
        <v>495.0953592269276</v>
      </c>
      <c r="G4" s="69">
        <f t="shared" si="3"/>
        <v>471.08186607653727</v>
      </c>
      <c r="H4" s="69">
        <f t="shared" si="3"/>
        <v>338.98698647537594</v>
      </c>
      <c r="I4" s="69">
        <f t="shared" si="3"/>
        <v>291.84177378786433</v>
      </c>
      <c r="J4" s="69">
        <f t="shared" si="3"/>
        <v>394.85154115313719</v>
      </c>
      <c r="K4" s="69">
        <f t="shared" si="3"/>
        <v>397.51575880749147</v>
      </c>
      <c r="L4" s="69">
        <f t="shared" si="3"/>
        <v>396.91675702115651</v>
      </c>
      <c r="M4" s="69">
        <f t="shared" si="3"/>
        <v>427.77705532153436</v>
      </c>
      <c r="N4" s="69">
        <f t="shared" si="3"/>
        <v>292.14197200827368</v>
      </c>
      <c r="O4" s="69">
        <f t="shared" si="3"/>
        <v>316.85866222046769</v>
      </c>
      <c r="P4" s="69">
        <f t="shared" si="3"/>
        <v>221.17463809841291</v>
      </c>
      <c r="Q4" s="69">
        <f t="shared" si="3"/>
        <v>252.43169124315767</v>
      </c>
      <c r="R4" s="69">
        <f t="shared" ref="R4:V4" si="4">SUM(R5:R14)</f>
        <v>209.37880673283797</v>
      </c>
      <c r="S4" s="69">
        <f t="shared" si="4"/>
        <v>203.55658510576217</v>
      </c>
      <c r="T4" s="69">
        <f t="shared" si="4"/>
        <v>222.51814432546931</v>
      </c>
      <c r="U4" s="69">
        <f t="shared" si="4"/>
        <v>209.60367503996844</v>
      </c>
      <c r="V4" s="69">
        <f t="shared" si="4"/>
        <v>179.71991795289097</v>
      </c>
      <c r="W4" s="69">
        <f t="shared" ref="W4" si="5">SUM(W5:W14)</f>
        <v>188.30271133023007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19.917386674663298</v>
      </c>
      <c r="D5" s="72">
        <v>0</v>
      </c>
      <c r="E5" s="72">
        <v>0</v>
      </c>
      <c r="F5" s="72">
        <v>0</v>
      </c>
      <c r="G5" s="72">
        <v>0</v>
      </c>
      <c r="H5" s="72">
        <v>9.1289587257699818</v>
      </c>
      <c r="I5" s="72">
        <v>22.890534061601475</v>
      </c>
      <c r="J5" s="72">
        <v>31.588112978696543</v>
      </c>
      <c r="K5" s="72">
        <v>34.76275606379329</v>
      </c>
      <c r="L5" s="72">
        <v>10.510062991874724</v>
      </c>
      <c r="M5" s="72">
        <v>9.5600959247375066</v>
      </c>
      <c r="N5" s="72">
        <v>0.32996823437131434</v>
      </c>
      <c r="O5" s="72">
        <v>10.761363620874171</v>
      </c>
      <c r="P5" s="72">
        <v>2.9767839091535369E-3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0.64652432100432744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4.0398308236343867</v>
      </c>
      <c r="D6" s="72">
        <v>5.5998625470165813</v>
      </c>
      <c r="E6" s="72">
        <v>1.8737508668789253</v>
      </c>
      <c r="F6" s="72">
        <v>6.2552278969716033</v>
      </c>
      <c r="G6" s="72">
        <v>16.892091721111289</v>
      </c>
      <c r="H6" s="72">
        <v>13.061686422327071</v>
      </c>
      <c r="I6" s="72">
        <v>9.2077124394176852</v>
      </c>
      <c r="J6" s="72">
        <v>5.2653719755914317</v>
      </c>
      <c r="K6" s="72">
        <v>7.8394450125594446</v>
      </c>
      <c r="L6" s="72">
        <v>7.5875039304874292</v>
      </c>
      <c r="M6" s="72">
        <v>5.9747379981131559</v>
      </c>
      <c r="N6" s="72">
        <v>4.1115033401149228</v>
      </c>
      <c r="O6" s="72">
        <v>4.3878096224851992</v>
      </c>
      <c r="P6" s="72">
        <v>5.2599825181819684</v>
      </c>
      <c r="Q6" s="72">
        <v>4.4058544471319152</v>
      </c>
      <c r="R6" s="72">
        <v>6.1211865842913973</v>
      </c>
      <c r="S6" s="72">
        <v>5.5581713315840311</v>
      </c>
      <c r="T6" s="72">
        <v>6.259228233106211</v>
      </c>
      <c r="U6" s="72">
        <v>5.7213338021968649</v>
      </c>
      <c r="V6" s="72">
        <v>7.9881067864296567</v>
      </c>
      <c r="W6" s="72">
        <v>6.9988993604796601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145.48609592106624</v>
      </c>
      <c r="D7" s="72">
        <v>226.74176396555103</v>
      </c>
      <c r="E7" s="72">
        <v>354.32096137021341</v>
      </c>
      <c r="F7" s="72">
        <v>299.05640915151434</v>
      </c>
      <c r="G7" s="72">
        <v>251.79058272115347</v>
      </c>
      <c r="H7" s="72">
        <v>135.23106117133287</v>
      </c>
      <c r="I7" s="72">
        <v>91.434402813999498</v>
      </c>
      <c r="J7" s="72">
        <v>215.89874348459264</v>
      </c>
      <c r="K7" s="72">
        <v>142.33782657115364</v>
      </c>
      <c r="L7" s="72">
        <v>194.91107737036296</v>
      </c>
      <c r="M7" s="72">
        <v>224.34880100324006</v>
      </c>
      <c r="N7" s="72">
        <v>156.02798588656844</v>
      </c>
      <c r="O7" s="72">
        <v>183.00717077117841</v>
      </c>
      <c r="P7" s="72">
        <v>135.75753598333918</v>
      </c>
      <c r="Q7" s="72">
        <v>110.47726419500462</v>
      </c>
      <c r="R7" s="72">
        <v>96.195297576821233</v>
      </c>
      <c r="S7" s="72">
        <v>87.076246705814839</v>
      </c>
      <c r="T7" s="72">
        <v>105.22383007244323</v>
      </c>
      <c r="U7" s="72">
        <v>97.54780035479051</v>
      </c>
      <c r="V7" s="72">
        <v>86.61773161782763</v>
      </c>
      <c r="W7" s="72">
        <v>64.048126614216443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285.57310538009557</v>
      </c>
      <c r="D8" s="72">
        <v>223.67294523128083</v>
      </c>
      <c r="E8" s="72">
        <v>191.99844031385595</v>
      </c>
      <c r="F8" s="72">
        <v>189.78372217844171</v>
      </c>
      <c r="G8" s="72">
        <v>202.39919163427248</v>
      </c>
      <c r="H8" s="72">
        <v>181.565280155946</v>
      </c>
      <c r="I8" s="72">
        <v>168.30912447284564</v>
      </c>
      <c r="J8" s="72">
        <v>142.09931271425657</v>
      </c>
      <c r="K8" s="72">
        <v>212.57573115998508</v>
      </c>
      <c r="L8" s="72">
        <v>183.90811272843141</v>
      </c>
      <c r="M8" s="72">
        <v>187.89342039544366</v>
      </c>
      <c r="N8" s="72">
        <v>131.67251454721904</v>
      </c>
      <c r="O8" s="72">
        <v>118.7023182059299</v>
      </c>
      <c r="P8" s="72">
        <v>80.154142812982613</v>
      </c>
      <c r="Q8" s="72">
        <v>137.54857260102114</v>
      </c>
      <c r="R8" s="72">
        <v>107.06232257172535</v>
      </c>
      <c r="S8" s="72">
        <v>110.92216706836329</v>
      </c>
      <c r="T8" s="72">
        <v>111.03508601991986</v>
      </c>
      <c r="U8" s="72">
        <v>106.33454088298107</v>
      </c>
      <c r="V8" s="72">
        <v>85.114079548633697</v>
      </c>
      <c r="W8" s="72">
        <v>116.60916103452965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18.989274970327443</v>
      </c>
      <c r="D17" s="69">
        <f t="shared" si="7"/>
        <v>20.291953529114224</v>
      </c>
      <c r="E17" s="69">
        <f t="shared" si="7"/>
        <v>20.392708092245197</v>
      </c>
      <c r="F17" s="69">
        <f t="shared" si="7"/>
        <v>24.164684526674172</v>
      </c>
      <c r="G17" s="69">
        <f t="shared" si="7"/>
        <v>24.411929076248772</v>
      </c>
      <c r="H17" s="69">
        <f t="shared" si="7"/>
        <v>27.344279721014964</v>
      </c>
      <c r="I17" s="69">
        <f t="shared" si="7"/>
        <v>33.743798624048225</v>
      </c>
      <c r="J17" s="69">
        <f t="shared" si="7"/>
        <v>39.773854141261637</v>
      </c>
      <c r="K17" s="69">
        <f t="shared" si="7"/>
        <v>49.109630272575394</v>
      </c>
      <c r="L17" s="69">
        <f t="shared" si="7"/>
        <v>39.139192329758004</v>
      </c>
      <c r="M17" s="69">
        <f t="shared" si="7"/>
        <v>50.688661304303821</v>
      </c>
      <c r="N17" s="69">
        <f t="shared" si="7"/>
        <v>33.968384554234547</v>
      </c>
      <c r="O17" s="69">
        <f t="shared" si="7"/>
        <v>29.9215297374353</v>
      </c>
      <c r="P17" s="69">
        <f t="shared" si="7"/>
        <v>22.44578142772928</v>
      </c>
      <c r="Q17" s="69">
        <f t="shared" si="7"/>
        <v>28.720207298490088</v>
      </c>
      <c r="R17" s="69">
        <f t="shared" ref="R17:V17" si="8">SUM(R18:R26)</f>
        <v>27.834494817329706</v>
      </c>
      <c r="S17" s="69">
        <f t="shared" si="8"/>
        <v>29.543540711513931</v>
      </c>
      <c r="T17" s="69">
        <f t="shared" si="8"/>
        <v>31.694305546696391</v>
      </c>
      <c r="U17" s="69">
        <f t="shared" si="8"/>
        <v>33.50111352465661</v>
      </c>
      <c r="V17" s="69">
        <f t="shared" si="8"/>
        <v>26.64654177875196</v>
      </c>
      <c r="W17" s="69">
        <f t="shared" ref="W17" si="9">SUM(W18:W26)</f>
        <v>35.805886845560437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2.0231324548460644E-3</v>
      </c>
      <c r="D18" s="72">
        <v>0</v>
      </c>
      <c r="E18" s="72">
        <v>0</v>
      </c>
      <c r="F18" s="72">
        <v>0</v>
      </c>
      <c r="G18" s="72">
        <v>0</v>
      </c>
      <c r="H18" s="72">
        <v>2.9542101419027344E-3</v>
      </c>
      <c r="I18" s="72">
        <v>1.3599315170034574E-2</v>
      </c>
      <c r="J18" s="72">
        <v>4.374215192366477E-2</v>
      </c>
      <c r="K18" s="72">
        <v>6.8762316271623519E-2</v>
      </c>
      <c r="L18" s="72">
        <v>1.805822130764383E-2</v>
      </c>
      <c r="M18" s="72">
        <v>1.2221548909721415E-2</v>
      </c>
      <c r="N18" s="72">
        <v>7.3611564350180942E-4</v>
      </c>
      <c r="O18" s="72">
        <v>8.082288610108887E-3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0.71354718693319152</v>
      </c>
      <c r="D19" s="72">
        <v>0.81867115035055527</v>
      </c>
      <c r="E19" s="72">
        <v>0.83719333976524513</v>
      </c>
      <c r="F19" s="72">
        <v>1.4731436226637642</v>
      </c>
      <c r="G19" s="72">
        <v>1.7511460715581058</v>
      </c>
      <c r="H19" s="72">
        <v>1.3713142939016629</v>
      </c>
      <c r="I19" s="72">
        <v>1.3775990572381924</v>
      </c>
      <c r="J19" s="72">
        <v>1.161806426836379</v>
      </c>
      <c r="K19" s="72">
        <v>1.8118877341678721</v>
      </c>
      <c r="L19" s="72">
        <v>1.7736589568364021</v>
      </c>
      <c r="M19" s="72">
        <v>1.8794525757075704</v>
      </c>
      <c r="N19" s="72">
        <v>1.26643564750646</v>
      </c>
      <c r="O19" s="72">
        <v>1.0605035674393166</v>
      </c>
      <c r="P19" s="72">
        <v>1.1710260040545275</v>
      </c>
      <c r="Q19" s="72">
        <v>0.85343692148862305</v>
      </c>
      <c r="R19" s="72">
        <v>1.0129562372715311</v>
      </c>
      <c r="S19" s="72">
        <v>0.76881021487526069</v>
      </c>
      <c r="T19" s="72">
        <v>0.92447940078389546</v>
      </c>
      <c r="U19" s="72">
        <v>1.2042484813547032</v>
      </c>
      <c r="V19" s="72">
        <v>1.1627342312554669</v>
      </c>
      <c r="W19" s="72">
        <v>1.1080330201570885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0.28458468824455074</v>
      </c>
      <c r="D20" s="72">
        <v>1.1856677536518445</v>
      </c>
      <c r="E20" s="72">
        <v>2.9086430310769105</v>
      </c>
      <c r="F20" s="72">
        <v>4.0290879921013119</v>
      </c>
      <c r="G20" s="72">
        <v>3.4967736223228099</v>
      </c>
      <c r="H20" s="72">
        <v>1.5126693148180248</v>
      </c>
      <c r="I20" s="72">
        <v>3.1860297557181347</v>
      </c>
      <c r="J20" s="72">
        <v>13.199667524727914</v>
      </c>
      <c r="K20" s="72">
        <v>6.6534413943373529</v>
      </c>
      <c r="L20" s="72">
        <v>7.6459718734756885</v>
      </c>
      <c r="M20" s="72">
        <v>11.627423216779224</v>
      </c>
      <c r="N20" s="72">
        <v>8.0235831667891038</v>
      </c>
      <c r="O20" s="72">
        <v>9.8445087204263722</v>
      </c>
      <c r="P20" s="72">
        <v>4.6754544102605928</v>
      </c>
      <c r="Q20" s="72">
        <v>2.9313894019019884</v>
      </c>
      <c r="R20" s="72">
        <v>2.7700501451330353</v>
      </c>
      <c r="S20" s="72">
        <v>3.1126712921579429</v>
      </c>
      <c r="T20" s="72">
        <v>3.8263322847829047</v>
      </c>
      <c r="U20" s="72">
        <v>4.480068841561816</v>
      </c>
      <c r="V20" s="72">
        <v>5.9320734340072505</v>
      </c>
      <c r="W20" s="72">
        <v>4.7210083234384568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17.989119962694854</v>
      </c>
      <c r="D21" s="72">
        <v>18.287614625111825</v>
      </c>
      <c r="E21" s="72">
        <v>16.646871721403041</v>
      </c>
      <c r="F21" s="72">
        <v>18.662452911909096</v>
      </c>
      <c r="G21" s="72">
        <v>19.164009382367855</v>
      </c>
      <c r="H21" s="72">
        <v>24.457341902153374</v>
      </c>
      <c r="I21" s="72">
        <v>29.166570495921864</v>
      </c>
      <c r="J21" s="72">
        <v>25.368638037773682</v>
      </c>
      <c r="K21" s="72">
        <v>40.575538827798546</v>
      </c>
      <c r="L21" s="72">
        <v>29.701503278138272</v>
      </c>
      <c r="M21" s="72">
        <v>37.169563962907304</v>
      </c>
      <c r="N21" s="72">
        <v>24.677629624295484</v>
      </c>
      <c r="O21" s="72">
        <v>19.008435160959504</v>
      </c>
      <c r="P21" s="72">
        <v>16.599301013414159</v>
      </c>
      <c r="Q21" s="72">
        <v>24.935380975099477</v>
      </c>
      <c r="R21" s="72">
        <v>24.05148843492514</v>
      </c>
      <c r="S21" s="72">
        <v>25.662059204480727</v>
      </c>
      <c r="T21" s="72">
        <v>26.943493861129593</v>
      </c>
      <c r="U21" s="72">
        <v>27.81679620174009</v>
      </c>
      <c r="V21" s="72">
        <v>19.551734113489243</v>
      </c>
      <c r="W21" s="72">
        <v>29.976845501964888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1.7409794166004551</v>
      </c>
      <c r="D27" s="69">
        <f t="shared" si="10"/>
        <v>1.8530551640394306</v>
      </c>
      <c r="E27" s="69">
        <f t="shared" si="10"/>
        <v>1.8905005706085147</v>
      </c>
      <c r="F27" s="69">
        <f t="shared" si="10"/>
        <v>2.2135020595563462</v>
      </c>
      <c r="G27" s="69">
        <f t="shared" si="10"/>
        <v>2.594807711541411</v>
      </c>
      <c r="H27" s="69">
        <f t="shared" si="10"/>
        <v>2.645934280435104</v>
      </c>
      <c r="I27" s="69">
        <f t="shared" si="10"/>
        <v>2.9810424916735925</v>
      </c>
      <c r="J27" s="69">
        <f t="shared" si="10"/>
        <v>2.4197875386229564</v>
      </c>
      <c r="K27" s="69">
        <f t="shared" si="10"/>
        <v>3.2349630600907431</v>
      </c>
      <c r="L27" s="69">
        <f t="shared" si="10"/>
        <v>3.0574887398373862</v>
      </c>
      <c r="M27" s="69">
        <f t="shared" si="10"/>
        <v>3.3637068641875647</v>
      </c>
      <c r="N27" s="69">
        <f t="shared" si="10"/>
        <v>2.5767327781656886</v>
      </c>
      <c r="O27" s="69">
        <f t="shared" si="10"/>
        <v>2.2239520795462977</v>
      </c>
      <c r="P27" s="69">
        <f t="shared" si="10"/>
        <v>1.9860360312258694</v>
      </c>
      <c r="Q27" s="69">
        <f t="shared" si="10"/>
        <v>2.2463782390103075</v>
      </c>
      <c r="R27" s="69">
        <f t="shared" ref="R27:V27" si="11">SUM(R28:R32)</f>
        <v>2.3365651825812632</v>
      </c>
      <c r="S27" s="69">
        <f t="shared" si="11"/>
        <v>1.8894670468523975</v>
      </c>
      <c r="T27" s="69">
        <f t="shared" si="11"/>
        <v>1.9454756672697628</v>
      </c>
      <c r="U27" s="69">
        <f t="shared" si="11"/>
        <v>1.982099139031442</v>
      </c>
      <c r="V27" s="69">
        <f t="shared" si="11"/>
        <v>2.3377224500782749</v>
      </c>
      <c r="W27" s="69">
        <f t="shared" ref="W27" si="12">SUM(W28:W32)</f>
        <v>3.0112409509875531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0.17582187497517635</v>
      </c>
      <c r="D29" s="72">
        <v>0.29687606879559064</v>
      </c>
      <c r="E29" s="72">
        <v>0.36219147698913717</v>
      </c>
      <c r="F29" s="72">
        <v>0.36864345360967737</v>
      </c>
      <c r="G29" s="72">
        <v>0.37283256412558358</v>
      </c>
      <c r="H29" s="72">
        <v>0.36724794190895177</v>
      </c>
      <c r="I29" s="72">
        <v>0.52960397606345921</v>
      </c>
      <c r="J29" s="72">
        <v>0.55286250709697127</v>
      </c>
      <c r="K29" s="72">
        <v>0.52259119678337118</v>
      </c>
      <c r="L29" s="72">
        <v>0.44683959248308069</v>
      </c>
      <c r="M29" s="72">
        <v>0.54053491032689405</v>
      </c>
      <c r="N29" s="72">
        <v>0.3884224857037521</v>
      </c>
      <c r="O29" s="72">
        <v>0.43002909932382655</v>
      </c>
      <c r="P29" s="72">
        <v>0.55133734102975163</v>
      </c>
      <c r="Q29" s="72">
        <v>0.39829707048471785</v>
      </c>
      <c r="R29" s="72">
        <v>0.45613260418239887</v>
      </c>
      <c r="S29" s="72">
        <v>0.37890675094354354</v>
      </c>
      <c r="T29" s="72">
        <v>0.41479209468640726</v>
      </c>
      <c r="U29" s="72">
        <v>0.44272484295112435</v>
      </c>
      <c r="V29" s="72">
        <v>0.29403082266371783</v>
      </c>
      <c r="W29" s="72">
        <v>0.36602328181511395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1.5651575416252788</v>
      </c>
      <c r="D30" s="72">
        <v>1.5561790952438399</v>
      </c>
      <c r="E30" s="72">
        <v>1.5283090936193775</v>
      </c>
      <c r="F30" s="72">
        <v>1.844858605946669</v>
      </c>
      <c r="G30" s="72">
        <v>2.2219751474158276</v>
      </c>
      <c r="H30" s="72">
        <v>2.2786863385261524</v>
      </c>
      <c r="I30" s="72">
        <v>2.4514385156101333</v>
      </c>
      <c r="J30" s="72">
        <v>1.8669250315259849</v>
      </c>
      <c r="K30" s="72">
        <v>2.7123718633073719</v>
      </c>
      <c r="L30" s="72">
        <v>2.6106491473543056</v>
      </c>
      <c r="M30" s="72">
        <v>2.8231719538606708</v>
      </c>
      <c r="N30" s="72">
        <v>2.1883102924619364</v>
      </c>
      <c r="O30" s="72">
        <v>1.793922980222471</v>
      </c>
      <c r="P30" s="72">
        <v>1.4346986901961176</v>
      </c>
      <c r="Q30" s="72">
        <v>1.8480811685255896</v>
      </c>
      <c r="R30" s="72">
        <v>1.8804325783988642</v>
      </c>
      <c r="S30" s="72">
        <v>1.510560295908854</v>
      </c>
      <c r="T30" s="72">
        <v>1.5306835725833556</v>
      </c>
      <c r="U30" s="72">
        <v>1.5393742960803176</v>
      </c>
      <c r="V30" s="72">
        <v>2.0436916274145571</v>
      </c>
      <c r="W30" s="72">
        <v>2.6452176691724389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20253.876232898925</v>
      </c>
      <c r="D3" s="65">
        <f>IF(RES_hh_fec_in!D3=0,0,1000*11630*RES_hh_fec_in!D3/RES_hh_num_in!D3)</f>
        <v>18943.977198624623</v>
      </c>
      <c r="E3" s="65">
        <f>IF(RES_hh_fec_in!E3=0,0,1000*11630*RES_hh_fec_in!E3/RES_hh_num_in!E3)</f>
        <v>19976.260864307362</v>
      </c>
      <c r="F3" s="65">
        <f>IF(RES_hh_fec_in!F3=0,0,1000*11630*RES_hh_fec_in!F3/RES_hh_num_in!F3)</f>
        <v>18584.16850903177</v>
      </c>
      <c r="G3" s="65">
        <f>IF(RES_hh_fec_in!G3=0,0,1000*11630*RES_hh_fec_in!G3/RES_hh_num_in!G3)</f>
        <v>17605.62369180956</v>
      </c>
      <c r="H3" s="65">
        <f>IF(RES_hh_fec_in!H3=0,0,1000*11630*RES_hh_fec_in!H3/RES_hh_num_in!H3)</f>
        <v>15959.522292504882</v>
      </c>
      <c r="I3" s="65">
        <f>IF(RES_hh_fec_in!I3=0,0,1000*11630*RES_hh_fec_in!I3/RES_hh_num_in!I3)</f>
        <v>14687.888573606881</v>
      </c>
      <c r="J3" s="65">
        <f>IF(RES_hh_fec_in!J3=0,0,1000*11630*RES_hh_fec_in!J3/RES_hh_num_in!J3)</f>
        <v>16346.070779849035</v>
      </c>
      <c r="K3" s="65">
        <f>IF(RES_hh_fec_in!K3=0,0,1000*11630*RES_hh_fec_in!K3/RES_hh_num_in!K3)</f>
        <v>14962.042520426405</v>
      </c>
      <c r="L3" s="65">
        <f>IF(RES_hh_fec_in!L3=0,0,1000*11630*RES_hh_fec_in!L3/RES_hh_num_in!L3)</f>
        <v>16468.99298261974</v>
      </c>
      <c r="M3" s="65">
        <f>IF(RES_hh_fec_in!M3=0,0,1000*11630*RES_hh_fec_in!M3/RES_hh_num_in!M3)</f>
        <v>12965.984101784677</v>
      </c>
      <c r="N3" s="65">
        <f>IF(RES_hh_fec_in!N3=0,0,1000*11630*RES_hh_fec_in!N3/RES_hh_num_in!N3)</f>
        <v>13468.973094806659</v>
      </c>
      <c r="O3" s="65">
        <f>IF(RES_hh_fec_in!O3=0,0,1000*11630*RES_hh_fec_in!O3/RES_hh_num_in!O3)</f>
        <v>14029.156968643601</v>
      </c>
      <c r="P3" s="65">
        <f>IF(RES_hh_fec_in!P3=0,0,1000*11630*RES_hh_fec_in!P3/RES_hh_num_in!P3)</f>
        <v>10416.511915408317</v>
      </c>
      <c r="Q3" s="65">
        <f>IF(RES_hh_fec_in!Q3=0,0,1000*11630*RES_hh_fec_in!Q3/RES_hh_num_in!Q3)</f>
        <v>10865.310351511835</v>
      </c>
      <c r="R3" s="65">
        <f>IF(RES_hh_fec_in!R3=0,0,1000*11630*RES_hh_fec_in!R3/RES_hh_num_in!R3)</f>
        <v>10604.53286509687</v>
      </c>
      <c r="S3" s="65">
        <f>IF(RES_hh_fec_in!S3=0,0,1000*11630*RES_hh_fec_in!S3/RES_hh_num_in!S3)</f>
        <v>10006.181411122174</v>
      </c>
      <c r="T3" s="65">
        <f>IF(RES_hh_fec_in!T3=0,0,1000*11630*RES_hh_fec_in!T3/RES_hh_num_in!T3)</f>
        <v>9492.0113418731853</v>
      </c>
      <c r="U3" s="65">
        <f>IF(RES_hh_fec_in!U3=0,0,1000*11630*RES_hh_fec_in!U3/RES_hh_num_in!U3)</f>
        <v>8778.9970557439301</v>
      </c>
      <c r="V3" s="65">
        <f>IF(RES_hh_fec_in!V3=0,0,1000*11630*RES_hh_fec_in!V3/RES_hh_num_in!V3)</f>
        <v>8159.2564078931182</v>
      </c>
      <c r="W3" s="65">
        <f>IF(RES_hh_fec_in!W3=0,0,1000*11630*RES_hh_fec_in!W3/RES_hh_num_in!W3)</f>
        <v>8002.8518508751404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18073.52570233418</v>
      </c>
      <c r="D4" s="69">
        <f>IF(RES_hh_fec_in!D4=0,0,1000*11630*RES_hh_fec_in!D4/RES_hh_num_in!D4)</f>
        <v>16781.489294601459</v>
      </c>
      <c r="E4" s="69">
        <f>IF(RES_hh_fec_in!E4=0,0,1000*11630*RES_hh_fec_in!E4/RES_hh_num_in!E4)</f>
        <v>17806.713941655129</v>
      </c>
      <c r="F4" s="69">
        <f>IF(RES_hh_fec_in!F4=0,0,1000*11630*RES_hh_fec_in!F4/RES_hh_num_in!F4)</f>
        <v>16246.212610134637</v>
      </c>
      <c r="G4" s="69">
        <f>IF(RES_hh_fec_in!G4=0,0,1000*11630*RES_hh_fec_in!G4/RES_hh_num_in!G4)</f>
        <v>15207.637479660236</v>
      </c>
      <c r="H4" s="69">
        <f>IF(RES_hh_fec_in!H4=0,0,1000*11630*RES_hh_fec_in!H4/RES_hh_num_in!H4)</f>
        <v>13462.773463861171</v>
      </c>
      <c r="I4" s="69">
        <f>IF(RES_hh_fec_in!I4=0,0,1000*11630*RES_hh_fec_in!I4/RES_hh_num_in!I4)</f>
        <v>12280.498898975065</v>
      </c>
      <c r="J4" s="69">
        <f>IF(RES_hh_fec_in!J4=0,0,1000*11630*RES_hh_fec_in!J4/RES_hh_num_in!J4)</f>
        <v>13921.739050195518</v>
      </c>
      <c r="K4" s="69">
        <f>IF(RES_hh_fec_in!K4=0,0,1000*11630*RES_hh_fec_in!K4/RES_hh_num_in!K4)</f>
        <v>12503.178856495188</v>
      </c>
      <c r="L4" s="69">
        <f>IF(RES_hh_fec_in!L4=0,0,1000*11630*RES_hh_fec_in!L4/RES_hh_num_in!L4)</f>
        <v>14054.023522012796</v>
      </c>
      <c r="M4" s="69">
        <f>IF(RES_hh_fec_in!M4=0,0,1000*11630*RES_hh_fec_in!M4/RES_hh_num_in!M4)</f>
        <v>10688.202827389461</v>
      </c>
      <c r="N4" s="69">
        <f>IF(RES_hh_fec_in!N4=0,0,1000*11630*RES_hh_fec_in!N4/RES_hh_num_in!N4)</f>
        <v>11078.435402642315</v>
      </c>
      <c r="O4" s="69">
        <f>IF(RES_hh_fec_in!O4=0,0,1000*11630*RES_hh_fec_in!O4/RES_hh_num_in!O4)</f>
        <v>11715.173712617474</v>
      </c>
      <c r="P4" s="69">
        <f>IF(RES_hh_fec_in!P4=0,0,1000*11630*RES_hh_fec_in!P4/RES_hh_num_in!P4)</f>
        <v>8145.4301872972555</v>
      </c>
      <c r="Q4" s="69">
        <f>IF(RES_hh_fec_in!Q4=0,0,1000*11630*RES_hh_fec_in!Q4/RES_hh_num_in!Q4)</f>
        <v>8685.6733954694373</v>
      </c>
      <c r="R4" s="69">
        <f>IF(RES_hh_fec_in!R4=0,0,1000*11630*RES_hh_fec_in!R4/RES_hh_num_in!R4)</f>
        <v>8384.1809747213119</v>
      </c>
      <c r="S4" s="69">
        <f>IF(RES_hh_fec_in!S4=0,0,1000*11630*RES_hh_fec_in!S4/RES_hh_num_in!S4)</f>
        <v>7855.8006111723489</v>
      </c>
      <c r="T4" s="69">
        <f>IF(RES_hh_fec_in!T4=0,0,1000*11630*RES_hh_fec_in!T4/RES_hh_num_in!T4)</f>
        <v>7355.7257006085629</v>
      </c>
      <c r="U4" s="69">
        <f>IF(RES_hh_fec_in!U4=0,0,1000*11630*RES_hh_fec_in!U4/RES_hh_num_in!U4)</f>
        <v>6645.8989216639629</v>
      </c>
      <c r="V4" s="69">
        <f>IF(RES_hh_fec_in!V4=0,0,1000*11630*RES_hh_fec_in!V4/RES_hh_num_in!V4)</f>
        <v>6159.143514941371</v>
      </c>
      <c r="W4" s="69">
        <f>IF(RES_hh_fec_in!W4=0,0,1000*11630*RES_hh_fec_in!W4/RES_hh_num_in!W4)</f>
        <v>5974.6002299455231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17133.168902306148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12319.025557761885</v>
      </c>
      <c r="I5" s="72">
        <f>IF(RES_hh_fec_in!I5=0,0,1000*11630*RES_hh_fec_in!I5/RES_hh_num_in!I5)</f>
        <v>9362.4403988315862</v>
      </c>
      <c r="J5" s="72">
        <f>IF(RES_hh_fec_in!J5=0,0,1000*11630*RES_hh_fec_in!J5/RES_hh_num_in!J5)</f>
        <v>12239.855732330914</v>
      </c>
      <c r="K5" s="72">
        <f>IF(RES_hh_fec_in!K5=0,0,1000*11630*RES_hh_fec_in!K5/RES_hh_num_in!K5)</f>
        <v>19895.072072149807</v>
      </c>
      <c r="L5" s="72">
        <f>IF(RES_hh_fec_in!L5=0,0,1000*11630*RES_hh_fec_in!L5/RES_hh_num_in!L5)</f>
        <v>11205.159262628958</v>
      </c>
      <c r="M5" s="72">
        <f>IF(RES_hh_fec_in!M5=0,0,1000*11630*RES_hh_fec_in!M5/RES_hh_num_in!M5)</f>
        <v>9590.0225861105173</v>
      </c>
      <c r="N5" s="72">
        <f>IF(RES_hh_fec_in!N5=0,0,1000*11630*RES_hh_fec_in!N5/RES_hh_num_in!N5)</f>
        <v>10177.457018049945</v>
      </c>
      <c r="O5" s="72">
        <f>IF(RES_hh_fec_in!O5=0,0,1000*11630*RES_hh_fec_in!O5/RES_hh_num_in!O5)</f>
        <v>12450.090485671904</v>
      </c>
      <c r="P5" s="72">
        <f>IF(RES_hh_fec_in!P5=0,0,1000*11630*RES_hh_fec_in!P5/RES_hh_num_in!P5)</f>
        <v>8418.1583121697422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5677.96233334099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19205.266226725886</v>
      </c>
      <c r="D6" s="72">
        <f>IF(RES_hh_fec_in!D6=0,0,1000*11630*RES_hh_fec_in!D6/RES_hh_num_in!D6)</f>
        <v>22783.384853594362</v>
      </c>
      <c r="E6" s="72">
        <f>IF(RES_hh_fec_in!E6=0,0,1000*11630*RES_hh_fec_in!E6/RES_hh_num_in!E6)</f>
        <v>14148.533649134688</v>
      </c>
      <c r="F6" s="72">
        <f>IF(RES_hh_fec_in!F6=0,0,1000*11630*RES_hh_fec_in!F6/RES_hh_num_in!F6)</f>
        <v>13315.600063102793</v>
      </c>
      <c r="G6" s="72">
        <f>IF(RES_hh_fec_in!G6=0,0,1000*11630*RES_hh_fec_in!G6/RES_hh_num_in!G6)</f>
        <v>17382.442068285422</v>
      </c>
      <c r="H6" s="72">
        <f>IF(RES_hh_fec_in!H6=0,0,1000*11630*RES_hh_fec_in!H6/RES_hh_num_in!H6)</f>
        <v>15329.229599731401</v>
      </c>
      <c r="I6" s="72">
        <f>IF(RES_hh_fec_in!I6=0,0,1000*11630*RES_hh_fec_in!I6/RES_hh_num_in!I6)</f>
        <v>13333.565663515752</v>
      </c>
      <c r="J6" s="72">
        <f>IF(RES_hh_fec_in!J6=0,0,1000*11630*RES_hh_fec_in!J6/RES_hh_num_in!J6)</f>
        <v>13938.144042597442</v>
      </c>
      <c r="K6" s="72">
        <f>IF(RES_hh_fec_in!K6=0,0,1000*11630*RES_hh_fec_in!K6/RES_hh_num_in!K6)</f>
        <v>13517.695005967595</v>
      </c>
      <c r="L6" s="72">
        <f>IF(RES_hh_fec_in!L6=0,0,1000*11630*RES_hh_fec_in!L6/RES_hh_num_in!L6)</f>
        <v>15224.058559729619</v>
      </c>
      <c r="M6" s="72">
        <f>IF(RES_hh_fec_in!M6=0,0,1000*11630*RES_hh_fec_in!M6/RES_hh_num_in!M6)</f>
        <v>11425.670256555801</v>
      </c>
      <c r="N6" s="72">
        <f>IF(RES_hh_fec_in!N6=0,0,1000*11630*RES_hh_fec_in!N6/RES_hh_num_in!N6)</f>
        <v>11477.23024361723</v>
      </c>
      <c r="O6" s="72">
        <f>IF(RES_hh_fec_in!O6=0,0,1000*11630*RES_hh_fec_in!O6/RES_hh_num_in!O6)</f>
        <v>11960.336251817977</v>
      </c>
      <c r="P6" s="72">
        <f>IF(RES_hh_fec_in!P6=0,0,1000*11630*RES_hh_fec_in!P6/RES_hh_num_in!P6)</f>
        <v>8926.5258914607675</v>
      </c>
      <c r="Q6" s="72">
        <f>IF(RES_hh_fec_in!Q6=0,0,1000*11630*RES_hh_fec_in!Q6/RES_hh_num_in!Q6)</f>
        <v>8736.6575115763826</v>
      </c>
      <c r="R6" s="72">
        <f>IF(RES_hh_fec_in!R6=0,0,1000*11630*RES_hh_fec_in!R6/RES_hh_num_in!R6)</f>
        <v>8760.2686858826783</v>
      </c>
      <c r="S6" s="72">
        <f>IF(RES_hh_fec_in!S6=0,0,1000*11630*RES_hh_fec_in!S6/RES_hh_num_in!S6)</f>
        <v>8484.0811482751105</v>
      </c>
      <c r="T6" s="72">
        <f>IF(RES_hh_fec_in!T6=0,0,1000*11630*RES_hh_fec_in!T6/RES_hh_num_in!T6)</f>
        <v>7801.322520995137</v>
      </c>
      <c r="U6" s="72">
        <f>IF(RES_hh_fec_in!U6=0,0,1000*11630*RES_hh_fec_in!U6/RES_hh_num_in!U6)</f>
        <v>6732.5210277476463</v>
      </c>
      <c r="V6" s="72">
        <f>IF(RES_hh_fec_in!V6=0,0,1000*11630*RES_hh_fec_in!V6/RES_hh_num_in!V6)</f>
        <v>6963.3884664794696</v>
      </c>
      <c r="W6" s="72">
        <f>IF(RES_hh_fec_in!W6=0,0,1000*11630*RES_hh_fec_in!W6/RES_hh_num_in!W6)</f>
        <v>6589.0588460085137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20505.128130107878</v>
      </c>
      <c r="D7" s="72">
        <f>IF(RES_hh_fec_in!D7=0,0,1000*11630*RES_hh_fec_in!D7/RES_hh_num_in!D7)</f>
        <v>17702.036063394436</v>
      </c>
      <c r="E7" s="72">
        <f>IF(RES_hh_fec_in!E7=0,0,1000*11630*RES_hh_fec_in!E7/RES_hh_num_in!E7)</f>
        <v>19158.558591062476</v>
      </c>
      <c r="F7" s="72">
        <f>IF(RES_hh_fec_in!F7=0,0,1000*11630*RES_hh_fec_in!F7/RES_hh_num_in!F7)</f>
        <v>17740.360968516354</v>
      </c>
      <c r="G7" s="72">
        <f>IF(RES_hh_fec_in!G7=0,0,1000*11630*RES_hh_fec_in!G7/RES_hh_num_in!G7)</f>
        <v>17201.383780875494</v>
      </c>
      <c r="H7" s="72">
        <f>IF(RES_hh_fec_in!H7=0,0,1000*11630*RES_hh_fec_in!H7/RES_hh_num_in!H7)</f>
        <v>15067.772334479698</v>
      </c>
      <c r="I7" s="72">
        <f>IF(RES_hh_fec_in!I7=0,0,1000*11630*RES_hh_fec_in!I7/RES_hh_num_in!I7)</f>
        <v>12672.984408411614</v>
      </c>
      <c r="J7" s="72">
        <f>IF(RES_hh_fec_in!J7=0,0,1000*11630*RES_hh_fec_in!J7/RES_hh_num_in!J7)</f>
        <v>16122.57281557518</v>
      </c>
      <c r="K7" s="72">
        <f>IF(RES_hh_fec_in!K7=0,0,1000*11630*RES_hh_fec_in!K7/RES_hh_num_in!K7)</f>
        <v>13601.859682314169</v>
      </c>
      <c r="L7" s="72">
        <f>IF(RES_hh_fec_in!L7=0,0,1000*11630*RES_hh_fec_in!L7/RES_hh_num_in!L7)</f>
        <v>14877.591315624812</v>
      </c>
      <c r="M7" s="72">
        <f>IF(RES_hh_fec_in!M7=0,0,1000*11630*RES_hh_fec_in!M7/RES_hh_num_in!M7)</f>
        <v>12155.8582292806</v>
      </c>
      <c r="N7" s="72">
        <f>IF(RES_hh_fec_in!N7=0,0,1000*11630*RES_hh_fec_in!N7/RES_hh_num_in!N7)</f>
        <v>11856.245092281919</v>
      </c>
      <c r="O7" s="72">
        <f>IF(RES_hh_fec_in!O7=0,0,1000*11630*RES_hh_fec_in!O7/RES_hh_num_in!O7)</f>
        <v>12274.533709207602</v>
      </c>
      <c r="P7" s="72">
        <f>IF(RES_hh_fec_in!P7=0,0,1000*11630*RES_hh_fec_in!P7/RES_hh_num_in!P7)</f>
        <v>9016.1454609282409</v>
      </c>
      <c r="Q7" s="72">
        <f>IF(RES_hh_fec_in!Q7=0,0,1000*11630*RES_hh_fec_in!Q7/RES_hh_num_in!Q7)</f>
        <v>10064.095374587172</v>
      </c>
      <c r="R7" s="72">
        <f>IF(RES_hh_fec_in!R7=0,0,1000*11630*RES_hh_fec_in!R7/RES_hh_num_in!R7)</f>
        <v>8783.2943018898713</v>
      </c>
      <c r="S7" s="72">
        <f>IF(RES_hh_fec_in!S7=0,0,1000*11630*RES_hh_fec_in!S7/RES_hh_num_in!S7)</f>
        <v>8481.3616386256417</v>
      </c>
      <c r="T7" s="72">
        <f>IF(RES_hh_fec_in!T7=0,0,1000*11630*RES_hh_fec_in!T7/RES_hh_num_in!T7)</f>
        <v>7964.9139626201541</v>
      </c>
      <c r="U7" s="72">
        <f>IF(RES_hh_fec_in!U7=0,0,1000*11630*RES_hh_fec_in!U7/RES_hh_num_in!U7)</f>
        <v>7119.2336012230771</v>
      </c>
      <c r="V7" s="72">
        <f>IF(RES_hh_fec_in!V7=0,0,1000*11630*RES_hh_fec_in!V7/RES_hh_num_in!V7)</f>
        <v>7247.341206369083</v>
      </c>
      <c r="W7" s="72">
        <f>IF(RES_hh_fec_in!W7=0,0,1000*11630*RES_hh_fec_in!W7/RES_hh_num_in!W7)</f>
        <v>6288.2506411174327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17495.338473296964</v>
      </c>
      <c r="D8" s="72">
        <f>IF(RES_hh_fec_in!D8=0,0,1000*11630*RES_hh_fec_in!D8/RES_hh_num_in!D8)</f>
        <v>15979.787282781941</v>
      </c>
      <c r="E8" s="72">
        <f>IF(RES_hh_fec_in!E8=0,0,1000*11630*RES_hh_fec_in!E8/RES_hh_num_in!E8)</f>
        <v>16185.844570983027</v>
      </c>
      <c r="F8" s="72">
        <f>IF(RES_hh_fec_in!F8=0,0,1000*11630*RES_hh_fec_in!F8/RES_hh_num_in!F8)</f>
        <v>14792.517366146623</v>
      </c>
      <c r="G8" s="72">
        <f>IF(RES_hh_fec_in!G8=0,0,1000*11630*RES_hh_fec_in!G8/RES_hh_num_in!G8)</f>
        <v>13749.514963153684</v>
      </c>
      <c r="H8" s="72">
        <f>IF(RES_hh_fec_in!H8=0,0,1000*11630*RES_hh_fec_in!H8/RES_hh_num_in!H8)</f>
        <v>13070.133222157934</v>
      </c>
      <c r="I8" s="72">
        <f>IF(RES_hh_fec_in!I8=0,0,1000*11630*RES_hh_fec_in!I8/RES_hh_num_in!I8)</f>
        <v>11802.723632078645</v>
      </c>
      <c r="J8" s="72">
        <f>IF(RES_hh_fec_in!J8=0,0,1000*11630*RES_hh_fec_in!J8/RES_hh_num_in!J8)</f>
        <v>12345.181442158157</v>
      </c>
      <c r="K8" s="72">
        <f>IF(RES_hh_fec_in!K8=0,0,1000*11630*RES_hh_fec_in!K8/RES_hh_num_in!K8)</f>
        <v>11773.114549402848</v>
      </c>
      <c r="L8" s="72">
        <f>IF(RES_hh_fec_in!L8=0,0,1000*11630*RES_hh_fec_in!L8/RES_hh_num_in!L8)</f>
        <v>13397.921369623649</v>
      </c>
      <c r="M8" s="72">
        <f>IF(RES_hh_fec_in!M8=0,0,1000*11630*RES_hh_fec_in!M8/RES_hh_num_in!M8)</f>
        <v>9767.0404934243579</v>
      </c>
      <c r="N8" s="72">
        <f>IF(RES_hh_fec_in!N8=0,0,1000*11630*RES_hh_fec_in!N8/RES_hh_num_in!N8)</f>
        <v>10585.012095866057</v>
      </c>
      <c r="O8" s="72">
        <f>IF(RES_hh_fec_in!O8=0,0,1000*11630*RES_hh_fec_in!O8/RES_hh_num_in!O8)</f>
        <v>11231.208918131044</v>
      </c>
      <c r="P8" s="72">
        <f>IF(RES_hh_fec_in!P8=0,0,1000*11630*RES_hh_fec_in!P8/RES_hh_num_in!P8)</f>
        <v>7843.3485019065292</v>
      </c>
      <c r="Q8" s="72">
        <f>IF(RES_hh_fec_in!Q8=0,0,1000*11630*RES_hh_fec_in!Q8/RES_hh_num_in!Q8)</f>
        <v>8267.1990575137261</v>
      </c>
      <c r="R8" s="72">
        <f>IF(RES_hh_fec_in!R8=0,0,1000*11630*RES_hh_fec_in!R8/RES_hh_num_in!R8)</f>
        <v>8362.2499201585179</v>
      </c>
      <c r="S8" s="72">
        <f>IF(RES_hh_fec_in!S8=0,0,1000*11630*RES_hh_fec_in!S8/RES_hh_num_in!S8)</f>
        <v>7782.8564532687051</v>
      </c>
      <c r="T8" s="72">
        <f>IF(RES_hh_fec_in!T8=0,0,1000*11630*RES_hh_fec_in!T8/RES_hh_num_in!T8)</f>
        <v>7319.0823978236822</v>
      </c>
      <c r="U8" s="72">
        <f>IF(RES_hh_fec_in!U8=0,0,1000*11630*RES_hh_fec_in!U8/RES_hh_num_in!U8)</f>
        <v>6747.0510816605456</v>
      </c>
      <c r="V8" s="72">
        <f>IF(RES_hh_fec_in!V8=0,0,1000*11630*RES_hh_fec_in!V8/RES_hh_num_in!V8)</f>
        <v>5982.2888225366487</v>
      </c>
      <c r="W8" s="72">
        <f>IF(RES_hh_fec_in!W8=0,0,1000*11630*RES_hh_fec_in!W8/RES_hh_num_in!W8)</f>
        <v>6154.1382906670697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19300.251230732025</v>
      </c>
      <c r="D9" s="72">
        <f>IF(RES_hh_fec_in!D9=0,0,1000*11630*RES_hh_fec_in!D9/RES_hh_num_in!D9)</f>
        <v>15466.750989236816</v>
      </c>
      <c r="E9" s="72">
        <f>IF(RES_hh_fec_in!E9=0,0,1000*11630*RES_hh_fec_in!E9/RES_hh_num_in!E9)</f>
        <v>17414.216480399435</v>
      </c>
      <c r="F9" s="72">
        <f>IF(RES_hh_fec_in!F9=0,0,1000*11630*RES_hh_fec_in!F9/RES_hh_num_in!F9)</f>
        <v>15511.173718984372</v>
      </c>
      <c r="G9" s="72">
        <f>IF(RES_hh_fec_in!G9=0,0,1000*11630*RES_hh_fec_in!G9/RES_hh_num_in!G9)</f>
        <v>13145.95263856209</v>
      </c>
      <c r="H9" s="72">
        <f>IF(RES_hh_fec_in!H9=0,0,1000*11630*RES_hh_fec_in!H9/RES_hh_num_in!H9)</f>
        <v>10853.424501240319</v>
      </c>
      <c r="I9" s="72">
        <f>IF(RES_hh_fec_in!I9=0,0,1000*11630*RES_hh_fec_in!I9/RES_hh_num_in!I9)</f>
        <v>13749.43408877434</v>
      </c>
      <c r="J9" s="72">
        <f>IF(RES_hh_fec_in!J9=0,0,1000*11630*RES_hh_fec_in!J9/RES_hh_num_in!J9)</f>
        <v>13217.47060264123</v>
      </c>
      <c r="K9" s="72">
        <f>IF(RES_hh_fec_in!K9=0,0,1000*11630*RES_hh_fec_in!K9/RES_hh_num_in!K9)</f>
        <v>11858.719072356089</v>
      </c>
      <c r="L9" s="72">
        <f>IF(RES_hh_fec_in!L9=0,0,1000*11630*RES_hh_fec_in!L9/RES_hh_num_in!L9)</f>
        <v>14906.029139564624</v>
      </c>
      <c r="M9" s="72">
        <f>IF(RES_hh_fec_in!M9=0,0,1000*11630*RES_hh_fec_in!M9/RES_hh_num_in!M9)</f>
        <v>10062.489380849534</v>
      </c>
      <c r="N9" s="72">
        <f>IF(RES_hh_fec_in!N9=0,0,1000*11630*RES_hh_fec_in!N9/RES_hh_num_in!N9)</f>
        <v>10973.192907567989</v>
      </c>
      <c r="O9" s="72">
        <f>IF(RES_hh_fec_in!O9=0,0,1000*11630*RES_hh_fec_in!O9/RES_hh_num_in!O9)</f>
        <v>12009.038530777436</v>
      </c>
      <c r="P9" s="72">
        <f>IF(RES_hh_fec_in!P9=0,0,1000*11630*RES_hh_fec_in!P9/RES_hh_num_in!P9)</f>
        <v>8216.5256052142977</v>
      </c>
      <c r="Q9" s="72">
        <f>IF(RES_hh_fec_in!Q9=0,0,1000*11630*RES_hh_fec_in!Q9/RES_hh_num_in!Q9)</f>
        <v>9068.6820752983531</v>
      </c>
      <c r="R9" s="72">
        <f>IF(RES_hh_fec_in!R9=0,0,1000*11630*RES_hh_fec_in!R9/RES_hh_num_in!R9)</f>
        <v>9373.4296793940739</v>
      </c>
      <c r="S9" s="72">
        <f>IF(RES_hh_fec_in!S9=0,0,1000*11630*RES_hh_fec_in!S9/RES_hh_num_in!S9)</f>
        <v>8277.3625522579114</v>
      </c>
      <c r="T9" s="72">
        <f>IF(RES_hh_fec_in!T9=0,0,1000*11630*RES_hh_fec_in!T9/RES_hh_num_in!T9)</f>
        <v>7580.773401964645</v>
      </c>
      <c r="U9" s="72">
        <f>IF(RES_hh_fec_in!U9=0,0,1000*11630*RES_hh_fec_in!U9/RES_hh_num_in!U9)</f>
        <v>7015.784979057662</v>
      </c>
      <c r="V9" s="72">
        <f>IF(RES_hh_fec_in!V9=0,0,1000*11630*RES_hh_fec_in!V9/RES_hh_num_in!V9)</f>
        <v>5929.0322993974314</v>
      </c>
      <c r="W9" s="72">
        <f>IF(RES_hh_fec_in!W9=0,0,1000*11630*RES_hh_fec_in!W9/RES_hh_num_in!W9)</f>
        <v>6524.5604456433093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12624.515163754149</v>
      </c>
      <c r="D11" s="72">
        <f>IF(RES_hh_fec_in!D11=0,0,1000*11630*RES_hh_fec_in!D11/RES_hh_num_in!D11)</f>
        <v>12842.356970252315</v>
      </c>
      <c r="E11" s="72">
        <f>IF(RES_hh_fec_in!E11=0,0,1000*11630*RES_hh_fec_in!E11/RES_hh_num_in!E11)</f>
        <v>12741.493626283289</v>
      </c>
      <c r="F11" s="72">
        <f>IF(RES_hh_fec_in!F11=0,0,1000*11630*RES_hh_fec_in!F11/RES_hh_num_in!F11)</f>
        <v>12003.961279585301</v>
      </c>
      <c r="G11" s="72">
        <f>IF(RES_hh_fec_in!G11=0,0,1000*11630*RES_hh_fec_in!G11/RES_hh_num_in!G11)</f>
        <v>11079.175951845324</v>
      </c>
      <c r="H11" s="72">
        <f>IF(RES_hh_fec_in!H11=0,0,1000*11630*RES_hh_fec_in!H11/RES_hh_num_in!H11)</f>
        <v>10679.043432490311</v>
      </c>
      <c r="I11" s="72">
        <f>IF(RES_hh_fec_in!I11=0,0,1000*11630*RES_hh_fec_in!I11/RES_hh_num_in!I11)</f>
        <v>11159.904280705559</v>
      </c>
      <c r="J11" s="72">
        <f>IF(RES_hh_fec_in!J11=0,0,1000*11630*RES_hh_fec_in!J11/RES_hh_num_in!J11)</f>
        <v>10776.835646849935</v>
      </c>
      <c r="K11" s="72">
        <f>IF(RES_hh_fec_in!K11=0,0,1000*11630*RES_hh_fec_in!K11/RES_hh_num_in!K11)</f>
        <v>9420.0237297202166</v>
      </c>
      <c r="L11" s="72">
        <f>IF(RES_hh_fec_in!L11=0,0,1000*11630*RES_hh_fec_in!L11/RES_hh_num_in!L11)</f>
        <v>9228.5968511831907</v>
      </c>
      <c r="M11" s="72">
        <f>IF(RES_hh_fec_in!M11=0,0,1000*11630*RES_hh_fec_in!M11/RES_hh_num_in!M11)</f>
        <v>9749.7870802322323</v>
      </c>
      <c r="N11" s="72">
        <f>IF(RES_hh_fec_in!N11=0,0,1000*11630*RES_hh_fec_in!N11/RES_hh_num_in!N11)</f>
        <v>9957.0819588259474</v>
      </c>
      <c r="O11" s="72">
        <f>IF(RES_hh_fec_in!O11=0,0,1000*11630*RES_hh_fec_in!O11/RES_hh_num_in!O11)</f>
        <v>8774.440167394665</v>
      </c>
      <c r="P11" s="72">
        <f>IF(RES_hh_fec_in!P11=0,0,1000*11630*RES_hh_fec_in!P11/RES_hh_num_in!P11)</f>
        <v>8453.2650191035664</v>
      </c>
      <c r="Q11" s="72">
        <f>IF(RES_hh_fec_in!Q11=0,0,1000*11630*RES_hh_fec_in!Q11/RES_hh_num_in!Q11)</f>
        <v>7869.5262914742852</v>
      </c>
      <c r="R11" s="72">
        <f>IF(RES_hh_fec_in!R11=0,0,1000*11630*RES_hh_fec_in!R11/RES_hh_num_in!R11)</f>
        <v>7430.8504117644698</v>
      </c>
      <c r="S11" s="72">
        <f>IF(RES_hh_fec_in!S11=0,0,1000*11630*RES_hh_fec_in!S11/RES_hh_num_in!S11)</f>
        <v>7132.4997956475454</v>
      </c>
      <c r="T11" s="72">
        <f>IF(RES_hh_fec_in!T11=0,0,1000*11630*RES_hh_fec_in!T11/RES_hh_num_in!T11)</f>
        <v>6958.8995264617197</v>
      </c>
      <c r="U11" s="72">
        <f>IF(RES_hh_fec_in!U11=0,0,1000*11630*RES_hh_fec_in!U11/RES_hh_num_in!U11)</f>
        <v>6330.0144893822007</v>
      </c>
      <c r="V11" s="72">
        <f>IF(RES_hh_fec_in!V11=0,0,1000*11630*RES_hh_fec_in!V11/RES_hh_num_in!V11)</f>
        <v>6028.1105382709029</v>
      </c>
      <c r="W11" s="72">
        <f>IF(RES_hh_fec_in!W11=0,0,1000*11630*RES_hh_fec_in!W11/RES_hh_num_in!W11)</f>
        <v>5740.7019602411674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6700.8769884636031</v>
      </c>
      <c r="D12" s="72">
        <f>IF(RES_hh_fec_in!D12=0,0,1000*11630*RES_hh_fec_in!D12/RES_hh_num_in!D12)</f>
        <v>6374.2941270996826</v>
      </c>
      <c r="E12" s="72">
        <f>IF(RES_hh_fec_in!E12=0,0,1000*11630*RES_hh_fec_in!E12/RES_hh_num_in!E12)</f>
        <v>5759.8603070005729</v>
      </c>
      <c r="F12" s="72">
        <f>IF(RES_hh_fec_in!F12=0,0,1000*11630*RES_hh_fec_in!F12/RES_hh_num_in!F12)</f>
        <v>5635.6073932073068</v>
      </c>
      <c r="G12" s="72">
        <f>IF(RES_hh_fec_in!G12=0,0,1000*11630*RES_hh_fec_in!G12/RES_hh_num_in!G12)</f>
        <v>5125.4652233536617</v>
      </c>
      <c r="H12" s="72">
        <f>IF(RES_hh_fec_in!H12=0,0,1000*11630*RES_hh_fec_in!H12/RES_hh_num_in!H12)</f>
        <v>4072.6227148817143</v>
      </c>
      <c r="I12" s="72">
        <f>IF(RES_hh_fec_in!I12=0,0,1000*11630*RES_hh_fec_in!I12/RES_hh_num_in!I12)</f>
        <v>3565.7246420865445</v>
      </c>
      <c r="J12" s="72">
        <f>IF(RES_hh_fec_in!J12=0,0,1000*11630*RES_hh_fec_in!J12/RES_hh_num_in!J12)</f>
        <v>3749.4466033281078</v>
      </c>
      <c r="K12" s="72">
        <f>IF(RES_hh_fec_in!K12=0,0,1000*11630*RES_hh_fec_in!K12/RES_hh_num_in!K12)</f>
        <v>3237.3525807785777</v>
      </c>
      <c r="L12" s="72">
        <f>IF(RES_hh_fec_in!L12=0,0,1000*11630*RES_hh_fec_in!L12/RES_hh_num_in!L12)</f>
        <v>3380.3761355368188</v>
      </c>
      <c r="M12" s="72">
        <f>IF(RES_hh_fec_in!M12=0,0,1000*11630*RES_hh_fec_in!M12/RES_hh_num_in!M12)</f>
        <v>2761.5177508827201</v>
      </c>
      <c r="N12" s="72">
        <f>IF(RES_hh_fec_in!N12=0,0,1000*11630*RES_hh_fec_in!N12/RES_hh_num_in!N12)</f>
        <v>2608.6631740638149</v>
      </c>
      <c r="O12" s="72">
        <f>IF(RES_hh_fec_in!O12=0,0,1000*11630*RES_hh_fec_in!O12/RES_hh_num_in!O12)</f>
        <v>2373.0464954698887</v>
      </c>
      <c r="P12" s="72">
        <f>IF(RES_hh_fec_in!P12=0,0,1000*11630*RES_hh_fec_in!P12/RES_hh_num_in!P12)</f>
        <v>2054.2123297212679</v>
      </c>
      <c r="Q12" s="72">
        <f>IF(RES_hh_fec_in!Q12=0,0,1000*11630*RES_hh_fec_in!Q12/RES_hh_num_in!Q12)</f>
        <v>1974.7693726081936</v>
      </c>
      <c r="R12" s="72">
        <f>IF(RES_hh_fec_in!R12=0,0,1000*11630*RES_hh_fec_in!R12/RES_hh_num_in!R12)</f>
        <v>1968.4177534934718</v>
      </c>
      <c r="S12" s="72">
        <f>IF(RES_hh_fec_in!S12=0,0,1000*11630*RES_hh_fec_in!S12/RES_hh_num_in!S12)</f>
        <v>1818.3171779307436</v>
      </c>
      <c r="T12" s="72">
        <f>IF(RES_hh_fec_in!T12=0,0,1000*11630*RES_hh_fec_in!T12/RES_hh_num_in!T12)</f>
        <v>1717.9404643524038</v>
      </c>
      <c r="U12" s="72">
        <f>IF(RES_hh_fec_in!U12=0,0,1000*11630*RES_hh_fec_in!U12/RES_hh_num_in!U12)</f>
        <v>1580.1216294894684</v>
      </c>
      <c r="V12" s="72">
        <f>IF(RES_hh_fec_in!V12=0,0,1000*11630*RES_hh_fec_in!V12/RES_hh_num_in!V12)</f>
        <v>1419.0304270758729</v>
      </c>
      <c r="W12" s="72">
        <f>IF(RES_hh_fec_in!W12=0,0,1000*11630*RES_hh_fec_in!W12/RES_hh_num_in!W12)</f>
        <v>1567.9140735880615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14738.075665919734</v>
      </c>
      <c r="D13" s="74">
        <f>IF(RES_hh_fec_in!D13=0,0,1000*11630*RES_hh_fec_in!D13/RES_hh_num_in!D13)</f>
        <v>17360.683427538617</v>
      </c>
      <c r="E13" s="74">
        <f>IF(RES_hh_fec_in!E13=0,0,1000*11630*RES_hh_fec_in!E13/RES_hh_num_in!E13)</f>
        <v>0</v>
      </c>
      <c r="F13" s="74">
        <f>IF(RES_hh_fec_in!F13=0,0,1000*11630*RES_hh_fec_in!F13/RES_hh_num_in!F13)</f>
        <v>0</v>
      </c>
      <c r="G13" s="74">
        <f>IF(RES_hh_fec_in!G13=0,0,1000*11630*RES_hh_fec_in!G13/RES_hh_num_in!G13)</f>
        <v>0</v>
      </c>
      <c r="H13" s="74">
        <f>IF(RES_hh_fec_in!H13=0,0,1000*11630*RES_hh_fec_in!H13/RES_hh_num_in!H13)</f>
        <v>0</v>
      </c>
      <c r="I13" s="74">
        <f>IF(RES_hh_fec_in!I13=0,0,1000*11630*RES_hh_fec_in!I13/RES_hh_num_in!I13)</f>
        <v>8259.7058445880502</v>
      </c>
      <c r="J13" s="74">
        <f>IF(RES_hh_fec_in!J13=0,0,1000*11630*RES_hh_fec_in!J13/RES_hh_num_in!J13)</f>
        <v>13362.068940570603</v>
      </c>
      <c r="K13" s="74">
        <f>IF(RES_hh_fec_in!K13=0,0,1000*11630*RES_hh_fec_in!K13/RES_hh_num_in!K13)</f>
        <v>10350.201214410792</v>
      </c>
      <c r="L13" s="74">
        <f>IF(RES_hh_fec_in!L13=0,0,1000*11630*RES_hh_fec_in!L13/RES_hh_num_in!L13)</f>
        <v>12380.16888257947</v>
      </c>
      <c r="M13" s="74">
        <f>IF(RES_hh_fec_in!M13=0,0,1000*11630*RES_hh_fec_in!M13/RES_hh_num_in!M13)</f>
        <v>8912.8486248191257</v>
      </c>
      <c r="N13" s="74">
        <f>IF(RES_hh_fec_in!N13=0,0,1000*11630*RES_hh_fec_in!N13/RES_hh_num_in!N13)</f>
        <v>10215.921330629933</v>
      </c>
      <c r="O13" s="74">
        <f>IF(RES_hh_fec_in!O13=0,0,1000*11630*RES_hh_fec_in!O13/RES_hh_num_in!O13)</f>
        <v>11456.554849481059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0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0</v>
      </c>
      <c r="W13" s="74">
        <f>IF(RES_hh_fec_in!W13=0,0,1000*11630*RES_hh_fec_in!W13/RES_hh_num_in!W13)</f>
        <v>5145.3963648980307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244.5888806680955</v>
      </c>
      <c r="D14" s="76">
        <f>IF(RES_hh_fec_in!D14=0,0,1000*11630*RES_hh_fec_in!D14/RES_hh_num_in!D14)</f>
        <v>217.98992607133374</v>
      </c>
      <c r="E14" s="76">
        <f>IF(RES_hh_fec_in!E14=0,0,1000*11630*RES_hh_fec_in!E14/RES_hh_num_in!E14)</f>
        <v>224.62555898345613</v>
      </c>
      <c r="F14" s="76">
        <f>IF(RES_hh_fec_in!F14=0,0,1000*11630*RES_hh_fec_in!F14/RES_hh_num_in!F14)</f>
        <v>208.86907240933709</v>
      </c>
      <c r="G14" s="76">
        <f>IF(RES_hh_fec_in!G14=0,0,1000*11630*RES_hh_fec_in!G14/RES_hh_num_in!G14)</f>
        <v>193.19632442409974</v>
      </c>
      <c r="H14" s="76">
        <f>IF(RES_hh_fec_in!H14=0,0,1000*11630*RES_hh_fec_in!H14/RES_hh_num_in!H14)</f>
        <v>166.74997834448718</v>
      </c>
      <c r="I14" s="76">
        <f>IF(RES_hh_fec_in!I14=0,0,1000*11630*RES_hh_fec_in!I14/RES_hh_num_in!I14)</f>
        <v>139.70527463824712</v>
      </c>
      <c r="J14" s="76">
        <f>IF(RES_hh_fec_in!J14=0,0,1000*11630*RES_hh_fec_in!J14/RES_hh_num_in!J14)</f>
        <v>162.60550269490656</v>
      </c>
      <c r="K14" s="76">
        <f>IF(RES_hh_fec_in!K14=0,0,1000*11630*RES_hh_fec_in!K14/RES_hh_num_in!K14)</f>
        <v>153.03923121157439</v>
      </c>
      <c r="L14" s="76">
        <f>IF(RES_hh_fec_in!L14=0,0,1000*11630*RES_hh_fec_in!L14/RES_hh_num_in!L14)</f>
        <v>172.16058240514414</v>
      </c>
      <c r="M14" s="76">
        <f>IF(RES_hh_fec_in!M14=0,0,1000*11630*RES_hh_fec_in!M14/RES_hh_num_in!M14)</f>
        <v>137.69769306061607</v>
      </c>
      <c r="N14" s="76">
        <f>IF(RES_hh_fec_in!N14=0,0,1000*11630*RES_hh_fec_in!N14/RES_hh_num_in!N14)</f>
        <v>146.08914640654862</v>
      </c>
      <c r="O14" s="76">
        <f>IF(RES_hh_fec_in!O14=0,0,1000*11630*RES_hh_fec_in!O14/RES_hh_num_in!O14)</f>
        <v>156.85136574946804</v>
      </c>
      <c r="P14" s="76">
        <f>IF(RES_hh_fec_in!P14=0,0,1000*11630*RES_hh_fec_in!P14/RES_hh_num_in!P14)</f>
        <v>114.70977203594708</v>
      </c>
      <c r="Q14" s="76">
        <f>IF(RES_hh_fec_in!Q14=0,0,1000*11630*RES_hh_fec_in!Q14/RES_hh_num_in!Q14)</f>
        <v>124.574400034582</v>
      </c>
      <c r="R14" s="76">
        <f>IF(RES_hh_fec_in!R14=0,0,1000*11630*RES_hh_fec_in!R14/RES_hh_num_in!R14)</f>
        <v>119.8692878398633</v>
      </c>
      <c r="S14" s="76">
        <f>IF(RES_hh_fec_in!S14=0,0,1000*11630*RES_hh_fec_in!S14/RES_hh_num_in!S14)</f>
        <v>116.38002610820031</v>
      </c>
      <c r="T14" s="76">
        <f>IF(RES_hh_fec_in!T14=0,0,1000*11630*RES_hh_fec_in!T14/RES_hh_num_in!T14)</f>
        <v>110.33321488405825</v>
      </c>
      <c r="U14" s="76">
        <f>IF(RES_hh_fec_in!U14=0,0,1000*11630*RES_hh_fec_in!U14/RES_hh_num_in!U14)</f>
        <v>100.03222513580401</v>
      </c>
      <c r="V14" s="76">
        <f>IF(RES_hh_fec_in!V14=0,0,1000*11630*RES_hh_fec_in!V14/RES_hh_num_in!V14)</f>
        <v>91.134682386363338</v>
      </c>
      <c r="W14" s="76">
        <f>IF(RES_hh_fec_in!W14=0,0,1000*11630*RES_hh_fec_in!W14/RES_hh_num_in!W14)</f>
        <v>89.666755072475283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5.7935594938614354</v>
      </c>
      <c r="D15" s="69">
        <f t="shared" si="0"/>
        <v>2.3751856689113495</v>
      </c>
      <c r="E15" s="69">
        <f t="shared" si="0"/>
        <v>6.1230579612535596</v>
      </c>
      <c r="F15" s="69">
        <f t="shared" si="0"/>
        <v>2.6119665367283078</v>
      </c>
      <c r="G15" s="69">
        <f t="shared" si="0"/>
        <v>15.217922357502975</v>
      </c>
      <c r="H15" s="69">
        <f t="shared" si="0"/>
        <v>39.747337678595542</v>
      </c>
      <c r="I15" s="69">
        <f t="shared" si="0"/>
        <v>11.566069017307868</v>
      </c>
      <c r="J15" s="69">
        <f t="shared" si="0"/>
        <v>10.743681404466502</v>
      </c>
      <c r="K15" s="69">
        <f t="shared" si="0"/>
        <v>3.0606099846838402</v>
      </c>
      <c r="L15" s="69">
        <f t="shared" si="0"/>
        <v>15.127864283589913</v>
      </c>
      <c r="M15" s="69">
        <f t="shared" si="0"/>
        <v>2.4416268441005515</v>
      </c>
      <c r="N15" s="69">
        <f t="shared" si="0"/>
        <v>14.240514993386777</v>
      </c>
      <c r="O15" s="69">
        <f t="shared" si="0"/>
        <v>20.427356617790768</v>
      </c>
      <c r="P15" s="69">
        <f t="shared" si="0"/>
        <v>12.370655560446725</v>
      </c>
      <c r="Q15" s="69">
        <f t="shared" si="0"/>
        <v>9.0191446174250363</v>
      </c>
      <c r="R15" s="69">
        <f t="shared" si="0"/>
        <v>12.558544112185604</v>
      </c>
      <c r="S15" s="69">
        <f t="shared" si="0"/>
        <v>11.589251272392906</v>
      </c>
      <c r="T15" s="69">
        <f t="shared" si="0"/>
        <v>16.753715739247927</v>
      </c>
      <c r="U15" s="69">
        <f t="shared" si="0"/>
        <v>30.891971592639635</v>
      </c>
      <c r="V15" s="69">
        <f t="shared" si="0"/>
        <v>51.950143852065771</v>
      </c>
      <c r="W15" s="69">
        <f t="shared" si="0"/>
        <v>35.367766319568887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5.7935594938614354</v>
      </c>
      <c r="D16" s="72">
        <f>IF(RES_hh_fec_in!D16=0,0,1000*11630*RES_hh_fec_in!D16/RES_hh_num_in!D$3)</f>
        <v>2.3751856689113495</v>
      </c>
      <c r="E16" s="72">
        <f>IF(RES_hh_fec_in!E16=0,0,1000*11630*RES_hh_fec_in!E16/RES_hh_num_in!E$3)</f>
        <v>6.1230579612535596</v>
      </c>
      <c r="F16" s="72">
        <f>IF(RES_hh_fec_in!F16=0,0,1000*11630*RES_hh_fec_in!F16/RES_hh_num_in!F$3)</f>
        <v>2.6119665367283078</v>
      </c>
      <c r="G16" s="72">
        <f>IF(RES_hh_fec_in!G16=0,0,1000*11630*RES_hh_fec_in!G16/RES_hh_num_in!G$3)</f>
        <v>15.217922357502975</v>
      </c>
      <c r="H16" s="72">
        <f>IF(RES_hh_fec_in!H16=0,0,1000*11630*RES_hh_fec_in!H16/RES_hh_num_in!H$3)</f>
        <v>39.747337678595542</v>
      </c>
      <c r="I16" s="72">
        <f>IF(RES_hh_fec_in!I16=0,0,1000*11630*RES_hh_fec_in!I16/RES_hh_num_in!I$3)</f>
        <v>11.566069017307868</v>
      </c>
      <c r="J16" s="72">
        <f>IF(RES_hh_fec_in!J16=0,0,1000*11630*RES_hh_fec_in!J16/RES_hh_num_in!J$3)</f>
        <v>10.743681404466502</v>
      </c>
      <c r="K16" s="72">
        <f>IF(RES_hh_fec_in!K16=0,0,1000*11630*RES_hh_fec_in!K16/RES_hh_num_in!K$3)</f>
        <v>3.0606099846838402</v>
      </c>
      <c r="L16" s="72">
        <f>IF(RES_hh_fec_in!L16=0,0,1000*11630*RES_hh_fec_in!L16/RES_hh_num_in!L$3)</f>
        <v>15.127864283589913</v>
      </c>
      <c r="M16" s="72">
        <f>IF(RES_hh_fec_in!M16=0,0,1000*11630*RES_hh_fec_in!M16/RES_hh_num_in!M$3)</f>
        <v>2.4416268441005515</v>
      </c>
      <c r="N16" s="72">
        <f>IF(RES_hh_fec_in!N16=0,0,1000*11630*RES_hh_fec_in!N16/RES_hh_num_in!N$3)</f>
        <v>14.240514993386777</v>
      </c>
      <c r="O16" s="72">
        <f>IF(RES_hh_fec_in!O16=0,0,1000*11630*RES_hh_fec_in!O16/RES_hh_num_in!O$3)</f>
        <v>20.427356617790768</v>
      </c>
      <c r="P16" s="72">
        <f>IF(RES_hh_fec_in!P16=0,0,1000*11630*RES_hh_fec_in!P16/RES_hh_num_in!P$3)</f>
        <v>12.370655560446725</v>
      </c>
      <c r="Q16" s="72">
        <f>IF(RES_hh_fec_in!Q16=0,0,1000*11630*RES_hh_fec_in!Q16/RES_hh_num_in!Q$3)</f>
        <v>9.0191446174250363</v>
      </c>
      <c r="R16" s="72">
        <f>IF(RES_hh_fec_in!R16=0,0,1000*11630*RES_hh_fec_in!R16/RES_hh_num_in!R$3)</f>
        <v>12.558544112185604</v>
      </c>
      <c r="S16" s="72">
        <f>IF(RES_hh_fec_in!S16=0,0,1000*11630*RES_hh_fec_in!S16/RES_hh_num_in!S$3)</f>
        <v>11.589251272392906</v>
      </c>
      <c r="T16" s="72">
        <f>IF(RES_hh_fec_in!T16=0,0,1000*11630*RES_hh_fec_in!T16/RES_hh_num_in!T$3)</f>
        <v>16.753715739247927</v>
      </c>
      <c r="U16" s="72">
        <f>IF(RES_hh_fec_in!U16=0,0,1000*11630*RES_hh_fec_in!U16/RES_hh_num_in!U$3)</f>
        <v>30.891971592639635</v>
      </c>
      <c r="V16" s="72">
        <f>IF(RES_hh_fec_in!V16=0,0,1000*11630*RES_hh_fec_in!V16/RES_hh_num_in!V$3)</f>
        <v>51.950143852065771</v>
      </c>
      <c r="W16" s="72">
        <f>IF(RES_hh_fec_in!W16=0,0,1000*11630*RES_hh_fec_in!W16/RES_hh_num_in!W$3)</f>
        <v>35.367766319568887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1861.6116204932389</v>
      </c>
      <c r="D17" s="69">
        <f>IF(RES_hh_fec_in!D17=0,0,1000*11630*RES_hh_fec_in!D17/RES_hh_num_in!D17)</f>
        <v>1853.9388265036835</v>
      </c>
      <c r="E17" s="69">
        <f>IF(RES_hh_fec_in!E17=0,0,1000*11630*RES_hh_fec_in!E17/RES_hh_num_in!E17)</f>
        <v>1834.4114443292672</v>
      </c>
      <c r="F17" s="69">
        <f>IF(RES_hh_fec_in!F17=0,0,1000*11630*RES_hh_fec_in!F17/RES_hh_num_in!F17)</f>
        <v>1998.5434016870297</v>
      </c>
      <c r="G17" s="69">
        <f>IF(RES_hh_fec_in!G17=0,0,1000*11630*RES_hh_fec_in!G17/RES_hh_num_in!G17)</f>
        <v>2033.1042656420382</v>
      </c>
      <c r="H17" s="69">
        <f>IF(RES_hh_fec_in!H17=0,0,1000*11630*RES_hh_fec_in!H17/RES_hh_num_in!H17)</f>
        <v>2111.5002556779204</v>
      </c>
      <c r="I17" s="69">
        <f>IF(RES_hh_fec_in!I17=0,0,1000*11630*RES_hh_fec_in!I17/RES_hh_num_in!I17)</f>
        <v>2055.7829289600363</v>
      </c>
      <c r="J17" s="69">
        <f>IF(RES_hh_fec_in!J17=0,0,1000*11630*RES_hh_fec_in!J17/RES_hh_num_in!J17)</f>
        <v>2125.0542228428549</v>
      </c>
      <c r="K17" s="69">
        <f>IF(RES_hh_fec_in!K17=0,0,1000*11630*RES_hh_fec_in!K17/RES_hh_num_in!K17)</f>
        <v>2150.3319162820926</v>
      </c>
      <c r="L17" s="69">
        <f>IF(RES_hh_fec_in!L17=0,0,1000*11630*RES_hh_fec_in!L17/RES_hh_num_in!L17)</f>
        <v>2093.6149072045819</v>
      </c>
      <c r="M17" s="69">
        <f>IF(RES_hh_fec_in!M17=0,0,1000*11630*RES_hh_fec_in!M17/RES_hh_num_in!M17)</f>
        <v>1991.2161328423911</v>
      </c>
      <c r="N17" s="69">
        <f>IF(RES_hh_fec_in!N17=0,0,1000*11630*RES_hh_fec_in!N17/RES_hh_num_in!N17)</f>
        <v>2075.5898586167937</v>
      </c>
      <c r="O17" s="69">
        <f>IF(RES_hh_fec_in!O17=0,0,1000*11630*RES_hh_fec_in!O17/RES_hh_num_in!O17)</f>
        <v>1995.297302252857</v>
      </c>
      <c r="P17" s="69">
        <f>IF(RES_hh_fec_in!P17=0,0,1000*11630*RES_hh_fec_in!P17/RES_hh_num_in!P17)</f>
        <v>1960.2510059073254</v>
      </c>
      <c r="Q17" s="69">
        <f>IF(RES_hh_fec_in!Q17=0,0,1000*11630*RES_hh_fec_in!Q17/RES_hh_num_in!Q17)</f>
        <v>1861.104503658423</v>
      </c>
      <c r="R17" s="69">
        <f>IF(RES_hh_fec_in!R17=0,0,1000*11630*RES_hh_fec_in!R17/RES_hh_num_in!R17)</f>
        <v>1894.6164473842425</v>
      </c>
      <c r="S17" s="69">
        <f>IF(RES_hh_fec_in!S17=0,0,1000*11630*RES_hh_fec_in!S17/RES_hh_num_in!S17)</f>
        <v>1834.435820333169</v>
      </c>
      <c r="T17" s="69">
        <f>IF(RES_hh_fec_in!T17=0,0,1000*11630*RES_hh_fec_in!T17/RES_hh_num_in!T17)</f>
        <v>1822.4130531872563</v>
      </c>
      <c r="U17" s="69">
        <f>IF(RES_hh_fec_in!U17=0,0,1000*11630*RES_hh_fec_in!U17/RES_hh_num_in!U17)</f>
        <v>1814.3471641772001</v>
      </c>
      <c r="V17" s="69">
        <f>IF(RES_hh_fec_in!V17=0,0,1000*11630*RES_hh_fec_in!V17/RES_hh_num_in!V17)</f>
        <v>1643.5222346118403</v>
      </c>
      <c r="W17" s="69">
        <f>IF(RES_hh_fec_in!W17=0,0,1000*11630*RES_hh_fec_in!W17/RES_hh_num_in!W17)</f>
        <v>1687.5226028050301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1975.8457966884207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2082.968931308259</v>
      </c>
      <c r="I18" s="72">
        <f>IF(RES_hh_fec_in!I18=0,0,1000*11630*RES_hh_fec_in!I18/RES_hh_num_in!I18)</f>
        <v>1666.7390562874434</v>
      </c>
      <c r="J18" s="72">
        <f>IF(RES_hh_fec_in!J18=0,0,1000*11630*RES_hh_fec_in!J18/RES_hh_num_in!J18)</f>
        <v>2202.8087106308717</v>
      </c>
      <c r="K18" s="72">
        <f>IF(RES_hh_fec_in!K18=0,0,1000*11630*RES_hh_fec_in!K18/RES_hh_num_in!K18)</f>
        <v>4020.4677116430234</v>
      </c>
      <c r="L18" s="72">
        <f>IF(RES_hh_fec_in!L18=0,0,1000*11630*RES_hh_fec_in!L18/RES_hh_num_in!L18)</f>
        <v>2038.4572991407733</v>
      </c>
      <c r="M18" s="72">
        <f>IF(RES_hh_fec_in!M18=0,0,1000*11630*RES_hh_fec_in!M18/RES_hh_num_in!M18)</f>
        <v>2020.7046448667845</v>
      </c>
      <c r="N18" s="72">
        <f>IF(RES_hh_fec_in!N18=0,0,1000*11630*RES_hh_fec_in!N18/RES_hh_num_in!N18)</f>
        <v>2066.1154417055832</v>
      </c>
      <c r="O18" s="72">
        <f>IF(RES_hh_fec_in!O18=0,0,1000*11630*RES_hh_fec_in!O18/RES_hh_num_in!O18)</f>
        <v>2078.3837324017472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1990.5992653129351</v>
      </c>
      <c r="D19" s="72">
        <f>IF(RES_hh_fec_in!D19=0,0,1000*11630*RES_hh_fec_in!D19/RES_hh_num_in!D19)</f>
        <v>1992.2280907064801</v>
      </c>
      <c r="E19" s="72">
        <f>IF(RES_hh_fec_in!E19=0,0,1000*11630*RES_hh_fec_in!E19/RES_hh_num_in!E19)</f>
        <v>1958.2777324115343</v>
      </c>
      <c r="F19" s="72">
        <f>IF(RES_hh_fec_in!F19=0,0,1000*11630*RES_hh_fec_in!F19/RES_hh_num_in!F19)</f>
        <v>2098.7212051095021</v>
      </c>
      <c r="G19" s="72">
        <f>IF(RES_hh_fec_in!G19=0,0,1000*11630*RES_hh_fec_in!G19/RES_hh_num_in!G19)</f>
        <v>2164.8037945932842</v>
      </c>
      <c r="H19" s="72">
        <f>IF(RES_hh_fec_in!H19=0,0,1000*11630*RES_hh_fec_in!H19/RES_hh_num_in!H19)</f>
        <v>2306.7547323752733</v>
      </c>
      <c r="I19" s="72">
        <f>IF(RES_hh_fec_in!I19=0,0,1000*11630*RES_hh_fec_in!I19/RES_hh_num_in!I19)</f>
        <v>2304.1199908741532</v>
      </c>
      <c r="J19" s="72">
        <f>IF(RES_hh_fec_in!J19=0,0,1000*11630*RES_hh_fec_in!J19/RES_hh_num_in!J19)</f>
        <v>2140.8476612269369</v>
      </c>
      <c r="K19" s="72">
        <f>IF(RES_hh_fec_in!K19=0,0,1000*11630*RES_hh_fec_in!K19/RES_hh_num_in!K19)</f>
        <v>2298.6346560281895</v>
      </c>
      <c r="L19" s="72">
        <f>IF(RES_hh_fec_in!L19=0,0,1000*11630*RES_hh_fec_in!L19/RES_hh_num_in!L19)</f>
        <v>2247.5452401478547</v>
      </c>
      <c r="M19" s="72">
        <f>IF(RES_hh_fec_in!M19=0,0,1000*11630*RES_hh_fec_in!M19/RES_hh_num_in!M19)</f>
        <v>2187.0724519894006</v>
      </c>
      <c r="N19" s="72">
        <f>IF(RES_hh_fec_in!N19=0,0,1000*11630*RES_hh_fec_in!N19/RES_hh_num_in!N19)</f>
        <v>2145.9130445515539</v>
      </c>
      <c r="O19" s="72">
        <f>IF(RES_hh_fec_in!O19=0,0,1000*11630*RES_hh_fec_in!O19/RES_hh_num_in!O19)</f>
        <v>2053.9072979551102</v>
      </c>
      <c r="P19" s="72">
        <f>IF(RES_hh_fec_in!P19=0,0,1000*11630*RES_hh_fec_in!P19/RES_hh_num_in!P19)</f>
        <v>2131.0753754531611</v>
      </c>
      <c r="Q19" s="72">
        <f>IF(RES_hh_fec_in!Q19=0,0,1000*11630*RES_hh_fec_in!Q19/RES_hh_num_in!Q19)</f>
        <v>1880.3733331161388</v>
      </c>
      <c r="R19" s="72">
        <f>IF(RES_hh_fec_in!R19=0,0,1000*11630*RES_hh_fec_in!R19/RES_hh_num_in!R19)</f>
        <v>2006.8493324600506</v>
      </c>
      <c r="S19" s="72">
        <f>IF(RES_hh_fec_in!S19=0,0,1000*11630*RES_hh_fec_in!S19/RES_hh_num_in!S19)</f>
        <v>1891.8075067028365</v>
      </c>
      <c r="T19" s="72">
        <f>IF(RES_hh_fec_in!T19=0,0,1000*11630*RES_hh_fec_in!T19/RES_hh_num_in!T19)</f>
        <v>1783.4040089884318</v>
      </c>
      <c r="U19" s="72">
        <f>IF(RES_hh_fec_in!U19=0,0,1000*11630*RES_hh_fec_in!U19/RES_hh_num_in!U19)</f>
        <v>1805.6276478394504</v>
      </c>
      <c r="V19" s="72">
        <f>IF(RES_hh_fec_in!V19=0,0,1000*11630*RES_hh_fec_in!V19/RES_hh_num_in!V19)</f>
        <v>1658.1047709622032</v>
      </c>
      <c r="W19" s="72">
        <f>IF(RES_hh_fec_in!W19=0,0,1000*11630*RES_hh_fec_in!W19/RES_hh_num_in!W19)</f>
        <v>1682.5680096455783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2230.4167608011917</v>
      </c>
      <c r="D20" s="72">
        <f>IF(RES_hh_fec_in!D20=0,0,1000*11630*RES_hh_fec_in!D20/RES_hh_num_in!D20)</f>
        <v>2054.9803965242845</v>
      </c>
      <c r="E20" s="72">
        <f>IF(RES_hh_fec_in!E20=0,0,1000*11630*RES_hh_fec_in!E20/RES_hh_num_in!E20)</f>
        <v>2122.6307161095001</v>
      </c>
      <c r="F20" s="72">
        <f>IF(RES_hh_fec_in!F20=0,0,1000*11630*RES_hh_fec_in!F20/RES_hh_num_in!F20)</f>
        <v>2458.3331645557882</v>
      </c>
      <c r="G20" s="72">
        <f>IF(RES_hh_fec_in!G20=0,0,1000*11630*RES_hh_fec_in!G20/RES_hh_num_in!G20)</f>
        <v>2544.276778779114</v>
      </c>
      <c r="H20" s="72">
        <f>IF(RES_hh_fec_in!H20=0,0,1000*11630*RES_hh_fec_in!H20/RES_hh_num_in!H20)</f>
        <v>2488.5736217139033</v>
      </c>
      <c r="I20" s="72">
        <f>IF(RES_hh_fec_in!I20=0,0,1000*11630*RES_hh_fec_in!I20/RES_hh_num_in!I20)</f>
        <v>2281.6880806770259</v>
      </c>
      <c r="J20" s="72">
        <f>IF(RES_hh_fec_in!J20=0,0,1000*11630*RES_hh_fec_in!J20/RES_hh_num_in!J20)</f>
        <v>2627.5198598616594</v>
      </c>
      <c r="K20" s="72">
        <f>IF(RES_hh_fec_in!K20=0,0,1000*11630*RES_hh_fec_in!K20/RES_hh_num_in!K20)</f>
        <v>2467.3603610263026</v>
      </c>
      <c r="L20" s="72">
        <f>IF(RES_hh_fec_in!L20=0,0,1000*11630*RES_hh_fec_in!L20/RES_hh_num_in!L20)</f>
        <v>2369.4733915523752</v>
      </c>
      <c r="M20" s="72">
        <f>IF(RES_hh_fec_in!M20=0,0,1000*11630*RES_hh_fec_in!M20/RES_hh_num_in!M20)</f>
        <v>2454.8645069130175</v>
      </c>
      <c r="N20" s="72">
        <f>IF(RES_hh_fec_in!N20=0,0,1000*11630*RES_hh_fec_in!N20/RES_hh_num_in!N20)</f>
        <v>2312.1772165191292</v>
      </c>
      <c r="O20" s="72">
        <f>IF(RES_hh_fec_in!O20=0,0,1000*11630*RES_hh_fec_in!O20/RES_hh_num_in!O20)</f>
        <v>2179.8020361369099</v>
      </c>
      <c r="P20" s="72">
        <f>IF(RES_hh_fec_in!P20=0,0,1000*11630*RES_hh_fec_in!P20/RES_hh_num_in!P20)</f>
        <v>2203.6268838931983</v>
      </c>
      <c r="Q20" s="72">
        <f>IF(RES_hh_fec_in!Q20=0,0,1000*11630*RES_hh_fec_in!Q20/RES_hh_num_in!Q20)</f>
        <v>2173.1009839122803</v>
      </c>
      <c r="R20" s="72">
        <f>IF(RES_hh_fec_in!R20=0,0,1000*11630*RES_hh_fec_in!R20/RES_hh_num_in!R20)</f>
        <v>1993.3993492832533</v>
      </c>
      <c r="S20" s="72">
        <f>IF(RES_hh_fec_in!S20=0,0,1000*11630*RES_hh_fec_in!S20/RES_hh_num_in!S20)</f>
        <v>1939.0887484829389</v>
      </c>
      <c r="T20" s="72">
        <f>IF(RES_hh_fec_in!T20=0,0,1000*11630*RES_hh_fec_in!T20/RES_hh_num_in!T20)</f>
        <v>1875.7632708100323</v>
      </c>
      <c r="U20" s="72">
        <f>IF(RES_hh_fec_in!U20=0,0,1000*11630*RES_hh_fec_in!U20/RES_hh_num_in!U20)</f>
        <v>1787.6207145266742</v>
      </c>
      <c r="V20" s="72">
        <f>IF(RES_hh_fec_in!V20=0,0,1000*11630*RES_hh_fec_in!V20/RES_hh_num_in!V20)</f>
        <v>1738.4067985802226</v>
      </c>
      <c r="W20" s="72">
        <f>IF(RES_hh_fec_in!W20=0,0,1000*11630*RES_hh_fec_in!W20/RES_hh_num_in!W20)</f>
        <v>1727.9449496039167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2029.7766213843042</v>
      </c>
      <c r="D21" s="72">
        <f>IF(RES_hh_fec_in!D21=0,0,1000*11630*RES_hh_fec_in!D21/RES_hh_num_in!D21)</f>
        <v>1976.3985615483523</v>
      </c>
      <c r="E21" s="72">
        <f>IF(RES_hh_fec_in!E21=0,0,1000*11630*RES_hh_fec_in!E21/RES_hh_num_in!E21)</f>
        <v>1889.2612285688679</v>
      </c>
      <c r="F21" s="72">
        <f>IF(RES_hh_fec_in!F21=0,0,1000*11630*RES_hh_fec_in!F21/RES_hh_num_in!F21)</f>
        <v>2156.5655932302525</v>
      </c>
      <c r="G21" s="72">
        <f>IF(RES_hh_fec_in!G21=0,0,1000*11630*RES_hh_fec_in!G21/RES_hh_num_in!G21)</f>
        <v>2129.6344839101225</v>
      </c>
      <c r="H21" s="72">
        <f>IF(RES_hh_fec_in!H21=0,0,1000*11630*RES_hh_fec_in!H21/RES_hh_num_in!H21)</f>
        <v>2186.2350194045575</v>
      </c>
      <c r="I21" s="72">
        <f>IF(RES_hh_fec_in!I21=0,0,1000*11630*RES_hh_fec_in!I21/RES_hh_num_in!I21)</f>
        <v>2045.3137756916083</v>
      </c>
      <c r="J21" s="72">
        <f>IF(RES_hh_fec_in!J21=0,0,1000*11630*RES_hh_fec_in!J21/RES_hh_num_in!J21)</f>
        <v>2203.9546394324707</v>
      </c>
      <c r="K21" s="72">
        <f>IF(RES_hh_fec_in!K21=0,0,1000*11630*RES_hh_fec_in!K21/RES_hh_num_in!K21)</f>
        <v>2247.2013334574704</v>
      </c>
      <c r="L21" s="72">
        <f>IF(RES_hh_fec_in!L21=0,0,1000*11630*RES_hh_fec_in!L21/RES_hh_num_in!L21)</f>
        <v>2163.8211307763113</v>
      </c>
      <c r="M21" s="72">
        <f>IF(RES_hh_fec_in!M21=0,0,1000*11630*RES_hh_fec_in!M21/RES_hh_num_in!M21)</f>
        <v>1954.7352371571037</v>
      </c>
      <c r="N21" s="72">
        <f>IF(RES_hh_fec_in!N21=0,0,1000*11630*RES_hh_fec_in!N21/RES_hh_num_in!N21)</f>
        <v>2083.8849761706551</v>
      </c>
      <c r="O21" s="72">
        <f>IF(RES_hh_fec_in!O21=0,0,1000*11630*RES_hh_fec_in!O21/RES_hh_num_in!O21)</f>
        <v>2001.9100658868517</v>
      </c>
      <c r="P21" s="72">
        <f>IF(RES_hh_fec_in!P21=0,0,1000*11630*RES_hh_fec_in!P21/RES_hh_num_in!P21)</f>
        <v>1920.575603323226</v>
      </c>
      <c r="Q21" s="72">
        <f>IF(RES_hh_fec_in!Q21=0,0,1000*11630*RES_hh_fec_in!Q21/RES_hh_num_in!Q21)</f>
        <v>1813.0771677813727</v>
      </c>
      <c r="R21" s="72">
        <f>IF(RES_hh_fec_in!R21=0,0,1000*11630*RES_hh_fec_in!R21/RES_hh_num_in!R21)</f>
        <v>1878.5745761297574</v>
      </c>
      <c r="S21" s="72">
        <f>IF(RES_hh_fec_in!S21=0,0,1000*11630*RES_hh_fec_in!S21/RES_hh_num_in!S21)</f>
        <v>1800.6045013263458</v>
      </c>
      <c r="T21" s="72">
        <f>IF(RES_hh_fec_in!T21=0,0,1000*11630*RES_hh_fec_in!T21/RES_hh_num_in!T21)</f>
        <v>1777.3314167985423</v>
      </c>
      <c r="U21" s="72">
        <f>IF(RES_hh_fec_in!U21=0,0,1000*11630*RES_hh_fec_in!U21/RES_hh_num_in!U21)</f>
        <v>1780.9380380412897</v>
      </c>
      <c r="V21" s="72">
        <f>IF(RES_hh_fec_in!V21=0,0,1000*11630*RES_hh_fec_in!V21/RES_hh_num_in!V21)</f>
        <v>1549.1820137599311</v>
      </c>
      <c r="W21" s="72">
        <f>IF(RES_hh_fec_in!W21=0,0,1000*11630*RES_hh_fec_in!W21/RES_hh_num_in!W21)</f>
        <v>1683.2953487340365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2006.0061866005901</v>
      </c>
      <c r="D22" s="72">
        <f>IF(RES_hh_fec_in!D22=0,0,1000*11630*RES_hh_fec_in!D22/RES_hh_num_in!D22)</f>
        <v>1689.8531482430726</v>
      </c>
      <c r="E22" s="72">
        <f>IF(RES_hh_fec_in!E22=0,0,1000*11630*RES_hh_fec_in!E22/RES_hh_num_in!E22)</f>
        <v>1798.0810842098288</v>
      </c>
      <c r="F22" s="72">
        <f>IF(RES_hh_fec_in!F22=0,0,1000*11630*RES_hh_fec_in!F22/RES_hh_num_in!F22)</f>
        <v>1975.5157515168464</v>
      </c>
      <c r="G22" s="72">
        <f>IF(RES_hh_fec_in!G22=0,0,1000*11630*RES_hh_fec_in!G22/RES_hh_num_in!G22)</f>
        <v>1747.9490443795248</v>
      </c>
      <c r="H22" s="72">
        <f>IF(RES_hh_fec_in!H22=0,0,1000*11630*RES_hh_fec_in!H22/RES_hh_num_in!H22)</f>
        <v>1587.8809832477007</v>
      </c>
      <c r="I22" s="72">
        <f>IF(RES_hh_fec_in!I22=0,0,1000*11630*RES_hh_fec_in!I22/RES_hh_num_in!I22)</f>
        <v>2175.1034725627915</v>
      </c>
      <c r="J22" s="72">
        <f>IF(RES_hh_fec_in!J22=0,0,1000*11630*RES_hh_fec_in!J22/RES_hh_num_in!J22)</f>
        <v>1877.4517553121532</v>
      </c>
      <c r="K22" s="72">
        <f>IF(RES_hh_fec_in!K22=0,0,1000*11630*RES_hh_fec_in!K22/RES_hh_num_in!K22)</f>
        <v>1864.8293077742444</v>
      </c>
      <c r="L22" s="72">
        <f>IF(RES_hh_fec_in!L22=0,0,1000*11630*RES_hh_fec_in!L22/RES_hh_num_in!L22)</f>
        <v>2044.5193137028584</v>
      </c>
      <c r="M22" s="72">
        <f>IF(RES_hh_fec_in!M22=0,0,1000*11630*RES_hh_fec_in!M22/RES_hh_num_in!M22)</f>
        <v>1753.7088555499106</v>
      </c>
      <c r="N22" s="72">
        <f>IF(RES_hh_fec_in!N22=0,0,1000*11630*RES_hh_fec_in!N22/RES_hh_num_in!N22)</f>
        <v>1860.2436471379017</v>
      </c>
      <c r="O22" s="72">
        <f>IF(RES_hh_fec_in!O22=0,0,1000*11630*RES_hh_fec_in!O22/RES_hh_num_in!O22)</f>
        <v>1875.7808569119445</v>
      </c>
      <c r="P22" s="72">
        <f>IF(RES_hh_fec_in!P22=0,0,1000*11630*RES_hh_fec_in!P22/RES_hh_num_in!P22)</f>
        <v>1773.8358181964636</v>
      </c>
      <c r="Q22" s="72">
        <f>IF(RES_hh_fec_in!Q22=0,0,1000*11630*RES_hh_fec_in!Q22/RES_hh_num_in!Q22)</f>
        <v>1693.4106271528005</v>
      </c>
      <c r="R22" s="72">
        <f>IF(RES_hh_fec_in!R22=0,0,1000*11630*RES_hh_fec_in!R22/RES_hh_num_in!R22)</f>
        <v>1699.8554128947962</v>
      </c>
      <c r="S22" s="72">
        <f>IF(RES_hh_fec_in!S22=0,0,1000*11630*RES_hh_fec_in!S22/RES_hh_num_in!S22)</f>
        <v>1741.1411618344619</v>
      </c>
      <c r="T22" s="72">
        <f>IF(RES_hh_fec_in!T22=0,0,1000*11630*RES_hh_fec_in!T22/RES_hh_num_in!T22)</f>
        <v>1836.333979466805</v>
      </c>
      <c r="U22" s="72">
        <f>IF(RES_hh_fec_in!U22=0,0,1000*11630*RES_hh_fec_in!U22/RES_hh_num_in!U22)</f>
        <v>1758.3115998158241</v>
      </c>
      <c r="V22" s="72">
        <f>IF(RES_hh_fec_in!V22=0,0,1000*11630*RES_hh_fec_in!V22/RES_hh_num_in!V22)</f>
        <v>1547.3040534235147</v>
      </c>
      <c r="W22" s="72">
        <f>IF(RES_hh_fec_in!W22=0,0,1000*11630*RES_hh_fec_in!W22/RES_hh_num_in!W22)</f>
        <v>1523.1325808192903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1739.9772561110349</v>
      </c>
      <c r="D25" s="74">
        <f>IF(RES_hh_fec_in!D25=0,0,1000*11630*RES_hh_fec_in!D25/RES_hh_num_in!D25)</f>
        <v>1770.4997951749947</v>
      </c>
      <c r="E25" s="74">
        <f>IF(RES_hh_fec_in!E25=0,0,1000*11630*RES_hh_fec_in!E25/RES_hh_num_in!E25)</f>
        <v>1756.3563413251534</v>
      </c>
      <c r="F25" s="74">
        <f>IF(RES_hh_fec_in!F25=0,0,1000*11630*RES_hh_fec_in!F25/RES_hh_num_in!F25)</f>
        <v>1878.0450984152847</v>
      </c>
      <c r="G25" s="74">
        <f>IF(RES_hh_fec_in!G25=0,0,1000*11630*RES_hh_fec_in!G25/RES_hh_num_in!G25)</f>
        <v>1946.8402431343297</v>
      </c>
      <c r="H25" s="74">
        <f>IF(RES_hh_fec_in!H25=0,0,1000*11630*RES_hh_fec_in!H25/RES_hh_num_in!H25)</f>
        <v>2005.3649899838306</v>
      </c>
      <c r="I25" s="74">
        <f>IF(RES_hh_fec_in!I25=0,0,1000*11630*RES_hh_fec_in!I25/RES_hh_num_in!I25)</f>
        <v>1957.3018237537663</v>
      </c>
      <c r="J25" s="74">
        <f>IF(RES_hh_fec_in!J25=0,0,1000*11630*RES_hh_fec_in!J25/RES_hh_num_in!J25)</f>
        <v>1846.8044055135083</v>
      </c>
      <c r="K25" s="74">
        <f>IF(RES_hh_fec_in!K25=0,0,1000*11630*RES_hh_fec_in!K25/RES_hh_num_in!K25)</f>
        <v>1734.3098255133248</v>
      </c>
      <c r="L25" s="74">
        <f>IF(RES_hh_fec_in!L25=0,0,1000*11630*RES_hh_fec_in!L25/RES_hh_num_in!L25)</f>
        <v>1867.901440192908</v>
      </c>
      <c r="M25" s="74">
        <f>IF(RES_hh_fec_in!M25=0,0,1000*11630*RES_hh_fec_in!M25/RES_hh_num_in!M25)</f>
        <v>1826.1058172761439</v>
      </c>
      <c r="N25" s="74">
        <f>IF(RES_hh_fec_in!N25=0,0,1000*11630*RES_hh_fec_in!N25/RES_hh_num_in!N25)</f>
        <v>1967.1289915154555</v>
      </c>
      <c r="O25" s="74">
        <f>IF(RES_hh_fec_in!O25=0,0,1000*11630*RES_hh_fec_in!O25/RES_hh_num_in!O25)</f>
        <v>1803.517739424329</v>
      </c>
      <c r="P25" s="74">
        <f>IF(RES_hh_fec_in!P25=0,0,1000*11630*RES_hh_fec_in!P25/RES_hh_num_in!P25)</f>
        <v>1772.9490768915123</v>
      </c>
      <c r="Q25" s="74">
        <f>IF(RES_hh_fec_in!Q25=0,0,1000*11630*RES_hh_fec_in!Q25/RES_hh_num_in!Q25)</f>
        <v>1662.6458385860476</v>
      </c>
      <c r="R25" s="74">
        <f>IF(RES_hh_fec_in!R25=0,0,1000*11630*RES_hh_fec_in!R25/RES_hh_num_in!R25)</f>
        <v>1736.2204289923584</v>
      </c>
      <c r="S25" s="74">
        <f>IF(RES_hh_fec_in!S25=0,0,1000*11630*RES_hh_fec_in!S25/RES_hh_num_in!S25)</f>
        <v>1688.8375310980759</v>
      </c>
      <c r="T25" s="74">
        <f>IF(RES_hh_fec_in!T25=0,0,1000*11630*RES_hh_fec_in!T25/RES_hh_num_in!T25)</f>
        <v>1754.4144295285171</v>
      </c>
      <c r="U25" s="74">
        <f>IF(RES_hh_fec_in!U25=0,0,1000*11630*RES_hh_fec_in!U25/RES_hh_num_in!U25)</f>
        <v>1758.1589921316468</v>
      </c>
      <c r="V25" s="74">
        <f>IF(RES_hh_fec_in!V25=0,0,1000*11630*RES_hh_fec_in!V25/RES_hh_num_in!V25)</f>
        <v>1599.0237478184335</v>
      </c>
      <c r="W25" s="74">
        <f>IF(RES_hh_fec_in!W25=0,0,1000*11630*RES_hh_fec_in!W25/RES_hh_num_in!W25)</f>
        <v>1539.1619090806657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684.87128245208794</v>
      </c>
      <c r="D26" s="77">
        <f>IF(RES_hh_fec_in!D26=0,0,1000*11630*RES_hh_fec_in!D26/RES_hh_num_in!D26)</f>
        <v>678.11654539181018</v>
      </c>
      <c r="E26" s="77">
        <f>IF(RES_hh_fec_in!E26=0,0,1000*11630*RES_hh_fec_in!E26/RES_hh_num_in!E26)</f>
        <v>676.14989521630355</v>
      </c>
      <c r="F26" s="77">
        <f>IF(RES_hh_fec_in!F26=0,0,1000*11630*RES_hh_fec_in!F26/RES_hh_num_in!F26)</f>
        <v>742.58835178458912</v>
      </c>
      <c r="G26" s="77">
        <f>IF(RES_hh_fec_in!G26=0,0,1000*11630*RES_hh_fec_in!G26/RES_hh_num_in!G26)</f>
        <v>760.29072982673802</v>
      </c>
      <c r="H26" s="77">
        <f>IF(RES_hh_fec_in!H26=0,0,1000*11630*RES_hh_fec_in!H26/RES_hh_num_in!H26)</f>
        <v>785.92472464611933</v>
      </c>
      <c r="I26" s="77">
        <f>IF(RES_hh_fec_in!I26=0,0,1000*11630*RES_hh_fec_in!I26/RES_hh_num_in!I26)</f>
        <v>767.83849679113951</v>
      </c>
      <c r="J26" s="77">
        <f>IF(RES_hh_fec_in!J26=0,0,1000*11630*RES_hh_fec_in!J26/RES_hh_num_in!J26)</f>
        <v>794.48151639139178</v>
      </c>
      <c r="K26" s="77">
        <f>IF(RES_hh_fec_in!K26=0,0,1000*11630*RES_hh_fec_in!K26/RES_hh_num_in!K26)</f>
        <v>817.00377401575554</v>
      </c>
      <c r="L26" s="77">
        <f>IF(RES_hh_fec_in!L26=0,0,1000*11630*RES_hh_fec_in!L26/RES_hh_num_in!L26)</f>
        <v>797.74165294734473</v>
      </c>
      <c r="M26" s="77">
        <f>IF(RES_hh_fec_in!M26=0,0,1000*11630*RES_hh_fec_in!M26/RES_hh_num_in!M26)</f>
        <v>796.88440399156229</v>
      </c>
      <c r="N26" s="77">
        <f>IF(RES_hh_fec_in!N26=0,0,1000*11630*RES_hh_fec_in!N26/RES_hh_num_in!N26)</f>
        <v>821.25543460092331</v>
      </c>
      <c r="O26" s="77">
        <f>IF(RES_hh_fec_in!O26=0,0,1000*11630*RES_hh_fec_in!O26/RES_hh_num_in!O26)</f>
        <v>907.34986199084676</v>
      </c>
      <c r="P26" s="77">
        <f>IF(RES_hh_fec_in!P26=0,0,1000*11630*RES_hh_fec_in!P26/RES_hh_num_in!P26)</f>
        <v>962.2797628843723</v>
      </c>
      <c r="Q26" s="77">
        <f>IF(RES_hh_fec_in!Q26=0,0,1000*11630*RES_hh_fec_in!Q26/RES_hh_num_in!Q26)</f>
        <v>914.39751982496284</v>
      </c>
      <c r="R26" s="77">
        <f>IF(RES_hh_fec_in!R26=0,0,1000*11630*RES_hh_fec_in!R26/RES_hh_num_in!R26)</f>
        <v>817.60062440190927</v>
      </c>
      <c r="S26" s="77">
        <f>IF(RES_hh_fec_in!S26=0,0,1000*11630*RES_hh_fec_in!S26/RES_hh_num_in!S26)</f>
        <v>783.44522510658021</v>
      </c>
      <c r="T26" s="77">
        <f>IF(RES_hh_fec_in!T26=0,0,1000*11630*RES_hh_fec_in!T26/RES_hh_num_in!T26)</f>
        <v>821.58754960310375</v>
      </c>
      <c r="U26" s="77">
        <f>IF(RES_hh_fec_in!U26=0,0,1000*11630*RES_hh_fec_in!U26/RES_hh_num_in!U26)</f>
        <v>810.46988658548491</v>
      </c>
      <c r="V26" s="77">
        <f>IF(RES_hh_fec_in!V26=0,0,1000*11630*RES_hh_fec_in!V26/RES_hh_num_in!V26)</f>
        <v>829.46831805026466</v>
      </c>
      <c r="W26" s="77">
        <f>IF(RES_hh_fec_in!W26=0,0,1000*11630*RES_hh_fec_in!W26/RES_hh_num_in!W26)</f>
        <v>791.6812499028116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312.94535057764449</v>
      </c>
      <c r="D27" s="69">
        <f>IF(RES_hh_fec_in!D27=0,0,1000*11630*RES_hh_fec_in!D27/RES_hh_num_in!D27)</f>
        <v>306.17389185056874</v>
      </c>
      <c r="E27" s="69">
        <f>IF(RES_hh_fec_in!E27=0,0,1000*11630*RES_hh_fec_in!E27/RES_hh_num_in!E27)</f>
        <v>329.01242036171038</v>
      </c>
      <c r="F27" s="69">
        <f>IF(RES_hh_fec_in!F27=0,0,1000*11630*RES_hh_fec_in!F27/RES_hh_num_in!F27)</f>
        <v>336.80053067337576</v>
      </c>
      <c r="G27" s="69">
        <f>IF(RES_hh_fec_in!G27=0,0,1000*11630*RES_hh_fec_in!G27/RES_hh_num_in!G27)</f>
        <v>349.66402414978222</v>
      </c>
      <c r="H27" s="69">
        <f>IF(RES_hh_fec_in!H27=0,0,1000*11630*RES_hh_fec_in!H27/RES_hh_num_in!H27)</f>
        <v>345.50123528719479</v>
      </c>
      <c r="I27" s="69">
        <f>IF(RES_hh_fec_in!I27=0,0,1000*11630*RES_hh_fec_in!I27/RES_hh_num_in!I27)</f>
        <v>340.04067665447059</v>
      </c>
      <c r="J27" s="69">
        <f>IF(RES_hh_fec_in!J27=0,0,1000*11630*RES_hh_fec_in!J27/RES_hh_num_in!J27)</f>
        <v>288.53382540619481</v>
      </c>
      <c r="K27" s="69">
        <f>IF(RES_hh_fec_in!K27=0,0,1000*11630*RES_hh_fec_in!K27/RES_hh_num_in!K27)</f>
        <v>305.47113766444141</v>
      </c>
      <c r="L27" s="69">
        <f>IF(RES_hh_fec_in!L27=0,0,1000*11630*RES_hh_fec_in!L27/RES_hh_num_in!L27)</f>
        <v>306.22668911876832</v>
      </c>
      <c r="M27" s="69">
        <f>IF(RES_hh_fec_in!M27=0,0,1000*11630*RES_hh_fec_in!M27/RES_hh_num_in!M27)</f>
        <v>284.12351470872346</v>
      </c>
      <c r="N27" s="69">
        <f>IF(RES_hh_fec_in!N27=0,0,1000*11630*RES_hh_fec_in!N27/RES_hh_num_in!N27)</f>
        <v>300.7073185541617</v>
      </c>
      <c r="O27" s="69">
        <f>IF(RES_hh_fec_in!O27=0,0,1000*11630*RES_hh_fec_in!O27/RES_hh_num_in!O27)</f>
        <v>298.2585971554837</v>
      </c>
      <c r="P27" s="69">
        <f>IF(RES_hh_fec_in!P27=0,0,1000*11630*RES_hh_fec_in!P27/RES_hh_num_in!P27)</f>
        <v>298.46006664329008</v>
      </c>
      <c r="Q27" s="69">
        <f>IF(RES_hh_fec_in!Q27=0,0,1000*11630*RES_hh_fec_in!Q27/RES_hh_num_in!Q27)</f>
        <v>309.51330776655107</v>
      </c>
      <c r="R27" s="69">
        <f>IF(RES_hh_fec_in!R27=0,0,1000*11630*RES_hh_fec_in!R27/RES_hh_num_in!R27)</f>
        <v>313.17689887912945</v>
      </c>
      <c r="S27" s="69">
        <f>IF(RES_hh_fec_in!S27=0,0,1000*11630*RES_hh_fec_in!S27/RES_hh_num_in!S27)</f>
        <v>304.35572834426262</v>
      </c>
      <c r="T27" s="69">
        <f>IF(RES_hh_fec_in!T27=0,0,1000*11630*RES_hh_fec_in!T27/RES_hh_num_in!T27)</f>
        <v>297.11887233811507</v>
      </c>
      <c r="U27" s="69">
        <f>IF(RES_hh_fec_in!U27=0,0,1000*11630*RES_hh_fec_in!U27/RES_hh_num_in!U27)</f>
        <v>287.85899831012853</v>
      </c>
      <c r="V27" s="69">
        <f>IF(RES_hh_fec_in!V27=0,0,1000*11630*RES_hh_fec_in!V27/RES_hh_num_in!V27)</f>
        <v>304.64051448784187</v>
      </c>
      <c r="W27" s="69">
        <f>IF(RES_hh_fec_in!W27=0,0,1000*11630*RES_hh_fec_in!W27/RES_hh_num_in!W27)</f>
        <v>305.36125180501881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365.09441224865265</v>
      </c>
      <c r="D29" s="72">
        <f>IF(RES_hh_fec_in!D29=0,0,1000*11630*RES_hh_fec_in!D29/RES_hh_num_in!D29)</f>
        <v>363.12946000338104</v>
      </c>
      <c r="E29" s="72">
        <f>IF(RES_hh_fec_in!E29=0,0,1000*11630*RES_hh_fec_in!E29/RES_hh_num_in!E29)</f>
        <v>404.3706156955862</v>
      </c>
      <c r="F29" s="72">
        <f>IF(RES_hh_fec_in!F29=0,0,1000*11630*RES_hh_fec_in!F29/RES_hh_num_in!F29)</f>
        <v>402.48911770818188</v>
      </c>
      <c r="G29" s="72">
        <f>IF(RES_hh_fec_in!G29=0,0,1000*11630*RES_hh_fec_in!G29/RES_hh_num_in!G29)</f>
        <v>395.87008097467555</v>
      </c>
      <c r="H29" s="72">
        <f>IF(RES_hh_fec_in!H29=0,0,1000*11630*RES_hh_fec_in!H29/RES_hh_num_in!H29)</f>
        <v>412.00122936802018</v>
      </c>
      <c r="I29" s="72">
        <f>IF(RES_hh_fec_in!I29=0,0,1000*11630*RES_hh_fec_in!I29/RES_hh_num_in!I29)</f>
        <v>405.3223011059975</v>
      </c>
      <c r="J29" s="72">
        <f>IF(RES_hh_fec_in!J29=0,0,1000*11630*RES_hh_fec_in!J29/RES_hh_num_in!J29)</f>
        <v>343.75737247407392</v>
      </c>
      <c r="K29" s="72">
        <f>IF(RES_hh_fec_in!K29=0,0,1000*11630*RES_hh_fec_in!K29/RES_hh_num_in!K29)</f>
        <v>368.91313900656121</v>
      </c>
      <c r="L29" s="72">
        <f>IF(RES_hh_fec_in!L29=0,0,1000*11630*RES_hh_fec_in!L29/RES_hh_num_in!L29)</f>
        <v>353.98054230391426</v>
      </c>
      <c r="M29" s="72">
        <f>IF(RES_hh_fec_in!M29=0,0,1000*11630*RES_hh_fec_in!M29/RES_hh_num_in!M29)</f>
        <v>352.41911348193594</v>
      </c>
      <c r="N29" s="72">
        <f>IF(RES_hh_fec_in!N29=0,0,1000*11630*RES_hh_fec_in!N29/RES_hh_num_in!N29)</f>
        <v>355.63790578074077</v>
      </c>
      <c r="O29" s="72">
        <f>IF(RES_hh_fec_in!O29=0,0,1000*11630*RES_hh_fec_in!O29/RES_hh_num_in!O29)</f>
        <v>352.06750943945917</v>
      </c>
      <c r="P29" s="72">
        <f>IF(RES_hh_fec_in!P29=0,0,1000*11630*RES_hh_fec_in!P29/RES_hh_num_in!P29)</f>
        <v>383.4868282898538</v>
      </c>
      <c r="Q29" s="72">
        <f>IF(RES_hh_fec_in!Q29=0,0,1000*11630*RES_hh_fec_in!Q29/RES_hh_num_in!Q29)</f>
        <v>368.74380336869132</v>
      </c>
      <c r="R29" s="72">
        <f>IF(RES_hh_fec_in!R29=0,0,1000*11630*RES_hh_fec_in!R29/RES_hh_num_in!R29)</f>
        <v>393.87591529874197</v>
      </c>
      <c r="S29" s="72">
        <f>IF(RES_hh_fec_in!S29=0,0,1000*11630*RES_hh_fec_in!S29/RES_hh_num_in!S29)</f>
        <v>386.7417205202251</v>
      </c>
      <c r="T29" s="72">
        <f>IF(RES_hh_fec_in!T29=0,0,1000*11630*RES_hh_fec_in!T29/RES_hh_num_in!T29)</f>
        <v>382.72708197665366</v>
      </c>
      <c r="U29" s="72">
        <f>IF(RES_hh_fec_in!U29=0,0,1000*11630*RES_hh_fec_in!U29/RES_hh_num_in!U29)</f>
        <v>396.77442816705218</v>
      </c>
      <c r="V29" s="72">
        <f>IF(RES_hh_fec_in!V29=0,0,1000*11630*RES_hh_fec_in!V29/RES_hh_num_in!V29)</f>
        <v>380.69930324274901</v>
      </c>
      <c r="W29" s="72">
        <f>IF(RES_hh_fec_in!W29=0,0,1000*11630*RES_hh_fec_in!W29/RES_hh_num_in!W29)</f>
        <v>397.26371933005925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379.85684164059938</v>
      </c>
      <c r="D30" s="72">
        <f>IF(RES_hh_fec_in!D30=0,0,1000*11630*RES_hh_fec_in!D30/RES_hh_num_in!D30)</f>
        <v>369.33244142784878</v>
      </c>
      <c r="E30" s="72">
        <f>IF(RES_hh_fec_in!E30=0,0,1000*11630*RES_hh_fec_in!E30/RES_hh_num_in!E30)</f>
        <v>384.22874304006001</v>
      </c>
      <c r="F30" s="72">
        <f>IF(RES_hh_fec_in!F30=0,0,1000*11630*RES_hh_fec_in!F30/RES_hh_num_in!F30)</f>
        <v>412.62861421853637</v>
      </c>
      <c r="G30" s="72">
        <f>IF(RES_hh_fec_in!G30=0,0,1000*11630*RES_hh_fec_in!G30/RES_hh_num_in!G30)</f>
        <v>414.60866717948608</v>
      </c>
      <c r="H30" s="72">
        <f>IF(RES_hh_fec_in!H30=0,0,1000*11630*RES_hh_fec_in!H30/RES_hh_num_in!H30)</f>
        <v>418.92324166953114</v>
      </c>
      <c r="I30" s="72">
        <f>IF(RES_hh_fec_in!I30=0,0,1000*11630*RES_hh_fec_in!I30/RES_hh_num_in!I30)</f>
        <v>418.55992576374513</v>
      </c>
      <c r="J30" s="72">
        <f>IF(RES_hh_fec_in!J30=0,0,1000*11630*RES_hh_fec_in!J30/RES_hh_num_in!J30)</f>
        <v>327.11821465992392</v>
      </c>
      <c r="K30" s="72">
        <f>IF(RES_hh_fec_in!K30=0,0,1000*11630*RES_hh_fec_in!K30/RES_hh_num_in!K30)</f>
        <v>363.84489964689936</v>
      </c>
      <c r="L30" s="72">
        <f>IF(RES_hh_fec_in!L30=0,0,1000*11630*RES_hh_fec_in!L30/RES_hh_num_in!L30)</f>
        <v>370.11296443600145</v>
      </c>
      <c r="M30" s="72">
        <f>IF(RES_hh_fec_in!M30=0,0,1000*11630*RES_hh_fec_in!M30/RES_hh_num_in!M30)</f>
        <v>334.82315865721563</v>
      </c>
      <c r="N30" s="72">
        <f>IF(RES_hh_fec_in!N30=0,0,1000*11630*RES_hh_fec_in!N30/RES_hh_num_in!N30)</f>
        <v>363.74932477584053</v>
      </c>
      <c r="O30" s="72">
        <f>IF(RES_hh_fec_in!O30=0,0,1000*11630*RES_hh_fec_in!O30/RES_hh_num_in!O30)</f>
        <v>362.89438071237191</v>
      </c>
      <c r="P30" s="72">
        <f>IF(RES_hh_fec_in!P30=0,0,1000*11630*RES_hh_fec_in!P30/RES_hh_num_in!P30)</f>
        <v>365.21903610926159</v>
      </c>
      <c r="Q30" s="72">
        <f>IF(RES_hh_fec_in!Q30=0,0,1000*11630*RES_hh_fec_in!Q30/RES_hh_num_in!Q30)</f>
        <v>378.33252165852201</v>
      </c>
      <c r="R30" s="72">
        <f>IF(RES_hh_fec_in!R30=0,0,1000*11630*RES_hh_fec_in!R30/RES_hh_num_in!R30)</f>
        <v>402.52976161935715</v>
      </c>
      <c r="S30" s="72">
        <f>IF(RES_hh_fec_in!S30=0,0,1000*11630*RES_hh_fec_in!S30/RES_hh_num_in!S30)</f>
        <v>389.11155740563152</v>
      </c>
      <c r="T30" s="72">
        <f>IF(RES_hh_fec_in!T30=0,0,1000*11630*RES_hh_fec_in!T30/RES_hh_num_in!T30)</f>
        <v>376.06144034353861</v>
      </c>
      <c r="U30" s="72">
        <f>IF(RES_hh_fec_in!U30=0,0,1000*11630*RES_hh_fec_in!U30/RES_hh_num_in!U30)</f>
        <v>358.50497029778819</v>
      </c>
      <c r="V30" s="72">
        <f>IF(RES_hh_fec_in!V30=0,0,1000*11630*RES_hh_fec_in!V30/RES_hh_num_in!V30)</f>
        <v>396.05828195127219</v>
      </c>
      <c r="W30" s="72">
        <f>IF(RES_hh_fec_in!W30=0,0,1000*11630*RES_hh_fec_in!W30/RES_hh_num_in!W30)</f>
        <v>393.40794119238984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298.69166322703171</v>
      </c>
      <c r="D32" s="77">
        <f>IF(RES_hh_fec_in!D32=0,0,1000*11630*RES_hh_fec_in!D32/RES_hh_num_in!D32)</f>
        <v>292.56109036996645</v>
      </c>
      <c r="E32" s="77">
        <f>IF(RES_hh_fec_in!E32=0,0,1000*11630*RES_hh_fec_in!E32/RES_hh_num_in!E32)</f>
        <v>316.83370207588928</v>
      </c>
      <c r="F32" s="77">
        <f>IF(RES_hh_fec_in!F32=0,0,1000*11630*RES_hh_fec_in!F32/RES_hh_num_in!F32)</f>
        <v>319.25196724836223</v>
      </c>
      <c r="G32" s="77">
        <f>IF(RES_hh_fec_in!G32=0,0,1000*11630*RES_hh_fec_in!G32/RES_hh_num_in!G32)</f>
        <v>332.9737548396194</v>
      </c>
      <c r="H32" s="77">
        <f>IF(RES_hh_fec_in!H32=0,0,1000*11630*RES_hh_fec_in!H32/RES_hh_num_in!H32)</f>
        <v>321.97926903278267</v>
      </c>
      <c r="I32" s="77">
        <f>IF(RES_hh_fec_in!I32=0,0,1000*11630*RES_hh_fec_in!I32/RES_hh_num_in!I32)</f>
        <v>315.26407563994451</v>
      </c>
      <c r="J32" s="77">
        <f>IF(RES_hh_fec_in!J32=0,0,1000*11630*RES_hh_fec_in!J32/RES_hh_num_in!J32)</f>
        <v>275.47881505833135</v>
      </c>
      <c r="K32" s="77">
        <f>IF(RES_hh_fec_in!K32=0,0,1000*11630*RES_hh_fec_in!K32/RES_hh_num_in!K32)</f>
        <v>284.72774932593552</v>
      </c>
      <c r="L32" s="77">
        <f>IF(RES_hh_fec_in!L32=0,0,1000*11630*RES_hh_fec_in!L32/RES_hh_num_in!L32)</f>
        <v>283.31314090034374</v>
      </c>
      <c r="M32" s="77">
        <f>IF(RES_hh_fec_in!M32=0,0,1000*11630*RES_hh_fec_in!M32/RES_hh_num_in!M32)</f>
        <v>265.81861782908112</v>
      </c>
      <c r="N32" s="77">
        <f>IF(RES_hh_fec_in!N32=0,0,1000*11630*RES_hh_fec_in!N32/RES_hh_num_in!N32)</f>
        <v>278.31900870606387</v>
      </c>
      <c r="O32" s="77">
        <f>IF(RES_hh_fec_in!O32=0,0,1000*11630*RES_hh_fec_in!O32/RES_hh_num_in!O32)</f>
        <v>279.40848186954321</v>
      </c>
      <c r="P32" s="77">
        <f>IF(RES_hh_fec_in!P32=0,0,1000*11630*RES_hh_fec_in!P32/RES_hh_num_in!P32)</f>
        <v>280.77859285706904</v>
      </c>
      <c r="Q32" s="77">
        <f>IF(RES_hh_fec_in!Q32=0,0,1000*11630*RES_hh_fec_in!Q32/RES_hh_num_in!Q32)</f>
        <v>293.00438106623659</v>
      </c>
      <c r="R32" s="77">
        <f>IF(RES_hh_fec_in!R32=0,0,1000*11630*RES_hh_fec_in!R32/RES_hh_num_in!R32)</f>
        <v>288.66162368844209</v>
      </c>
      <c r="S32" s="77">
        <f>IF(RES_hh_fec_in!S32=0,0,1000*11630*RES_hh_fec_in!S32/RES_hh_num_in!S32)</f>
        <v>285.37757699325124</v>
      </c>
      <c r="T32" s="77">
        <f>IF(RES_hh_fec_in!T32=0,0,1000*11630*RES_hh_fec_in!T32/RES_hh_num_in!T32)</f>
        <v>280.6698432336284</v>
      </c>
      <c r="U32" s="77">
        <f>IF(RES_hh_fec_in!U32=0,0,1000*11630*RES_hh_fec_in!U32/RES_hh_num_in!U32)</f>
        <v>272.20304102869869</v>
      </c>
      <c r="V32" s="77">
        <f>IF(RES_hh_fec_in!V32=0,0,1000*11630*RES_hh_fec_in!V32/RES_hh_num_in!V32)</f>
        <v>282.52917177534437</v>
      </c>
      <c r="W32" s="77">
        <f>IF(RES_hh_fec_in!W32=0,0,1000*11630*RES_hh_fec_in!W32/RES_hh_num_in!W32)</f>
        <v>280.05647866793498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12247.290547857028</v>
      </c>
      <c r="D3" s="65">
        <f>IF(RES_hh_tes_in!D3=0,0,1000*11630*RES_hh_tes_in!D3/RES_hh_num_in!D3)</f>
        <v>11440.934943356742</v>
      </c>
      <c r="E3" s="65">
        <f>IF(RES_hh_tes_in!E3=0,0,1000*11630*RES_hh_tes_in!E3/RES_hh_num_in!E3)</f>
        <v>11758.825063162858</v>
      </c>
      <c r="F3" s="65">
        <f>IF(RES_hh_tes_in!F3=0,0,1000*11630*RES_hh_tes_in!F3/RES_hh_num_in!F3)</f>
        <v>11132.754839488718</v>
      </c>
      <c r="G3" s="65">
        <f>IF(RES_hh_tes_in!G3=0,0,1000*11630*RES_hh_tes_in!G3/RES_hh_num_in!G3)</f>
        <v>10787.517732098981</v>
      </c>
      <c r="H3" s="65">
        <f>IF(RES_hh_tes_in!H3=0,0,1000*11630*RES_hh_tes_in!H3/RES_hh_num_in!H3)</f>
        <v>10113.250102276277</v>
      </c>
      <c r="I3" s="65">
        <f>IF(RES_hh_tes_in!I3=0,0,1000*11630*RES_hh_tes_in!I3/RES_hh_num_in!I3)</f>
        <v>9496.8442613542647</v>
      </c>
      <c r="J3" s="65">
        <f>IF(RES_hh_tes_in!J3=0,0,1000*11630*RES_hh_tes_in!J3/RES_hh_num_in!J3)</f>
        <v>10469.653883362495</v>
      </c>
      <c r="K3" s="65">
        <f>IF(RES_hh_tes_in!K3=0,0,1000*11630*RES_hh_tes_in!K3/RES_hh_num_in!K3)</f>
        <v>9872.5703517950515</v>
      </c>
      <c r="L3" s="65">
        <f>IF(RES_hh_tes_in!L3=0,0,1000*11630*RES_hh_tes_in!L3/RES_hh_num_in!L3)</f>
        <v>10913.108303961393</v>
      </c>
      <c r="M3" s="65">
        <f>IF(RES_hh_tes_in!M3=0,0,1000*11630*RES_hh_tes_in!M3/RES_hh_num_in!M3)</f>
        <v>8657.108061792158</v>
      </c>
      <c r="N3" s="65">
        <f>IF(RES_hh_tes_in!N3=0,0,1000*11630*RES_hh_tes_in!N3/RES_hh_num_in!N3)</f>
        <v>9283.5334874425716</v>
      </c>
      <c r="O3" s="65">
        <f>IF(RES_hh_tes_in!O3=0,0,1000*11630*RES_hh_tes_in!O3/RES_hh_num_in!O3)</f>
        <v>9959.0318411492317</v>
      </c>
      <c r="P3" s="65">
        <f>IF(RES_hh_tes_in!P3=0,0,1000*11630*RES_hh_tes_in!P3/RES_hh_num_in!P3)</f>
        <v>7842.8403986392686</v>
      </c>
      <c r="Q3" s="65">
        <f>IF(RES_hh_tes_in!Q3=0,0,1000*11630*RES_hh_tes_in!Q3/RES_hh_num_in!Q3)</f>
        <v>8384.4638231027948</v>
      </c>
      <c r="R3" s="65">
        <f>IF(RES_hh_tes_in!R3=0,0,1000*11630*RES_hh_tes_in!R3/RES_hh_num_in!R3)</f>
        <v>8344.894289645099</v>
      </c>
      <c r="S3" s="65">
        <f>IF(RES_hh_tes_in!S3=0,0,1000*11630*RES_hh_tes_in!S3/RES_hh_num_in!S3)</f>
        <v>7975.6885411929261</v>
      </c>
      <c r="T3" s="65">
        <f>IF(RES_hh_tes_in!T3=0,0,1000*11630*RES_hh_tes_in!T3/RES_hh_num_in!T3)</f>
        <v>7667.5484628668837</v>
      </c>
      <c r="U3" s="65">
        <f>IF(RES_hh_tes_in!U3=0,0,1000*11630*RES_hh_tes_in!U3/RES_hh_num_in!U3)</f>
        <v>7253.5106498850173</v>
      </c>
      <c r="V3" s="65">
        <f>IF(RES_hh_tes_in!V3=0,0,1000*11630*RES_hh_tes_in!V3/RES_hh_num_in!V3)</f>
        <v>6878.6751610491892</v>
      </c>
      <c r="W3" s="65">
        <f>IF(RES_hh_tes_in!W3=0,0,1000*11630*RES_hh_tes_in!W3/RES_hh_num_in!W3)</f>
        <v>6834.8967127059141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10809.009236469483</v>
      </c>
      <c r="D4" s="69">
        <f>IF(RES_hh_tes_in!D4=0,0,1000*11630*RES_hh_tes_in!D4/RES_hh_num_in!D4)</f>
        <v>10018.835390562183</v>
      </c>
      <c r="E4" s="69">
        <f>IF(RES_hh_tes_in!E4=0,0,1000*11630*RES_hh_tes_in!E4/RES_hh_num_in!E4)</f>
        <v>10313.608279452861</v>
      </c>
      <c r="F4" s="69">
        <f>IF(RES_hh_tes_in!F4=0,0,1000*11630*RES_hh_tes_in!F4/RES_hh_num_in!F4)</f>
        <v>9592.4878637257261</v>
      </c>
      <c r="G4" s="69">
        <f>IF(RES_hh_tes_in!G4=0,0,1000*11630*RES_hh_tes_in!G4/RES_hh_num_in!G4)</f>
        <v>9167.3359423573966</v>
      </c>
      <c r="H4" s="69">
        <f>IF(RES_hh_tes_in!H4=0,0,1000*11630*RES_hh_tes_in!H4/RES_hh_num_in!H4)</f>
        <v>8369.6607859405503</v>
      </c>
      <c r="I4" s="69">
        <f>IF(RES_hh_tes_in!I4=0,0,1000*11630*RES_hh_tes_in!I4/RES_hh_num_in!I4)</f>
        <v>7870.6505402134762</v>
      </c>
      <c r="J4" s="69">
        <f>IF(RES_hh_tes_in!J4=0,0,1000*11630*RES_hh_tes_in!J4/RES_hh_num_in!J4)</f>
        <v>8846.7679436858725</v>
      </c>
      <c r="K4" s="69">
        <f>IF(RES_hh_tes_in!K4=0,0,1000*11630*RES_hh_tes_in!K4/RES_hh_num_in!K4)</f>
        <v>8213.5506452185746</v>
      </c>
      <c r="L4" s="69">
        <f>IF(RES_hh_tes_in!L4=0,0,1000*11630*RES_hh_tes_in!L4/RES_hh_num_in!L4)</f>
        <v>9250.0849627546886</v>
      </c>
      <c r="M4" s="69">
        <f>IF(RES_hh_tes_in!M4=0,0,1000*11630*RES_hh_tes_in!M4/RES_hh_num_in!M4)</f>
        <v>7109.577494931701</v>
      </c>
      <c r="N4" s="69">
        <f>IF(RES_hh_tes_in!N4=0,0,1000*11630*RES_hh_tes_in!N4/RES_hh_num_in!N4)</f>
        <v>7599.2480536424782</v>
      </c>
      <c r="O4" s="69">
        <f>IF(RES_hh_tes_in!O4=0,0,1000*11630*RES_hh_tes_in!O4/RES_hh_num_in!O4)</f>
        <v>8256.1395247413693</v>
      </c>
      <c r="P4" s="69">
        <f>IF(RES_hh_tes_in!P4=0,0,1000*11630*RES_hh_tes_in!P4/RES_hh_num_in!P4)</f>
        <v>6130.8493031814041</v>
      </c>
      <c r="Q4" s="69">
        <f>IF(RES_hh_tes_in!Q4=0,0,1000*11630*RES_hh_tes_in!Q4/RES_hh_num_in!Q4)</f>
        <v>6701.9318050304028</v>
      </c>
      <c r="R4" s="69">
        <f>IF(RES_hh_tes_in!R4=0,0,1000*11630*RES_hh_tes_in!R4/RES_hh_num_in!R4)</f>
        <v>6601.0740868108005</v>
      </c>
      <c r="S4" s="69">
        <f>IF(RES_hh_tes_in!S4=0,0,1000*11630*RES_hh_tes_in!S4/RES_hh_num_in!S4)</f>
        <v>6255.5982496704219</v>
      </c>
      <c r="T4" s="69">
        <f>IF(RES_hh_tes_in!T4=0,0,1000*11630*RES_hh_tes_in!T4/RES_hh_num_in!T4)</f>
        <v>5922.0842081011897</v>
      </c>
      <c r="U4" s="69">
        <f>IF(RES_hh_tes_in!U4=0,0,1000*11630*RES_hh_tes_in!U4/RES_hh_num_in!U4)</f>
        <v>5437.8709194936264</v>
      </c>
      <c r="V4" s="69">
        <f>IF(RES_hh_tes_in!V4=0,0,1000*11630*RES_hh_tes_in!V4/RES_hh_num_in!V4)</f>
        <v>5077.3761192179854</v>
      </c>
      <c r="W4" s="69">
        <f>IF(RES_hh_tes_in!W4=0,0,1000*11630*RES_hh_tes_in!W4/RES_hh_num_in!W4)</f>
        <v>5052.5692977185927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11055.384289521666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8271.9702842008301</v>
      </c>
      <c r="I5" s="72">
        <f>IF(RES_hh_tes_in!I5=0,0,1000*11630*RES_hh_tes_in!I5/RES_hh_num_in!I5)</f>
        <v>6341.1656454583954</v>
      </c>
      <c r="J5" s="72">
        <f>IF(RES_hh_tes_in!J5=0,0,1000*11630*RES_hh_tes_in!J5/RES_hh_num_in!J5)</f>
        <v>8363.5968207269525</v>
      </c>
      <c r="K5" s="72">
        <f>IF(RES_hh_tes_in!K5=0,0,1000*11630*RES_hh_tes_in!K5/RES_hh_num_in!K5)</f>
        <v>13717.617902258657</v>
      </c>
      <c r="L5" s="72">
        <f>IF(RES_hh_tes_in!L5=0,0,1000*11630*RES_hh_tes_in!L5/RES_hh_num_in!L5)</f>
        <v>7796.9203820643961</v>
      </c>
      <c r="M5" s="72">
        <f>IF(RES_hh_tes_in!M5=0,0,1000*11630*RES_hh_tes_in!M5/RES_hh_num_in!M5)</f>
        <v>6735.1522564460884</v>
      </c>
      <c r="N5" s="72">
        <f>IF(RES_hh_tes_in!N5=0,0,1000*11630*RES_hh_tes_in!N5/RES_hh_num_in!N5)</f>
        <v>7211.8700406245189</v>
      </c>
      <c r="O5" s="72">
        <f>IF(RES_hh_tes_in!O5=0,0,1000*11630*RES_hh_tes_in!O5/RES_hh_num_in!O5)</f>
        <v>8897.3930799310256</v>
      </c>
      <c r="P5" s="72">
        <f>IF(RES_hh_tes_in!P5=0,0,1000*11630*RES_hh_tes_in!P5/RES_hh_num_in!P5)</f>
        <v>6069.1258307643229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4730.6780729253742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10430.006171156259</v>
      </c>
      <c r="D6" s="72">
        <f>IF(RES_hh_tes_in!D6=0,0,1000*11630*RES_hh_tes_in!D6/RES_hh_num_in!D6)</f>
        <v>12511.257814607034</v>
      </c>
      <c r="E6" s="72">
        <f>IF(RES_hh_tes_in!E6=0,0,1000*11630*RES_hh_tes_in!E6/RES_hh_num_in!E6)</f>
        <v>7858.2123774097945</v>
      </c>
      <c r="F6" s="72">
        <f>IF(RES_hh_tes_in!F6=0,0,1000*11630*RES_hh_tes_in!F6/RES_hh_num_in!F6)</f>
        <v>7478.6485145310526</v>
      </c>
      <c r="G6" s="72">
        <f>IF(RES_hh_tes_in!G6=0,0,1000*11630*RES_hh_tes_in!G6/RES_hh_num_in!G6)</f>
        <v>9874.2976823385998</v>
      </c>
      <c r="H6" s="72">
        <f>IF(RES_hh_tes_in!H6=0,0,1000*11630*RES_hh_tes_in!H6/RES_hh_num_in!H6)</f>
        <v>8808.5469437820921</v>
      </c>
      <c r="I6" s="72">
        <f>IF(RES_hh_tes_in!I6=0,0,1000*11630*RES_hh_tes_in!I6/RES_hh_num_in!I6)</f>
        <v>7751.8554645304839</v>
      </c>
      <c r="J6" s="72">
        <f>IF(RES_hh_tes_in!J6=0,0,1000*11630*RES_hh_tes_in!J6/RES_hh_num_in!J6)</f>
        <v>8202.9675147751332</v>
      </c>
      <c r="K6" s="72">
        <f>IF(RES_hh_tes_in!K6=0,0,1000*11630*RES_hh_tes_in!K6/RES_hh_num_in!K6)</f>
        <v>8059.6488498446543</v>
      </c>
      <c r="L6" s="72">
        <f>IF(RES_hh_tes_in!L6=0,0,1000*11630*RES_hh_tes_in!L6/RES_hh_num_in!L6)</f>
        <v>9203.2176960190482</v>
      </c>
      <c r="M6" s="72">
        <f>IF(RES_hh_tes_in!M6=0,0,1000*11630*RES_hh_tes_in!M6/RES_hh_num_in!M6)</f>
        <v>7058.3309322161285</v>
      </c>
      <c r="N6" s="72">
        <f>IF(RES_hh_tes_in!N6=0,0,1000*11630*RES_hh_tes_in!N6/RES_hh_num_in!N6)</f>
        <v>7313.6806624908377</v>
      </c>
      <c r="O6" s="72">
        <f>IF(RES_hh_tes_in!O6=0,0,1000*11630*RES_hh_tes_in!O6/RES_hh_num_in!O6)</f>
        <v>7937.5789100901138</v>
      </c>
      <c r="P6" s="72">
        <f>IF(RES_hh_tes_in!P6=0,0,1000*11630*RES_hh_tes_in!P6/RES_hh_num_in!P6)</f>
        <v>6194.4648316823505</v>
      </c>
      <c r="Q6" s="72">
        <f>IF(RES_hh_tes_in!Q6=0,0,1000*11630*RES_hh_tes_in!Q6/RES_hh_num_in!Q6)</f>
        <v>6281.6193137181035</v>
      </c>
      <c r="R6" s="72">
        <f>IF(RES_hh_tes_in!R6=0,0,1000*11630*RES_hh_tes_in!R6/RES_hh_num_in!R6)</f>
        <v>6405.7968833692839</v>
      </c>
      <c r="S6" s="72">
        <f>IF(RES_hh_tes_in!S6=0,0,1000*11630*RES_hh_tes_in!S6/RES_hh_num_in!S6)</f>
        <v>6277.8441019226548</v>
      </c>
      <c r="T6" s="72">
        <f>IF(RES_hh_tes_in!T6=0,0,1000*11630*RES_hh_tes_in!T6/RES_hh_num_in!T6)</f>
        <v>5822.3541075078592</v>
      </c>
      <c r="U6" s="72">
        <f>IF(RES_hh_tes_in!U6=0,0,1000*11630*RES_hh_tes_in!U6/RES_hh_num_in!U6)</f>
        <v>5058.1683882926836</v>
      </c>
      <c r="V6" s="72">
        <f>IF(RES_hh_tes_in!V6=0,0,1000*11630*RES_hh_tes_in!V6/RES_hh_num_in!V6)</f>
        <v>5261.9822251899277</v>
      </c>
      <c r="W6" s="72">
        <f>IF(RES_hh_tes_in!W6=0,0,1000*11630*RES_hh_tes_in!W6/RES_hh_num_in!W6)</f>
        <v>4998.1513032290659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10587.035393415314</v>
      </c>
      <c r="D7" s="72">
        <f>IF(RES_hh_tes_in!D7=0,0,1000*11630*RES_hh_tes_in!D7/RES_hh_num_in!D7)</f>
        <v>9249.594020917033</v>
      </c>
      <c r="E7" s="72">
        <f>IF(RES_hh_tes_in!E7=0,0,1000*11630*RES_hh_tes_in!E7/RES_hh_num_in!E7)</f>
        <v>10133.733686489833</v>
      </c>
      <c r="F7" s="72">
        <f>IF(RES_hh_tes_in!F7=0,0,1000*11630*RES_hh_tes_in!F7/RES_hh_num_in!F7)</f>
        <v>9497.0210510489942</v>
      </c>
      <c r="G7" s="72">
        <f>IF(RES_hh_tes_in!G7=0,0,1000*11630*RES_hh_tes_in!G7/RES_hh_num_in!G7)</f>
        <v>9321.7005211154046</v>
      </c>
      <c r="H7" s="72">
        <f>IF(RES_hh_tes_in!H7=0,0,1000*11630*RES_hh_tes_in!H7/RES_hh_num_in!H7)</f>
        <v>8266.959684406178</v>
      </c>
      <c r="I7" s="72">
        <f>IF(RES_hh_tes_in!I7=0,0,1000*11630*RES_hh_tes_in!I7/RES_hh_num_in!I7)</f>
        <v>7040.9753324217663</v>
      </c>
      <c r="J7" s="72">
        <f>IF(RES_hh_tes_in!J7=0,0,1000*11630*RES_hh_tes_in!J7/RES_hh_num_in!J7)</f>
        <v>9075.9926668642456</v>
      </c>
      <c r="K7" s="72">
        <f>IF(RES_hh_tes_in!K7=0,0,1000*11630*RES_hh_tes_in!K7/RES_hh_num_in!K7)</f>
        <v>7764.8073247887369</v>
      </c>
      <c r="L7" s="72">
        <f>IF(RES_hh_tes_in!L7=0,0,1000*11630*RES_hh_tes_in!L7/RES_hh_num_in!L7)</f>
        <v>8620.0797654859252</v>
      </c>
      <c r="M7" s="72">
        <f>IF(RES_hh_tes_in!M7=0,0,1000*11630*RES_hh_tes_in!M7/RES_hh_num_in!M7)</f>
        <v>7209.4503183996567</v>
      </c>
      <c r="N7" s="72">
        <f>IF(RES_hh_tes_in!N7=0,0,1000*11630*RES_hh_tes_in!N7/RES_hh_num_in!N7)</f>
        <v>7270.7165577841288</v>
      </c>
      <c r="O7" s="72">
        <f>IF(RES_hh_tes_in!O7=0,0,1000*11630*RES_hh_tes_in!O7/RES_hh_num_in!O7)</f>
        <v>7863.2367195837278</v>
      </c>
      <c r="P7" s="72">
        <f>IF(RES_hh_tes_in!P7=0,0,1000*11630*RES_hh_tes_in!P7/RES_hh_num_in!P7)</f>
        <v>6058.8044105383306</v>
      </c>
      <c r="Q7" s="72">
        <f>IF(RES_hh_tes_in!Q7=0,0,1000*11630*RES_hh_tes_in!Q7/RES_hh_num_in!Q7)</f>
        <v>7024.3971681303847</v>
      </c>
      <c r="R7" s="72">
        <f>IF(RES_hh_tes_in!R7=0,0,1000*11630*RES_hh_tes_in!R7/RES_hh_num_in!R7)</f>
        <v>6242.0175218135582</v>
      </c>
      <c r="S7" s="72">
        <f>IF(RES_hh_tes_in!S7=0,0,1000*11630*RES_hh_tes_in!S7/RES_hh_num_in!S7)</f>
        <v>6104.5302789693615</v>
      </c>
      <c r="T7" s="72">
        <f>IF(RES_hh_tes_in!T7=0,0,1000*11630*RES_hh_tes_in!T7/RES_hh_num_in!T7)</f>
        <v>5785.8471911680917</v>
      </c>
      <c r="U7" s="72">
        <f>IF(RES_hh_tes_in!U7=0,0,1000*11630*RES_hh_tes_in!U7/RES_hh_num_in!U7)</f>
        <v>5208.4559925634831</v>
      </c>
      <c r="V7" s="72">
        <f>IF(RES_hh_tes_in!V7=0,0,1000*11630*RES_hh_tes_in!V7/RES_hh_num_in!V7)</f>
        <v>5334.792880913983</v>
      </c>
      <c r="W7" s="72">
        <f>IF(RES_hh_tes_in!W7=0,0,1000*11630*RES_hh_tes_in!W7/RES_hh_num_in!W7)</f>
        <v>4647.0903051099613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10547.8424515598</v>
      </c>
      <c r="D8" s="72">
        <f>IF(RES_hh_tes_in!D8=0,0,1000*11630*RES_hh_tes_in!D8/RES_hh_num_in!D8)</f>
        <v>9776.8805766075493</v>
      </c>
      <c r="E8" s="72">
        <f>IF(RES_hh_tes_in!E8=0,0,1000*11630*RES_hh_tes_in!E8/RES_hh_num_in!E8)</f>
        <v>10047.612295216617</v>
      </c>
      <c r="F8" s="72">
        <f>IF(RES_hh_tes_in!F8=0,0,1000*11630*RES_hh_tes_in!F8/RES_hh_num_in!F8)</f>
        <v>9313.2618760919795</v>
      </c>
      <c r="G8" s="72">
        <f>IF(RES_hh_tes_in!G8=0,0,1000*11630*RES_hh_tes_in!G8/RES_hh_num_in!G8)</f>
        <v>8777.8994178866305</v>
      </c>
      <c r="H8" s="72">
        <f>IF(RES_hh_tes_in!H8=0,0,1000*11630*RES_hh_tes_in!H8/RES_hh_num_in!H8)</f>
        <v>8459.2640253132231</v>
      </c>
      <c r="I8" s="72">
        <f>IF(RES_hh_tes_in!I8=0,0,1000*11630*RES_hh_tes_in!I8/RES_hh_num_in!I8)</f>
        <v>7743.0235260365735</v>
      </c>
      <c r="J8" s="72">
        <f>IF(RES_hh_tes_in!J8=0,0,1000*11630*RES_hh_tes_in!J8/RES_hh_num_in!J8)</f>
        <v>8209.1943606925506</v>
      </c>
      <c r="K8" s="72">
        <f>IF(RES_hh_tes_in!K8=0,0,1000*11630*RES_hh_tes_in!K8/RES_hh_num_in!K8)</f>
        <v>7936.467118279289</v>
      </c>
      <c r="L8" s="72">
        <f>IF(RES_hh_tes_in!L8=0,0,1000*11630*RES_hh_tes_in!L8/RES_hh_num_in!L8)</f>
        <v>9157.5253002467853</v>
      </c>
      <c r="M8" s="72">
        <f>IF(RES_hh_tes_in!M8=0,0,1000*11630*RES_hh_tes_in!M8/RES_hh_num_in!M8)</f>
        <v>6793.113952568272</v>
      </c>
      <c r="N8" s="72">
        <f>IF(RES_hh_tes_in!N8=0,0,1000*11630*RES_hh_tes_in!N8/RES_hh_num_in!N8)</f>
        <v>7525.3050387749663</v>
      </c>
      <c r="O8" s="72">
        <f>IF(RES_hh_tes_in!O8=0,0,1000*11630*RES_hh_tes_in!O8/RES_hh_num_in!O8)</f>
        <v>8201.4877252619517</v>
      </c>
      <c r="P8" s="72">
        <f>IF(RES_hh_tes_in!P8=0,0,1000*11630*RES_hh_tes_in!P8/RES_hh_num_in!P8)</f>
        <v>5895.8046861013881</v>
      </c>
      <c r="Q8" s="72">
        <f>IF(RES_hh_tes_in!Q8=0,0,1000*11630*RES_hh_tes_in!Q8/RES_hh_num_in!Q8)</f>
        <v>6365.0726677216562</v>
      </c>
      <c r="R8" s="72">
        <f>IF(RES_hh_tes_in!R8=0,0,1000*11630*RES_hh_tes_in!R8/RES_hh_num_in!R8)</f>
        <v>6525.3542469816175</v>
      </c>
      <c r="S8" s="72">
        <f>IF(RES_hh_tes_in!S8=0,0,1000*11630*RES_hh_tes_in!S8/RES_hh_num_in!S8)</f>
        <v>6136.2207317315397</v>
      </c>
      <c r="T8" s="72">
        <f>IF(RES_hh_tes_in!T8=0,0,1000*11630*RES_hh_tes_in!T8/RES_hh_num_in!T8)</f>
        <v>5818.1986663666603</v>
      </c>
      <c r="U8" s="72">
        <f>IF(RES_hh_tes_in!U8=0,0,1000*11630*RES_hh_tes_in!U8/RES_hh_num_in!U8)</f>
        <v>5400.4314721700839</v>
      </c>
      <c r="V8" s="72">
        <f>IF(RES_hh_tes_in!V8=0,0,1000*11630*RES_hh_tes_in!V8/RES_hh_num_in!V8)</f>
        <v>4817.0879066294492</v>
      </c>
      <c r="W8" s="72">
        <f>IF(RES_hh_tes_in!W8=0,0,1000*11630*RES_hh_tes_in!W8/RES_hh_num_in!W8)</f>
        <v>4976.6005508514427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11042.362282864868</v>
      </c>
      <c r="D9" s="72">
        <f>IF(RES_hh_tes_in!D9=0,0,1000*11630*RES_hh_tes_in!D9/RES_hh_num_in!D9)</f>
        <v>9026.7468330779557</v>
      </c>
      <c r="E9" s="72">
        <f>IF(RES_hh_tes_in!E9=0,0,1000*11630*RES_hh_tes_in!E9/RES_hh_num_in!E9)</f>
        <v>10365.270901508469</v>
      </c>
      <c r="F9" s="72">
        <f>IF(RES_hh_tes_in!F9=0,0,1000*11630*RES_hh_tes_in!F9/RES_hh_num_in!F9)</f>
        <v>9413.9357181361283</v>
      </c>
      <c r="G9" s="72">
        <f>IF(RES_hh_tes_in!G9=0,0,1000*11630*RES_hh_tes_in!G9/RES_hh_num_in!G9)</f>
        <v>8133.3275295347094</v>
      </c>
      <c r="H9" s="72">
        <f>IF(RES_hh_tes_in!H9=0,0,1000*11630*RES_hh_tes_in!H9/RES_hh_num_in!H9)</f>
        <v>6843.6206453006862</v>
      </c>
      <c r="I9" s="72">
        <f>IF(RES_hh_tes_in!I9=0,0,1000*11630*RES_hh_tes_in!I9/RES_hh_num_in!I9)</f>
        <v>8833.4731554310129</v>
      </c>
      <c r="J9" s="72">
        <f>IF(RES_hh_tes_in!J9=0,0,1000*11630*RES_hh_tes_in!J9/RES_hh_num_in!J9)</f>
        <v>8649.3971600402219</v>
      </c>
      <c r="K9" s="72">
        <f>IF(RES_hh_tes_in!K9=0,0,1000*11630*RES_hh_tes_in!K9/RES_hh_num_in!K9)</f>
        <v>7901.3591874228568</v>
      </c>
      <c r="L9" s="72">
        <f>IF(RES_hh_tes_in!L9=0,0,1000*11630*RES_hh_tes_in!L9/RES_hh_num_in!L9)</f>
        <v>10108.024274918014</v>
      </c>
      <c r="M9" s="72">
        <f>IF(RES_hh_tes_in!M9=0,0,1000*11630*RES_hh_tes_in!M9/RES_hh_num_in!M9)</f>
        <v>6933.1276731895659</v>
      </c>
      <c r="N9" s="72">
        <f>IF(RES_hh_tes_in!N9=0,0,1000*11630*RES_hh_tes_in!N9/RES_hh_num_in!N9)</f>
        <v>7664.7913464512103</v>
      </c>
      <c r="O9" s="72">
        <f>IF(RES_hh_tes_in!O9=0,0,1000*11630*RES_hh_tes_in!O9/RES_hh_num_in!O9)</f>
        <v>8482.5781063564518</v>
      </c>
      <c r="P9" s="72">
        <f>IF(RES_hh_tes_in!P9=0,0,1000*11630*RES_hh_tes_in!P9/RES_hh_num_in!P9)</f>
        <v>5860.2201139358967</v>
      </c>
      <c r="Q9" s="72">
        <f>IF(RES_hh_tes_in!Q9=0,0,1000*11630*RES_hh_tes_in!Q9/RES_hh_num_in!Q9)</f>
        <v>6542.2146318966797</v>
      </c>
      <c r="R9" s="72">
        <f>IF(RES_hh_tes_in!R9=0,0,1000*11630*RES_hh_tes_in!R9/RES_hh_num_in!R9)</f>
        <v>6875.1688733155543</v>
      </c>
      <c r="S9" s="72">
        <f>IF(RES_hh_tes_in!S9=0,0,1000*11630*RES_hh_tes_in!S9/RES_hh_num_in!S9)</f>
        <v>6183.1757246108582</v>
      </c>
      <c r="T9" s="72">
        <f>IF(RES_hh_tes_in!T9=0,0,1000*11630*RES_hh_tes_in!T9/RES_hh_num_in!T9)</f>
        <v>5765.8451893443489</v>
      </c>
      <c r="U9" s="72">
        <f>IF(RES_hh_tes_in!U9=0,0,1000*11630*RES_hh_tes_in!U9/RES_hh_num_in!U9)</f>
        <v>5423.9449068252079</v>
      </c>
      <c r="V9" s="72">
        <f>IF(RES_hh_tes_in!V9=0,0,1000*11630*RES_hh_tes_in!V9/RES_hh_num_in!V9)</f>
        <v>4645.9825047588611</v>
      </c>
      <c r="W9" s="72">
        <f>IF(RES_hh_tes_in!W9=0,0,1000*11630*RES_hh_tes_in!W9/RES_hh_num_in!W9)</f>
        <v>5167.7052933925797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10022.094867851547</v>
      </c>
      <c r="D11" s="72">
        <f>IF(RES_hh_tes_in!D11=0,0,1000*11630*RES_hh_tes_in!D11/RES_hh_num_in!D11)</f>
        <v>10215.090273272397</v>
      </c>
      <c r="E11" s="72">
        <f>IF(RES_hh_tes_in!E11=0,0,1000*11630*RES_hh_tes_in!E11/RES_hh_num_in!E11)</f>
        <v>10155.300685582915</v>
      </c>
      <c r="F11" s="72">
        <f>IF(RES_hh_tes_in!F11=0,0,1000*11630*RES_hh_tes_in!F11/RES_hh_num_in!F11)</f>
        <v>9586.7935119846825</v>
      </c>
      <c r="G11" s="72">
        <f>IF(RES_hh_tes_in!G11=0,0,1000*11630*RES_hh_tes_in!G11/RES_hh_num_in!G11)</f>
        <v>8866.4934945254954</v>
      </c>
      <c r="H11" s="72">
        <f>IF(RES_hh_tes_in!H11=0,0,1000*11630*RES_hh_tes_in!H11/RES_hh_num_in!H11)</f>
        <v>8564.2520621952153</v>
      </c>
      <c r="I11" s="72">
        <f>IF(RES_hh_tes_in!I11=0,0,1000*11630*RES_hh_tes_in!I11/RES_hh_num_in!I11)</f>
        <v>8969.1542970214123</v>
      </c>
      <c r="J11" s="72">
        <f>IF(RES_hh_tes_in!J11=0,0,1000*11630*RES_hh_tes_in!J11/RES_hh_num_in!J11)</f>
        <v>8680.7125997270196</v>
      </c>
      <c r="K11" s="72">
        <f>IF(RES_hh_tes_in!K11=0,0,1000*11630*RES_hh_tes_in!K11/RES_hh_num_in!K11)</f>
        <v>7605.7731790080215</v>
      </c>
      <c r="L11" s="72">
        <f>IF(RES_hh_tes_in!L11=0,0,1000*11630*RES_hh_tes_in!L11/RES_hh_num_in!L11)</f>
        <v>7469.8546513432393</v>
      </c>
      <c r="M11" s="72">
        <f>IF(RES_hh_tes_in!M11=0,0,1000*11630*RES_hh_tes_in!M11/RES_hh_num_in!M11)</f>
        <v>7918.9866138176621</v>
      </c>
      <c r="N11" s="72">
        <f>IF(RES_hh_tes_in!N11=0,0,1000*11630*RES_hh_tes_in!N11/RES_hh_num_in!N11)</f>
        <v>8125.0311076961389</v>
      </c>
      <c r="O11" s="72">
        <f>IF(RES_hh_tes_in!O11=0,0,1000*11630*RES_hh_tes_in!O11/RES_hh_num_in!O11)</f>
        <v>7203.4661271229124</v>
      </c>
      <c r="P11" s="72">
        <f>IF(RES_hh_tes_in!P11=0,0,1000*11630*RES_hh_tes_in!P11/RES_hh_num_in!P11)</f>
        <v>6988.6177115423907</v>
      </c>
      <c r="Q11" s="72">
        <f>IF(RES_hh_tes_in!Q11=0,0,1000*11630*RES_hh_tes_in!Q11/RES_hh_num_in!Q11)</f>
        <v>6548.9029522560377</v>
      </c>
      <c r="R11" s="72">
        <f>IF(RES_hh_tes_in!R11=0,0,1000*11630*RES_hh_tes_in!R11/RES_hh_num_in!R11)</f>
        <v>6214.871488971221</v>
      </c>
      <c r="S11" s="72">
        <f>IF(RES_hh_tes_in!S11=0,0,1000*11630*RES_hh_tes_in!S11/RES_hh_num_in!S11)</f>
        <v>5994.3159537302126</v>
      </c>
      <c r="T11" s="72">
        <f>IF(RES_hh_tes_in!T11=0,0,1000*11630*RES_hh_tes_in!T11/RES_hh_num_in!T11)</f>
        <v>5875.7080504724545</v>
      </c>
      <c r="U11" s="72">
        <f>IF(RES_hh_tes_in!U11=0,0,1000*11630*RES_hh_tes_in!U11/RES_hh_num_in!U11)</f>
        <v>5368.4743164671027</v>
      </c>
      <c r="V11" s="72">
        <f>IF(RES_hh_tes_in!V11=0,0,1000*11630*RES_hh_tes_in!V11/RES_hh_num_in!V11)</f>
        <v>5133.8839885261305</v>
      </c>
      <c r="W11" s="72">
        <f>IF(RES_hh_tes_in!W11=0,0,1000*11630*RES_hh_tes_in!W11/RES_hh_num_in!W11)</f>
        <v>4907.9312901484964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9771.1843962213079</v>
      </c>
      <c r="D12" s="72">
        <f>IF(RES_hh_tes_in!D12=0,0,1000*11630*RES_hh_tes_in!D12/RES_hh_num_in!D12)</f>
        <v>10006.555331861575</v>
      </c>
      <c r="E12" s="72">
        <f>IF(RES_hh_tes_in!E12=0,0,1000*11630*RES_hh_tes_in!E12/RES_hh_num_in!E12)</f>
        <v>9703.4148475972688</v>
      </c>
      <c r="F12" s="72">
        <f>IF(RES_hh_tes_in!F12=0,0,1000*11630*RES_hh_tes_in!F12/RES_hh_num_in!F12)</f>
        <v>10156.566708939261</v>
      </c>
      <c r="G12" s="72">
        <f>IF(RES_hh_tes_in!G12=0,0,1000*11630*RES_hh_tes_in!G12/RES_hh_num_in!G12)</f>
        <v>9855.6628447091971</v>
      </c>
      <c r="H12" s="72">
        <f>IF(RES_hh_tes_in!H12=0,0,1000*11630*RES_hh_tes_in!H12/RES_hh_num_in!H12)</f>
        <v>8334.9952206728376</v>
      </c>
      <c r="I12" s="72">
        <f>IF(RES_hh_tes_in!I12=0,0,1000*11630*RES_hh_tes_in!I12/RES_hh_num_in!I12)</f>
        <v>7749.7938699717906</v>
      </c>
      <c r="J12" s="72">
        <f>IF(RES_hh_tes_in!J12=0,0,1000*11630*RES_hh_tes_in!J12/RES_hh_num_in!J12)</f>
        <v>8637.5866633451624</v>
      </c>
      <c r="K12" s="72">
        <f>IF(RES_hh_tes_in!K12=0,0,1000*11630*RES_hh_tes_in!K12/RES_hh_num_in!K12)</f>
        <v>7891.6904958452424</v>
      </c>
      <c r="L12" s="72">
        <f>IF(RES_hh_tes_in!L12=0,0,1000*11630*RES_hh_tes_in!L12/RES_hh_num_in!L12)</f>
        <v>8705.8885402491906</v>
      </c>
      <c r="M12" s="72">
        <f>IF(RES_hh_tes_in!M12=0,0,1000*11630*RES_hh_tes_in!M12/RES_hh_num_in!M12)</f>
        <v>7530.2597483017889</v>
      </c>
      <c r="N12" s="72">
        <f>IF(RES_hh_tes_in!N12=0,0,1000*11630*RES_hh_tes_in!N12/RES_hh_num_in!N12)</f>
        <v>7550.8905173176472</v>
      </c>
      <c r="O12" s="72">
        <f>IF(RES_hh_tes_in!O12=0,0,1000*11630*RES_hh_tes_in!O12/RES_hh_num_in!O12)</f>
        <v>7301.3692263871808</v>
      </c>
      <c r="P12" s="72">
        <f>IF(RES_hh_tes_in!P12=0,0,1000*11630*RES_hh_tes_in!P12/RES_hh_num_in!P12)</f>
        <v>6696.1617627772976</v>
      </c>
      <c r="Q12" s="72">
        <f>IF(RES_hh_tes_in!Q12=0,0,1000*11630*RES_hh_tes_in!Q12/RES_hh_num_in!Q12)</f>
        <v>6733.3267850591365</v>
      </c>
      <c r="R12" s="72">
        <f>IF(RES_hh_tes_in!R12=0,0,1000*11630*RES_hh_tes_in!R12/RES_hh_num_in!R12)</f>
        <v>6828.0821655263708</v>
      </c>
      <c r="S12" s="72">
        <f>IF(RES_hh_tes_in!S12=0,0,1000*11630*RES_hh_tes_in!S12/RES_hh_num_in!S12)</f>
        <v>6375.4763307555331</v>
      </c>
      <c r="T12" s="72">
        <f>IF(RES_hh_tes_in!T12=0,0,1000*11630*RES_hh_tes_in!T12/RES_hh_num_in!T12)</f>
        <v>6064.7755058470329</v>
      </c>
      <c r="U12" s="72">
        <f>IF(RES_hh_tes_in!U12=0,0,1000*11630*RES_hh_tes_in!U12/RES_hh_num_in!U12)</f>
        <v>5608.4313598948038</v>
      </c>
      <c r="V12" s="72">
        <f>IF(RES_hh_tes_in!V12=0,0,1000*11630*RES_hh_tes_in!V12/RES_hh_num_in!V12)</f>
        <v>5069.3896573150723</v>
      </c>
      <c r="W12" s="72">
        <f>IF(RES_hh_tes_in!W12=0,0,1000*11630*RES_hh_tes_in!W12/RES_hh_num_in!W12)</f>
        <v>5642.6093059812783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10719.954128931615</v>
      </c>
      <c r="D13" s="74">
        <f>IF(RES_hh_tes_in!D13=0,0,1000*11630*RES_hh_tes_in!D13/RES_hh_num_in!D13)</f>
        <v>12709.950763416551</v>
      </c>
      <c r="E13" s="74">
        <f>IF(RES_hh_tes_in!E13=0,0,1000*11630*RES_hh_tes_in!E13/RES_hh_num_in!E13)</f>
        <v>0</v>
      </c>
      <c r="F13" s="74">
        <f>IF(RES_hh_tes_in!F13=0,0,1000*11630*RES_hh_tes_in!F13/RES_hh_num_in!F13)</f>
        <v>0</v>
      </c>
      <c r="G13" s="74">
        <f>IF(RES_hh_tes_in!G13=0,0,1000*11630*RES_hh_tes_in!G13/RES_hh_num_in!G13)</f>
        <v>0</v>
      </c>
      <c r="H13" s="74">
        <f>IF(RES_hh_tes_in!H13=0,0,1000*11630*RES_hh_tes_in!H13/RES_hh_num_in!H13)</f>
        <v>0</v>
      </c>
      <c r="I13" s="74">
        <f>IF(RES_hh_tes_in!I13=0,0,1000*11630*RES_hh_tes_in!I13/RES_hh_num_in!I13)</f>
        <v>6254.0807593884629</v>
      </c>
      <c r="J13" s="74">
        <f>IF(RES_hh_tes_in!J13=0,0,1000*11630*RES_hh_tes_in!J13/RES_hh_num_in!J13)</f>
        <v>10190.189697528396</v>
      </c>
      <c r="K13" s="74">
        <f>IF(RES_hh_tes_in!K13=0,0,1000*11630*RES_hh_tes_in!K13/RES_hh_num_in!K13)</f>
        <v>7952.7152311292239</v>
      </c>
      <c r="L13" s="74">
        <f>IF(RES_hh_tes_in!L13=0,0,1000*11630*RES_hh_tes_in!L13/RES_hh_num_in!L13)</f>
        <v>9587.561028314678</v>
      </c>
      <c r="M13" s="74">
        <f>IF(RES_hh_tes_in!M13=0,0,1000*11630*RES_hh_tes_in!M13/RES_hh_num_in!M13)</f>
        <v>6974.2481275503833</v>
      </c>
      <c r="N13" s="74">
        <f>IF(RES_hh_tes_in!N13=0,0,1000*11630*RES_hh_tes_in!N13/RES_hh_num_in!N13)</f>
        <v>8101.7897025701841</v>
      </c>
      <c r="O13" s="74">
        <f>IF(RES_hh_tes_in!O13=0,0,1000*11630*RES_hh_tes_in!O13/RES_hh_num_in!O13)</f>
        <v>9242.7636839227853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0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0</v>
      </c>
      <c r="W13" s="74">
        <f>IF(RES_hh_tes_in!W13=0,0,1000*11630*RES_hh_tes_in!W13/RES_hh_num_in!W13)</f>
        <v>4857.361816921587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244.5888806680955</v>
      </c>
      <c r="D14" s="76">
        <f>IF(RES_hh_tes_in!D14=0,0,1000*11630*RES_hh_tes_in!D14/RES_hh_num_in!D14)</f>
        <v>217.98992607133374</v>
      </c>
      <c r="E14" s="76">
        <f>IF(RES_hh_tes_in!E14=0,0,1000*11630*RES_hh_tes_in!E14/RES_hh_num_in!E14)</f>
        <v>224.62555898345613</v>
      </c>
      <c r="F14" s="76">
        <f>IF(RES_hh_tes_in!F14=0,0,1000*11630*RES_hh_tes_in!F14/RES_hh_num_in!F14)</f>
        <v>208.86907240933709</v>
      </c>
      <c r="G14" s="76">
        <f>IF(RES_hh_tes_in!G14=0,0,1000*11630*RES_hh_tes_in!G14/RES_hh_num_in!G14)</f>
        <v>193.19632442409974</v>
      </c>
      <c r="H14" s="76">
        <f>IF(RES_hh_tes_in!H14=0,0,1000*11630*RES_hh_tes_in!H14/RES_hh_num_in!H14)</f>
        <v>166.74997834448718</v>
      </c>
      <c r="I14" s="76">
        <f>IF(RES_hh_tes_in!I14=0,0,1000*11630*RES_hh_tes_in!I14/RES_hh_num_in!I14)</f>
        <v>139.70527463824712</v>
      </c>
      <c r="J14" s="76">
        <f>IF(RES_hh_tes_in!J14=0,0,1000*11630*RES_hh_tes_in!J14/RES_hh_num_in!J14)</f>
        <v>162.60550269490656</v>
      </c>
      <c r="K14" s="76">
        <f>IF(RES_hh_tes_in!K14=0,0,1000*11630*RES_hh_tes_in!K14/RES_hh_num_in!K14)</f>
        <v>153.03923121157439</v>
      </c>
      <c r="L14" s="76">
        <f>IF(RES_hh_tes_in!L14=0,0,1000*11630*RES_hh_tes_in!L14/RES_hh_num_in!L14)</f>
        <v>172.16058240514414</v>
      </c>
      <c r="M14" s="76">
        <f>IF(RES_hh_tes_in!M14=0,0,1000*11630*RES_hh_tes_in!M14/RES_hh_num_in!M14)</f>
        <v>137.69769306061607</v>
      </c>
      <c r="N14" s="76">
        <f>IF(RES_hh_tes_in!N14=0,0,1000*11630*RES_hh_tes_in!N14/RES_hh_num_in!N14)</f>
        <v>146.08914640654862</v>
      </c>
      <c r="O14" s="76">
        <f>IF(RES_hh_tes_in!O14=0,0,1000*11630*RES_hh_tes_in!O14/RES_hh_num_in!O14)</f>
        <v>156.85136574946804</v>
      </c>
      <c r="P14" s="76">
        <f>IF(RES_hh_tes_in!P14=0,0,1000*11630*RES_hh_tes_in!P14/RES_hh_num_in!P14)</f>
        <v>114.70977203594708</v>
      </c>
      <c r="Q14" s="76">
        <f>IF(RES_hh_tes_in!Q14=0,0,1000*11630*RES_hh_tes_in!Q14/RES_hh_num_in!Q14)</f>
        <v>124.574400034582</v>
      </c>
      <c r="R14" s="76">
        <f>IF(RES_hh_tes_in!R14=0,0,1000*11630*RES_hh_tes_in!R14/RES_hh_num_in!R14)</f>
        <v>119.8692878398633</v>
      </c>
      <c r="S14" s="76">
        <f>IF(RES_hh_tes_in!S14=0,0,1000*11630*RES_hh_tes_in!S14/RES_hh_num_in!S14)</f>
        <v>116.38002610820031</v>
      </c>
      <c r="T14" s="76">
        <f>IF(RES_hh_tes_in!T14=0,0,1000*11630*RES_hh_tes_in!T14/RES_hh_num_in!T14)</f>
        <v>110.33321488405825</v>
      </c>
      <c r="U14" s="76">
        <f>IF(RES_hh_tes_in!U14=0,0,1000*11630*RES_hh_tes_in!U14/RES_hh_num_in!U14)</f>
        <v>100.03222513580401</v>
      </c>
      <c r="V14" s="76">
        <f>IF(RES_hh_tes_in!V14=0,0,1000*11630*RES_hh_tes_in!V14/RES_hh_num_in!V14)</f>
        <v>91.134682386363338</v>
      </c>
      <c r="W14" s="76">
        <f>IF(RES_hh_tes_in!W14=0,0,1000*11630*RES_hh_tes_in!W14/RES_hh_num_in!W14)</f>
        <v>89.666755072475283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14.948819938305949</v>
      </c>
      <c r="D15" s="69">
        <f t="shared" si="0"/>
        <v>6.3486339056833376</v>
      </c>
      <c r="E15" s="69">
        <f t="shared" si="0"/>
        <v>16.939626304190561</v>
      </c>
      <c r="F15" s="69">
        <f t="shared" si="0"/>
        <v>7.470907072161399</v>
      </c>
      <c r="G15" s="69">
        <f t="shared" si="0"/>
        <v>44.96718055279581</v>
      </c>
      <c r="H15" s="69">
        <f t="shared" si="0"/>
        <v>121.24104578954662</v>
      </c>
      <c r="I15" s="69">
        <f t="shared" si="0"/>
        <v>36.394743021018549</v>
      </c>
      <c r="J15" s="69">
        <f t="shared" si="0"/>
        <v>34.86149073479217</v>
      </c>
      <c r="K15" s="69">
        <f t="shared" si="0"/>
        <v>10.239023055707108</v>
      </c>
      <c r="L15" s="69">
        <f t="shared" si="0"/>
        <v>52.16985173931689</v>
      </c>
      <c r="M15" s="69">
        <f t="shared" si="0"/>
        <v>8.7210643515196082</v>
      </c>
      <c r="N15" s="69">
        <f t="shared" si="0"/>
        <v>52.986545209454626</v>
      </c>
      <c r="O15" s="69">
        <f t="shared" si="0"/>
        <v>79.641559689536663</v>
      </c>
      <c r="P15" s="69">
        <f t="shared" si="0"/>
        <v>50.617515996341503</v>
      </c>
      <c r="Q15" s="69">
        <f t="shared" si="0"/>
        <v>38.39970228431693</v>
      </c>
      <c r="R15" s="69">
        <f t="shared" si="0"/>
        <v>54.775542352157771</v>
      </c>
      <c r="S15" s="69">
        <f t="shared" si="0"/>
        <v>51.507561740839208</v>
      </c>
      <c r="T15" s="69">
        <f t="shared" si="0"/>
        <v>75.619838676510298</v>
      </c>
      <c r="U15" s="69">
        <f t="shared" si="0"/>
        <v>141.38035650167879</v>
      </c>
      <c r="V15" s="69">
        <f t="shared" si="0"/>
        <v>241.09176211389342</v>
      </c>
      <c r="W15" s="69">
        <f t="shared" si="0"/>
        <v>166.35957835495375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14.948819938305949</v>
      </c>
      <c r="D16" s="72">
        <f>IF(RES_hh_tes_in!D16=0,0,1000*11630*RES_hh_tes_in!D16/RES_hh_num_in!D$3)</f>
        <v>6.3486339056833376</v>
      </c>
      <c r="E16" s="72">
        <f>IF(RES_hh_tes_in!E16=0,0,1000*11630*RES_hh_tes_in!E16/RES_hh_num_in!E$3)</f>
        <v>16.939626304190561</v>
      </c>
      <c r="F16" s="72">
        <f>IF(RES_hh_tes_in!F16=0,0,1000*11630*RES_hh_tes_in!F16/RES_hh_num_in!F$3)</f>
        <v>7.470907072161399</v>
      </c>
      <c r="G16" s="72">
        <f>IF(RES_hh_tes_in!G16=0,0,1000*11630*RES_hh_tes_in!G16/RES_hh_num_in!G$3)</f>
        <v>44.96718055279581</v>
      </c>
      <c r="H16" s="72">
        <f>IF(RES_hh_tes_in!H16=0,0,1000*11630*RES_hh_tes_in!H16/RES_hh_num_in!H$3)</f>
        <v>121.24104578954662</v>
      </c>
      <c r="I16" s="72">
        <f>IF(RES_hh_tes_in!I16=0,0,1000*11630*RES_hh_tes_in!I16/RES_hh_num_in!I$3)</f>
        <v>36.394743021018549</v>
      </c>
      <c r="J16" s="72">
        <f>IF(RES_hh_tes_in!J16=0,0,1000*11630*RES_hh_tes_in!J16/RES_hh_num_in!J$3)</f>
        <v>34.86149073479217</v>
      </c>
      <c r="K16" s="72">
        <f>IF(RES_hh_tes_in!K16=0,0,1000*11630*RES_hh_tes_in!K16/RES_hh_num_in!K$3)</f>
        <v>10.239023055707108</v>
      </c>
      <c r="L16" s="72">
        <f>IF(RES_hh_tes_in!L16=0,0,1000*11630*RES_hh_tes_in!L16/RES_hh_num_in!L$3)</f>
        <v>52.16985173931689</v>
      </c>
      <c r="M16" s="72">
        <f>IF(RES_hh_tes_in!M16=0,0,1000*11630*RES_hh_tes_in!M16/RES_hh_num_in!M$3)</f>
        <v>8.7210643515196082</v>
      </c>
      <c r="N16" s="72">
        <f>IF(RES_hh_tes_in!N16=0,0,1000*11630*RES_hh_tes_in!N16/RES_hh_num_in!N$3)</f>
        <v>52.986545209454626</v>
      </c>
      <c r="O16" s="72">
        <f>IF(RES_hh_tes_in!O16=0,0,1000*11630*RES_hh_tes_in!O16/RES_hh_num_in!O$3)</f>
        <v>79.641559689536663</v>
      </c>
      <c r="P16" s="72">
        <f>IF(RES_hh_tes_in!P16=0,0,1000*11630*RES_hh_tes_in!P16/RES_hh_num_in!P$3)</f>
        <v>50.617515996341503</v>
      </c>
      <c r="Q16" s="72">
        <f>IF(RES_hh_tes_in!Q16=0,0,1000*11630*RES_hh_tes_in!Q16/RES_hh_num_in!Q$3)</f>
        <v>38.39970228431693</v>
      </c>
      <c r="R16" s="72">
        <f>IF(RES_hh_tes_in!R16=0,0,1000*11630*RES_hh_tes_in!R16/RES_hh_num_in!R$3)</f>
        <v>54.775542352157771</v>
      </c>
      <c r="S16" s="72">
        <f>IF(RES_hh_tes_in!S16=0,0,1000*11630*RES_hh_tes_in!S16/RES_hh_num_in!S$3)</f>
        <v>51.507561740839208</v>
      </c>
      <c r="T16" s="72">
        <f>IF(RES_hh_tes_in!T16=0,0,1000*11630*RES_hh_tes_in!T16/RES_hh_num_in!T$3)</f>
        <v>75.619838676510298</v>
      </c>
      <c r="U16" s="72">
        <f>IF(RES_hh_tes_in!U16=0,0,1000*11630*RES_hh_tes_in!U16/RES_hh_num_in!U$3)</f>
        <v>141.38035650167879</v>
      </c>
      <c r="V16" s="72">
        <f>IF(RES_hh_tes_in!V16=0,0,1000*11630*RES_hh_tes_in!V16/RES_hh_num_in!V$3)</f>
        <v>241.09176211389342</v>
      </c>
      <c r="W16" s="72">
        <f>IF(RES_hh_tes_in!W16=0,0,1000*11630*RES_hh_tes_in!W16/RES_hh_num_in!W$3)</f>
        <v>166.35957835495375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1193.5110616278814</v>
      </c>
      <c r="D17" s="69">
        <f>IF(RES_hh_tes_in!D17=0,0,1000*11630*RES_hh_tes_in!D17/RES_hh_num_in!D17)</f>
        <v>1190.5315307967735</v>
      </c>
      <c r="E17" s="69">
        <f>IF(RES_hh_tes_in!E17=0,0,1000*11630*RES_hh_tes_in!E17/RES_hh_num_in!E17)</f>
        <v>1185.1736830113657</v>
      </c>
      <c r="F17" s="69">
        <f>IF(RES_hh_tes_in!F17=0,0,1000*11630*RES_hh_tes_in!F17/RES_hh_num_in!F17)</f>
        <v>1285.1760542228201</v>
      </c>
      <c r="G17" s="69">
        <f>IF(RES_hh_tes_in!G17=0,0,1000*11630*RES_hh_tes_in!G17/RES_hh_num_in!G17)</f>
        <v>1318.5821573909311</v>
      </c>
      <c r="H17" s="69">
        <f>IF(RES_hh_tes_in!H17=0,0,1000*11630*RES_hh_tes_in!H17/RES_hh_num_in!H17)</f>
        <v>1371.0145993892634</v>
      </c>
      <c r="I17" s="69">
        <f>IF(RES_hh_tes_in!I17=0,0,1000*11630*RES_hh_tes_in!I17/RES_hh_num_in!I17)</f>
        <v>1342.232508542324</v>
      </c>
      <c r="J17" s="69">
        <f>IF(RES_hh_tes_in!J17=0,0,1000*11630*RES_hh_tes_in!J17/RES_hh_num_in!J17)</f>
        <v>1376.2550746329696</v>
      </c>
      <c r="K17" s="69">
        <f>IF(RES_hh_tes_in!K17=0,0,1000*11630*RES_hh_tes_in!K17/RES_hh_num_in!K17)</f>
        <v>1426.0940871861023</v>
      </c>
      <c r="L17" s="69">
        <f>IF(RES_hh_tes_in!L17=0,0,1000*11630*RES_hh_tes_in!L17/RES_hh_num_in!L17)</f>
        <v>1387.9731911449812</v>
      </c>
      <c r="M17" s="69">
        <f>IF(RES_hh_tes_in!M17=0,0,1000*11630*RES_hh_tes_in!M17/RES_hh_num_in!M17)</f>
        <v>1330.4678208293776</v>
      </c>
      <c r="N17" s="69">
        <f>IF(RES_hh_tes_in!N17=0,0,1000*11630*RES_hh_tes_in!N17/RES_hh_num_in!N17)</f>
        <v>1410.9165110286331</v>
      </c>
      <c r="O17" s="69">
        <f>IF(RES_hh_tes_in!O17=0,0,1000*11630*RES_hh_tes_in!O17/RES_hh_num_in!O17)</f>
        <v>1401.5573376899338</v>
      </c>
      <c r="P17" s="69">
        <f>IF(RES_hh_tes_in!P17=0,0,1000*11630*RES_hh_tes_in!P17/RES_hh_num_in!P17)</f>
        <v>1436.3668060921425</v>
      </c>
      <c r="Q17" s="69">
        <f>IF(RES_hh_tes_in!Q17=0,0,1000*11630*RES_hh_tes_in!Q17/RES_hh_num_in!Q17)</f>
        <v>1408.5774965720641</v>
      </c>
      <c r="R17" s="69">
        <f>IF(RES_hh_tes_in!R17=0,0,1000*11630*RES_hh_tes_in!R17/RES_hh_num_in!R17)</f>
        <v>1450.5665229094132</v>
      </c>
      <c r="S17" s="69">
        <f>IF(RES_hh_tes_in!S17=0,0,1000*11630*RES_hh_tes_in!S17/RES_hh_num_in!S17)</f>
        <v>1430.8195356714211</v>
      </c>
      <c r="T17" s="69">
        <f>IF(RES_hh_tes_in!T17=0,0,1000*11630*RES_hh_tes_in!T17/RES_hh_num_in!T17)</f>
        <v>1433.0763966148286</v>
      </c>
      <c r="U17" s="69">
        <f>IF(RES_hh_tes_in!U17=0,0,1000*11630*RES_hh_tes_in!U17/RES_hh_num_in!U17)</f>
        <v>1441.4103336919068</v>
      </c>
      <c r="V17" s="69">
        <f>IF(RES_hh_tes_in!V17=0,0,1000*11630*RES_hh_tes_in!V17/RES_hh_num_in!V17)</f>
        <v>1314.147109305396</v>
      </c>
      <c r="W17" s="69">
        <f>IF(RES_hh_tes_in!W17=0,0,1000*11630*RES_hh_tes_in!W17/RES_hh_num_in!W17)</f>
        <v>1369.6128735719219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1230.4766516052434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1344.0033689776899</v>
      </c>
      <c r="I18" s="72">
        <f>IF(RES_hh_tes_in!I18=0,0,1000*11630*RES_hh_tes_in!I18/RES_hh_num_in!I18)</f>
        <v>1083.7520336403804</v>
      </c>
      <c r="J18" s="72">
        <f>IF(RES_hh_tes_in!J18=0,0,1000*11630*RES_hh_tes_in!J18/RES_hh_num_in!J18)</f>
        <v>1443.6661849928219</v>
      </c>
      <c r="K18" s="72">
        <f>IF(RES_hh_tes_in!K18=0,0,1000*11630*RES_hh_tes_in!K18/RES_hh_num_in!K18)</f>
        <v>2656.2486565810023</v>
      </c>
      <c r="L18" s="72">
        <f>IF(RES_hh_tes_in!L18=0,0,1000*11630*RES_hh_tes_in!L18/RES_hh_num_in!L18)</f>
        <v>1357.8410510173233</v>
      </c>
      <c r="M18" s="72">
        <f>IF(RES_hh_tes_in!M18=0,0,1000*11630*RES_hh_tes_in!M18/RES_hh_num_in!M18)</f>
        <v>1357.2326357629379</v>
      </c>
      <c r="N18" s="72">
        <f>IF(RES_hh_tes_in!N18=0,0,1000*11630*RES_hh_tes_in!N18/RES_hh_num_in!N18)</f>
        <v>1398.8988929711102</v>
      </c>
      <c r="O18" s="72">
        <f>IF(RES_hh_tes_in!O18=0,0,1000*11630*RES_hh_tes_in!O18/RES_hh_num_in!O18)</f>
        <v>1417.9538853758893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1185.5766059987702</v>
      </c>
      <c r="D19" s="72">
        <f>IF(RES_hh_tes_in!D19=0,0,1000*11630*RES_hh_tes_in!D19/RES_hh_num_in!D19)</f>
        <v>1189.8721241813976</v>
      </c>
      <c r="E19" s="72">
        <f>IF(RES_hh_tes_in!E19=0,0,1000*11630*RES_hh_tes_in!E19/RES_hh_num_in!E19)</f>
        <v>1173.4048959705731</v>
      </c>
      <c r="F19" s="72">
        <f>IF(RES_hh_tes_in!F19=0,0,1000*11630*RES_hh_tes_in!F19/RES_hh_num_in!F19)</f>
        <v>1261.7211508867861</v>
      </c>
      <c r="G19" s="72">
        <f>IF(RES_hh_tes_in!G19=0,0,1000*11630*RES_hh_tes_in!G19/RES_hh_num_in!G19)</f>
        <v>1306.2931850392779</v>
      </c>
      <c r="H19" s="72">
        <f>IF(RES_hh_tes_in!H19=0,0,1000*11630*RES_hh_tes_in!H19/RES_hh_num_in!H19)</f>
        <v>1397.6372782882829</v>
      </c>
      <c r="I19" s="72">
        <f>IF(RES_hh_tes_in!I19=0,0,1000*11630*RES_hh_tes_in!I19/RES_hh_num_in!I19)</f>
        <v>1402.3702993435497</v>
      </c>
      <c r="J19" s="72">
        <f>IF(RES_hh_tes_in!J19=0,0,1000*11630*RES_hh_tes_in!J19/RES_hh_num_in!J19)</f>
        <v>1309.9486212794511</v>
      </c>
      <c r="K19" s="72">
        <f>IF(RES_hh_tes_in!K19=0,0,1000*11630*RES_hh_tes_in!K19/RES_hh_num_in!K19)</f>
        <v>1415.5374165178</v>
      </c>
      <c r="L19" s="72">
        <f>IF(RES_hh_tes_in!L19=0,0,1000*11630*RES_hh_tes_in!L19/RES_hh_num_in!L19)</f>
        <v>1394.5706558106076</v>
      </c>
      <c r="M19" s="72">
        <f>IF(RES_hh_tes_in!M19=0,0,1000*11630*RES_hh_tes_in!M19/RES_hh_num_in!M19)</f>
        <v>1378.5275606427392</v>
      </c>
      <c r="N19" s="72">
        <f>IF(RES_hh_tes_in!N19=0,0,1000*11630*RES_hh_tes_in!N19/RES_hh_num_in!N19)</f>
        <v>1387.721971831395</v>
      </c>
      <c r="O19" s="72">
        <f>IF(RES_hh_tes_in!O19=0,0,1000*11630*RES_hh_tes_in!O19/RES_hh_num_in!O19)</f>
        <v>1377.7168076928142</v>
      </c>
      <c r="P19" s="72">
        <f>IF(RES_hh_tes_in!P19=0,0,1000*11630*RES_hh_tes_in!P19/RES_hh_num_in!P19)</f>
        <v>1492.050516559151</v>
      </c>
      <c r="Q19" s="72">
        <f>IF(RES_hh_tes_in!Q19=0,0,1000*11630*RES_hh_tes_in!Q19/RES_hh_num_in!Q19)</f>
        <v>1366.6521769697408</v>
      </c>
      <c r="R19" s="72">
        <f>IF(RES_hh_tes_in!R19=0,0,1000*11630*RES_hh_tes_in!R19/RES_hh_num_in!R19)</f>
        <v>1494.6805347557877</v>
      </c>
      <c r="S19" s="72">
        <f>IF(RES_hh_tes_in!S19=0,0,1000*11630*RES_hh_tes_in!S19/RES_hh_num_in!S19)</f>
        <v>1441.7969659533978</v>
      </c>
      <c r="T19" s="72">
        <f>IF(RES_hh_tes_in!T19=0,0,1000*11630*RES_hh_tes_in!T19/RES_hh_num_in!T19)</f>
        <v>1387.1818723440722</v>
      </c>
      <c r="U19" s="72">
        <f>IF(RES_hh_tes_in!U19=0,0,1000*11630*RES_hh_tes_in!U19/RES_hh_num_in!U19)</f>
        <v>1428.093917973114</v>
      </c>
      <c r="V19" s="72">
        <f>IF(RES_hh_tes_in!V19=0,0,1000*11630*RES_hh_tes_in!V19/RES_hh_num_in!V19)</f>
        <v>1327.1455038315171</v>
      </c>
      <c r="W19" s="72">
        <f>IF(RES_hh_tes_in!W19=0,0,1000*11630*RES_hh_tes_in!W19/RES_hh_num_in!W19)</f>
        <v>1354.2338985257588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1198.107893575142</v>
      </c>
      <c r="D20" s="72">
        <f>IF(RES_hh_tes_in!D20=0,0,1000*11630*RES_hh_tes_in!D20/RES_hh_num_in!D20)</f>
        <v>1107.8399781803441</v>
      </c>
      <c r="E20" s="72">
        <f>IF(RES_hh_tes_in!E20=0,0,1000*11630*RES_hh_tes_in!E20/RES_hh_num_in!E20)</f>
        <v>1149.0908126298064</v>
      </c>
      <c r="F20" s="72">
        <f>IF(RES_hh_tes_in!F20=0,0,1000*11630*RES_hh_tes_in!F20/RES_hh_num_in!F20)</f>
        <v>1336.4679128544208</v>
      </c>
      <c r="G20" s="72">
        <f>IF(RES_hh_tes_in!G20=0,0,1000*11630*RES_hh_tes_in!G20/RES_hh_num_in!G20)</f>
        <v>1389.7816579324262</v>
      </c>
      <c r="H20" s="72">
        <f>IF(RES_hh_tes_in!H20=0,0,1000*11630*RES_hh_tes_in!H20/RES_hh_num_in!H20)</f>
        <v>1366.4575062678455</v>
      </c>
      <c r="I20" s="72">
        <f>IF(RES_hh_tes_in!I20=0,0,1000*11630*RES_hh_tes_in!I20/RES_hh_num_in!I20)</f>
        <v>1260.113898641458</v>
      </c>
      <c r="J20" s="72">
        <f>IF(RES_hh_tes_in!J20=0,0,1000*11630*RES_hh_tes_in!J20/RES_hh_num_in!J20)</f>
        <v>1460.9842514496524</v>
      </c>
      <c r="K20" s="72">
        <f>IF(RES_hh_tes_in!K20=0,0,1000*11630*RES_hh_tes_in!K20/RES_hh_num_in!K20)</f>
        <v>1383.1655678556212</v>
      </c>
      <c r="L20" s="72">
        <f>IF(RES_hh_tes_in!L20=0,0,1000*11630*RES_hh_tes_in!L20/RES_hh_num_in!L20)</f>
        <v>1341.0999038468301</v>
      </c>
      <c r="M20" s="72">
        <f>IF(RES_hh_tes_in!M20=0,0,1000*11630*RES_hh_tes_in!M20/RES_hh_num_in!M20)</f>
        <v>1417.3401969289591</v>
      </c>
      <c r="N20" s="72">
        <f>IF(RES_hh_tes_in!N20=0,0,1000*11630*RES_hh_tes_in!N20/RES_hh_num_in!N20)</f>
        <v>1378.7859085675782</v>
      </c>
      <c r="O20" s="72">
        <f>IF(RES_hh_tes_in!O20=0,0,1000*11630*RES_hh_tes_in!O20/RES_hh_num_in!O20)</f>
        <v>1360.6551549926207</v>
      </c>
      <c r="P20" s="72">
        <f>IF(RES_hh_tes_in!P20=0,0,1000*11630*RES_hh_tes_in!P20/RES_hh_num_in!P20)</f>
        <v>1450.4266960602813</v>
      </c>
      <c r="Q20" s="72">
        <f>IF(RES_hh_tes_in!Q20=0,0,1000*11630*RES_hh_tes_in!Q20/RES_hh_num_in!Q20)</f>
        <v>1497.3979463589028</v>
      </c>
      <c r="R20" s="72">
        <f>IF(RES_hh_tes_in!R20=0,0,1000*11630*RES_hh_tes_in!R20/RES_hh_num_in!R20)</f>
        <v>1415.0895613408502</v>
      </c>
      <c r="S20" s="72">
        <f>IF(RES_hh_tes_in!S20=0,0,1000*11630*RES_hh_tes_in!S20/RES_hh_num_in!S20)</f>
        <v>1415.4523311443083</v>
      </c>
      <c r="T20" s="72">
        <f>IF(RES_hh_tes_in!T20=0,0,1000*11630*RES_hh_tes_in!T20/RES_hh_num_in!T20)</f>
        <v>1403.3221531496019</v>
      </c>
      <c r="U20" s="72">
        <f>IF(RES_hh_tes_in!U20=0,0,1000*11630*RES_hh_tes_in!U20/RES_hh_num_in!U20)</f>
        <v>1364.4568897457978</v>
      </c>
      <c r="V20" s="72">
        <f>IF(RES_hh_tes_in!V20=0,0,1000*11630*RES_hh_tes_in!V20/RES_hh_num_in!V20)</f>
        <v>1345.9833468906679</v>
      </c>
      <c r="W20" s="72">
        <f>IF(RES_hh_tes_in!W20=0,0,1000*11630*RES_hh_tes_in!W20/RES_hh_num_in!W20)</f>
        <v>1346.8090326576662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1204.7762667020777</v>
      </c>
      <c r="D21" s="72">
        <f>IF(RES_hh_tes_in!D21=0,0,1000*11630*RES_hh_tes_in!D21/RES_hh_num_in!D21)</f>
        <v>1184.4639899221995</v>
      </c>
      <c r="E21" s="72">
        <f>IF(RES_hh_tes_in!E21=0,0,1000*11630*RES_hh_tes_in!E21/RES_hh_num_in!E21)</f>
        <v>1143.5811859704711</v>
      </c>
      <c r="F21" s="72">
        <f>IF(RES_hh_tes_in!F21=0,0,1000*11630*RES_hh_tes_in!F21/RES_hh_num_in!F21)</f>
        <v>1318.4300198464603</v>
      </c>
      <c r="G21" s="72">
        <f>IF(RES_hh_tes_in!G21=0,0,1000*11630*RES_hh_tes_in!G21/RES_hh_num_in!G21)</f>
        <v>1315.3339927926163</v>
      </c>
      <c r="H21" s="72">
        <f>IF(RES_hh_tes_in!H21=0,0,1000*11630*RES_hh_tes_in!H21/RES_hh_num_in!H21)</f>
        <v>1364.4597009201566</v>
      </c>
      <c r="I21" s="72">
        <f>IF(RES_hh_tes_in!I21=0,0,1000*11630*RES_hh_tes_in!I21/RES_hh_num_in!I21)</f>
        <v>1290.2630266068254</v>
      </c>
      <c r="J21" s="72">
        <f>IF(RES_hh_tes_in!J21=0,0,1000*11630*RES_hh_tes_in!J21/RES_hh_num_in!J21)</f>
        <v>1406.0876670562961</v>
      </c>
      <c r="K21" s="72">
        <f>IF(RES_hh_tes_in!K21=0,0,1000*11630*RES_hh_tes_in!K21/RES_hh_num_in!K21)</f>
        <v>1451.009974516229</v>
      </c>
      <c r="L21" s="72">
        <f>IF(RES_hh_tes_in!L21=0,0,1000*11630*RES_hh_tes_in!L21/RES_hh_num_in!L21)</f>
        <v>1415.1617042432342</v>
      </c>
      <c r="M21" s="72">
        <f>IF(RES_hh_tes_in!M21=0,0,1000*11630*RES_hh_tes_in!M21/RES_hh_num_in!M21)</f>
        <v>1302.9940658694536</v>
      </c>
      <c r="N21" s="72">
        <f>IF(RES_hh_tes_in!N21=0,0,1000*11630*RES_hh_tes_in!N21/RES_hh_num_in!N21)</f>
        <v>1426.5047519365307</v>
      </c>
      <c r="O21" s="72">
        <f>IF(RES_hh_tes_in!O21=0,0,1000*11630*RES_hh_tes_in!O21/RES_hh_num_in!O21)</f>
        <v>1418.7828969598334</v>
      </c>
      <c r="P21" s="72">
        <f>IF(RES_hh_tes_in!P21=0,0,1000*11630*RES_hh_tes_in!P21/RES_hh_num_in!P21)</f>
        <v>1415.1654235413764</v>
      </c>
      <c r="Q21" s="72">
        <f>IF(RES_hh_tes_in!Q21=0,0,1000*11630*RES_hh_tes_in!Q21/RES_hh_num_in!Q21)</f>
        <v>1381.2770651428877</v>
      </c>
      <c r="R21" s="72">
        <f>IF(RES_hh_tes_in!R21=0,0,1000*11630*RES_hh_tes_in!R21/RES_hh_num_in!R21)</f>
        <v>1462.0520939357282</v>
      </c>
      <c r="S21" s="72">
        <f>IF(RES_hh_tes_in!S21=0,0,1000*11630*RES_hh_tes_in!S21/RES_hh_num_in!S21)</f>
        <v>1428.3731669670699</v>
      </c>
      <c r="T21" s="72">
        <f>IF(RES_hh_tes_in!T21=0,0,1000*11630*RES_hh_tes_in!T21/RES_hh_num_in!T21)</f>
        <v>1433.3157158202534</v>
      </c>
      <c r="U21" s="72">
        <f>IF(RES_hh_tes_in!U21=0,0,1000*11630*RES_hh_tes_in!U21/RES_hh_num_in!U21)</f>
        <v>1455.64721445692</v>
      </c>
      <c r="V21" s="72">
        <f>IF(RES_hh_tes_in!V21=0,0,1000*11630*RES_hh_tes_in!V21/RES_hh_num_in!V21)</f>
        <v>1278.8750678183414</v>
      </c>
      <c r="W21" s="72">
        <f>IF(RES_hh_tes_in!W21=0,0,1000*11630*RES_hh_tes_in!W21/RES_hh_num_in!W21)</f>
        <v>1396.683734540034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1229.5900377482626</v>
      </c>
      <c r="D22" s="72">
        <f>IF(RES_hh_tes_in!D22=0,0,1000*11630*RES_hh_tes_in!D22/RES_hh_num_in!D22)</f>
        <v>1059.1916203212536</v>
      </c>
      <c r="E22" s="72">
        <f>IF(RES_hh_tes_in!E22=0,0,1000*11630*RES_hh_tes_in!E22/RES_hh_num_in!E22)</f>
        <v>1152.1518400054879</v>
      </c>
      <c r="F22" s="72">
        <f>IF(RES_hh_tes_in!F22=0,0,1000*11630*RES_hh_tes_in!F22/RES_hh_num_in!F22)</f>
        <v>1293.6822676243535</v>
      </c>
      <c r="G22" s="72">
        <f>IF(RES_hh_tes_in!G22=0,0,1000*11630*RES_hh_tes_in!G22/RES_hh_num_in!G22)</f>
        <v>1169.4710978013259</v>
      </c>
      <c r="H22" s="72">
        <f>IF(RES_hh_tes_in!H22=0,0,1000*11630*RES_hh_tes_in!H22/RES_hh_num_in!H22)</f>
        <v>1085.058659595938</v>
      </c>
      <c r="I22" s="72">
        <f>IF(RES_hh_tes_in!I22=0,0,1000*11630*RES_hh_tes_in!I22/RES_hh_num_in!I22)</f>
        <v>1517.5472992532925</v>
      </c>
      <c r="J22" s="72">
        <f>IF(RES_hh_tes_in!J22=0,0,1000*11630*RES_hh_tes_in!J22/RES_hh_num_in!J22)</f>
        <v>1336.8672197548224</v>
      </c>
      <c r="K22" s="72">
        <f>IF(RES_hh_tes_in!K22=0,0,1000*11630*RES_hh_tes_in!K22/RES_hh_num_in!K22)</f>
        <v>1354.6176165052159</v>
      </c>
      <c r="L22" s="72">
        <f>IF(RES_hh_tes_in!L22=0,0,1000*11630*RES_hh_tes_in!L22/RES_hh_num_in!L22)</f>
        <v>1514.276325913944</v>
      </c>
      <c r="M22" s="72">
        <f>IF(RES_hh_tes_in!M22=0,0,1000*11630*RES_hh_tes_in!M22/RES_hh_num_in!M22)</f>
        <v>1321.8998323897251</v>
      </c>
      <c r="N22" s="72">
        <f>IF(RES_hh_tes_in!N22=0,0,1000*11630*RES_hh_tes_in!N22/RES_hh_num_in!N22)</f>
        <v>1423.4836437381553</v>
      </c>
      <c r="O22" s="72">
        <f>IF(RES_hh_tes_in!O22=0,0,1000*11630*RES_hh_tes_in!O22/RES_hh_num_in!O22)</f>
        <v>1453.1105740915384</v>
      </c>
      <c r="P22" s="72">
        <f>IF(RES_hh_tes_in!P22=0,0,1000*11630*RES_hh_tes_in!P22/RES_hh_num_in!P22)</f>
        <v>1388.8290137845358</v>
      </c>
      <c r="Q22" s="72">
        <f>IF(RES_hh_tes_in!Q22=0,0,1000*11630*RES_hh_tes_in!Q22/RES_hh_num_in!Q22)</f>
        <v>1342.5582170451216</v>
      </c>
      <c r="R22" s="72">
        <f>IF(RES_hh_tes_in!R22=0,0,1000*11630*RES_hh_tes_in!R22/RES_hh_num_in!R22)</f>
        <v>1372.3825467046941</v>
      </c>
      <c r="S22" s="72">
        <f>IF(RES_hh_tes_in!S22=0,0,1000*11630*RES_hh_tes_in!S22/RES_hh_num_in!S22)</f>
        <v>1434.0871203356539</v>
      </c>
      <c r="T22" s="72">
        <f>IF(RES_hh_tes_in!T22=0,0,1000*11630*RES_hh_tes_in!T22/RES_hh_num_in!T22)</f>
        <v>1542.561239178709</v>
      </c>
      <c r="U22" s="72">
        <f>IF(RES_hh_tes_in!U22=0,0,1000*11630*RES_hh_tes_in!U22/RES_hh_num_in!U22)</f>
        <v>1503.5412739278815</v>
      </c>
      <c r="V22" s="72">
        <f>IF(RES_hh_tes_in!V22=0,0,1000*11630*RES_hh_tes_in!V22/RES_hh_num_in!V22)</f>
        <v>1342.6701211005541</v>
      </c>
      <c r="W22" s="72">
        <f>IF(RES_hh_tes_in!W22=0,0,1000*11630*RES_hh_tes_in!W22/RES_hh_num_in!W22)</f>
        <v>1337.1848694858704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1162.7201544494083</v>
      </c>
      <c r="D25" s="74">
        <f>IF(RES_hh_tes_in!D25=0,0,1000*11630*RES_hh_tes_in!D25/RES_hh_num_in!D25)</f>
        <v>1185.1644753661278</v>
      </c>
      <c r="E25" s="74">
        <f>IF(RES_hh_tes_in!E25=0,0,1000*11630*RES_hh_tes_in!E25/RES_hh_num_in!E25)</f>
        <v>1177.8847909461617</v>
      </c>
      <c r="F25" s="74">
        <f>IF(RES_hh_tes_in!F25=0,0,1000*11630*RES_hh_tes_in!F25/RES_hh_num_in!F25)</f>
        <v>1261.8562141755551</v>
      </c>
      <c r="G25" s="74">
        <f>IF(RES_hh_tes_in!G25=0,0,1000*11630*RES_hh_tes_in!G25/RES_hh_num_in!G25)</f>
        <v>1310.6889493554029</v>
      </c>
      <c r="H25" s="74">
        <f>IF(RES_hh_tes_in!H25=0,0,1000*11630*RES_hh_tes_in!H25/RES_hh_num_in!H25)</f>
        <v>1352.9277503889264</v>
      </c>
      <c r="I25" s="74">
        <f>IF(RES_hh_tes_in!I25=0,0,1000*11630*RES_hh_tes_in!I25/RES_hh_num_in!I25)</f>
        <v>1323.45367160359</v>
      </c>
      <c r="J25" s="74">
        <f>IF(RES_hh_tes_in!J25=0,0,1000*11630*RES_hh_tes_in!J25/RES_hh_num_in!J25)</f>
        <v>1251.8328563317957</v>
      </c>
      <c r="K25" s="74">
        <f>IF(RES_hh_tes_in!K25=0,0,1000*11630*RES_hh_tes_in!K25/RES_hh_num_in!K25)</f>
        <v>1178.8873537138452</v>
      </c>
      <c r="L25" s="74">
        <f>IF(RES_hh_tes_in!L25=0,0,1000*11630*RES_hh_tes_in!L25/RES_hh_num_in!L25)</f>
        <v>1273.7340643483928</v>
      </c>
      <c r="M25" s="74">
        <f>IF(RES_hh_tes_in!M25=0,0,1000*11630*RES_hh_tes_in!M25/RES_hh_num_in!M25)</f>
        <v>1252.3829210441265</v>
      </c>
      <c r="N25" s="74">
        <f>IF(RES_hh_tes_in!N25=0,0,1000*11630*RES_hh_tes_in!N25/RES_hh_num_in!N25)</f>
        <v>1361.5448369513158</v>
      </c>
      <c r="O25" s="74">
        <f>IF(RES_hh_tes_in!O25=0,0,1000*11630*RES_hh_tes_in!O25/RES_hh_num_in!O25)</f>
        <v>1265.5830360278787</v>
      </c>
      <c r="P25" s="74">
        <f>IF(RES_hh_tes_in!P25=0,0,1000*11630*RES_hh_tes_in!P25/RES_hh_num_in!P25)</f>
        <v>1266.2319702160519</v>
      </c>
      <c r="Q25" s="74">
        <f>IF(RES_hh_tes_in!Q25=0,0,1000*11630*RES_hh_tes_in!Q25/RES_hh_num_in!Q25)</f>
        <v>1207.7900774680706</v>
      </c>
      <c r="R25" s="74">
        <f>IF(RES_hh_tes_in!R25=0,0,1000*11630*RES_hh_tes_in!R25/RES_hh_num_in!R25)</f>
        <v>1276.4598121183819</v>
      </c>
      <c r="S25" s="74">
        <f>IF(RES_hh_tes_in!S25=0,0,1000*11630*RES_hh_tes_in!S25/RES_hh_num_in!S25)</f>
        <v>1256.2859266891744</v>
      </c>
      <c r="T25" s="74">
        <f>IF(RES_hh_tes_in!T25=0,0,1000*11630*RES_hh_tes_in!T25/RES_hh_num_in!T25)</f>
        <v>1319.8270722737084</v>
      </c>
      <c r="U25" s="74">
        <f>IF(RES_hh_tes_in!U25=0,0,1000*11630*RES_hh_tes_in!U25/RES_hh_num_in!U25)</f>
        <v>1336.5388386214195</v>
      </c>
      <c r="V25" s="74">
        <f>IF(RES_hh_tes_in!V25=0,0,1000*11630*RES_hh_tes_in!V25/RES_hh_num_in!V25)</f>
        <v>1226.7942760909</v>
      </c>
      <c r="W25" s="74">
        <f>IF(RES_hh_tes_in!W25=0,0,1000*11630*RES_hh_tes_in!W25/RES_hh_num_in!W25)</f>
        <v>1189.3757418559794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684.87128245208794</v>
      </c>
      <c r="D26" s="77">
        <f>IF(RES_hh_tes_in!D26=0,0,1000*11630*RES_hh_tes_in!D26/RES_hh_num_in!D26)</f>
        <v>678.11654539181018</v>
      </c>
      <c r="E26" s="77">
        <f>IF(RES_hh_tes_in!E26=0,0,1000*11630*RES_hh_tes_in!E26/RES_hh_num_in!E26)</f>
        <v>676.14989521630355</v>
      </c>
      <c r="F26" s="77">
        <f>IF(RES_hh_tes_in!F26=0,0,1000*11630*RES_hh_tes_in!F26/RES_hh_num_in!F26)</f>
        <v>742.58835178458912</v>
      </c>
      <c r="G26" s="77">
        <f>IF(RES_hh_tes_in!G26=0,0,1000*11630*RES_hh_tes_in!G26/RES_hh_num_in!G26)</f>
        <v>760.29072982673802</v>
      </c>
      <c r="H26" s="77">
        <f>IF(RES_hh_tes_in!H26=0,0,1000*11630*RES_hh_tes_in!H26/RES_hh_num_in!H26)</f>
        <v>785.92472464611933</v>
      </c>
      <c r="I26" s="77">
        <f>IF(RES_hh_tes_in!I26=0,0,1000*11630*RES_hh_tes_in!I26/RES_hh_num_in!I26)</f>
        <v>767.83849679113951</v>
      </c>
      <c r="J26" s="77">
        <f>IF(RES_hh_tes_in!J26=0,0,1000*11630*RES_hh_tes_in!J26/RES_hh_num_in!J26)</f>
        <v>794.48151639139178</v>
      </c>
      <c r="K26" s="77">
        <f>IF(RES_hh_tes_in!K26=0,0,1000*11630*RES_hh_tes_in!K26/RES_hh_num_in!K26)</f>
        <v>817.00377401575554</v>
      </c>
      <c r="L26" s="77">
        <f>IF(RES_hh_tes_in!L26=0,0,1000*11630*RES_hh_tes_in!L26/RES_hh_num_in!L26)</f>
        <v>797.74165294734473</v>
      </c>
      <c r="M26" s="77">
        <f>IF(RES_hh_tes_in!M26=0,0,1000*11630*RES_hh_tes_in!M26/RES_hh_num_in!M26)</f>
        <v>796.88440399156229</v>
      </c>
      <c r="N26" s="77">
        <f>IF(RES_hh_tes_in!N26=0,0,1000*11630*RES_hh_tes_in!N26/RES_hh_num_in!N26)</f>
        <v>821.25543460092331</v>
      </c>
      <c r="O26" s="77">
        <f>IF(RES_hh_tes_in!O26=0,0,1000*11630*RES_hh_tes_in!O26/RES_hh_num_in!O26)</f>
        <v>907.34986199084676</v>
      </c>
      <c r="P26" s="77">
        <f>IF(RES_hh_tes_in!P26=0,0,1000*11630*RES_hh_tes_in!P26/RES_hh_num_in!P26)</f>
        <v>962.2797628843723</v>
      </c>
      <c r="Q26" s="77">
        <f>IF(RES_hh_tes_in!Q26=0,0,1000*11630*RES_hh_tes_in!Q26/RES_hh_num_in!Q26)</f>
        <v>914.39751982496284</v>
      </c>
      <c r="R26" s="77">
        <f>IF(RES_hh_tes_in!R26=0,0,1000*11630*RES_hh_tes_in!R26/RES_hh_num_in!R26)</f>
        <v>817.60062440190927</v>
      </c>
      <c r="S26" s="77">
        <f>IF(RES_hh_tes_in!S26=0,0,1000*11630*RES_hh_tes_in!S26/RES_hh_num_in!S26)</f>
        <v>783.44522510658021</v>
      </c>
      <c r="T26" s="77">
        <f>IF(RES_hh_tes_in!T26=0,0,1000*11630*RES_hh_tes_in!T26/RES_hh_num_in!T26)</f>
        <v>821.58754960310375</v>
      </c>
      <c r="U26" s="77">
        <f>IF(RES_hh_tes_in!U26=0,0,1000*11630*RES_hh_tes_in!U26/RES_hh_num_in!U26)</f>
        <v>810.46988658548491</v>
      </c>
      <c r="V26" s="77">
        <f>IF(RES_hh_tes_in!V26=0,0,1000*11630*RES_hh_tes_in!V26/RES_hh_num_in!V26)</f>
        <v>829.46831805026466</v>
      </c>
      <c r="W26" s="77">
        <f>IF(RES_hh_tes_in!W26=0,0,1000*11630*RES_hh_tes_in!W26/RES_hh_num_in!W26)</f>
        <v>791.6812499028116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229.82142982135991</v>
      </c>
      <c r="D27" s="69">
        <f>IF(RES_hh_tes_in!D27=0,0,1000*11630*RES_hh_tes_in!D27/RES_hh_num_in!D27)</f>
        <v>225.21938809210349</v>
      </c>
      <c r="E27" s="69">
        <f>IF(RES_hh_tes_in!E27=0,0,1000*11630*RES_hh_tes_in!E27/RES_hh_num_in!E27)</f>
        <v>243.10347439443618</v>
      </c>
      <c r="F27" s="69">
        <f>IF(RES_hh_tes_in!F27=0,0,1000*11630*RES_hh_tes_in!F27/RES_hh_num_in!F27)</f>
        <v>247.62001446801241</v>
      </c>
      <c r="G27" s="69">
        <f>IF(RES_hh_tes_in!G27=0,0,1000*11630*RES_hh_tes_in!G27/RES_hh_num_in!G27)</f>
        <v>256.63245179785702</v>
      </c>
      <c r="H27" s="69">
        <f>IF(RES_hh_tes_in!H27=0,0,1000*11630*RES_hh_tes_in!H27/RES_hh_num_in!H27)</f>
        <v>251.33367115691667</v>
      </c>
      <c r="I27" s="69">
        <f>IF(RES_hh_tes_in!I27=0,0,1000*11630*RES_hh_tes_in!I27/RES_hh_num_in!I27)</f>
        <v>247.56646957744522</v>
      </c>
      <c r="J27" s="69">
        <f>IF(RES_hh_tes_in!J27=0,0,1000*11630*RES_hh_tes_in!J27/RES_hh_num_in!J27)</f>
        <v>211.76937430885812</v>
      </c>
      <c r="K27" s="69">
        <f>IF(RES_hh_tes_in!K27=0,0,1000*11630*RES_hh_tes_in!K27/RES_hh_num_in!K27)</f>
        <v>222.68659633467007</v>
      </c>
      <c r="L27" s="69">
        <f>IF(RES_hh_tes_in!L27=0,0,1000*11630*RES_hh_tes_in!L27/RES_hh_num_in!L27)</f>
        <v>222.88029832240613</v>
      </c>
      <c r="M27" s="69">
        <f>IF(RES_hh_tes_in!M27=0,0,1000*11630*RES_hh_tes_in!M27/RES_hh_num_in!M27)</f>
        <v>208.34168167955877</v>
      </c>
      <c r="N27" s="69">
        <f>IF(RES_hh_tes_in!N27=0,0,1000*11630*RES_hh_tes_in!N27/RES_hh_num_in!N27)</f>
        <v>220.3823775620065</v>
      </c>
      <c r="O27" s="69">
        <f>IF(RES_hh_tes_in!O27=0,0,1000*11630*RES_hh_tes_in!O27/RES_hh_num_in!O27)</f>
        <v>221.69341902839196</v>
      </c>
      <c r="P27" s="69">
        <f>IF(RES_hh_tes_in!P27=0,0,1000*11630*RES_hh_tes_in!P27/RES_hh_num_in!P27)</f>
        <v>225.00677336938094</v>
      </c>
      <c r="Q27" s="69">
        <f>IF(RES_hh_tes_in!Q27=0,0,1000*11630*RES_hh_tes_in!Q27/RES_hh_num_in!Q27)</f>
        <v>235.55481921601154</v>
      </c>
      <c r="R27" s="69">
        <f>IF(RES_hh_tes_in!R27=0,0,1000*11630*RES_hh_tes_in!R27/RES_hh_num_in!R27)</f>
        <v>238.47813757272732</v>
      </c>
      <c r="S27" s="69">
        <f>IF(RES_hh_tes_in!S27=0,0,1000*11630*RES_hh_tes_in!S27/RES_hh_num_in!S27)</f>
        <v>237.76319411024286</v>
      </c>
      <c r="T27" s="69">
        <f>IF(RES_hh_tes_in!T27=0,0,1000*11630*RES_hh_tes_in!T27/RES_hh_num_in!T27)</f>
        <v>236.76801947435601</v>
      </c>
      <c r="U27" s="69">
        <f>IF(RES_hh_tes_in!U27=0,0,1000*11630*RES_hh_tes_in!U27/RES_hh_num_in!U27)</f>
        <v>232.84904019780504</v>
      </c>
      <c r="V27" s="69">
        <f>IF(RES_hh_tes_in!V27=0,0,1000*11630*RES_hh_tes_in!V27/RES_hh_num_in!V27)</f>
        <v>246.06017041191447</v>
      </c>
      <c r="W27" s="69">
        <f>IF(RES_hh_tes_in!W27=0,0,1000*11630*RES_hh_tes_in!W27/RES_hh_num_in!W27)</f>
        <v>246.35496306044428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224.21145176141178</v>
      </c>
      <c r="D29" s="72">
        <f>IF(RES_hh_tes_in!D29=0,0,1000*11630*RES_hh_tes_in!D29/RES_hh_num_in!D29)</f>
        <v>223.06259700960382</v>
      </c>
      <c r="E29" s="72">
        <f>IF(RES_hh_tes_in!E29=0,0,1000*11630*RES_hh_tes_in!E29/RES_hh_num_in!E29)</f>
        <v>248.45967217292136</v>
      </c>
      <c r="F29" s="72">
        <f>IF(RES_hh_tes_in!F29=0,0,1000*11630*RES_hh_tes_in!F29/RES_hh_num_in!F29)</f>
        <v>247.36671658539262</v>
      </c>
      <c r="G29" s="72">
        <f>IF(RES_hh_tes_in!G29=0,0,1000*11630*RES_hh_tes_in!G29/RES_hh_num_in!G29)</f>
        <v>243.35995412788097</v>
      </c>
      <c r="H29" s="72">
        <f>IF(RES_hh_tes_in!H29=0,0,1000*11630*RES_hh_tes_in!H29/RES_hh_num_in!H29)</f>
        <v>253.33950819732186</v>
      </c>
      <c r="I29" s="72">
        <f>IF(RES_hh_tes_in!I29=0,0,1000*11630*RES_hh_tes_in!I29/RES_hh_num_in!I29)</f>
        <v>249.29366621613582</v>
      </c>
      <c r="J29" s="72">
        <f>IF(RES_hh_tes_in!J29=0,0,1000*11630*RES_hh_tes_in!J29/RES_hh_num_in!J29)</f>
        <v>211.47849071848864</v>
      </c>
      <c r="K29" s="72">
        <f>IF(RES_hh_tes_in!K29=0,0,1000*11630*RES_hh_tes_in!K29/RES_hh_num_in!K29)</f>
        <v>227.00623032067327</v>
      </c>
      <c r="L29" s="72">
        <f>IF(RES_hh_tes_in!L29=0,0,1000*11630*RES_hh_tes_in!L29/RES_hh_num_in!L29)</f>
        <v>217.86540315285876</v>
      </c>
      <c r="M29" s="72">
        <f>IF(RES_hh_tes_in!M29=0,0,1000*11630*RES_hh_tes_in!M29/RES_hh_num_in!M29)</f>
        <v>216.92997681763561</v>
      </c>
      <c r="N29" s="72">
        <f>IF(RES_hh_tes_in!N29=0,0,1000*11630*RES_hh_tes_in!N29/RES_hh_num_in!N29)</f>
        <v>218.91128972618279</v>
      </c>
      <c r="O29" s="72">
        <f>IF(RES_hh_tes_in!O29=0,0,1000*11630*RES_hh_tes_in!O29/RES_hh_num_in!O29)</f>
        <v>216.71354855405505</v>
      </c>
      <c r="P29" s="72">
        <f>IF(RES_hh_tes_in!P29=0,0,1000*11630*RES_hh_tes_in!P29/RES_hh_num_in!P29)</f>
        <v>236.05356687060245</v>
      </c>
      <c r="Q29" s="72">
        <f>IF(RES_hh_tes_in!Q29=0,0,1000*11630*RES_hh_tes_in!Q29/RES_hh_num_in!Q29)</f>
        <v>226.97856516944313</v>
      </c>
      <c r="R29" s="72">
        <f>IF(RES_hh_tes_in!R29=0,0,1000*11630*RES_hh_tes_in!R29/RES_hh_num_in!R29)</f>
        <v>242.62921460884772</v>
      </c>
      <c r="S29" s="72">
        <f>IF(RES_hh_tes_in!S29=0,0,1000*11630*RES_hh_tes_in!S29/RES_hh_num_in!S29)</f>
        <v>238.52464229293545</v>
      </c>
      <c r="T29" s="72">
        <f>IF(RES_hh_tes_in!T29=0,0,1000*11630*RES_hh_tes_in!T29/RES_hh_num_in!T29)</f>
        <v>236.38355803105526</v>
      </c>
      <c r="U29" s="72">
        <f>IF(RES_hh_tes_in!U29=0,0,1000*11630*RES_hh_tes_in!U29/RES_hh_num_in!U29)</f>
        <v>245.41927198219855</v>
      </c>
      <c r="V29" s="72">
        <f>IF(RES_hh_tes_in!V29=0,0,1000*11630*RES_hh_tes_in!V29/RES_hh_num_in!V29)</f>
        <v>235.79751566558662</v>
      </c>
      <c r="W29" s="72">
        <f>IF(RES_hh_tes_in!W29=0,0,1000*11630*RES_hh_tes_in!W29/RES_hh_num_in!W29)</f>
        <v>246.36761501296709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232.15097758391551</v>
      </c>
      <c r="D30" s="72">
        <f>IF(RES_hh_tes_in!D30=0,0,1000*11630*RES_hh_tes_in!D30/RES_hh_num_in!D30)</f>
        <v>225.86885839470767</v>
      </c>
      <c r="E30" s="72">
        <f>IF(RES_hh_tes_in!E30=0,0,1000*11630*RES_hh_tes_in!E30/RES_hh_num_in!E30)</f>
        <v>235.1325925292964</v>
      </c>
      <c r="F30" s="72">
        <f>IF(RES_hh_tes_in!F30=0,0,1000*11630*RES_hh_tes_in!F30/RES_hh_num_in!F30)</f>
        <v>252.67697366658993</v>
      </c>
      <c r="G30" s="72">
        <f>IF(RES_hh_tes_in!G30=0,0,1000*11630*RES_hh_tes_in!G30/RES_hh_num_in!G30)</f>
        <v>254.0528807465426</v>
      </c>
      <c r="H30" s="72">
        <f>IF(RES_hh_tes_in!H30=0,0,1000*11630*RES_hh_tes_in!H30/RES_hh_num_in!H30)</f>
        <v>256.85977650128217</v>
      </c>
      <c r="I30" s="72">
        <f>IF(RES_hh_tes_in!I30=0,0,1000*11630*RES_hh_tes_in!I30/RES_hh_num_in!I30)</f>
        <v>256.79755628874346</v>
      </c>
      <c r="J30" s="72">
        <f>IF(RES_hh_tes_in!J30=0,0,1000*11630*RES_hh_tes_in!J30/RES_hh_num_in!J30)</f>
        <v>200.81773522027891</v>
      </c>
      <c r="K30" s="72">
        <f>IF(RES_hh_tes_in!K30=0,0,1000*11630*RES_hh_tes_in!K30/RES_hh_num_in!K30)</f>
        <v>223.49484651079985</v>
      </c>
      <c r="L30" s="72">
        <f>IF(RES_hh_tes_in!L30=0,0,1000*11630*RES_hh_tes_in!L30/RES_hh_num_in!L30)</f>
        <v>227.47228038375215</v>
      </c>
      <c r="M30" s="72">
        <f>IF(RES_hh_tes_in!M30=0,0,1000*11630*RES_hh_tes_in!M30/RES_hh_num_in!M30)</f>
        <v>205.84501865883243</v>
      </c>
      <c r="N30" s="72">
        <f>IF(RES_hh_tes_in!N30=0,0,1000*11630*RES_hh_tes_in!N30/RES_hh_num_in!N30)</f>
        <v>223.62845761895736</v>
      </c>
      <c r="O30" s="72">
        <f>IF(RES_hh_tes_in!O30=0,0,1000*11630*RES_hh_tes_in!O30/RES_hh_num_in!O30)</f>
        <v>223.10284888447572</v>
      </c>
      <c r="P30" s="72">
        <f>IF(RES_hh_tes_in!P30=0,0,1000*11630*RES_hh_tes_in!P30/RES_hh_num_in!P30)</f>
        <v>224.53201745055458</v>
      </c>
      <c r="Q30" s="72">
        <f>IF(RES_hh_tes_in!Q30=0,0,1000*11630*RES_hh_tes_in!Q30/RES_hh_num_in!Q30)</f>
        <v>232.5940215496598</v>
      </c>
      <c r="R30" s="72">
        <f>IF(RES_hh_tes_in!R30=0,0,1000*11630*RES_hh_tes_in!R30/RES_hh_num_in!R30)</f>
        <v>247.94058176275473</v>
      </c>
      <c r="S30" s="72">
        <f>IF(RES_hh_tes_in!S30=0,0,1000*11630*RES_hh_tes_in!S30/RES_hh_num_in!S30)</f>
        <v>240.4191366323324</v>
      </c>
      <c r="T30" s="72">
        <f>IF(RES_hh_tes_in!T30=0,0,1000*11630*RES_hh_tes_in!T30/RES_hh_num_in!T30)</f>
        <v>233.19431354188666</v>
      </c>
      <c r="U30" s="72">
        <f>IF(RES_hh_tes_in!U30=0,0,1000*11630*RES_hh_tes_in!U30/RES_hh_num_in!U30)</f>
        <v>223.13542695688724</v>
      </c>
      <c r="V30" s="72">
        <f>IF(RES_hh_tes_in!V30=0,0,1000*11630*RES_hh_tes_in!V30/RES_hh_num_in!V30)</f>
        <v>247.36026898477473</v>
      </c>
      <c r="W30" s="72">
        <f>IF(RES_hh_tes_in!W30=0,0,1000*11630*RES_hh_tes_in!W30/RES_hh_num_in!W30)</f>
        <v>246.48809643204387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229.47723702734302</v>
      </c>
      <c r="D32" s="77">
        <f>IF(RES_hh_tes_in!D32=0,0,1000*11630*RES_hh_tes_in!D32/RES_hh_num_in!D32)</f>
        <v>225.16764603482113</v>
      </c>
      <c r="E32" s="77">
        <f>IF(RES_hh_tes_in!E32=0,0,1000*11630*RES_hh_tes_in!E32/RES_hh_num_in!E32)</f>
        <v>244.29851916885619</v>
      </c>
      <c r="F32" s="77">
        <f>IF(RES_hh_tes_in!F32=0,0,1000*11630*RES_hh_tes_in!F32/RES_hh_num_in!F32)</f>
        <v>246.61841029223785</v>
      </c>
      <c r="G32" s="77">
        <f>IF(RES_hh_tes_in!G32=0,0,1000*11630*RES_hh_tes_in!G32/RES_hh_num_in!G32)</f>
        <v>257.70867395308034</v>
      </c>
      <c r="H32" s="77">
        <f>IF(RES_hh_tes_in!H32=0,0,1000*11630*RES_hh_tes_in!H32/RES_hh_num_in!H32)</f>
        <v>249.68696498134059</v>
      </c>
      <c r="I32" s="77">
        <f>IF(RES_hh_tes_in!I32=0,0,1000*11630*RES_hh_tes_in!I32/RES_hh_num_in!I32)</f>
        <v>244.97316728904909</v>
      </c>
      <c r="J32" s="77">
        <f>IF(RES_hh_tes_in!J32=0,0,1000*11630*RES_hh_tes_in!J32/RES_hh_num_in!J32)</f>
        <v>214.51498610436153</v>
      </c>
      <c r="K32" s="77">
        <f>IF(RES_hh_tes_in!K32=0,0,1000*11630*RES_hh_tes_in!K32/RES_hh_num_in!K32)</f>
        <v>222.22483777369195</v>
      </c>
      <c r="L32" s="77">
        <f>IF(RES_hh_tes_in!L32=0,0,1000*11630*RES_hh_tes_in!L32/RES_hh_num_in!L32)</f>
        <v>221.66414750543294</v>
      </c>
      <c r="M32" s="77">
        <f>IF(RES_hh_tes_in!M32=0,0,1000*11630*RES_hh_tes_in!M32/RES_hh_num_in!M32)</f>
        <v>208.67007881892758</v>
      </c>
      <c r="N32" s="77">
        <f>IF(RES_hh_tes_in!N32=0,0,1000*11630*RES_hh_tes_in!N32/RES_hh_num_in!N32)</f>
        <v>219.44565174625723</v>
      </c>
      <c r="O32" s="77">
        <f>IF(RES_hh_tes_in!O32=0,0,1000*11630*RES_hh_tes_in!O32/RES_hh_num_in!O32)</f>
        <v>221.61563972917605</v>
      </c>
      <c r="P32" s="77">
        <f>IF(RES_hh_tes_in!P32=0,0,1000*11630*RES_hh_tes_in!P32/RES_hh_num_in!P32)</f>
        <v>224.42260317739888</v>
      </c>
      <c r="Q32" s="77">
        <f>IF(RES_hh_tes_in!Q32=0,0,1000*11630*RES_hh_tes_in!Q32/RES_hh_num_in!Q32)</f>
        <v>236.50822251366765</v>
      </c>
      <c r="R32" s="77">
        <f>IF(RES_hh_tes_in!R32=0,0,1000*11630*RES_hh_tes_in!R32/RES_hh_num_in!R32)</f>
        <v>236.10361623717475</v>
      </c>
      <c r="S32" s="77">
        <f>IF(RES_hh_tes_in!S32=0,0,1000*11630*RES_hh_tes_in!S32/RES_hh_num_in!S32)</f>
        <v>237.24356426964573</v>
      </c>
      <c r="T32" s="77">
        <f>IF(RES_hh_tes_in!T32=0,0,1000*11630*RES_hh_tes_in!T32/RES_hh_num_in!T32)</f>
        <v>237.37564024297714</v>
      </c>
      <c r="U32" s="77">
        <f>IF(RES_hh_tes_in!U32=0,0,1000*11630*RES_hh_tes_in!U32/RES_hh_num_in!U32)</f>
        <v>233.96176137673217</v>
      </c>
      <c r="V32" s="77">
        <f>IF(RES_hh_tes_in!V32=0,0,1000*11630*RES_hh_tes_in!V32/RES_hh_num_in!V32)</f>
        <v>246.07445071193092</v>
      </c>
      <c r="W32" s="77">
        <f>IF(RES_hh_tes_in!W32=0,0,1000*11630*RES_hh_tes_in!W32/RES_hh_num_in!W32)</f>
        <v>246.32062395512236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3774.2096371845541</v>
      </c>
      <c r="D3" s="65">
        <f>IF(RES_hh_emi_in!D3=0,0,1000000*RES_hh_emi_in!D3/RES_hh_num_in!D3)</f>
        <v>3507.7032243740846</v>
      </c>
      <c r="E3" s="65">
        <f>IF(RES_hh_emi_in!E3=0,0,1000000*RES_hh_emi_in!E3/RES_hh_num_in!E3)</f>
        <v>4154.0549130838281</v>
      </c>
      <c r="F3" s="65">
        <f>IF(RES_hh_emi_in!F3=0,0,1000000*RES_hh_emi_in!F3/RES_hh_num_in!F3)</f>
        <v>3808.5446152784662</v>
      </c>
      <c r="G3" s="65">
        <f>IF(RES_hh_emi_in!G3=0,0,1000000*RES_hh_emi_in!G3/RES_hh_num_in!G3)</f>
        <v>3425.2668404049587</v>
      </c>
      <c r="H3" s="65">
        <f>IF(RES_hh_emi_in!H3=0,0,1000000*RES_hh_emi_in!H3/RES_hh_num_in!H3)</f>
        <v>2927.9257298589591</v>
      </c>
      <c r="I3" s="65">
        <f>IF(RES_hh_emi_in!I3=0,0,1000000*RES_hh_emi_in!I3/RES_hh_num_in!I3)</f>
        <v>2316.9332061940622</v>
      </c>
      <c r="J3" s="65">
        <f>IF(RES_hh_emi_in!J3=0,0,1000000*RES_hh_emi_in!J3/RES_hh_num_in!J3)</f>
        <v>2936.9737032486273</v>
      </c>
      <c r="K3" s="65">
        <f>IF(RES_hh_emi_in!K3=0,0,1000000*RES_hh_emi_in!K3/RES_hh_num_in!K3)</f>
        <v>2708.4684102987321</v>
      </c>
      <c r="L3" s="65">
        <f>IF(RES_hh_emi_in!L3=0,0,1000000*RES_hh_emi_in!L3/RES_hh_num_in!L3)</f>
        <v>2938.3339339463996</v>
      </c>
      <c r="M3" s="65">
        <f>IF(RES_hh_emi_in!M3=0,0,1000000*RES_hh_emi_in!M3/RES_hh_num_in!M3)</f>
        <v>2544.9185205198637</v>
      </c>
      <c r="N3" s="65">
        <f>IF(RES_hh_emi_in!N3=0,0,1000000*RES_hh_emi_in!N3/RES_hh_num_in!N3)</f>
        <v>2523.1025273520117</v>
      </c>
      <c r="O3" s="65">
        <f>IF(RES_hh_emi_in!O3=0,0,1000000*RES_hh_emi_in!O3/RES_hh_num_in!O3)</f>
        <v>2702.6720051222328</v>
      </c>
      <c r="P3" s="65">
        <f>IF(RES_hh_emi_in!P3=0,0,1000000*RES_hh_emi_in!P3/RES_hh_num_in!P3)</f>
        <v>1894.3076283781425</v>
      </c>
      <c r="Q3" s="65">
        <f>IF(RES_hh_emi_in!Q3=0,0,1000000*RES_hh_emi_in!Q3/RES_hh_num_in!Q3)</f>
        <v>1930.1378264408563</v>
      </c>
      <c r="R3" s="65">
        <f>IF(RES_hh_emi_in!R3=0,0,1000000*RES_hh_emi_in!R3/RES_hh_num_in!R3)</f>
        <v>1852.4093067689644</v>
      </c>
      <c r="S3" s="65">
        <f>IF(RES_hh_emi_in!S3=0,0,1000000*RES_hh_emi_in!S3/RES_hh_num_in!S3)</f>
        <v>1834.3800915211079</v>
      </c>
      <c r="T3" s="65">
        <f>IF(RES_hh_emi_in!T3=0,0,1000000*RES_hh_emi_in!T3/RES_hh_num_in!T3)</f>
        <v>1748.7689398441792</v>
      </c>
      <c r="U3" s="65">
        <f>IF(RES_hh_emi_in!U3=0,0,1000000*RES_hh_emi_in!U3/RES_hh_num_in!U3)</f>
        <v>1568.2248722103907</v>
      </c>
      <c r="V3" s="65">
        <f>IF(RES_hh_emi_in!V3=0,0,1000000*RES_hh_emi_in!V3/RES_hh_num_in!V3)</f>
        <v>1426.7444775890156</v>
      </c>
      <c r="W3" s="65">
        <f>IF(RES_hh_emi_in!W3=0,0,1000000*RES_hh_emi_in!W3/RES_hh_num_in!W3)</f>
        <v>1352.5398200747857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3609.7516802546529</v>
      </c>
      <c r="D4" s="69">
        <f>IF(RES_hh_emi_in!D4=0,0,1000000*RES_hh_emi_in!D4/RES_hh_num_in!D4)</f>
        <v>3345.2509352747529</v>
      </c>
      <c r="E4" s="69">
        <f>IF(RES_hh_emi_in!E4=0,0,1000000*RES_hh_emi_in!E4/RES_hh_num_in!E4)</f>
        <v>3991.7946009680932</v>
      </c>
      <c r="F4" s="69">
        <f>IF(RES_hh_emi_in!F4=0,0,1000000*RES_hh_emi_in!F4/RES_hh_num_in!F4)</f>
        <v>3615.8934227292002</v>
      </c>
      <c r="G4" s="69">
        <f>IF(RES_hh_emi_in!G4=0,0,1000000*RES_hh_emi_in!G4/RES_hh_num_in!G4)</f>
        <v>3239.5463090480912</v>
      </c>
      <c r="H4" s="69">
        <f>IF(RES_hh_emi_in!H4=0,0,1000000*RES_hh_emi_in!H4/RES_hh_num_in!H4)</f>
        <v>2689.9459329898109</v>
      </c>
      <c r="I4" s="69">
        <f>IF(RES_hh_emi_in!I4=0,0,1000000*RES_hh_emi_in!I4/RES_hh_num_in!I4)</f>
        <v>2057.9628786755916</v>
      </c>
      <c r="J4" s="69">
        <f>IF(RES_hh_emi_in!J4=0,0,1000000*RES_hh_emi_in!J4/RES_hh_num_in!J4)</f>
        <v>2653.4295276674452</v>
      </c>
      <c r="K4" s="69">
        <f>IF(RES_hh_emi_in!K4=0,0,1000000*RES_hh_emi_in!K4/RES_hh_num_in!K4)</f>
        <v>2393.3179934705136</v>
      </c>
      <c r="L4" s="69">
        <f>IF(RES_hh_emi_in!L4=0,0,1000000*RES_hh_emi_in!L4/RES_hh_num_in!L4)</f>
        <v>2655.9742311192663</v>
      </c>
      <c r="M4" s="69">
        <f>IF(RES_hh_emi_in!M4=0,0,1000000*RES_hh_emi_in!M4/RES_hh_num_in!M4)</f>
        <v>2259.4256341918044</v>
      </c>
      <c r="N4" s="69">
        <f>IF(RES_hh_emi_in!N4=0,0,1000000*RES_hh_emi_in!N4/RES_hh_num_in!N4)</f>
        <v>2242.5710404332021</v>
      </c>
      <c r="O4" s="69">
        <f>IF(RES_hh_emi_in!O4=0,0,1000000*RES_hh_emi_in!O4/RES_hh_num_in!O4)</f>
        <v>2453.7388755815141</v>
      </c>
      <c r="P4" s="69">
        <f>IF(RES_hh_emi_in!P4=0,0,1000000*RES_hh_emi_in!P4/RES_hh_num_in!P4)</f>
        <v>1705.8704878208546</v>
      </c>
      <c r="Q4" s="69">
        <f>IF(RES_hh_emi_in!Q4=0,0,1000000*RES_hh_emi_in!Q4/RES_hh_num_in!Q4)</f>
        <v>1719.2340101558127</v>
      </c>
      <c r="R4" s="69">
        <f>IF(RES_hh_emi_in!R4=0,0,1000000*RES_hh_emi_in!R4/RES_hh_num_in!R4)</f>
        <v>1619.1002546655375</v>
      </c>
      <c r="S4" s="69">
        <f>IF(RES_hh_emi_in!S4=0,0,1000000*RES_hh_emi_in!S4/RES_hh_num_in!S4)</f>
        <v>1589.0071669341246</v>
      </c>
      <c r="T4" s="69">
        <f>IF(RES_hh_emi_in!T4=0,0,1000000*RES_hh_emi_in!T4/RES_hh_num_in!T4)</f>
        <v>1519.1129399126792</v>
      </c>
      <c r="U4" s="69">
        <f>IF(RES_hh_emi_in!U4=0,0,1000000*RES_hh_emi_in!U4/RES_hh_num_in!U4)</f>
        <v>1341.1802629842557</v>
      </c>
      <c r="V4" s="69">
        <f>IF(RES_hh_emi_in!V4=0,0,1000000*RES_hh_emi_in!V4/RES_hh_num_in!V4)</f>
        <v>1228.6021189013602</v>
      </c>
      <c r="W4" s="69">
        <f>IF(RES_hh_emi_in!W4=0,0,1000000*RES_hh_emi_in!W4/RES_hh_num_in!W4)</f>
        <v>1121.3767862877785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5847.7353713045504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4367.922835296642</v>
      </c>
      <c r="I5" s="72">
        <f>IF(RES_hh_emi_in!I5=0,0,1000000*RES_hh_emi_in!I5/RES_hh_num_in!I5)</f>
        <v>3321.3195098086876</v>
      </c>
      <c r="J5" s="72">
        <f>IF(RES_hh_emi_in!J5=0,0,1000000*RES_hh_emi_in!J5/RES_hh_num_in!J5)</f>
        <v>4340.2188758857574</v>
      </c>
      <c r="K5" s="72">
        <f>IF(RES_hh_emi_in!K5=0,0,1000000*RES_hh_emi_in!K5/RES_hh_num_in!K5)</f>
        <v>6944.2181509774846</v>
      </c>
      <c r="L5" s="72">
        <f>IF(RES_hh_emi_in!L5=0,0,1000000*RES_hh_emi_in!L5/RES_hh_num_in!L5)</f>
        <v>3970.5564759632507</v>
      </c>
      <c r="M5" s="72">
        <f>IF(RES_hh_emi_in!M5=0,0,1000000*RES_hh_emi_in!M5/RES_hh_num_in!M5)</f>
        <v>3411.8829138963265</v>
      </c>
      <c r="N5" s="72">
        <f>IF(RES_hh_emi_in!N5=0,0,1000000*RES_hh_emi_in!N5/RES_hh_num_in!N5)</f>
        <v>3626.0245535309268</v>
      </c>
      <c r="O5" s="72">
        <f>IF(RES_hh_emi_in!O5=0,0,1000000*RES_hh_emi_in!O5/RES_hh_num_in!O5)</f>
        <v>4401.3757140589651</v>
      </c>
      <c r="P5" s="72">
        <f>IF(RES_hh_emi_in!P5=0,0,1000000*RES_hh_emi_in!P5/RES_hh_num_in!P5)</f>
        <v>2976.783909153537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2007.8395062246193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4362.668276063052</v>
      </c>
      <c r="D6" s="72">
        <f>IF(RES_hh_emi_in!D6=0,0,1000000*RES_hh_emi_in!D6/RES_hh_num_in!D6)</f>
        <v>5175.4737033424972</v>
      </c>
      <c r="E6" s="72">
        <f>IF(RES_hh_emi_in!E6=0,0,1000000*RES_hh_emi_in!E6/RES_hh_num_in!E6)</f>
        <v>3213.9809037374362</v>
      </c>
      <c r="F6" s="72">
        <f>IF(RES_hh_emi_in!F6=0,0,1000000*RES_hh_emi_in!F6/RES_hh_num_in!F6)</f>
        <v>3024.7717103344307</v>
      </c>
      <c r="G6" s="72">
        <f>IF(RES_hh_emi_in!G6=0,0,1000000*RES_hh_emi_in!G6/RES_hh_num_in!G6)</f>
        <v>3948.5955402317181</v>
      </c>
      <c r="H6" s="72">
        <f>IF(RES_hh_emi_in!H6=0,0,1000000*RES_hh_emi_in!H6/RES_hh_num_in!H6)</f>
        <v>3482.1877958749856</v>
      </c>
      <c r="I6" s="72">
        <f>IF(RES_hh_emi_in!I6=0,0,1000000*RES_hh_emi_in!I6/RES_hh_num_in!I6)</f>
        <v>3028.8527761242385</v>
      </c>
      <c r="J6" s="72">
        <f>IF(RES_hh_emi_in!J6=0,0,1000000*RES_hh_emi_in!J6/RES_hh_num_in!J6)</f>
        <v>3166.1888007164348</v>
      </c>
      <c r="K6" s="72">
        <f>IF(RES_hh_emi_in!K6=0,0,1000000*RES_hh_emi_in!K6/RES_hh_num_in!K6)</f>
        <v>3070.6795975555992</v>
      </c>
      <c r="L6" s="72">
        <f>IF(RES_hh_emi_in!L6=0,0,1000000*RES_hh_emi_in!L6/RES_hh_num_in!L6)</f>
        <v>3458.2971424281809</v>
      </c>
      <c r="M6" s="72">
        <f>IF(RES_hh_emi_in!M6=0,0,1000000*RES_hh_emi_in!M6/RES_hh_num_in!M6)</f>
        <v>2595.4552554792162</v>
      </c>
      <c r="N6" s="72">
        <f>IF(RES_hh_emi_in!N6=0,0,1000000*RES_hh_emi_in!N6/RES_hh_num_in!N6)</f>
        <v>2607.1676221400903</v>
      </c>
      <c r="O6" s="72">
        <f>IF(RES_hh_emi_in!O6=0,0,1000000*RES_hh_emi_in!O6/RES_hh_num_in!O6)</f>
        <v>2716.9099829629713</v>
      </c>
      <c r="P6" s="72">
        <f>IF(RES_hh_emi_in!P6=0,0,1000000*RES_hh_emi_in!P6/RES_hh_num_in!P6)</f>
        <v>2027.7496215042283</v>
      </c>
      <c r="Q6" s="72">
        <f>IF(RES_hh_emi_in!Q6=0,0,1000000*RES_hh_emi_in!Q6/RES_hh_num_in!Q6)</f>
        <v>1984.6191203296914</v>
      </c>
      <c r="R6" s="72">
        <f>IF(RES_hh_emi_in!R6=0,0,1000000*RES_hh_emi_in!R6/RES_hh_num_in!R6)</f>
        <v>1989.9826346851098</v>
      </c>
      <c r="S6" s="72">
        <f>IF(RES_hh_emi_in!S6=0,0,1000000*RES_hh_emi_in!S6/RES_hh_num_in!S6)</f>
        <v>1927.2438736421743</v>
      </c>
      <c r="T6" s="72">
        <f>IF(RES_hh_emi_in!T6=0,0,1000000*RES_hh_emi_in!T6/RES_hh_num_in!T6)</f>
        <v>1772.1484238692556</v>
      </c>
      <c r="U6" s="72">
        <f>IF(RES_hh_emi_in!U6=0,0,1000000*RES_hh_emi_in!U6/RES_hh_num_in!U6)</f>
        <v>1529.3594766631556</v>
      </c>
      <c r="V6" s="72">
        <f>IF(RES_hh_emi_in!V6=0,0,1000000*RES_hh_emi_in!V6/RES_hh_num_in!V6)</f>
        <v>1581.8033240454765</v>
      </c>
      <c r="W6" s="72">
        <f>IF(RES_hh_emi_in!W6=0,0,1000000*RES_hh_emi_in!W6/RES_hh_num_in!W6)</f>
        <v>1496.7706074592943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5462.009908434683</v>
      </c>
      <c r="D7" s="72">
        <f>IF(RES_hh_emi_in!D7=0,0,1000000*RES_hh_emi_in!D7/RES_hh_num_in!D7)</f>
        <v>4717.5949059682298</v>
      </c>
      <c r="E7" s="72">
        <f>IF(RES_hh_emi_in!E7=0,0,1000000*RES_hh_emi_in!E7/RES_hh_num_in!E7)</f>
        <v>5104.6067159887825</v>
      </c>
      <c r="F7" s="72">
        <f>IF(RES_hh_emi_in!F7=0,0,1000000*RES_hh_emi_in!F7/RES_hh_num_in!F7)</f>
        <v>4726.9688166078831</v>
      </c>
      <c r="G7" s="72">
        <f>IF(RES_hh_emi_in!G7=0,0,1000000*RES_hh_emi_in!G7/RES_hh_num_in!G7)</f>
        <v>4584.2618611042963</v>
      </c>
      <c r="H7" s="72">
        <f>IF(RES_hh_emi_in!H7=0,0,1000000*RES_hh_emi_in!H7/RES_hh_num_in!H7)</f>
        <v>4015.2932441976563</v>
      </c>
      <c r="I7" s="72">
        <f>IF(RES_hh_emi_in!I7=0,0,1000000*RES_hh_emi_in!I7/RES_hh_num_in!I7)</f>
        <v>3377.0785896214038</v>
      </c>
      <c r="J7" s="72">
        <f>IF(RES_hh_emi_in!J7=0,0,1000000*RES_hh_emi_in!J7/RES_hh_num_in!J7)</f>
        <v>4296.7489299777626</v>
      </c>
      <c r="K7" s="72">
        <f>IF(RES_hh_emi_in!K7=0,0,1000000*RES_hh_emi_in!K7/RES_hh_num_in!K7)</f>
        <v>3625.7948027397315</v>
      </c>
      <c r="L7" s="72">
        <f>IF(RES_hh_emi_in!L7=0,0,1000000*RES_hh_emi_in!L7/RES_hh_num_in!L7)</f>
        <v>3954.8550720388557</v>
      </c>
      <c r="M7" s="72">
        <f>IF(RES_hh_emi_in!M7=0,0,1000000*RES_hh_emi_in!M7/RES_hh_num_in!M7)</f>
        <v>3234.789142862664</v>
      </c>
      <c r="N7" s="72">
        <f>IF(RES_hh_emi_in!N7=0,0,1000000*RES_hh_emi_in!N7/RES_hh_num_in!N7)</f>
        <v>3154.8848650632572</v>
      </c>
      <c r="O7" s="72">
        <f>IF(RES_hh_emi_in!O7=0,0,1000000*RES_hh_emi_in!O7/RES_hh_num_in!O7)</f>
        <v>3267.4017277482308</v>
      </c>
      <c r="P7" s="72">
        <f>IF(RES_hh_emi_in!P7=0,0,1000000*RES_hh_emi_in!P7/RES_hh_num_in!P7)</f>
        <v>2399.6029338637063</v>
      </c>
      <c r="Q7" s="72">
        <f>IF(RES_hh_emi_in!Q7=0,0,1000000*RES_hh_emi_in!Q7/RES_hh_num_in!Q7)</f>
        <v>2679.275942062488</v>
      </c>
      <c r="R7" s="72">
        <f>IF(RES_hh_emi_in!R7=0,0,1000000*RES_hh_emi_in!R7/RES_hh_num_in!R7)</f>
        <v>2338.6404487107975</v>
      </c>
      <c r="S7" s="72">
        <f>IF(RES_hh_emi_in!S7=0,0,1000000*RES_hh_emi_in!S7/RES_hh_num_in!S7)</f>
        <v>2257.7915499213018</v>
      </c>
      <c r="T7" s="72">
        <f>IF(RES_hh_emi_in!T7=0,0,1000000*RES_hh_emi_in!T7/RES_hh_num_in!T7)</f>
        <v>2119.6960188643102</v>
      </c>
      <c r="U7" s="72">
        <f>IF(RES_hh_emi_in!U7=0,0,1000000*RES_hh_emi_in!U7/RES_hh_num_in!U7)</f>
        <v>1895.8622501076809</v>
      </c>
      <c r="V7" s="72">
        <f>IF(RES_hh_emi_in!V7=0,0,1000000*RES_hh_emi_in!V7/RES_hh_num_in!V7)</f>
        <v>1930.1141256730091</v>
      </c>
      <c r="W7" s="72">
        <f>IF(RES_hh_emi_in!W7=0,0,1000000*RES_hh_emi_in!W7/RES_hh_num_in!W7)</f>
        <v>1675.1615476857362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3533.3585580670551</v>
      </c>
      <c r="D8" s="72">
        <f>IF(RES_hh_emi_in!D8=0,0,1000000*RES_hh_emi_in!D8/RES_hh_num_in!D8)</f>
        <v>3227.2778396306408</v>
      </c>
      <c r="E8" s="72">
        <f>IF(RES_hh_emi_in!E8=0,0,1000000*RES_hh_emi_in!E8/RES_hh_num_in!E8)</f>
        <v>3268.8931695557326</v>
      </c>
      <c r="F8" s="72">
        <f>IF(RES_hh_emi_in!F8=0,0,1000000*RES_hh_emi_in!F8/RES_hh_num_in!F8)</f>
        <v>2987.4968072669726</v>
      </c>
      <c r="G8" s="72">
        <f>IF(RES_hh_emi_in!G8=0,0,1000000*RES_hh_emi_in!G8/RES_hh_num_in!G8)</f>
        <v>2776.8520419585184</v>
      </c>
      <c r="H8" s="72">
        <f>IF(RES_hh_emi_in!H8=0,0,1000000*RES_hh_emi_in!H8/RES_hh_num_in!H8)</f>
        <v>2639.6441055470164</v>
      </c>
      <c r="I8" s="72">
        <f>IF(RES_hh_emi_in!I8=0,0,1000000*RES_hh_emi_in!I8/RES_hh_num_in!I8)</f>
        <v>2383.678064734604</v>
      </c>
      <c r="J8" s="72">
        <f>IF(RES_hh_emi_in!J8=0,0,1000000*RES_hh_emi_in!J8/RES_hh_num_in!J8)</f>
        <v>2493.2328440582614</v>
      </c>
      <c r="K8" s="72">
        <f>IF(RES_hh_emi_in!K8=0,0,1000000*RES_hh_emi_in!K8/RES_hh_num_in!K8)</f>
        <v>2377.6982143973992</v>
      </c>
      <c r="L8" s="72">
        <f>IF(RES_hh_emi_in!L8=0,0,1000000*RES_hh_emi_in!L8/RES_hh_num_in!L8)</f>
        <v>2705.8441998091926</v>
      </c>
      <c r="M8" s="72">
        <f>IF(RES_hh_emi_in!M8=0,0,1000000*RES_hh_emi_in!M8/RES_hh_num_in!M8)</f>
        <v>1972.5514980519836</v>
      </c>
      <c r="N8" s="72">
        <f>IF(RES_hh_emi_in!N8=0,0,1000000*RES_hh_emi_in!N8/RES_hh_num_in!N8)</f>
        <v>2137.7490428811093</v>
      </c>
      <c r="O8" s="72">
        <f>IF(RES_hh_emi_in!O8=0,0,1000000*RES_hh_emi_in!O8/RES_hh_num_in!O8)</f>
        <v>2268.2549531057462</v>
      </c>
      <c r="P8" s="72">
        <f>IF(RES_hh_emi_in!P8=0,0,1000000*RES_hh_emi_in!P8/RES_hh_num_in!P8)</f>
        <v>1584.042663445043</v>
      </c>
      <c r="Q8" s="72">
        <f>IF(RES_hh_emi_in!Q8=0,0,1000000*RES_hh_emi_in!Q8/RES_hh_num_in!Q8)</f>
        <v>1669.6435216554726</v>
      </c>
      <c r="R8" s="72">
        <f>IF(RES_hh_emi_in!R8=0,0,1000000*RES_hh_emi_in!R8/RES_hh_num_in!R8)</f>
        <v>1688.8399938752145</v>
      </c>
      <c r="S8" s="72">
        <f>IF(RES_hh_emi_in!S8=0,0,1000000*RES_hh_emi_in!S8/RES_hh_num_in!S8)</f>
        <v>1571.8256893021482</v>
      </c>
      <c r="T8" s="72">
        <f>IF(RES_hh_emi_in!T8=0,0,1000000*RES_hh_emi_in!T8/RES_hh_num_in!T8)</f>
        <v>1478.1618810644709</v>
      </c>
      <c r="U8" s="72">
        <f>IF(RES_hh_emi_in!U8=0,0,1000000*RES_hh_emi_in!U8/RES_hh_num_in!U8)</f>
        <v>1362.634436452164</v>
      </c>
      <c r="V8" s="72">
        <f>IF(RES_hh_emi_in!V8=0,0,1000000*RES_hh_emi_in!V8/RES_hh_num_in!V8)</f>
        <v>1208.1830505995017</v>
      </c>
      <c r="W8" s="72">
        <f>IF(RES_hh_emi_in!W8=0,0,1000000*RES_hh_emi_in!W8/RES_hh_num_in!W8)</f>
        <v>1242.8897691831216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150.64635999688576</v>
      </c>
      <c r="D17" s="69">
        <f>IF(RES_hh_emi_in!D17=0,0,1000000*RES_hh_emi_in!D17/RES_hh_num_in!D17)</f>
        <v>148.85856884404896</v>
      </c>
      <c r="E17" s="69">
        <f>IF(RES_hh_emi_in!E17=0,0,1000000*RES_hh_emi_in!E17/RES_hh_num_in!E17)</f>
        <v>148.4941971327838</v>
      </c>
      <c r="F17" s="69">
        <f>IF(RES_hh_emi_in!F17=0,0,1000000*RES_hh_emi_in!F17/RES_hh_num_in!F17)</f>
        <v>176.48503912208537</v>
      </c>
      <c r="G17" s="69">
        <f>IF(RES_hh_emi_in!G17=0,0,1000000*RES_hh_emi_in!G17/RES_hh_num_in!G17)</f>
        <v>167.87649967162329</v>
      </c>
      <c r="H17" s="69">
        <f>IF(RES_hh_emi_in!H17=0,0,1000000*RES_hh_emi_in!H17/RES_hh_num_in!H17)</f>
        <v>216.98365117453551</v>
      </c>
      <c r="I17" s="69">
        <f>IF(RES_hh_emi_in!I17=0,0,1000000*RES_hh_emi_in!I17/RES_hh_num_in!I17)</f>
        <v>237.94909156587448</v>
      </c>
      <c r="J17" s="69">
        <f>IF(RES_hh_emi_in!J17=0,0,1000000*RES_hh_emi_in!J17/RES_hh_num_in!J17)</f>
        <v>267.28303680757512</v>
      </c>
      <c r="K17" s="69">
        <f>IF(RES_hh_emi_in!K17=0,0,1000000*RES_hh_emi_in!K17/RES_hh_num_in!K17)</f>
        <v>295.67371652543375</v>
      </c>
      <c r="L17" s="69">
        <f>IF(RES_hh_emi_in!L17=0,0,1000000*RES_hh_emi_in!L17/RES_hh_num_in!L17)</f>
        <v>261.90047262004913</v>
      </c>
      <c r="M17" s="69">
        <f>IF(RES_hh_emi_in!M17=0,0,1000000*RES_hh_emi_in!M17/RES_hh_num_in!M17)</f>
        <v>267.72651615857927</v>
      </c>
      <c r="N17" s="69">
        <f>IF(RES_hh_emi_in!N17=0,0,1000000*RES_hh_emi_in!N17/RES_hh_num_in!N17)</f>
        <v>260.75169879892337</v>
      </c>
      <c r="O17" s="69">
        <f>IF(RES_hh_emi_in!O17=0,0,1000000*RES_hh_emi_in!O17/RES_hh_num_in!O17)</f>
        <v>231.71094714314157</v>
      </c>
      <c r="P17" s="69">
        <f>IF(RES_hh_emi_in!P17=0,0,1000000*RES_hh_emi_in!P17/RES_hh_num_in!P17)</f>
        <v>173.11928909590281</v>
      </c>
      <c r="Q17" s="69">
        <f>IF(RES_hh_emi_in!Q17=0,0,1000000*RES_hh_emi_in!Q17/RES_hh_num_in!Q17)</f>
        <v>195.60443034359992</v>
      </c>
      <c r="R17" s="69">
        <f>IF(RES_hh_emi_in!R17=0,0,1000000*RES_hh_emi_in!R17/RES_hh_num_in!R17)</f>
        <v>215.24068433883687</v>
      </c>
      <c r="S17" s="69">
        <f>IF(RES_hh_emi_in!S17=0,0,1000000*RES_hh_emi_in!S17/RES_hh_num_in!S17)</f>
        <v>230.62333209615645</v>
      </c>
      <c r="T17" s="69">
        <f>IF(RES_hh_emi_in!T17=0,0,1000000*RES_hh_emi_in!T17/RES_hh_num_in!T17)</f>
        <v>216.37439869671687</v>
      </c>
      <c r="U17" s="69">
        <f>IF(RES_hh_emi_in!U17=0,0,1000000*RES_hh_emi_in!U17/RES_hh_num_in!U17)</f>
        <v>214.36185333437808</v>
      </c>
      <c r="V17" s="69">
        <f>IF(RES_hh_emi_in!V17=0,0,1000000*RES_hh_emi_in!V17/RES_hh_num_in!V17)</f>
        <v>182.16120986294749</v>
      </c>
      <c r="W17" s="69">
        <f>IF(RES_hh_emi_in!W17=0,0,1000000*RES_hh_emi_in!W17/RES_hh_num_in!W17)</f>
        <v>213.23054796934534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674.37748494868811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738.55253547568361</v>
      </c>
      <c r="I18" s="72">
        <f>IF(RES_hh_emi_in!I18=0,0,1000000*RES_hh_emi_in!I18/RES_hh_num_in!I18)</f>
        <v>591.27457261019879</v>
      </c>
      <c r="J18" s="72">
        <f>IF(RES_hh_emi_in!J18=0,0,1000000*RES_hh_emi_in!J18/RES_hh_num_in!J18)</f>
        <v>781.10985577972804</v>
      </c>
      <c r="K18" s="72">
        <f>IF(RES_hh_emi_in!K18=0,0,1000000*RES_hh_emi_in!K18/RES_hh_num_in!K18)</f>
        <v>1403.3125769719086</v>
      </c>
      <c r="L18" s="72">
        <f>IF(RES_hh_emi_in!L18=0,0,1000000*RES_hh_emi_in!L18/RES_hh_num_in!L18)</f>
        <v>722.32885230575323</v>
      </c>
      <c r="M18" s="72">
        <f>IF(RES_hh_emi_in!M18=0,0,1000000*RES_hh_emi_in!M18/RES_hh_num_in!M18)</f>
        <v>718.91464174831856</v>
      </c>
      <c r="N18" s="72">
        <f>IF(RES_hh_emi_in!N18=0,0,1000000*RES_hh_emi_in!N18/RES_hh_num_in!N18)</f>
        <v>736.11564350180947</v>
      </c>
      <c r="O18" s="72">
        <f>IF(RES_hh_emi_in!O18=0,0,1000000*RES_hh_emi_in!O18/RES_hh_num_in!O18)</f>
        <v>734.75351000989883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452.18452910848634</v>
      </c>
      <c r="D19" s="72">
        <f>IF(RES_hh_emi_in!D19=0,0,1000000*RES_hh_emi_in!D19/RES_hh_num_in!D19)</f>
        <v>452.5545330848841</v>
      </c>
      <c r="E19" s="72">
        <f>IF(RES_hh_emi_in!E19=0,0,1000000*RES_hh_emi_in!E19/RES_hh_num_in!E19)</f>
        <v>444.8423696946042</v>
      </c>
      <c r="F19" s="72">
        <f>IF(RES_hh_emi_in!F19=0,0,1000000*RES_hh_emi_in!F19/RES_hh_num_in!F19)</f>
        <v>476.74550895267453</v>
      </c>
      <c r="G19" s="72">
        <f>IF(RES_hh_emi_in!G19=0,0,1000000*RES_hh_emi_in!G19/RES_hh_num_in!G19)</f>
        <v>491.75682997981068</v>
      </c>
      <c r="H19" s="72">
        <f>IF(RES_hh_emi_in!H19=0,0,1000000*RES_hh_emi_in!H19/RES_hh_num_in!H19)</f>
        <v>524.00240500636721</v>
      </c>
      <c r="I19" s="72">
        <f>IF(RES_hh_emi_in!I19=0,0,1000000*RES_hh_emi_in!I19/RES_hh_num_in!I19)</f>
        <v>523.40389712697288</v>
      </c>
      <c r="J19" s="72">
        <f>IF(RES_hh_emi_in!J19=0,0,1000000*RES_hh_emi_in!J19/RES_hh_num_in!J19)</f>
        <v>486.31495472431106</v>
      </c>
      <c r="K19" s="72">
        <f>IF(RES_hh_emi_in!K19=0,0,1000000*RES_hh_emi_in!K19/RES_hh_num_in!K19)</f>
        <v>522.15784846336373</v>
      </c>
      <c r="L19" s="72">
        <f>IF(RES_hh_emi_in!L19=0,0,1000000*RES_hh_emi_in!L19/RES_hh_num_in!L19)</f>
        <v>510.5523767519868</v>
      </c>
      <c r="M19" s="72">
        <f>IF(RES_hh_emi_in!M19=0,0,1000000*RES_hh_emi_in!M19/RES_hh_num_in!M19)</f>
        <v>496.81537819391235</v>
      </c>
      <c r="N19" s="72">
        <f>IF(RES_hh_emi_in!N19=0,0,1000000*RES_hh_emi_in!N19/RES_hh_num_in!N19)</f>
        <v>487.46560720033108</v>
      </c>
      <c r="O19" s="72">
        <f>IF(RES_hh_emi_in!O19=0,0,1000000*RES_hh_emi_in!O19/RES_hh_num_in!O19)</f>
        <v>466.56558180348287</v>
      </c>
      <c r="P19" s="72">
        <f>IF(RES_hh_emi_in!P19=0,0,1000000*RES_hh_emi_in!P19/RES_hh_num_in!P19)</f>
        <v>484.09508228794027</v>
      </c>
      <c r="Q19" s="72">
        <f>IF(RES_hh_emi_in!Q19=0,0,1000000*RES_hh_emi_in!Q19/RES_hh_num_in!Q19)</f>
        <v>427.14560635066215</v>
      </c>
      <c r="R19" s="72">
        <f>IF(RES_hh_emi_in!R19=0,0,1000000*RES_hh_emi_in!R19/RES_hh_num_in!R19)</f>
        <v>455.87589436162511</v>
      </c>
      <c r="S19" s="72">
        <f>IF(RES_hh_emi_in!S19=0,0,1000000*RES_hh_emi_in!S19/RES_hh_num_in!S19)</f>
        <v>429.74299322261641</v>
      </c>
      <c r="T19" s="72">
        <f>IF(RES_hh_emi_in!T19=0,0,1000000*RES_hh_emi_in!T19/RES_hh_num_in!T19)</f>
        <v>405.11805468181217</v>
      </c>
      <c r="U19" s="72">
        <f>IF(RES_hh_emi_in!U19=0,0,1000000*RES_hh_emi_in!U19/RES_hh_num_in!U19)</f>
        <v>410.16637648320955</v>
      </c>
      <c r="V19" s="72">
        <f>IF(RES_hh_emi_in!V19=0,0,1000000*RES_hh_emi_in!V19/RES_hh_num_in!V19)</f>
        <v>376.65507977177418</v>
      </c>
      <c r="W19" s="72">
        <f>IF(RES_hh_emi_in!W19=0,0,1000000*RES_hh_emi_in!W19/RES_hh_num_in!W19)</f>
        <v>382.21214907108953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594.12252243121236</v>
      </c>
      <c r="D20" s="72">
        <f>IF(RES_hh_emi_in!D20=0,0,1000000*RES_hh_emi_in!D20/RES_hh_num_in!D20)</f>
        <v>547.6525421024686</v>
      </c>
      <c r="E20" s="72">
        <f>IF(RES_hh_emi_in!E20=0,0,1000000*RES_hh_emi_in!E20/RES_hh_num_in!E20)</f>
        <v>565.55376843805379</v>
      </c>
      <c r="F20" s="72">
        <f>IF(RES_hh_emi_in!F20=0,0,1000000*RES_hh_emi_in!F20/RES_hh_num_in!F20)</f>
        <v>655.02974997582692</v>
      </c>
      <c r="G20" s="72">
        <f>IF(RES_hh_emi_in!G20=0,0,1000000*RES_hh_emi_in!G20/RES_hh_num_in!G20)</f>
        <v>678.06352963405277</v>
      </c>
      <c r="H20" s="72">
        <f>IF(RES_hh_emi_in!H20=0,0,1000000*RES_hh_emi_in!H20/RES_hh_num_in!H20)</f>
        <v>663.16059395792411</v>
      </c>
      <c r="I20" s="72">
        <f>IF(RES_hh_emi_in!I20=0,0,1000000*RES_hh_emi_in!I20/RES_hh_num_in!I20)</f>
        <v>608.0209457477356</v>
      </c>
      <c r="J20" s="72">
        <f>IF(RES_hh_emi_in!J20=0,0,1000000*RES_hh_emi_in!J20/RES_hh_num_in!J20)</f>
        <v>700.2476140439212</v>
      </c>
      <c r="K20" s="72">
        <f>IF(RES_hh_emi_in!K20=0,0,1000000*RES_hh_emi_in!K20/RES_hh_num_in!K20)</f>
        <v>657.71464949954066</v>
      </c>
      <c r="L20" s="72">
        <f>IF(RES_hh_emi_in!L20=0,0,1000000*RES_hh_emi_in!L20/RES_hh_num_in!L20)</f>
        <v>629.86834776140449</v>
      </c>
      <c r="M20" s="72">
        <f>IF(RES_hh_emi_in!M20=0,0,1000000*RES_hh_emi_in!M20/RES_hh_num_in!M20)</f>
        <v>653.26272356757261</v>
      </c>
      <c r="N20" s="72">
        <f>IF(RES_hh_emi_in!N20=0,0,1000000*RES_hh_emi_in!N20/RES_hh_num_in!N20)</f>
        <v>615.25827519278459</v>
      </c>
      <c r="O20" s="72">
        <f>IF(RES_hh_emi_in!O20=0,0,1000000*RES_hh_emi_in!O20/RES_hh_num_in!O20)</f>
        <v>580.24924675388252</v>
      </c>
      <c r="P20" s="72">
        <f>IF(RES_hh_emi_in!P20=0,0,1000000*RES_hh_emi_in!P20/RES_hh_num_in!P20)</f>
        <v>586.48449702215157</v>
      </c>
      <c r="Q20" s="72">
        <f>IF(RES_hh_emi_in!Q20=0,0,1000000*RES_hh_emi_in!Q20/RES_hh_num_in!Q20)</f>
        <v>578.52563684665256</v>
      </c>
      <c r="R20" s="72">
        <f>IF(RES_hh_emi_in!R20=0,0,1000000*RES_hh_emi_in!R20/RES_hh_num_in!R20)</f>
        <v>530.76262600747941</v>
      </c>
      <c r="S20" s="72">
        <f>IF(RES_hh_emi_in!S20=0,0,1000000*RES_hh_emi_in!S20/RES_hh_num_in!S20)</f>
        <v>516.19756088854774</v>
      </c>
      <c r="T20" s="72">
        <f>IF(RES_hh_emi_in!T20=0,0,1000000*RES_hh_emi_in!T20/RES_hh_num_in!T20)</f>
        <v>499.19534048048331</v>
      </c>
      <c r="U20" s="72">
        <f>IF(RES_hh_emi_in!U20=0,0,1000000*RES_hh_emi_in!U20/RES_hh_num_in!U20)</f>
        <v>476.04599315288658</v>
      </c>
      <c r="V20" s="72">
        <f>IF(RES_hh_emi_in!V20=0,0,1000000*RES_hh_emi_in!V20/RES_hh_num_in!V20)</f>
        <v>462.97303004817377</v>
      </c>
      <c r="W20" s="72">
        <f>IF(RES_hh_emi_in!W20=0,0,1000000*RES_hh_emi_in!W20/RES_hh_num_in!W20)</f>
        <v>460.31672420421773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409.93368645477415</v>
      </c>
      <c r="D21" s="72">
        <f>IF(RES_hh_emi_in!D21=0,0,1000000*RES_hh_emi_in!D21/RES_hh_num_in!D21)</f>
        <v>399.15345349030525</v>
      </c>
      <c r="E21" s="72">
        <f>IF(RES_hh_emi_in!E21=0,0,1000000*RES_hh_emi_in!E21/RES_hh_num_in!E21)</f>
        <v>381.55519772176859</v>
      </c>
      <c r="F21" s="72">
        <f>IF(RES_hh_emi_in!F21=0,0,1000000*RES_hh_emi_in!F21/RES_hh_num_in!F21)</f>
        <v>435.53998720878189</v>
      </c>
      <c r="G21" s="72">
        <f>IF(RES_hh_emi_in!G21=0,0,1000000*RES_hh_emi_in!G21/RES_hh_num_in!G21)</f>
        <v>430.10098037048846</v>
      </c>
      <c r="H21" s="72">
        <f>IF(RES_hh_emi_in!H21=0,0,1000000*RES_hh_emi_in!H21/RES_hh_num_in!H21)</f>
        <v>441.53202451894447</v>
      </c>
      <c r="I21" s="72">
        <f>IF(RES_hh_emi_in!I21=0,0,1000000*RES_hh_emi_in!I21/RES_hh_num_in!I21)</f>
        <v>413.07157013867732</v>
      </c>
      <c r="J21" s="72">
        <f>IF(RES_hh_emi_in!J21=0,0,1000000*RES_hh_emi_in!J21/RES_hh_num_in!J21)</f>
        <v>445.11067897978171</v>
      </c>
      <c r="K21" s="72">
        <f>IF(RES_hh_emi_in!K21=0,0,1000000*RES_hh_emi_in!K21/RES_hh_num_in!K21)</f>
        <v>453.84478130507074</v>
      </c>
      <c r="L21" s="72">
        <f>IF(RES_hh_emi_in!L21=0,0,1000000*RES_hh_emi_in!L21/RES_hh_num_in!L21)</f>
        <v>437.00531557158394</v>
      </c>
      <c r="M21" s="72">
        <f>IF(RES_hh_emi_in!M21=0,0,1000000*RES_hh_emi_in!M21/RES_hh_num_in!M21)</f>
        <v>394.77832849624872</v>
      </c>
      <c r="N21" s="72">
        <f>IF(RES_hh_emi_in!N21=0,0,1000000*RES_hh_emi_in!N21/RES_hh_num_in!N21)</f>
        <v>420.86140978742554</v>
      </c>
      <c r="O21" s="72">
        <f>IF(RES_hh_emi_in!O21=0,0,1000000*RES_hh_emi_in!O21/RES_hh_num_in!O21)</f>
        <v>404.30575690650863</v>
      </c>
      <c r="P21" s="72">
        <f>IF(RES_hh_emi_in!P21=0,0,1000000*RES_hh_emi_in!P21/RES_hh_num_in!P21)</f>
        <v>387.87944884715876</v>
      </c>
      <c r="Q21" s="72">
        <f>IF(RES_hh_emi_in!Q21=0,0,1000000*RES_hh_emi_in!Q21/RES_hh_num_in!Q21)</f>
        <v>366.16906480512608</v>
      </c>
      <c r="R21" s="72">
        <f>IF(RES_hh_emi_in!R21=0,0,1000000*RES_hh_emi_in!R21/RES_hh_num_in!R21)</f>
        <v>379.39692139516575</v>
      </c>
      <c r="S21" s="72">
        <f>IF(RES_hh_emi_in!S21=0,0,1000000*RES_hh_emi_in!S21/RES_hh_num_in!S21)</f>
        <v>363.65008508786883</v>
      </c>
      <c r="T21" s="72">
        <f>IF(RES_hh_emi_in!T21=0,0,1000000*RES_hh_emi_in!T21/RES_hh_num_in!T21)</f>
        <v>358.94985293663365</v>
      </c>
      <c r="U21" s="72">
        <f>IF(RES_hh_emi_in!U21=0,0,1000000*RES_hh_emi_in!U21/RES_hh_num_in!U21)</f>
        <v>359.67824616281894</v>
      </c>
      <c r="V21" s="72">
        <f>IF(RES_hh_emi_in!V21=0,0,1000000*RES_hh_emi_in!V21/RES_hh_num_in!V21)</f>
        <v>312.87279949895577</v>
      </c>
      <c r="W21" s="72">
        <f>IF(RES_hh_emi_in!W21=0,0,1000000*RES_hh_emi_in!W21/RES_hh_num_in!W21)</f>
        <v>339.95832863032604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13.811596933015384</v>
      </c>
      <c r="D27" s="69">
        <f>IF(RES_hh_emi_in!D27=0,0,1000000*RES_hh_emi_in!D27/RES_hh_num_in!D27)</f>
        <v>13.593720255283133</v>
      </c>
      <c r="E27" s="69">
        <f>IF(RES_hh_emi_in!E27=0,0,1000000*RES_hh_emi_in!E27/RES_hh_num_in!E27)</f>
        <v>13.766114982949937</v>
      </c>
      <c r="F27" s="69">
        <f>IF(RES_hh_emi_in!F27=0,0,1000000*RES_hh_emi_in!F27/RES_hh_num_in!F27)</f>
        <v>16.166153427180046</v>
      </c>
      <c r="G27" s="69">
        <f>IF(RES_hh_emi_in!G27=0,0,1000000*RES_hh_emi_in!G27/RES_hh_num_in!G27)</f>
        <v>17.844031685243792</v>
      </c>
      <c r="H27" s="69">
        <f>IF(RES_hh_emi_in!H27=0,0,1000000*RES_hh_emi_in!H27/RES_hh_num_in!H27)</f>
        <v>20.996145694612792</v>
      </c>
      <c r="I27" s="69">
        <f>IF(RES_hh_emi_in!I27=0,0,1000000*RES_hh_emi_in!I27/RES_hh_num_in!I27)</f>
        <v>21.021235952596008</v>
      </c>
      <c r="J27" s="69">
        <f>IF(RES_hh_emi_in!J27=0,0,1000000*RES_hh_emi_in!J27/RES_hh_num_in!J27)</f>
        <v>16.261138773607307</v>
      </c>
      <c r="K27" s="69">
        <f>IF(RES_hh_emi_in!K27=0,0,1000000*RES_hh_emi_in!K27/RES_hh_num_in!K27)</f>
        <v>19.476700302784828</v>
      </c>
      <c r="L27" s="69">
        <f>IF(RES_hh_emi_in!L27=0,0,1000000*RES_hh_emi_in!L27/RES_hh_num_in!L27)</f>
        <v>20.459230207084882</v>
      </c>
      <c r="M27" s="69">
        <f>IF(RES_hh_emi_in!M27=0,0,1000000*RES_hh_emi_in!M27/RES_hh_num_in!M27)</f>
        <v>17.766370169479558</v>
      </c>
      <c r="N27" s="69">
        <f>IF(RES_hh_emi_in!N27=0,0,1000000*RES_hh_emi_in!N27/RES_hh_num_in!N27)</f>
        <v>19.779788119886149</v>
      </c>
      <c r="O27" s="69">
        <f>IF(RES_hh_emi_in!O27=0,0,1000000*RES_hh_emi_in!O27/RES_hh_num_in!O27)</f>
        <v>17.222182397576901</v>
      </c>
      <c r="P27" s="69">
        <f>IF(RES_hh_emi_in!P27=0,0,1000000*RES_hh_emi_in!P27/RES_hh_num_in!P27)</f>
        <v>15.317851461384979</v>
      </c>
      <c r="Q27" s="69">
        <f>IF(RES_hh_emi_in!Q27=0,0,1000000*RES_hh_emi_in!Q27/RES_hh_num_in!Q27)</f>
        <v>15.299385941443781</v>
      </c>
      <c r="R27" s="69">
        <f>IF(RES_hh_emi_in!R27=0,0,1000000*RES_hh_emi_in!R27/RES_hh_num_in!R27)</f>
        <v>18.068367764590104</v>
      </c>
      <c r="S27" s="69">
        <f>IF(RES_hh_emi_in!S27=0,0,1000000*RES_hh_emi_in!S27/RES_hh_num_in!S27)</f>
        <v>14.749592490826894</v>
      </c>
      <c r="T27" s="69">
        <f>IF(RES_hh_emi_in!T27=0,0,1000000*RES_hh_emi_in!T27/RES_hh_num_in!T27)</f>
        <v>13.281601234782888</v>
      </c>
      <c r="U27" s="69">
        <f>IF(RES_hh_emi_in!U27=0,0,1000000*RES_hh_emi_in!U27/RES_hh_num_in!U27)</f>
        <v>12.682755891756889</v>
      </c>
      <c r="V27" s="69">
        <f>IF(RES_hh_emi_in!V27=0,0,1000000*RES_hh_emi_in!V27/RES_hh_num_in!V27)</f>
        <v>15.981148824707924</v>
      </c>
      <c r="W27" s="69">
        <f>IF(RES_hh_emi_in!W27=0,0,1000000*RES_hh_emi_in!W27/RES_hh_num_in!W27)</f>
        <v>17.932485817661597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82.934846686403944</v>
      </c>
      <c r="D29" s="72">
        <f>IF(RES_hh_emi_in!D29=0,0,1000000*RES_hh_emi_in!D29/RES_hh_num_in!D29)</f>
        <v>82.488488134368069</v>
      </c>
      <c r="E29" s="72">
        <f>IF(RES_hh_emi_in!E29=0,0,1000000*RES_hh_emi_in!E29/RES_hh_num_in!E29)</f>
        <v>91.856829061409385</v>
      </c>
      <c r="F29" s="72">
        <f>IF(RES_hh_emi_in!F29=0,0,1000000*RES_hh_emi_in!F29/RES_hh_num_in!F29)</f>
        <v>91.429427978590624</v>
      </c>
      <c r="G29" s="72">
        <f>IF(RES_hh_emi_in!G29=0,0,1000000*RES_hh_emi_in!G29/RES_hh_num_in!G29)</f>
        <v>89.925847594207326</v>
      </c>
      <c r="H29" s="72">
        <f>IF(RES_hh_emi_in!H29=0,0,1000000*RES_hh_emi_in!H29/RES_hh_num_in!H29)</f>
        <v>93.590199263239498</v>
      </c>
      <c r="I29" s="72">
        <f>IF(RES_hh_emi_in!I29=0,0,1000000*RES_hh_emi_in!I29/RES_hh_num_in!I29)</f>
        <v>92.073013919238377</v>
      </c>
      <c r="J29" s="72">
        <f>IF(RES_hh_emi_in!J29=0,0,1000000*RES_hh_emi_in!J29/RES_hh_num_in!J29)</f>
        <v>78.087924731210634</v>
      </c>
      <c r="K29" s="72">
        <f>IF(RES_hh_emi_in!K29=0,0,1000000*RES_hh_emi_in!K29/RES_hh_num_in!K29)</f>
        <v>83.80230865673046</v>
      </c>
      <c r="L29" s="72">
        <f>IF(RES_hh_emi_in!L29=0,0,1000000*RES_hh_emi_in!L29/RES_hh_num_in!L29)</f>
        <v>80.410219989757181</v>
      </c>
      <c r="M29" s="72">
        <f>IF(RES_hh_emi_in!M29=0,0,1000000*RES_hh_emi_in!M29/RES_hh_num_in!M29)</f>
        <v>80.055525818556575</v>
      </c>
      <c r="N29" s="72">
        <f>IF(RES_hh_emi_in!N29=0,0,1000000*RES_hh_emi_in!N29/RES_hh_num_in!N29)</f>
        <v>80.786706677153092</v>
      </c>
      <c r="O29" s="72">
        <f>IF(RES_hh_emi_in!O29=0,0,1000000*RES_hh_emi_in!O29/RES_hh_num_in!O29)</f>
        <v>79.975655444267531</v>
      </c>
      <c r="P29" s="72">
        <f>IF(RES_hh_emi_in!P29=0,0,1000000*RES_hh_emi_in!P29/RES_hh_num_in!P29)</f>
        <v>87.112867914323203</v>
      </c>
      <c r="Q29" s="72">
        <f>IF(RES_hh_emi_in!Q29=0,0,1000000*RES_hh_emi_in!Q29/RES_hh_num_in!Q29)</f>
        <v>83.763842373231938</v>
      </c>
      <c r="R29" s="72">
        <f>IF(RES_hh_emi_in!R29=0,0,1000000*RES_hh_emi_in!R29/RES_hh_num_in!R29)</f>
        <v>89.472852919262237</v>
      </c>
      <c r="S29" s="72">
        <f>IF(RES_hh_emi_in!S29=0,0,1000000*RES_hh_emi_in!S29/RES_hh_num_in!S29)</f>
        <v>87.852249233374351</v>
      </c>
      <c r="T29" s="72">
        <f>IF(RES_hh_emi_in!T29=0,0,1000000*RES_hh_emi_in!T29/RES_hh_num_in!T29)</f>
        <v>86.940283941816645</v>
      </c>
      <c r="U29" s="72">
        <f>IF(RES_hh_emi_in!U29=0,0,1000000*RES_hh_emi_in!U29/RES_hh_num_in!U29)</f>
        <v>90.131279102427598</v>
      </c>
      <c r="V29" s="72">
        <f>IF(RES_hh_emi_in!V29=0,0,1000000*RES_hh_emi_in!V29/RES_hh_num_in!V29)</f>
        <v>86.479653724622892</v>
      </c>
      <c r="W29" s="72">
        <f>IF(RES_hh_emi_in!W29=0,0,1000000*RES_hh_emi_in!W29/RES_hh_num_in!W29)</f>
        <v>90.24242648301626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76.715887737735457</v>
      </c>
      <c r="D30" s="72">
        <f>IF(RES_hh_emi_in!D30=0,0,1000000*RES_hh_emi_in!D30/RES_hh_num_in!D30)</f>
        <v>74.590379870768345</v>
      </c>
      <c r="E30" s="72">
        <f>IF(RES_hh_emi_in!E30=0,0,1000000*RES_hh_emi_in!E30/RES_hh_num_in!E30)</f>
        <v>77.598836944370532</v>
      </c>
      <c r="F30" s="72">
        <f>IF(RES_hh_emi_in!F30=0,0,1000000*RES_hh_emi_in!F30/RES_hh_num_in!F30)</f>
        <v>83.334474927575613</v>
      </c>
      <c r="G30" s="72">
        <f>IF(RES_hh_emi_in!G30=0,0,1000000*RES_hh_emi_in!G30/RES_hh_num_in!G30)</f>
        <v>83.734366423569014</v>
      </c>
      <c r="H30" s="72">
        <f>IF(RES_hh_emi_in!H30=0,0,1000000*RES_hh_emi_in!H30/RES_hh_num_in!H30)</f>
        <v>84.605737887578528</v>
      </c>
      <c r="I30" s="72">
        <f>IF(RES_hh_emi_in!I30=0,0,1000000*RES_hh_emi_in!I30/RES_hh_num_in!I30)</f>
        <v>84.532362607245972</v>
      </c>
      <c r="J30" s="72">
        <f>IF(RES_hh_emi_in!J30=0,0,1000000*RES_hh_emi_in!J30/RES_hh_num_in!J30)</f>
        <v>66.064794632718247</v>
      </c>
      <c r="K30" s="72">
        <f>IF(RES_hh_emi_in!K30=0,0,1000000*RES_hh_emi_in!K30/RES_hh_num_in!K30)</f>
        <v>73.48211593268779</v>
      </c>
      <c r="L30" s="72">
        <f>IF(RES_hh_emi_in!L30=0,0,1000000*RES_hh_emi_in!L30/RES_hh_num_in!L30)</f>
        <v>74.748014297494862</v>
      </c>
      <c r="M30" s="72">
        <f>IF(RES_hh_emi_in!M30=0,0,1000000*RES_hh_emi_in!M30/RES_hh_num_in!M30)</f>
        <v>67.620885122411281</v>
      </c>
      <c r="N30" s="72">
        <f>IF(RES_hh_emi_in!N30=0,0,1000000*RES_hh_emi_in!N30/RES_hh_num_in!N30)</f>
        <v>73.462813631728764</v>
      </c>
      <c r="O30" s="72">
        <f>IF(RES_hh_emi_in!O30=0,0,1000000*RES_hh_emi_in!O30/RES_hh_num_in!O30)</f>
        <v>73.290149128670635</v>
      </c>
      <c r="P30" s="72">
        <f>IF(RES_hh_emi_in!P30=0,0,1000000*RES_hh_emi_in!P30/RES_hh_num_in!P30)</f>
        <v>73.759636532626473</v>
      </c>
      <c r="Q30" s="72">
        <f>IF(RES_hh_emi_in!Q30=0,0,1000000*RES_hh_emi_in!Q30/RES_hh_num_in!Q30)</f>
        <v>76.408036074155106</v>
      </c>
      <c r="R30" s="72">
        <f>IF(RES_hh_emi_in!R30=0,0,1000000*RES_hh_emi_in!R30/RES_hh_num_in!R30)</f>
        <v>81.294910656645385</v>
      </c>
      <c r="S30" s="72">
        <f>IF(RES_hh_emi_in!S30=0,0,1000000*RES_hh_emi_in!S30/RES_hh_num_in!S30)</f>
        <v>78.584970133641349</v>
      </c>
      <c r="T30" s="72">
        <f>IF(RES_hh_emi_in!T30=0,0,1000000*RES_hh_emi_in!T30/RES_hh_num_in!T30)</f>
        <v>75.949368491781073</v>
      </c>
      <c r="U30" s="72">
        <f>IF(RES_hh_emi_in!U30=0,0,1000000*RES_hh_emi_in!U30/RES_hh_num_in!U30)</f>
        <v>72.40366380134131</v>
      </c>
      <c r="V30" s="72">
        <f>IF(RES_hh_emi_in!V30=0,0,1000000*RES_hh_emi_in!V30/RES_hh_num_in!V30)</f>
        <v>79.987930622878949</v>
      </c>
      <c r="W30" s="72">
        <f>IF(RES_hh_emi_in!W30=0,0,1000000*RES_hh_emi_in!W30/RES_hh_num_in!W30)</f>
        <v>79.45266780321505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162.93660871513782</v>
      </c>
      <c r="D3" s="65">
        <f>IF(RES_hh_fech_in!D3=0,0,RES_hh_fech_in!D3/RES_summary!D$21)</f>
        <v>152.51034954855055</v>
      </c>
      <c r="E3" s="65">
        <f>IF(RES_hh_fech_in!E3=0,0,RES_hh_fech_in!E3/RES_summary!E$21)</f>
        <v>160.99735920359748</v>
      </c>
      <c r="F3" s="65">
        <f>IF(RES_hh_fech_in!F3=0,0,RES_hh_fech_in!F3/RES_summary!F$21)</f>
        <v>149.9757342388591</v>
      </c>
      <c r="G3" s="65">
        <f>IF(RES_hh_fech_in!G3=0,0,RES_hh_fech_in!G3/RES_summary!G$21)</f>
        <v>142.13702886948275</v>
      </c>
      <c r="H3" s="65">
        <f>IF(RES_hh_fech_in!H3=0,0,RES_hh_fech_in!H3/RES_summary!H$21)</f>
        <v>128.86644029228071</v>
      </c>
      <c r="I3" s="65">
        <f>IF(RES_hh_fech_in!I3=0,0,RES_hh_fech_in!I3/RES_summary!I$21)</f>
        <v>118.63933042409137</v>
      </c>
      <c r="J3" s="65">
        <f>IF(RES_hh_fech_in!J3=0,0,RES_hh_fech_in!J3/RES_summary!J$21)</f>
        <v>132.07224247974457</v>
      </c>
      <c r="K3" s="65">
        <f>IF(RES_hh_fech_in!K3=0,0,RES_hh_fech_in!K3/RES_summary!K$21)</f>
        <v>120.91373789950312</v>
      </c>
      <c r="L3" s="65">
        <f>IF(RES_hh_fech_in!L3=0,0,RES_hh_fech_in!L3/RES_summary!L$21)</f>
        <v>133.24257821649152</v>
      </c>
      <c r="M3" s="65">
        <f>IF(RES_hh_fech_in!M3=0,0,RES_hh_fech_in!M3/RES_summary!M$21)</f>
        <v>105.07826627866311</v>
      </c>
      <c r="N3" s="65">
        <f>IF(RES_hh_fech_in!N3=0,0,RES_hh_fech_in!N3/RES_summary!N$21)</f>
        <v>109.25079017076072</v>
      </c>
      <c r="O3" s="65">
        <f>IF(RES_hh_fech_in!O3=0,0,RES_hh_fech_in!O3/RES_summary!O$21)</f>
        <v>113.86162707447835</v>
      </c>
      <c r="P3" s="65">
        <f>IF(RES_hh_fech_in!P3=0,0,RES_hh_fech_in!P3/RES_summary!P$21)</f>
        <v>84.572585942313964</v>
      </c>
      <c r="Q3" s="65">
        <f>IF(RES_hh_fech_in!Q3=0,0,RES_hh_fech_in!Q3/RES_summary!Q$21)</f>
        <v>88.241975010333945</v>
      </c>
      <c r="R3" s="65">
        <f>IF(RES_hh_fech_in!R3=0,0,RES_hh_fech_in!R3/RES_summary!R$21)</f>
        <v>86.213095844670377</v>
      </c>
      <c r="S3" s="65">
        <f>IF(RES_hh_fech_in!S3=0,0,RES_hh_fech_in!S3/RES_summary!S$21)</f>
        <v>81.419103360493267</v>
      </c>
      <c r="T3" s="65">
        <f>IF(RES_hh_fech_in!T3=0,0,RES_hh_fech_in!T3/RES_summary!T$21)</f>
        <v>77.29284692598533</v>
      </c>
      <c r="U3" s="65">
        <f>IF(RES_hh_fech_in!U3=0,0,RES_hh_fech_in!U3/RES_summary!U$21)</f>
        <v>71.539836544651237</v>
      </c>
      <c r="V3" s="65">
        <f>IF(RES_hh_fech_in!V3=0,0,RES_hh_fech_in!V3/RES_summary!V$21)</f>
        <v>66.554675876967679</v>
      </c>
      <c r="W3" s="65">
        <f>IF(RES_hh_fech_in!W3=0,0,RES_hh_fech_in!W3/RES_summary!W$21)</f>
        <v>65.286562019479206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145.3963158262431</v>
      </c>
      <c r="D4" s="69">
        <f>IF(RES_hh_fech_in!D4=0,0,RES_hh_fech_in!D4/RES_summary!D$21)</f>
        <v>135.10102822815591</v>
      </c>
      <c r="E4" s="69">
        <f>IF(RES_hh_fech_in!E4=0,0,RES_hh_fech_in!E4/RES_summary!E$21)</f>
        <v>143.51203862293775</v>
      </c>
      <c r="F4" s="69">
        <f>IF(RES_hh_fech_in!F4=0,0,RES_hh_fech_in!F4/RES_summary!F$21)</f>
        <v>131.10824213746309</v>
      </c>
      <c r="G4" s="69">
        <f>IF(RES_hh_fech_in!G4=0,0,RES_hh_fech_in!G4/RES_summary!G$21)</f>
        <v>122.77715605660103</v>
      </c>
      <c r="H4" s="69">
        <f>IF(RES_hh_fech_in!H4=0,0,RES_hh_fech_in!H4/RES_summary!H$21)</f>
        <v>108.70624201351772</v>
      </c>
      <c r="I4" s="69">
        <f>IF(RES_hh_fech_in!I4=0,0,RES_hh_fech_in!I4/RES_summary!I$21)</f>
        <v>99.19398280745618</v>
      </c>
      <c r="J4" s="69">
        <f>IF(RES_hh_fech_in!J4=0,0,RES_hh_fech_in!J4/RES_summary!J$21)</f>
        <v>112.48423675271353</v>
      </c>
      <c r="K4" s="69">
        <f>IF(RES_hh_fech_in!K4=0,0,RES_hh_fech_in!K4/RES_summary!K$21)</f>
        <v>101.0427613142342</v>
      </c>
      <c r="L4" s="69">
        <f>IF(RES_hh_fech_in!L4=0,0,RES_hh_fech_in!L4/RES_summary!L$21)</f>
        <v>113.70423986241363</v>
      </c>
      <c r="M4" s="69">
        <f>IF(RES_hh_fech_in!M4=0,0,RES_hh_fech_in!M4/RES_summary!M$21)</f>
        <v>86.618787584523034</v>
      </c>
      <c r="N4" s="69">
        <f>IF(RES_hh_fech_in!N4=0,0,RES_hh_fech_in!N4/RES_summary!N$21)</f>
        <v>89.860437991451519</v>
      </c>
      <c r="O4" s="69">
        <f>IF(RES_hh_fech_in!O4=0,0,RES_hh_fech_in!O4/RES_summary!O$21)</f>
        <v>95.081175822623266</v>
      </c>
      <c r="P4" s="69">
        <f>IF(RES_hh_fech_in!P4=0,0,RES_hh_fech_in!P4/RES_summary!P$21)</f>
        <v>66.133471563864887</v>
      </c>
      <c r="Q4" s="69">
        <f>IF(RES_hh_fech_in!Q4=0,0,RES_hh_fech_in!Q4/RES_summary!Q$21)</f>
        <v>70.540182462831481</v>
      </c>
      <c r="R4" s="69">
        <f>IF(RES_hh_fech_in!R4=0,0,RES_hh_fech_in!R4/RES_summary!R$21)</f>
        <v>68.162002716006256</v>
      </c>
      <c r="S4" s="69">
        <f>IF(RES_hh_fech_in!S4=0,0,RES_hh_fech_in!S4/RES_summary!S$21)</f>
        <v>63.9217115561706</v>
      </c>
      <c r="T4" s="69">
        <f>IF(RES_hh_fech_in!T4=0,0,RES_hh_fech_in!T4/RES_summary!T$21)</f>
        <v>59.897208308062901</v>
      </c>
      <c r="U4" s="69">
        <f>IF(RES_hh_fech_in!U4=0,0,RES_hh_fech_in!U4/RES_summary!U$21)</f>
        <v>54.157270987696513</v>
      </c>
      <c r="V4" s="69">
        <f>IF(RES_hh_fech_in!V4=0,0,RES_hh_fech_in!V4/RES_summary!V$21)</f>
        <v>50.239847827321775</v>
      </c>
      <c r="W4" s="69">
        <f>IF(RES_hh_fech_in!W4=0,0,RES_hh_fech_in!W4/RES_summary!W$21)</f>
        <v>48.740263561330138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137.83141584280636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99.470957990011314</v>
      </c>
      <c r="I5" s="72">
        <f>IF(RES_hh_fech_in!I5=0,0,RES_hh_fech_in!I5/RES_summary!I$21)</f>
        <v>75.623780401547279</v>
      </c>
      <c r="J5" s="72">
        <f>IF(RES_hh_fech_in!J5=0,0,RES_hh_fech_in!J5/RES_summary!J$21)</f>
        <v>98.895032082592621</v>
      </c>
      <c r="K5" s="72">
        <f>IF(RES_hh_fech_in!K5=0,0,RES_hh_fech_in!K5/RES_summary!K$21)</f>
        <v>160.77935393777301</v>
      </c>
      <c r="L5" s="72">
        <f>IF(RES_hh_fech_in!L5=0,0,RES_hh_fech_in!L5/RES_summary!L$21)</f>
        <v>90.655470620134409</v>
      </c>
      <c r="M5" s="72">
        <f>IF(RES_hh_fech_in!M5=0,0,RES_hh_fech_in!M5/RES_summary!M$21)</f>
        <v>77.718971349271598</v>
      </c>
      <c r="N5" s="72">
        <f>IF(RES_hh_fech_in!N5=0,0,RES_hh_fech_in!N5/RES_summary!N$21)</f>
        <v>82.552338127368671</v>
      </c>
      <c r="O5" s="72">
        <f>IF(RES_hh_fech_in!O5=0,0,RES_hh_fech_in!O5/RES_summary!O$21)</f>
        <v>101.045812167582</v>
      </c>
      <c r="P5" s="72">
        <f>IF(RES_hh_fech_in!P5=0,0,RES_hh_fech_in!P5/RES_summary!P$21)</f>
        <v>68.347775446678654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46.320317672680218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154.50084282489962</v>
      </c>
      <c r="D6" s="72">
        <f>IF(RES_hh_fech_in!D6=0,0,RES_hh_fech_in!D6/RES_summary!D$21)</f>
        <v>183.41987806937919</v>
      </c>
      <c r="E6" s="72">
        <f>IF(RES_hh_fech_in!E6=0,0,RES_hh_fech_in!E6/RES_summary!E$21)</f>
        <v>114.02917540909398</v>
      </c>
      <c r="F6" s="72">
        <f>IF(RES_hh_fech_in!F6=0,0,RES_hh_fech_in!F6/RES_summary!F$21)</f>
        <v>107.4579632295254</v>
      </c>
      <c r="G6" s="72">
        <f>IF(RES_hh_fech_in!G6=0,0,RES_hh_fech_in!G6/RES_summary!G$21)</f>
        <v>140.33519705589319</v>
      </c>
      <c r="H6" s="72">
        <f>IF(RES_hh_fech_in!H6=0,0,RES_hh_fech_in!H6/RES_summary!H$21)</f>
        <v>123.77709149027429</v>
      </c>
      <c r="I6" s="72">
        <f>IF(RES_hh_fech_in!I6=0,0,RES_hh_fech_in!I6/RES_summary!I$21)</f>
        <v>107.69997978659117</v>
      </c>
      <c r="J6" s="72">
        <f>IF(RES_hh_fech_in!J6=0,0,RES_hh_fech_in!J6/RES_summary!J$21)</f>
        <v>112.61678506744713</v>
      </c>
      <c r="K6" s="72">
        <f>IF(RES_hh_fech_in!K6=0,0,RES_hh_fech_in!K6/RES_summary!K$21)</f>
        <v>109.24143737230918</v>
      </c>
      <c r="L6" s="72">
        <f>IF(RES_hh_fech_in!L6=0,0,RES_hh_fech_in!L6/RES_summary!L$21)</f>
        <v>123.17042186841388</v>
      </c>
      <c r="M6" s="72">
        <f>IF(RES_hh_fech_in!M6=0,0,RES_hh_fech_in!M6/RES_summary!M$21)</f>
        <v>92.595333466845659</v>
      </c>
      <c r="N6" s="72">
        <f>IF(RES_hh_fech_in!N6=0,0,RES_hh_fech_in!N6/RES_summary!N$21)</f>
        <v>93.095179882006747</v>
      </c>
      <c r="O6" s="72">
        <f>IF(RES_hh_fech_in!O6=0,0,RES_hh_fech_in!O6/RES_summary!O$21)</f>
        <v>97.070932275806555</v>
      </c>
      <c r="P6" s="72">
        <f>IF(RES_hh_fech_in!P6=0,0,RES_hh_fech_in!P6/RES_summary!P$21)</f>
        <v>72.475257000871352</v>
      </c>
      <c r="Q6" s="72">
        <f>IF(RES_hh_fech_in!Q6=0,0,RES_hh_fech_in!Q6/RES_summary!Q$21)</f>
        <v>70.954246944552153</v>
      </c>
      <c r="R6" s="72">
        <f>IF(RES_hh_fech_in!R6=0,0,RES_hh_fech_in!R6/RES_summary!R$21)</f>
        <v>71.219533519185234</v>
      </c>
      <c r="S6" s="72">
        <f>IF(RES_hh_fech_in!S6=0,0,RES_hh_fech_in!S6/RES_summary!S$21)</f>
        <v>69.033955267132782</v>
      </c>
      <c r="T6" s="72">
        <f>IF(RES_hh_fech_in!T6=0,0,RES_hh_fech_in!T6/RES_summary!T$21)</f>
        <v>63.525674982655858</v>
      </c>
      <c r="U6" s="72">
        <f>IF(RES_hh_fech_in!U6=0,0,RES_hh_fech_in!U6/RES_summary!U$21)</f>
        <v>54.863152453544096</v>
      </c>
      <c r="V6" s="72">
        <f>IF(RES_hh_fech_in!V6=0,0,RES_hh_fech_in!V6/RES_summary!V$21)</f>
        <v>56.800036574855852</v>
      </c>
      <c r="W6" s="72">
        <f>IF(RES_hh_fech_in!W6=0,0,RES_hh_fech_in!W6/RES_summary!W$21)</f>
        <v>53.752962945689355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164.95785796114507</v>
      </c>
      <c r="D7" s="72">
        <f>IF(RES_hh_fech_in!D7=0,0,RES_hh_fech_in!D7/RES_summary!D$21)</f>
        <v>142.51198042749655</v>
      </c>
      <c r="E7" s="72">
        <f>IF(RES_hh_fech_in!E7=0,0,RES_hh_fech_in!E7/RES_summary!E$21)</f>
        <v>154.40714156970449</v>
      </c>
      <c r="F7" s="72">
        <f>IF(RES_hh_fech_in!F7=0,0,RES_hh_fech_in!F7/RES_summary!F$21)</f>
        <v>143.16613953551885</v>
      </c>
      <c r="G7" s="72">
        <f>IF(RES_hh_fech_in!G7=0,0,RES_hh_fech_in!G7/RES_summary!G$21)</f>
        <v>138.8734432734006</v>
      </c>
      <c r="H7" s="72">
        <f>IF(RES_hh_fech_in!H7=0,0,RES_hh_fech_in!H7/RES_summary!H$21)</f>
        <v>121.66593387264528</v>
      </c>
      <c r="I7" s="72">
        <f>IF(RES_hh_fech_in!I7=0,0,RES_hh_fech_in!I7/RES_summary!I$21)</f>
        <v>102.36422867413461</v>
      </c>
      <c r="J7" s="72">
        <f>IF(RES_hh_fech_in!J7=0,0,RES_hh_fech_in!J7/RES_summary!J$21)</f>
        <v>130.26643374877452</v>
      </c>
      <c r="K7" s="72">
        <f>IF(RES_hh_fech_in!K7=0,0,RES_hh_fech_in!K7/RES_summary!K$21)</f>
        <v>109.92160290467368</v>
      </c>
      <c r="L7" s="72">
        <f>IF(RES_hh_fech_in!L7=0,0,RES_hh_fech_in!L7/RES_summary!L$21)</f>
        <v>120.3673246225285</v>
      </c>
      <c r="M7" s="72">
        <f>IF(RES_hh_fech_in!M7=0,0,RES_hh_fech_in!M7/RES_summary!M$21)</f>
        <v>98.512885549983935</v>
      </c>
      <c r="N7" s="72">
        <f>IF(RES_hh_fech_in!N7=0,0,RES_hh_fech_in!N7/RES_summary!N$21)</f>
        <v>96.16948045500547</v>
      </c>
      <c r="O7" s="72">
        <f>IF(RES_hh_fech_in!O7=0,0,RES_hh_fech_in!O7/RES_summary!O$21)</f>
        <v>99.620980992276628</v>
      </c>
      <c r="P7" s="72">
        <f>IF(RES_hh_fech_in!P7=0,0,RES_hh_fech_in!P7/RES_summary!P$21)</f>
        <v>73.202886249745887</v>
      </c>
      <c r="Q7" s="72">
        <f>IF(RES_hh_fech_in!Q7=0,0,RES_hh_fech_in!Q7/RES_summary!Q$21)</f>
        <v>81.73495499117233</v>
      </c>
      <c r="R7" s="72">
        <f>IF(RES_hh_fech_in!R7=0,0,RES_hh_fech_in!R7/RES_summary!R$21)</f>
        <v>71.406727963765107</v>
      </c>
      <c r="S7" s="72">
        <f>IF(RES_hh_fech_in!S7=0,0,RES_hh_fech_in!S7/RES_summary!S$21)</f>
        <v>69.011826941836389</v>
      </c>
      <c r="T7" s="72">
        <f>IF(RES_hh_fech_in!T7=0,0,RES_hh_fech_in!T7/RES_summary!T$21)</f>
        <v>64.857789726360792</v>
      </c>
      <c r="U7" s="72">
        <f>IF(RES_hh_fech_in!U7=0,0,RES_hh_fech_in!U7/RES_summary!U$21)</f>
        <v>58.01446394397145</v>
      </c>
      <c r="V7" s="72">
        <f>IF(RES_hh_fech_in!V7=0,0,RES_hh_fech_in!V7/RES_summary!V$21)</f>
        <v>59.116225896893603</v>
      </c>
      <c r="W7" s="72">
        <f>IF(RES_hh_fech_in!W7=0,0,RES_hh_fech_in!W7/RES_summary!W$21)</f>
        <v>51.29899604857102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140.74496587137855</v>
      </c>
      <c r="D8" s="72">
        <f>IF(RES_hh_fech_in!D8=0,0,RES_hh_fech_in!D8/RES_summary!D$21)</f>
        <v>128.64684742048223</v>
      </c>
      <c r="E8" s="72">
        <f>IF(RES_hh_fech_in!E8=0,0,RES_hh_fech_in!E8/RES_summary!E$21)</f>
        <v>130.44874864766172</v>
      </c>
      <c r="F8" s="72">
        <f>IF(RES_hh_fech_in!F8=0,0,RES_hh_fech_in!F8/RES_summary!F$21)</f>
        <v>119.3768046254386</v>
      </c>
      <c r="G8" s="72">
        <f>IF(RES_hh_fech_in!G8=0,0,RES_hh_fech_in!G8/RES_summary!G$21)</f>
        <v>111.00516740956705</v>
      </c>
      <c r="H8" s="72">
        <f>IF(RES_hh_fech_in!H8=0,0,RES_hh_fech_in!H8/RES_summary!H$21)</f>
        <v>105.53583695148404</v>
      </c>
      <c r="I8" s="72">
        <f>IF(RES_hh_fech_in!I8=0,0,RES_hh_fech_in!I8/RES_summary!I$21)</f>
        <v>95.334821058391839</v>
      </c>
      <c r="J8" s="72">
        <f>IF(RES_hh_fech_in!J8=0,0,RES_hh_fech_in!J8/RES_summary!J$21)</f>
        <v>99.746037983338098</v>
      </c>
      <c r="K8" s="72">
        <f>IF(RES_hh_fech_in!K8=0,0,RES_hh_fech_in!K8/RES_summary!K$21)</f>
        <v>95.142844631265845</v>
      </c>
      <c r="L8" s="72">
        <f>IF(RES_hh_fech_in!L8=0,0,RES_hh_fech_in!L8/RES_summary!L$21)</f>
        <v>108.39603780962405</v>
      </c>
      <c r="M8" s="72">
        <f>IF(RES_hh_fech_in!M8=0,0,RES_hh_fech_in!M8/RES_summary!M$21)</f>
        <v>79.153550834700326</v>
      </c>
      <c r="N8" s="72">
        <f>IF(RES_hh_fech_in!N8=0,0,RES_hh_fech_in!N8/RES_summary!N$21)</f>
        <v>85.85813686763673</v>
      </c>
      <c r="O8" s="72">
        <f>IF(RES_hh_fech_in!O8=0,0,RES_hh_fech_in!O8/RES_summary!O$21)</f>
        <v>91.153283428935254</v>
      </c>
      <c r="P8" s="72">
        <f>IF(RES_hh_fech_in!P8=0,0,RES_hh_fech_in!P8/RES_summary!P$21)</f>
        <v>63.680843514592908</v>
      </c>
      <c r="Q8" s="72">
        <f>IF(RES_hh_fech_in!Q8=0,0,RES_hh_fech_in!Q8/RES_summary!Q$21)</f>
        <v>67.141567892451008</v>
      </c>
      <c r="R8" s="72">
        <f>IF(RES_hh_fech_in!R8=0,0,RES_hh_fech_in!R8/RES_summary!R$21)</f>
        <v>67.983706874685424</v>
      </c>
      <c r="S8" s="72">
        <f>IF(RES_hh_fech_in!S8=0,0,RES_hh_fech_in!S8/RES_summary!S$21)</f>
        <v>63.328173653160022</v>
      </c>
      <c r="T8" s="72">
        <f>IF(RES_hh_fech_in!T8=0,0,RES_hh_fech_in!T8/RES_summary!T$21)</f>
        <v>59.598824215271101</v>
      </c>
      <c r="U8" s="72">
        <f>IF(RES_hh_fech_in!U8=0,0,RES_hh_fech_in!U8/RES_summary!U$21)</f>
        <v>54.981557514545194</v>
      </c>
      <c r="V8" s="72">
        <f>IF(RES_hh_fech_in!V8=0,0,RES_hh_fech_in!V8/RES_summary!V$21)</f>
        <v>48.797252308576887</v>
      </c>
      <c r="W8" s="72">
        <f>IF(RES_hh_fech_in!W8=0,0,RES_hh_fech_in!W8/RES_summary!W$21)</f>
        <v>50.204919280887474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155.26496986179814</v>
      </c>
      <c r="D9" s="72">
        <f>IF(RES_hh_fech_in!D9=0,0,RES_hh_fech_in!D9/RES_summary!D$21)</f>
        <v>124.51659833713028</v>
      </c>
      <c r="E9" s="72">
        <f>IF(RES_hh_fech_in!E9=0,0,RES_hh_fech_in!E9/RES_summary!E$21)</f>
        <v>140.34873117588745</v>
      </c>
      <c r="F9" s="72">
        <f>IF(RES_hh_fech_in!F9=0,0,RES_hh_fech_in!F9/RES_summary!F$21)</f>
        <v>125.17641918069197</v>
      </c>
      <c r="G9" s="72">
        <f>IF(RES_hh_fech_in!G9=0,0,RES_hh_fech_in!G9/RES_summary!G$21)</f>
        <v>106.13237465557233</v>
      </c>
      <c r="H9" s="72">
        <f>IF(RES_hh_fech_in!H9=0,0,RES_hh_fech_in!H9/RES_summary!H$21)</f>
        <v>87.636844939444757</v>
      </c>
      <c r="I9" s="72">
        <f>IF(RES_hh_fech_in!I9=0,0,RES_hh_fech_in!I9/RES_summary!I$21)</f>
        <v>111.05909782932045</v>
      </c>
      <c r="J9" s="72">
        <f>IF(RES_hh_fech_in!J9=0,0,RES_hh_fech_in!J9/RES_summary!J$21)</f>
        <v>106.79392044190392</v>
      </c>
      <c r="K9" s="72">
        <f>IF(RES_hh_fech_in!K9=0,0,RES_hh_fech_in!K9/RES_summary!K$21)</f>
        <v>95.834646090675491</v>
      </c>
      <c r="L9" s="72">
        <f>IF(RES_hh_fech_in!L9=0,0,RES_hh_fech_in!L9/RES_summary!L$21)</f>
        <v>120.59740116604308</v>
      </c>
      <c r="M9" s="72">
        <f>IF(RES_hh_fech_in!M9=0,0,RES_hh_fech_in!M9/RES_summary!M$21)</f>
        <v>81.547912621733857</v>
      </c>
      <c r="N9" s="72">
        <f>IF(RES_hh_fech_in!N9=0,0,RES_hh_fech_in!N9/RES_summary!N$21)</f>
        <v>89.006785254492243</v>
      </c>
      <c r="O9" s="72">
        <f>IF(RES_hh_fech_in!O9=0,0,RES_hh_fech_in!O9/RES_summary!O$21)</f>
        <v>97.466203405565338</v>
      </c>
      <c r="P9" s="72">
        <f>IF(RES_hh_fech_in!P9=0,0,RES_hh_fech_in!P9/RES_summary!P$21)</f>
        <v>66.710701580085541</v>
      </c>
      <c r="Q9" s="72">
        <f>IF(RES_hh_fech_in!Q9=0,0,RES_hh_fech_in!Q9/RES_summary!Q$21)</f>
        <v>73.650764789594149</v>
      </c>
      <c r="R9" s="72">
        <f>IF(RES_hh_fech_in!R9=0,0,RES_hh_fech_in!R9/RES_summary!R$21)</f>
        <v>76.204430843215391</v>
      </c>
      <c r="S9" s="72">
        <f>IF(RES_hh_fech_in!S9=0,0,RES_hh_fech_in!S9/RES_summary!S$21)</f>
        <v>67.351910734444971</v>
      </c>
      <c r="T9" s="72">
        <f>IF(RES_hh_fech_in!T9=0,0,RES_hh_fech_in!T9/RES_summary!T$21)</f>
        <v>61.729757480778893</v>
      </c>
      <c r="U9" s="72">
        <f>IF(RES_hh_fech_in!U9=0,0,RES_hh_fech_in!U9/RES_summary!U$21)</f>
        <v>57.171463601963012</v>
      </c>
      <c r="V9" s="72">
        <f>IF(RES_hh_fech_in!V9=0,0,RES_hh_fech_in!V9/RES_summary!V$21)</f>
        <v>48.362841320777072</v>
      </c>
      <c r="W9" s="72">
        <f>IF(RES_hh_fech_in!W9=0,0,RES_hh_fech_in!W9/RES_summary!W$21)</f>
        <v>53.226790664349465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101.56059333046085</v>
      </c>
      <c r="D11" s="72">
        <f>IF(RES_hh_fech_in!D11=0,0,RES_hh_fech_in!D11/RES_summary!D$21)</f>
        <v>103.38865645924888</v>
      </c>
      <c r="E11" s="72">
        <f>IF(RES_hh_fech_in!E11=0,0,RES_hh_fech_in!E11/RES_summary!E$21)</f>
        <v>102.68922898410524</v>
      </c>
      <c r="F11" s="72">
        <f>IF(RES_hh_fech_in!F11=0,0,RES_hh_fech_in!F11/RES_summary!F$21)</f>
        <v>96.872932776395459</v>
      </c>
      <c r="G11" s="72">
        <f>IF(RES_hh_fech_in!G11=0,0,RES_hh_fech_in!G11/RES_summary!G$21)</f>
        <v>89.446484809857878</v>
      </c>
      <c r="H11" s="72">
        <f>IF(RES_hh_fech_in!H11=0,0,RES_hh_fech_in!H11/RES_summary!H$21)</f>
        <v>86.228791040818322</v>
      </c>
      <c r="I11" s="72">
        <f>IF(RES_hh_fech_in!I11=0,0,RES_hh_fech_in!I11/RES_summary!I$21)</f>
        <v>90.142539196477927</v>
      </c>
      <c r="J11" s="72">
        <f>IF(RES_hh_fech_in!J11=0,0,RES_hh_fech_in!J11/RES_summary!J$21)</f>
        <v>87.074188646591978</v>
      </c>
      <c r="K11" s="72">
        <f>IF(RES_hh_fech_in!K11=0,0,RES_hh_fech_in!K11/RES_summary!K$21)</f>
        <v>76.126657086256515</v>
      </c>
      <c r="L11" s="72">
        <f>IF(RES_hh_fech_in!L11=0,0,RES_hh_fech_in!L11/RES_summary!L$21)</f>
        <v>74.664069568183351</v>
      </c>
      <c r="M11" s="72">
        <f>IF(RES_hh_fech_in!M11=0,0,RES_hh_fech_in!M11/RES_summary!M$21)</f>
        <v>79.013726604515725</v>
      </c>
      <c r="N11" s="72">
        <f>IF(RES_hh_fech_in!N11=0,0,RES_hh_fech_in!N11/RES_summary!N$21)</f>
        <v>80.7648114031945</v>
      </c>
      <c r="O11" s="72">
        <f>IF(RES_hh_fech_in!O11=0,0,RES_hh_fech_in!O11/RES_summary!O$21)</f>
        <v>71.213975035009483</v>
      </c>
      <c r="P11" s="72">
        <f>IF(RES_hh_fech_in!P11=0,0,RES_hh_fech_in!P11/RES_summary!P$21)</f>
        <v>68.632809920159218</v>
      </c>
      <c r="Q11" s="72">
        <f>IF(RES_hh_fech_in!Q11=0,0,RES_hh_fech_in!Q11/RES_summary!Q$21)</f>
        <v>63.911892057350727</v>
      </c>
      <c r="R11" s="72">
        <f>IF(RES_hh_fech_in!R11=0,0,RES_hh_fech_in!R11/RES_summary!R$21)</f>
        <v>60.411583132097398</v>
      </c>
      <c r="S11" s="72">
        <f>IF(RES_hh_fech_in!S11=0,0,RES_hh_fech_in!S11/RES_summary!S$21)</f>
        <v>58.036299185524946</v>
      </c>
      <c r="T11" s="72">
        <f>IF(RES_hh_fech_in!T11=0,0,RES_hh_fech_in!T11/RES_summary!T$21)</f>
        <v>56.66587791560432</v>
      </c>
      <c r="U11" s="72">
        <f>IF(RES_hh_fech_in!U11=0,0,RES_hh_fech_in!U11/RES_summary!U$21)</f>
        <v>51.583136321863407</v>
      </c>
      <c r="V11" s="72">
        <f>IF(RES_hh_fech_in!V11=0,0,RES_hh_fech_in!V11/RES_summary!V$21)</f>
        <v>49.171017917397528</v>
      </c>
      <c r="W11" s="72">
        <f>IF(RES_hh_fech_in!W11=0,0,RES_hh_fech_in!W11/RES_summary!W$21)</f>
        <v>46.832142034673062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53.906628013461201</v>
      </c>
      <c r="D12" s="72">
        <f>IF(RES_hh_fech_in!D12=0,0,RES_hh_fech_in!D12/RES_summary!D$21)</f>
        <v>51.316881099277587</v>
      </c>
      <c r="E12" s="72">
        <f>IF(RES_hh_fech_in!E12=0,0,RES_hh_fech_in!E12/RES_summary!E$21)</f>
        <v>46.421214916431644</v>
      </c>
      <c r="F12" s="72">
        <f>IF(RES_hh_fech_in!F12=0,0,RES_hh_fech_in!F12/RES_summary!F$21)</f>
        <v>45.479804827826733</v>
      </c>
      <c r="G12" s="72">
        <f>IF(RES_hh_fech_in!G12=0,0,RES_hh_fech_in!G12/RES_summary!G$21)</f>
        <v>41.379868795007162</v>
      </c>
      <c r="H12" s="72">
        <f>IF(RES_hh_fech_in!H12=0,0,RES_hh_fech_in!H12/RES_summary!H$21)</f>
        <v>32.884718120088436</v>
      </c>
      <c r="I12" s="72">
        <f>IF(RES_hh_fech_in!I12=0,0,RES_hh_fech_in!I12/RES_summary!I$21)</f>
        <v>28.80163352913743</v>
      </c>
      <c r="J12" s="72">
        <f>IF(RES_hh_fech_in!J12=0,0,RES_hh_fech_in!J12/RES_summary!J$21)</f>
        <v>30.294608877508971</v>
      </c>
      <c r="K12" s="72">
        <f>IF(RES_hh_fech_in!K12=0,0,RES_hh_fech_in!K12/RES_summary!K$21)</f>
        <v>26.162230250725504</v>
      </c>
      <c r="L12" s="72">
        <f>IF(RES_hh_fech_in!L12=0,0,RES_hh_fech_in!L12/RES_summary!L$21)</f>
        <v>27.34897222409155</v>
      </c>
      <c r="M12" s="72">
        <f>IF(RES_hh_fech_in!M12=0,0,RES_hh_fech_in!M12/RES_summary!M$21)</f>
        <v>22.37975114596729</v>
      </c>
      <c r="N12" s="72">
        <f>IF(RES_hh_fech_in!N12=0,0,RES_hh_fech_in!N12/RES_summary!N$21)</f>
        <v>21.159631922178662</v>
      </c>
      <c r="O12" s="72">
        <f>IF(RES_hh_fech_in!O12=0,0,RES_hh_fech_in!O12/RES_summary!O$21)</f>
        <v>19.259812667397519</v>
      </c>
      <c r="P12" s="72">
        <f>IF(RES_hh_fech_in!P12=0,0,RES_hh_fech_in!P12/RES_summary!P$21)</f>
        <v>16.678332460036636</v>
      </c>
      <c r="Q12" s="72">
        <f>IF(RES_hh_fech_in!Q12=0,0,RES_hh_fech_in!Q12/RES_summary!Q$21)</f>
        <v>16.037972592712762</v>
      </c>
      <c r="R12" s="72">
        <f>IF(RES_hh_fech_in!R12=0,0,RES_hh_fech_in!R12/RES_summary!R$21)</f>
        <v>16.002910321758264</v>
      </c>
      <c r="S12" s="72">
        <f>IF(RES_hh_fech_in!S12=0,0,RES_hh_fech_in!S12/RES_summary!S$21)</f>
        <v>14.795429761801671</v>
      </c>
      <c r="T12" s="72">
        <f>IF(RES_hh_fech_in!T12=0,0,RES_hh_fech_in!T12/RES_summary!T$21)</f>
        <v>13.989080349428065</v>
      </c>
      <c r="U12" s="72">
        <f>IF(RES_hh_fech_in!U12=0,0,RES_hh_fech_in!U12/RES_summary!U$21)</f>
        <v>12.876373277786163</v>
      </c>
      <c r="V12" s="72">
        <f>IF(RES_hh_fech_in!V12=0,0,RES_hh_fech_in!V12/RES_summary!V$21)</f>
        <v>11.574965341477339</v>
      </c>
      <c r="W12" s="72">
        <f>IF(RES_hh_fech_in!W12=0,0,RES_hh_fech_in!W12/RES_summary!W$21)</f>
        <v>12.790905206539268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118.56357965155547</v>
      </c>
      <c r="D13" s="74">
        <f>IF(RES_hh_fech_in!D13=0,0,RES_hh_fech_in!D13/RES_summary!D$21)</f>
        <v>139.76388749707064</v>
      </c>
      <c r="E13" s="74">
        <f>IF(RES_hh_fech_in!E13=0,0,RES_hh_fech_in!E13/RES_summary!E$21)</f>
        <v>0</v>
      </c>
      <c r="F13" s="74">
        <f>IF(RES_hh_fech_in!F13=0,0,RES_hh_fech_in!F13/RES_summary!F$21)</f>
        <v>0</v>
      </c>
      <c r="G13" s="74">
        <f>IF(RES_hh_fech_in!G13=0,0,RES_hh_fech_in!G13/RES_summary!G$21)</f>
        <v>0</v>
      </c>
      <c r="H13" s="74">
        <f>IF(RES_hh_fech_in!H13=0,0,RES_hh_fech_in!H13/RES_summary!H$21)</f>
        <v>0</v>
      </c>
      <c r="I13" s="74">
        <f>IF(RES_hh_fech_in!I13=0,0,RES_hh_fech_in!I13/RES_summary!I$21)</f>
        <v>66.716598916929385</v>
      </c>
      <c r="J13" s="74">
        <f>IF(RES_hh_fech_in!J13=0,0,RES_hh_fech_in!J13/RES_summary!J$21)</f>
        <v>107.96223954478698</v>
      </c>
      <c r="K13" s="74">
        <f>IF(RES_hh_fech_in!K13=0,0,RES_hh_fech_in!K13/RES_summary!K$21)</f>
        <v>83.643761547786283</v>
      </c>
      <c r="L13" s="74">
        <f>IF(RES_hh_fech_in!L13=0,0,RES_hh_fech_in!L13/RES_summary!L$21)</f>
        <v>100.16189954123543</v>
      </c>
      <c r="M13" s="74">
        <f>IF(RES_hh_fech_in!M13=0,0,RES_hh_fech_in!M13/RES_summary!M$21)</f>
        <v>72.231052710549847</v>
      </c>
      <c r="N13" s="74">
        <f>IF(RES_hh_fech_in!N13=0,0,RES_hh_fech_in!N13/RES_summary!N$21)</f>
        <v>82.864333445286348</v>
      </c>
      <c r="O13" s="74">
        <f>IF(RES_hh_fech_in!O13=0,0,RES_hh_fech_in!O13/RES_summary!O$21)</f>
        <v>92.982206895646399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0</v>
      </c>
      <c r="U13" s="74">
        <f>IF(RES_hh_fech_in!U13=0,0,RES_hh_fech_in!U13/RES_summary!U$21)</f>
        <v>0</v>
      </c>
      <c r="V13" s="74">
        <f>IF(RES_hh_fech_in!V13=0,0,RES_hh_fech_in!V13/RES_summary!V$21)</f>
        <v>0</v>
      </c>
      <c r="W13" s="74">
        <f>IF(RES_hh_fech_in!W13=0,0,RES_hh_fech_in!W13/RES_summary!W$21)</f>
        <v>41.975691309965143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1.9676471944050657</v>
      </c>
      <c r="D14" s="76">
        <f>IF(RES_hh_fech_in!D14=0,0,RES_hh_fech_in!D14/RES_summary!D$21)</f>
        <v>1.7549493157970817</v>
      </c>
      <c r="E14" s="76">
        <f>IF(RES_hh_fech_in!E14=0,0,RES_hh_fech_in!E14/RES_summary!E$21)</f>
        <v>1.8103549033335216</v>
      </c>
      <c r="F14" s="76">
        <f>IF(RES_hh_fech_in!F14=0,0,RES_hh_fech_in!F14/RES_summary!F$21)</f>
        <v>1.6855902097075743</v>
      </c>
      <c r="G14" s="76">
        <f>IF(RES_hh_fech_in!G14=0,0,RES_hh_fech_in!G14/RES_summary!G$21)</f>
        <v>1.5597488633658148</v>
      </c>
      <c r="H14" s="76">
        <f>IF(RES_hh_fech_in!H14=0,0,RES_hh_fech_in!H14/RES_summary!H$21)</f>
        <v>1.3464360482870252</v>
      </c>
      <c r="I14" s="76">
        <f>IF(RES_hh_fech_in!I14=0,0,RES_hh_fech_in!I14/RES_summary!I$21)</f>
        <v>1.1284494811309185</v>
      </c>
      <c r="J14" s="76">
        <f>IF(RES_hh_fech_in!J14=0,0,RES_hh_fech_in!J14/RES_summary!J$21)</f>
        <v>1.313812577328189</v>
      </c>
      <c r="K14" s="76">
        <f>IF(RES_hh_fech_in!K14=0,0,RES_hh_fech_in!K14/RES_summary!K$21)</f>
        <v>1.2367660007512398</v>
      </c>
      <c r="L14" s="76">
        <f>IF(RES_hh_fech_in!L14=0,0,RES_hh_fech_in!L14/RES_summary!L$21)</f>
        <v>1.3928671832650938</v>
      </c>
      <c r="M14" s="76">
        <f>IF(RES_hh_fech_in!M14=0,0,RES_hh_fech_in!M14/RES_summary!M$21)</f>
        <v>1.115922612876679</v>
      </c>
      <c r="N14" s="76">
        <f>IF(RES_hh_fech_in!N14=0,0,RES_hh_fech_in!N14/RES_summary!N$21)</f>
        <v>1.184971903050378</v>
      </c>
      <c r="O14" s="76">
        <f>IF(RES_hh_fech_in!O14=0,0,RES_hh_fech_in!O14/RES_summary!O$21)</f>
        <v>1.2730167431304502</v>
      </c>
      <c r="P14" s="76">
        <f>IF(RES_hh_fech_in!P14=0,0,RES_hh_fech_in!P14/RES_summary!P$21)</f>
        <v>0.93133883325981837</v>
      </c>
      <c r="Q14" s="76">
        <f>IF(RES_hh_fech_in!Q14=0,0,RES_hh_fech_in!Q14/RES_summary!Q$21)</f>
        <v>1.0117236175632451</v>
      </c>
      <c r="R14" s="76">
        <f>IF(RES_hh_fech_in!R14=0,0,RES_hh_fech_in!R14/RES_summary!R$21)</f>
        <v>0.97451745709461912</v>
      </c>
      <c r="S14" s="76">
        <f>IF(RES_hh_fech_in!S14=0,0,RES_hh_fech_in!S14/RES_summary!S$21)</f>
        <v>0.94697037615849111</v>
      </c>
      <c r="T14" s="76">
        <f>IF(RES_hh_fech_in!T14=0,0,RES_hh_fech_in!T14/RES_summary!T$21)</f>
        <v>0.89843637789021247</v>
      </c>
      <c r="U14" s="76">
        <f>IF(RES_hh_fech_in!U14=0,0,RES_hh_fech_in!U14/RES_summary!U$21)</f>
        <v>0.81516020451686444</v>
      </c>
      <c r="V14" s="76">
        <f>IF(RES_hh_fech_in!V14=0,0,RES_hh_fech_in!V14/RES_summary!V$21)</f>
        <v>0.74338137498745716</v>
      </c>
      <c r="W14" s="76">
        <f>IF(RES_hh_fech_in!W14=0,0,RES_hh_fech_in!W14/RES_summary!W$21)</f>
        <v>0.73149350696582605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4.6607519739151726E-2</v>
      </c>
      <c r="D15" s="69">
        <f>IF(RES_hh_fech_in!D15=0,0,RES_hh_fech_in!D15/RES_summary!D$21)</f>
        <v>1.9121665572669568E-2</v>
      </c>
      <c r="E15" s="69">
        <f>IF(RES_hh_fech_in!E15=0,0,RES_hh_fech_in!E15/RES_summary!E$21)</f>
        <v>4.9348382498035991E-2</v>
      </c>
      <c r="F15" s="69">
        <f>IF(RES_hh_fech_in!F15=0,0,RES_hh_fech_in!F15/RES_summary!F$21)</f>
        <v>2.1078779982154124E-2</v>
      </c>
      <c r="G15" s="69">
        <f>IF(RES_hh_fech_in!G15=0,0,RES_hh_fech_in!G15/RES_summary!G$21)</f>
        <v>0.12286018986468659</v>
      </c>
      <c r="H15" s="69">
        <f>IF(RES_hh_fech_in!H15=0,0,RES_hh_fech_in!H15/RES_summary!H$21)</f>
        <v>0.32094305981460097</v>
      </c>
      <c r="I15" s="69">
        <f>IF(RES_hh_fech_in!I15=0,0,RES_hh_fech_in!I15/RES_summary!I$21)</f>
        <v>9.3423277074552807E-2</v>
      </c>
      <c r="J15" s="69">
        <f>IF(RES_hh_fech_in!J15=0,0,RES_hh_fech_in!J15/RES_summary!J$21)</f>
        <v>8.6806310500322406E-2</v>
      </c>
      <c r="K15" s="69">
        <f>IF(RES_hh_fech_in!K15=0,0,RES_hh_fech_in!K15/RES_summary!K$21)</f>
        <v>2.4733908688966716E-2</v>
      </c>
      <c r="L15" s="69">
        <f>IF(RES_hh_fech_in!L15=0,0,RES_hh_fech_in!L15/RES_summary!L$21)</f>
        <v>0.12239216096466281</v>
      </c>
      <c r="M15" s="69">
        <f>IF(RES_hh_fech_in!M15=0,0,RES_hh_fech_in!M15/RES_summary!M$21)</f>
        <v>1.9787307593737959E-2</v>
      </c>
      <c r="N15" s="69">
        <f>IF(RES_hh_fech_in!N15=0,0,RES_hh_fech_in!N15/RES_summary!N$21)</f>
        <v>0.11550899274317715</v>
      </c>
      <c r="O15" s="69">
        <f>IF(RES_hh_fech_in!O15=0,0,RES_hh_fech_in!O15/RES_summary!O$21)</f>
        <v>0.16578986652803462</v>
      </c>
      <c r="P15" s="69">
        <f>IF(RES_hh_fech_in!P15=0,0,RES_hh_fech_in!P15/RES_summary!P$21)</f>
        <v>0.10043845185844383</v>
      </c>
      <c r="Q15" s="69">
        <f>IF(RES_hh_fech_in!Q15=0,0,RES_hh_fech_in!Q15/RES_summary!Q$21)</f>
        <v>7.3248449257104595E-2</v>
      </c>
      <c r="R15" s="69">
        <f>IF(RES_hh_fech_in!R15=0,0,RES_hh_fech_in!R15/RES_summary!R$21)</f>
        <v>0.10209888365539882</v>
      </c>
      <c r="S15" s="69">
        <f>IF(RES_hh_fech_in!S15=0,0,RES_hh_fech_in!S15/RES_summary!S$21)</f>
        <v>9.4300353796190547E-2</v>
      </c>
      <c r="T15" s="69">
        <f>IF(RES_hh_fech_in!T15=0,0,RES_hh_fech_in!T15/RES_summary!T$21)</f>
        <v>0.13642444571917386</v>
      </c>
      <c r="U15" s="69">
        <f>IF(RES_hh_fech_in!U15=0,0,RES_hh_fech_in!U15/RES_summary!U$21)</f>
        <v>0.25173793592213178</v>
      </c>
      <c r="V15" s="69">
        <f>IF(RES_hh_fech_in!V15=0,0,RES_hh_fech_in!V15/RES_summary!V$21)</f>
        <v>0.42375491257896181</v>
      </c>
      <c r="W15" s="69">
        <f>IF(RES_hh_fech_in!W15=0,0,RES_hh_fech_in!W15/RES_summary!W$21)</f>
        <v>0.28852712912091205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4.6607519739151726E-2</v>
      </c>
      <c r="D16" s="72">
        <f>IF(RES_hh_fech_in!D16=0,0,RES_hh_fech_in!D16/RES_summary!D$21)</f>
        <v>1.9121665572669568E-2</v>
      </c>
      <c r="E16" s="72">
        <f>IF(RES_hh_fech_in!E16=0,0,RES_hh_fech_in!E16/RES_summary!E$21)</f>
        <v>4.9348382498035991E-2</v>
      </c>
      <c r="F16" s="72">
        <f>IF(RES_hh_fech_in!F16=0,0,RES_hh_fech_in!F16/RES_summary!F$21)</f>
        <v>2.1078779982154124E-2</v>
      </c>
      <c r="G16" s="72">
        <f>IF(RES_hh_fech_in!G16=0,0,RES_hh_fech_in!G16/RES_summary!G$21)</f>
        <v>0.12286018986468659</v>
      </c>
      <c r="H16" s="72">
        <f>IF(RES_hh_fech_in!H16=0,0,RES_hh_fech_in!H16/RES_summary!H$21)</f>
        <v>0.32094305981460097</v>
      </c>
      <c r="I16" s="72">
        <f>IF(RES_hh_fech_in!I16=0,0,RES_hh_fech_in!I16/RES_summary!I$21)</f>
        <v>9.3423277074552807E-2</v>
      </c>
      <c r="J16" s="72">
        <f>IF(RES_hh_fech_in!J16=0,0,RES_hh_fech_in!J16/RES_summary!J$21)</f>
        <v>8.6806310500322406E-2</v>
      </c>
      <c r="K16" s="72">
        <f>IF(RES_hh_fech_in!K16=0,0,RES_hh_fech_in!K16/RES_summary!K$21)</f>
        <v>2.4733908688966716E-2</v>
      </c>
      <c r="L16" s="72">
        <f>IF(RES_hh_fech_in!L16=0,0,RES_hh_fech_in!L16/RES_summary!L$21)</f>
        <v>0.12239216096466281</v>
      </c>
      <c r="M16" s="72">
        <f>IF(RES_hh_fech_in!M16=0,0,RES_hh_fech_in!M16/RES_summary!M$21)</f>
        <v>1.9787307593737959E-2</v>
      </c>
      <c r="N16" s="72">
        <f>IF(RES_hh_fech_in!N16=0,0,RES_hh_fech_in!N16/RES_summary!N$21)</f>
        <v>0.11550899274317715</v>
      </c>
      <c r="O16" s="72">
        <f>IF(RES_hh_fech_in!O16=0,0,RES_hh_fech_in!O16/RES_summary!O$21)</f>
        <v>0.16578986652803462</v>
      </c>
      <c r="P16" s="72">
        <f>IF(RES_hh_fech_in!P16=0,0,RES_hh_fech_in!P16/RES_summary!P$21)</f>
        <v>0.10043845185844383</v>
      </c>
      <c r="Q16" s="72">
        <f>IF(RES_hh_fech_in!Q16=0,0,RES_hh_fech_in!Q16/RES_summary!Q$21)</f>
        <v>7.3248449257104595E-2</v>
      </c>
      <c r="R16" s="72">
        <f>IF(RES_hh_fech_in!R16=0,0,RES_hh_fech_in!R16/RES_summary!R$21)</f>
        <v>0.10209888365539882</v>
      </c>
      <c r="S16" s="72">
        <f>IF(RES_hh_fech_in!S16=0,0,RES_hh_fech_in!S16/RES_summary!S$21)</f>
        <v>9.4300353796190547E-2</v>
      </c>
      <c r="T16" s="72">
        <f>IF(RES_hh_fech_in!T16=0,0,RES_hh_fech_in!T16/RES_summary!T$21)</f>
        <v>0.13642444571917386</v>
      </c>
      <c r="U16" s="72">
        <f>IF(RES_hh_fech_in!U16=0,0,RES_hh_fech_in!U16/RES_summary!U$21)</f>
        <v>0.25173793592213178</v>
      </c>
      <c r="V16" s="72">
        <f>IF(RES_hh_fech_in!V16=0,0,RES_hh_fech_in!V16/RES_summary!V$21)</f>
        <v>0.42375491257896181</v>
      </c>
      <c r="W16" s="72">
        <f>IF(RES_hh_fech_in!W16=0,0,RES_hh_fech_in!W16/RES_summary!W$21)</f>
        <v>0.28852712912091205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14.976130035551511</v>
      </c>
      <c r="D17" s="69">
        <f>IF(RES_hh_fech_in!D17=0,0,RES_hh_fech_in!D17/RES_summary!D$21)</f>
        <v>14.925316659071692</v>
      </c>
      <c r="E17" s="69">
        <f>IF(RES_hh_fech_in!E17=0,0,RES_hh_fech_in!E17/RES_summary!E$21)</f>
        <v>14.784318258356368</v>
      </c>
      <c r="F17" s="69">
        <f>IF(RES_hh_fech_in!F17=0,0,RES_hh_fech_in!F17/RES_summary!F$21)</f>
        <v>16.128405956423144</v>
      </c>
      <c r="G17" s="69">
        <f>IF(RES_hh_fech_in!G17=0,0,RES_hh_fech_in!G17/RES_summary!G$21)</f>
        <v>16.414039329641533</v>
      </c>
      <c r="H17" s="69">
        <f>IF(RES_hh_fech_in!H17=0,0,RES_hh_fech_in!H17/RES_summary!H$21)</f>
        <v>17.049477837644428</v>
      </c>
      <c r="I17" s="69">
        <f>IF(RES_hh_fech_in!I17=0,0,RES_hh_fech_in!I17/RES_summary!I$21)</f>
        <v>16.60529414876973</v>
      </c>
      <c r="J17" s="69">
        <f>IF(RES_hh_fech_in!J17=0,0,RES_hh_fech_in!J17/RES_summary!J$21)</f>
        <v>17.169916879834943</v>
      </c>
      <c r="K17" s="69">
        <f>IF(RES_hh_fech_in!K17=0,0,RES_hh_fech_in!K17/RES_summary!K$21)</f>
        <v>17.377618688578579</v>
      </c>
      <c r="L17" s="69">
        <f>IF(RES_hh_fech_in!L17=0,0,RES_hh_fech_in!L17/RES_summary!L$21)</f>
        <v>16.938415622789641</v>
      </c>
      <c r="M17" s="69">
        <f>IF(RES_hh_fech_in!M17=0,0,RES_hh_fech_in!M17/RES_summary!M$21)</f>
        <v>16.137112106776613</v>
      </c>
      <c r="N17" s="69">
        <f>IF(RES_hh_fech_in!N17=0,0,RES_hh_fech_in!N17/RES_summary!N$21)</f>
        <v>16.835717951781778</v>
      </c>
      <c r="O17" s="69">
        <f>IF(RES_hh_fech_in!O17=0,0,RES_hh_fech_in!O17/RES_summary!O$21)</f>
        <v>16.193973582276698</v>
      </c>
      <c r="P17" s="69">
        <f>IF(RES_hh_fech_in!P17=0,0,RES_hh_fech_in!P17/RES_summary!P$21)</f>
        <v>15.915452121777381</v>
      </c>
      <c r="Q17" s="69">
        <f>IF(RES_hh_fech_in!Q17=0,0,RES_hh_fech_in!Q17/RES_summary!Q$21)</f>
        <v>15.114850086228358</v>
      </c>
      <c r="R17" s="69">
        <f>IF(RES_hh_fech_in!R17=0,0,RES_hh_fech_in!R17/RES_summary!R$21)</f>
        <v>15.402917926242338</v>
      </c>
      <c r="S17" s="69">
        <f>IF(RES_hh_fech_in!S17=0,0,RES_hh_fech_in!S17/RES_summary!S$21)</f>
        <v>14.926585230393831</v>
      </c>
      <c r="T17" s="69">
        <f>IF(RES_hh_fech_in!T17=0,0,RES_hh_fech_in!T17/RES_summary!T$21)</f>
        <v>14.839794020739388</v>
      </c>
      <c r="U17" s="69">
        <f>IF(RES_hh_fech_in!U17=0,0,RES_hh_fech_in!U17/RES_summary!U$21)</f>
        <v>14.785071544768771</v>
      </c>
      <c r="V17" s="69">
        <f>IF(RES_hh_fech_in!V17=0,0,RES_hh_fech_in!V17/RES_summary!V$21)</f>
        <v>13.406134597677854</v>
      </c>
      <c r="W17" s="69">
        <f>IF(RES_hh_fech_in!W17=0,0,RES_hh_fech_in!W17/RES_summary!W$21)</f>
        <v>13.766661075358504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15.895111126113179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16.819099375121816</v>
      </c>
      <c r="I18" s="72">
        <f>IF(RES_hh_fech_in!I18=0,0,RES_hh_fech_in!I18/RES_summary!I$21)</f>
        <v>13.462847613437834</v>
      </c>
      <c r="J18" s="72">
        <f>IF(RES_hh_fech_in!J18=0,0,RES_hh_fech_in!J18/RES_summary!J$21)</f>
        <v>17.798154069269295</v>
      </c>
      <c r="K18" s="72">
        <f>IF(RES_hh_fech_in!K18=0,0,RES_hh_fech_in!K18/RES_summary!K$21)</f>
        <v>32.4908700436687</v>
      </c>
      <c r="L18" s="72">
        <f>IF(RES_hh_fech_in!L18=0,0,RES_hh_fech_in!L18/RES_summary!L$21)</f>
        <v>16.492162356762229</v>
      </c>
      <c r="M18" s="72">
        <f>IF(RES_hh_fech_in!M18=0,0,RES_hh_fech_in!M18/RES_summary!M$21)</f>
        <v>16.376091400159694</v>
      </c>
      <c r="N18" s="72">
        <f>IF(RES_hh_fech_in!N18=0,0,RES_hh_fech_in!N18/RES_summary!N$21)</f>
        <v>16.758868178107786</v>
      </c>
      <c r="O18" s="72">
        <f>IF(RES_hh_fech_in!O18=0,0,RES_hh_fech_in!O18/RES_summary!O$21)</f>
        <v>16.868308907322056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16.013798537689183</v>
      </c>
      <c r="D19" s="72">
        <f>IF(RES_hh_fech_in!D19=0,0,RES_hh_fech_in!D19/RES_summary!D$21)</f>
        <v>16.038627966472948</v>
      </c>
      <c r="E19" s="72">
        <f>IF(RES_hh_fech_in!E19=0,0,RES_hh_fech_in!E19/RES_summary!E$21)</f>
        <v>15.782610451828308</v>
      </c>
      <c r="F19" s="72">
        <f>IF(RES_hh_fech_in!F19=0,0,RES_hh_fech_in!F19/RES_summary!F$21)</f>
        <v>16.936848885436607</v>
      </c>
      <c r="G19" s="72">
        <f>IF(RES_hh_fech_in!G19=0,0,RES_hh_fech_in!G19/RES_summary!G$21)</f>
        <v>17.477300710000875</v>
      </c>
      <c r="H19" s="72">
        <f>IF(RES_hh_fech_in!H19=0,0,RES_hh_fech_in!H19/RES_summary!H$21)</f>
        <v>18.626075739634061</v>
      </c>
      <c r="I19" s="72">
        <f>IF(RES_hh_fech_in!I19=0,0,RES_hh_fech_in!I19/RES_summary!I$21)</f>
        <v>18.611201437440144</v>
      </c>
      <c r="J19" s="72">
        <f>IF(RES_hh_fech_in!J19=0,0,RES_hh_fech_in!J19/RES_summary!J$21)</f>
        <v>17.297523988108498</v>
      </c>
      <c r="K19" s="72">
        <f>IF(RES_hh_fech_in!K19=0,0,RES_hh_fech_in!K19/RES_summary!K$21)</f>
        <v>18.576107369449321</v>
      </c>
      <c r="L19" s="72">
        <f>IF(RES_hh_fech_in!L19=0,0,RES_hh_fech_in!L19/RES_summary!L$21)</f>
        <v>18.18379076192107</v>
      </c>
      <c r="M19" s="72">
        <f>IF(RES_hh_fech_in!M19=0,0,RES_hh_fech_in!M19/RES_summary!M$21)</f>
        <v>17.724360887442288</v>
      </c>
      <c r="N19" s="72">
        <f>IF(RES_hh_fech_in!N19=0,0,RES_hh_fech_in!N19/RES_summary!N$21)</f>
        <v>17.40612993320152</v>
      </c>
      <c r="O19" s="72">
        <f>IF(RES_hh_fech_in!O19=0,0,RES_hh_fech_in!O19/RES_summary!O$21)</f>
        <v>16.669656439657395</v>
      </c>
      <c r="P19" s="72">
        <f>IF(RES_hh_fech_in!P19=0,0,RES_hh_fech_in!P19/RES_summary!P$21)</f>
        <v>17.30239035904723</v>
      </c>
      <c r="Q19" s="72">
        <f>IF(RES_hh_fech_in!Q19=0,0,RES_hh_fech_in!Q19/RES_summary!Q$21)</f>
        <v>15.271340744339156</v>
      </c>
      <c r="R19" s="72">
        <f>IF(RES_hh_fech_in!R19=0,0,RES_hh_fech_in!R19/RES_summary!R$21)</f>
        <v>16.315352693624817</v>
      </c>
      <c r="S19" s="72">
        <f>IF(RES_hh_fech_in!S19=0,0,RES_hh_fech_in!S19/RES_summary!S$21)</f>
        <v>15.393411791953634</v>
      </c>
      <c r="T19" s="72">
        <f>IF(RES_hh_fech_in!T19=0,0,RES_hh_fech_in!T19/RES_summary!T$21)</f>
        <v>14.522145845511469</v>
      </c>
      <c r="U19" s="72">
        <f>IF(RES_hh_fech_in!U19=0,0,RES_hh_fech_in!U19/RES_summary!U$21)</f>
        <v>14.7140164151691</v>
      </c>
      <c r="V19" s="72">
        <f>IF(RES_hh_fech_in!V19=0,0,RES_hh_fech_in!V19/RES_summary!V$21)</f>
        <v>13.525083669963855</v>
      </c>
      <c r="W19" s="72">
        <f>IF(RES_hh_fech_in!W19=0,0,RES_hh_fech_in!W19/RES_summary!W$21)</f>
        <v>13.726241939828654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17.943061310705627</v>
      </c>
      <c r="D20" s="72">
        <f>IF(RES_hh_fech_in!D20=0,0,RES_hh_fech_in!D20/RES_summary!D$21)</f>
        <v>16.54382156942691</v>
      </c>
      <c r="E20" s="72">
        <f>IF(RES_hh_fech_in!E20=0,0,RES_hh_fech_in!E20/RES_summary!E$21)</f>
        <v>17.107202502980513</v>
      </c>
      <c r="F20" s="72">
        <f>IF(RES_hh_fech_in!F20=0,0,RES_hh_fech_in!F20/RES_summary!F$21)</f>
        <v>19.83894631491377</v>
      </c>
      <c r="G20" s="72">
        <f>IF(RES_hh_fech_in!G20=0,0,RES_hh_fech_in!G20/RES_summary!G$21)</f>
        <v>20.540933299938743</v>
      </c>
      <c r="H20" s="72">
        <f>IF(RES_hh_fech_in!H20=0,0,RES_hh_fech_in!H20/RES_summary!H$21)</f>
        <v>20.094186915992328</v>
      </c>
      <c r="I20" s="72">
        <f>IF(RES_hh_fech_in!I20=0,0,RES_hh_fech_in!I20/RES_summary!I$21)</f>
        <v>18.430010874032501</v>
      </c>
      <c r="J20" s="72">
        <f>IF(RES_hh_fech_in!J20=0,0,RES_hh_fech_in!J20/RES_summary!J$21)</f>
        <v>21.229715980417314</v>
      </c>
      <c r="K20" s="72">
        <f>IF(RES_hh_fech_in!K20=0,0,RES_hh_fech_in!K20/RES_summary!K$21)</f>
        <v>19.939641502118615</v>
      </c>
      <c r="L20" s="72">
        <f>IF(RES_hh_fech_in!L20=0,0,RES_hh_fech_in!L20/RES_summary!L$21)</f>
        <v>19.170251881156108</v>
      </c>
      <c r="M20" s="72">
        <f>IF(RES_hh_fech_in!M20=0,0,RES_hh_fech_in!M20/RES_summary!M$21)</f>
        <v>19.894587584751061</v>
      </c>
      <c r="N20" s="72">
        <f>IF(RES_hh_fech_in!N20=0,0,RES_hh_fech_in!N20/RES_summary!N$21)</f>
        <v>18.754747384338064</v>
      </c>
      <c r="O20" s="72">
        <f>IF(RES_hh_fech_in!O20=0,0,RES_hh_fech_in!O20/RES_summary!O$21)</f>
        <v>17.691427010870921</v>
      </c>
      <c r="P20" s="72">
        <f>IF(RES_hh_fech_in!P20=0,0,RES_hh_fech_in!P20/RES_summary!P$21)</f>
        <v>17.891442503624848</v>
      </c>
      <c r="Q20" s="72">
        <f>IF(RES_hh_fech_in!Q20=0,0,RES_hh_fech_in!Q20/RES_summary!Q$21)</f>
        <v>17.648711036646791</v>
      </c>
      <c r="R20" s="72">
        <f>IF(RES_hh_fech_in!R20=0,0,RES_hh_fech_in!R20/RES_summary!R$21)</f>
        <v>16.206006558016433</v>
      </c>
      <c r="S20" s="72">
        <f>IF(RES_hh_fech_in!S20=0,0,RES_hh_fech_in!S20/RES_summary!S$21)</f>
        <v>15.778133610731341</v>
      </c>
      <c r="T20" s="72">
        <f>IF(RES_hh_fech_in!T20=0,0,RES_hh_fech_in!T20/RES_summary!T$21)</f>
        <v>15.274221462476039</v>
      </c>
      <c r="U20" s="72">
        <f>IF(RES_hh_fech_in!U20=0,0,RES_hh_fech_in!U20/RES_summary!U$21)</f>
        <v>14.567278347291108</v>
      </c>
      <c r="V20" s="72">
        <f>IF(RES_hh_fech_in!V20=0,0,RES_hh_fech_in!V20/RES_summary!V$21)</f>
        <v>14.180103582711105</v>
      </c>
      <c r="W20" s="72">
        <f>IF(RES_hh_fech_in!W20=0,0,RES_hh_fech_in!W20/RES_summary!W$21)</f>
        <v>14.096423027776732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16.328969098785311</v>
      </c>
      <c r="D21" s="72">
        <f>IF(RES_hh_fech_in!D21=0,0,RES_hh_fech_in!D21/RES_summary!D$21)</f>
        <v>15.911190786846786</v>
      </c>
      <c r="E21" s="72">
        <f>IF(RES_hh_fech_in!E21=0,0,RES_hh_fech_in!E21/RES_summary!E$21)</f>
        <v>15.226376483138617</v>
      </c>
      <c r="F21" s="72">
        <f>IF(RES_hh_fech_in!F21=0,0,RES_hh_fech_in!F21/RES_summary!F$21)</f>
        <v>17.403657748894283</v>
      </c>
      <c r="G21" s="72">
        <f>IF(RES_hh_fech_in!G21=0,0,RES_hh_fech_in!G21/RES_summary!G$21)</f>
        <v>17.193365223510956</v>
      </c>
      <c r="H21" s="72">
        <f>IF(RES_hh_fech_in!H21=0,0,RES_hh_fech_in!H21/RES_summary!H$21)</f>
        <v>17.652929669787259</v>
      </c>
      <c r="I21" s="72">
        <f>IF(RES_hh_fech_in!I21=0,0,RES_hh_fech_in!I21/RES_summary!I$21)</f>
        <v>16.520731052607264</v>
      </c>
      <c r="J21" s="72">
        <f>IF(RES_hh_fech_in!J21=0,0,RES_hh_fech_in!J21/RES_summary!J$21)</f>
        <v>17.807412892908786</v>
      </c>
      <c r="K21" s="72">
        <f>IF(RES_hh_fech_in!K21=0,0,RES_hh_fech_in!K21/RES_summary!K$21)</f>
        <v>18.160455878275823</v>
      </c>
      <c r="L21" s="72">
        <f>IF(RES_hh_fech_in!L21=0,0,RES_hh_fech_in!L21/RES_summary!L$21)</f>
        <v>17.506419886645524</v>
      </c>
      <c r="M21" s="72">
        <f>IF(RES_hh_fech_in!M21=0,0,RES_hh_fech_in!M21/RES_summary!M$21)</f>
        <v>15.841465494779367</v>
      </c>
      <c r="N21" s="72">
        <f>IF(RES_hh_fech_in!N21=0,0,RES_hh_fech_in!N21/RES_summary!N$21)</f>
        <v>16.903002082571835</v>
      </c>
      <c r="O21" s="72">
        <f>IF(RES_hh_fech_in!O21=0,0,RES_hh_fech_in!O21/RES_summary!O$21)</f>
        <v>16.247643238158975</v>
      </c>
      <c r="P21" s="72">
        <f>IF(RES_hh_fech_in!P21=0,0,RES_hh_fech_in!P21/RES_summary!P$21)</f>
        <v>15.59332400229852</v>
      </c>
      <c r="Q21" s="72">
        <f>IF(RES_hh_fech_in!Q21=0,0,RES_hh_fech_in!Q21/RES_summary!Q$21)</f>
        <v>14.724798920162412</v>
      </c>
      <c r="R21" s="72">
        <f>IF(RES_hh_fech_in!R21=0,0,RES_hh_fech_in!R21/RES_summary!R$21)</f>
        <v>15.272500169837171</v>
      </c>
      <c r="S21" s="72">
        <f>IF(RES_hh_fech_in!S21=0,0,RES_hh_fech_in!S21/RES_summary!S$21)</f>
        <v>14.651303827242714</v>
      </c>
      <c r="T21" s="72">
        <f>IF(RES_hh_fech_in!T21=0,0,RES_hh_fech_in!T21/RES_summary!T$21)</f>
        <v>14.472697112079546</v>
      </c>
      <c r="U21" s="72">
        <f>IF(RES_hh_fech_in!U21=0,0,RES_hh_fech_in!U21/RES_summary!U$21)</f>
        <v>14.512821376818335</v>
      </c>
      <c r="V21" s="72">
        <f>IF(RES_hh_fech_in!V21=0,0,RES_hh_fech_in!V21/RES_summary!V$21)</f>
        <v>12.636605794184636</v>
      </c>
      <c r="W21" s="72">
        <f>IF(RES_hh_fech_in!W21=0,0,RES_hh_fech_in!W21/RES_summary!W$21)</f>
        <v>13.732175508185618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16.137742787988984</v>
      </c>
      <c r="D22" s="72">
        <f>IF(RES_hh_fech_in!D22=0,0,RES_hh_fech_in!D22/RES_summary!D$21)</f>
        <v>13.604328785983794</v>
      </c>
      <c r="E22" s="72">
        <f>IF(RES_hh_fech_in!E22=0,0,RES_hh_fech_in!E22/RES_summary!E$21)</f>
        <v>14.491516112956067</v>
      </c>
      <c r="F22" s="72">
        <f>IF(RES_hh_fech_in!F22=0,0,RES_hh_fech_in!F22/RES_summary!F$21)</f>
        <v>15.942570967874131</v>
      </c>
      <c r="G22" s="72">
        <f>IF(RES_hh_fech_in!G22=0,0,RES_hh_fech_in!G22/RES_summary!G$21)</f>
        <v>14.111870623415614</v>
      </c>
      <c r="H22" s="72">
        <f>IF(RES_hh_fech_in!H22=0,0,RES_hh_fech_in!H22/RES_summary!H$21)</f>
        <v>12.821472107284581</v>
      </c>
      <c r="I22" s="72">
        <f>IF(RES_hh_fech_in!I22=0,0,RES_hh_fech_in!I22/RES_summary!I$21)</f>
        <v>17.569088864935196</v>
      </c>
      <c r="J22" s="72">
        <f>IF(RES_hh_fech_in!J22=0,0,RES_hh_fech_in!J22/RES_summary!J$21)</f>
        <v>15.169349674986469</v>
      </c>
      <c r="K22" s="72">
        <f>IF(RES_hh_fech_in!K22=0,0,RES_hh_fech_in!K22/RES_summary!K$21)</f>
        <v>15.070367688080916</v>
      </c>
      <c r="L22" s="72">
        <f>IF(RES_hh_fech_in!L22=0,0,RES_hh_fech_in!L22/RES_summary!L$21)</f>
        <v>16.541207155693805</v>
      </c>
      <c r="M22" s="72">
        <f>IF(RES_hh_fech_in!M22=0,0,RES_hh_fech_in!M22/RES_summary!M$21)</f>
        <v>14.212317757921562</v>
      </c>
      <c r="N22" s="72">
        <f>IF(RES_hh_fech_in!N22=0,0,RES_hh_fech_in!N22/RES_summary!N$21)</f>
        <v>15.088981686236776</v>
      </c>
      <c r="O22" s="72">
        <f>IF(RES_hh_fech_in!O22=0,0,RES_hh_fech_in!O22/RES_summary!O$21)</f>
        <v>15.223969685457373</v>
      </c>
      <c r="P22" s="72">
        <f>IF(RES_hh_fech_in!P22=0,0,RES_hh_fech_in!P22/RES_summary!P$21)</f>
        <v>14.401930646291079</v>
      </c>
      <c r="Q22" s="72">
        <f>IF(RES_hh_fech_in!Q22=0,0,RES_hh_fech_in!Q22/RES_summary!Q$21)</f>
        <v>13.752934192317774</v>
      </c>
      <c r="R22" s="72">
        <f>IF(RES_hh_fech_in!R22=0,0,RES_hh_fech_in!R22/RES_summary!R$21)</f>
        <v>13.819542972640136</v>
      </c>
      <c r="S22" s="72">
        <f>IF(RES_hh_fech_in!S22=0,0,RES_hh_fech_in!S22/RES_summary!S$21)</f>
        <v>14.167457733979964</v>
      </c>
      <c r="T22" s="72">
        <f>IF(RES_hh_fech_in!T22=0,0,RES_hh_fech_in!T22/RES_summary!T$21)</f>
        <v>14.95315124137886</v>
      </c>
      <c r="U22" s="72">
        <f>IF(RES_hh_fech_in!U22=0,0,RES_hh_fech_in!U22/RES_summary!U$21)</f>
        <v>14.328439074152181</v>
      </c>
      <c r="V22" s="72">
        <f>IF(RES_hh_fech_in!V22=0,0,RES_hh_fech_in!V22/RES_summary!V$21)</f>
        <v>12.62128735886998</v>
      </c>
      <c r="W22" s="72">
        <f>IF(RES_hh_fech_in!W22=0,0,RES_hh_fech_in!W22/RES_summary!W$21)</f>
        <v>12.425581724429133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13.997616559525346</v>
      </c>
      <c r="D25" s="74">
        <f>IF(RES_hh_fech_in!D25=0,0,RES_hh_fech_in!D25/RES_summary!D$21)</f>
        <v>14.253582540068704</v>
      </c>
      <c r="E25" s="74">
        <f>IF(RES_hh_fech_in!E25=0,0,RES_hh_fech_in!E25/RES_summary!E$21)</f>
        <v>14.155238294824223</v>
      </c>
      <c r="F25" s="74">
        <f>IF(RES_hh_fech_in!F25=0,0,RES_hh_fech_in!F25/RES_summary!F$21)</f>
        <v>15.155974959634996</v>
      </c>
      <c r="G25" s="74">
        <f>IF(RES_hh_fech_in!G25=0,0,RES_hh_fech_in!G25/RES_summary!G$21)</f>
        <v>15.717596416160426</v>
      </c>
      <c r="H25" s="74">
        <f>IF(RES_hh_fech_in!H25=0,0,RES_hh_fech_in!H25/RES_summary!H$21)</f>
        <v>16.192480138791247</v>
      </c>
      <c r="I25" s="74">
        <f>IF(RES_hh_fech_in!I25=0,0,RES_hh_fech_in!I25/RES_summary!I$21)</f>
        <v>15.80982703159053</v>
      </c>
      <c r="J25" s="74">
        <f>IF(RES_hh_fech_in!J25=0,0,RES_hh_fech_in!J25/RES_summary!J$21)</f>
        <v>14.921726605902611</v>
      </c>
      <c r="K25" s="74">
        <f>IF(RES_hh_fech_in!K25=0,0,RES_hh_fech_in!K25/RES_summary!K$21)</f>
        <v>14.015592015085039</v>
      </c>
      <c r="L25" s="74">
        <f>IF(RES_hh_fech_in!L25=0,0,RES_hh_fech_in!L25/RES_summary!L$21)</f>
        <v>15.112278207189476</v>
      </c>
      <c r="M25" s="74">
        <f>IF(RES_hh_fech_in!M25=0,0,RES_hh_fech_in!M25/RES_summary!M$21)</f>
        <v>14.799033518354141</v>
      </c>
      <c r="N25" s="74">
        <f>IF(RES_hh_fech_in!N25=0,0,RES_hh_fech_in!N25/RES_summary!N$21)</f>
        <v>15.955960055614034</v>
      </c>
      <c r="O25" s="74">
        <f>IF(RES_hh_fech_in!O25=0,0,RES_hh_fech_in!O25/RES_summary!O$21)</f>
        <v>14.637477129061834</v>
      </c>
      <c r="P25" s="74">
        <f>IF(RES_hh_fech_in!P25=0,0,RES_hh_fech_in!P25/RES_summary!P$21)</f>
        <v>14.394731114832696</v>
      </c>
      <c r="Q25" s="74">
        <f>IF(RES_hh_fech_in!Q25=0,0,RES_hh_fech_in!Q25/RES_summary!Q$21)</f>
        <v>13.503079782634218</v>
      </c>
      <c r="R25" s="74">
        <f>IF(RES_hh_fech_in!R25=0,0,RES_hh_fech_in!R25/RES_summary!R$21)</f>
        <v>14.11518453065076</v>
      </c>
      <c r="S25" s="74">
        <f>IF(RES_hh_fech_in!S25=0,0,RES_hh_fech_in!S25/RES_summary!S$21)</f>
        <v>13.741869335960175</v>
      </c>
      <c r="T25" s="74">
        <f>IF(RES_hh_fech_in!T25=0,0,RES_hh_fech_in!T25/RES_summary!T$21)</f>
        <v>14.286085536801208</v>
      </c>
      <c r="U25" s="74">
        <f>IF(RES_hh_fech_in!U25=0,0,RES_hh_fech_in!U25/RES_summary!U$21)</f>
        <v>14.327195477792349</v>
      </c>
      <c r="V25" s="74">
        <f>IF(RES_hh_fech_in!V25=0,0,RES_hh_fech_in!V25/RES_summary!V$21)</f>
        <v>13.043162505921337</v>
      </c>
      <c r="W25" s="74">
        <f>IF(RES_hh_fech_in!W25=0,0,RES_hh_fech_in!W25/RES_summary!W$21)</f>
        <v>12.556347575549124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5.5095924792840796</v>
      </c>
      <c r="D26" s="77">
        <f>IF(RES_hh_fech_in!D26=0,0,RES_hh_fech_in!D26/RES_summary!D$21)</f>
        <v>5.4592438688043305</v>
      </c>
      <c r="E26" s="77">
        <f>IF(RES_hh_fech_in!E26=0,0,RES_hh_fech_in!E26/RES_summary!E$21)</f>
        <v>5.4493855629467163</v>
      </c>
      <c r="F26" s="77">
        <f>IF(RES_hh_fech_in!F26=0,0,RES_hh_fech_in!F26/RES_summary!F$21)</f>
        <v>5.9927477111495646</v>
      </c>
      <c r="G26" s="77">
        <f>IF(RES_hh_fech_in!G26=0,0,RES_hh_fech_in!G26/RES_summary!G$21)</f>
        <v>6.1381219607037885</v>
      </c>
      <c r="H26" s="77">
        <f>IF(RES_hh_fech_in!H26=0,0,RES_hh_fech_in!H26/RES_summary!H$21)</f>
        <v>6.3460121015276512</v>
      </c>
      <c r="I26" s="77">
        <f>IF(RES_hh_fech_in!I26=0,0,RES_hh_fech_in!I26/RES_summary!I$21)</f>
        <v>6.2021062235476476</v>
      </c>
      <c r="J26" s="77">
        <f>IF(RES_hh_fech_in!J26=0,0,RES_hh_fech_in!J26/RES_summary!J$21)</f>
        <v>6.4192157792362217</v>
      </c>
      <c r="K26" s="77">
        <f>IF(RES_hh_fech_in!K26=0,0,RES_hh_fech_in!K26/RES_summary!K$21)</f>
        <v>6.6025063128500321</v>
      </c>
      <c r="L26" s="77">
        <f>IF(RES_hh_fech_in!L26=0,0,RES_hh_fech_in!L26/RES_summary!L$21)</f>
        <v>6.4541380703461604</v>
      </c>
      <c r="M26" s="77">
        <f>IF(RES_hh_fech_in!M26=0,0,RES_hh_fech_in!M26/RES_summary!M$21)</f>
        <v>6.4580698957060694</v>
      </c>
      <c r="N26" s="77">
        <f>IF(RES_hh_fech_in!N26=0,0,RES_hh_fech_in!N26/RES_summary!N$21)</f>
        <v>6.6614436401820063</v>
      </c>
      <c r="O26" s="77">
        <f>IF(RES_hh_fech_in!O26=0,0,RES_hh_fech_in!O26/RES_summary!O$21)</f>
        <v>7.3641154520541274</v>
      </c>
      <c r="P26" s="77">
        <f>IF(RES_hh_fech_in!P26=0,0,RES_hh_fech_in!P26/RES_summary!P$21)</f>
        <v>7.8128349113397011</v>
      </c>
      <c r="Q26" s="77">
        <f>IF(RES_hh_fech_in!Q26=0,0,RES_hh_fech_in!Q26/RES_summary!Q$21)</f>
        <v>7.4262253431793122</v>
      </c>
      <c r="R26" s="77">
        <f>IF(RES_hh_fech_in!R26=0,0,RES_hh_fech_in!R26/RES_summary!R$21)</f>
        <v>6.6469576633803253</v>
      </c>
      <c r="S26" s="77">
        <f>IF(RES_hh_fech_in!S26=0,0,RES_hh_fech_in!S26/RES_summary!S$21)</f>
        <v>6.3748002499071159</v>
      </c>
      <c r="T26" s="77">
        <f>IF(RES_hh_fech_in!T26=0,0,RES_hh_fech_in!T26/RES_summary!T$21)</f>
        <v>6.6901353591552084</v>
      </c>
      <c r="U26" s="77">
        <f>IF(RES_hh_fech_in!U26=0,0,RES_hh_fech_in!U26/RES_summary!U$21)</f>
        <v>6.6044996760480554</v>
      </c>
      <c r="V26" s="77">
        <f>IF(RES_hh_fech_in!V26=0,0,RES_hh_fech_in!V26/RES_summary!V$21)</f>
        <v>6.7659345776466315</v>
      </c>
      <c r="W26" s="77">
        <f>IF(RES_hh_fech_in!W26=0,0,RES_hh_fech_in!W26/RES_summary!W$21)</f>
        <v>6.4584660549209909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2.5175553336040646</v>
      </c>
      <c r="D27" s="69">
        <f>IF(RES_hh_fech_in!D27=0,0,RES_hh_fech_in!D27/RES_summary!D$21)</f>
        <v>2.4648829957502532</v>
      </c>
      <c r="E27" s="69">
        <f>IF(RES_hh_fech_in!E27=0,0,RES_hh_fech_in!E27/RES_summary!E$21)</f>
        <v>2.6516539398053127</v>
      </c>
      <c r="F27" s="69">
        <f>IF(RES_hh_fech_in!F27=0,0,RES_hh_fech_in!F27/RES_summary!F$21)</f>
        <v>2.7180073649907177</v>
      </c>
      <c r="G27" s="69">
        <f>IF(RES_hh_fech_in!G27=0,0,RES_hh_fech_in!G27/RES_summary!G$21)</f>
        <v>2.8229732933754854</v>
      </c>
      <c r="H27" s="69">
        <f>IF(RES_hh_fech_in!H27=0,0,RES_hh_fech_in!H27/RES_summary!H$21)</f>
        <v>2.7897773813039648</v>
      </c>
      <c r="I27" s="69">
        <f>IF(RES_hh_fech_in!I27=0,0,RES_hh_fech_in!I27/RES_summary!I$21)</f>
        <v>2.7466301907909001</v>
      </c>
      <c r="J27" s="69">
        <f>IF(RES_hh_fech_in!J27=0,0,RES_hh_fech_in!J27/RES_summary!J$21)</f>
        <v>2.3312825366957814</v>
      </c>
      <c r="K27" s="69">
        <f>IF(RES_hh_fech_in!K27=0,0,RES_hh_fech_in!K27/RES_summary!K$21)</f>
        <v>2.4686239880013838</v>
      </c>
      <c r="L27" s="69">
        <f>IF(RES_hh_fech_in!L27=0,0,RES_hh_fech_in!L27/RES_summary!L$21)</f>
        <v>2.4775305703235677</v>
      </c>
      <c r="M27" s="69">
        <f>IF(RES_hh_fech_in!M27=0,0,RES_hh_fech_in!M27/RES_summary!M$21)</f>
        <v>2.302579279769712</v>
      </c>
      <c r="N27" s="69">
        <f>IF(RES_hh_fech_in!N27=0,0,RES_hh_fech_in!N27/RES_summary!N$21)</f>
        <v>2.439125234784234</v>
      </c>
      <c r="O27" s="69">
        <f>IF(RES_hh_fech_in!O27=0,0,RES_hh_fech_in!O27/RES_summary!O$21)</f>
        <v>2.420687803050376</v>
      </c>
      <c r="P27" s="69">
        <f>IF(RES_hh_fech_in!P27=0,0,RES_hh_fech_in!P27/RES_summary!P$21)</f>
        <v>2.4232238048132602</v>
      </c>
      <c r="Q27" s="69">
        <f>IF(RES_hh_fech_in!Q27=0,0,RES_hh_fech_in!Q27/RES_summary!Q$21)</f>
        <v>2.5136940120170159</v>
      </c>
      <c r="R27" s="69">
        <f>IF(RES_hh_fech_in!R27=0,0,RES_hh_fech_in!R27/RES_summary!R$21)</f>
        <v>2.5460763187663895</v>
      </c>
      <c r="S27" s="69">
        <f>IF(RES_hh_fech_in!S27=0,0,RES_hh_fech_in!S27/RES_summary!S$21)</f>
        <v>2.4765062201326469</v>
      </c>
      <c r="T27" s="69">
        <f>IF(RES_hh_fech_in!T27=0,0,RES_hh_fech_in!T27/RES_summary!T$21)</f>
        <v>2.4194201514638394</v>
      </c>
      <c r="U27" s="69">
        <f>IF(RES_hh_fech_in!U27=0,0,RES_hh_fech_in!U27/RES_summary!U$21)</f>
        <v>2.3457560762638341</v>
      </c>
      <c r="V27" s="69">
        <f>IF(RES_hh_fech_in!V27=0,0,RES_hh_fech_in!V27/RES_summary!V$21)</f>
        <v>2.484938539389089</v>
      </c>
      <c r="W27" s="69">
        <f>IF(RES_hh_fech_in!W27=0,0,RES_hh_fech_in!W27/RES_summary!W$21)</f>
        <v>2.4911102536696457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2.9370795352257155</v>
      </c>
      <c r="D29" s="72">
        <f>IF(RES_hh_fech_in!D29=0,0,RES_hh_fech_in!D29/RES_summary!D$21)</f>
        <v>2.9234093926439502</v>
      </c>
      <c r="E29" s="72">
        <f>IF(RES_hh_fech_in!E29=0,0,RES_hh_fech_in!E29/RES_summary!E$21)</f>
        <v>3.2589983535329385</v>
      </c>
      <c r="F29" s="72">
        <f>IF(RES_hh_fech_in!F29=0,0,RES_hh_fech_in!F29/RES_summary!F$21)</f>
        <v>3.2481195444444499</v>
      </c>
      <c r="G29" s="72">
        <f>IF(RES_hh_fech_in!G29=0,0,RES_hh_fech_in!G29/RES_summary!G$21)</f>
        <v>3.1960127123606918</v>
      </c>
      <c r="H29" s="72">
        <f>IF(RES_hh_fech_in!H29=0,0,RES_hh_fech_in!H29/RES_summary!H$21)</f>
        <v>3.3267369067578239</v>
      </c>
      <c r="I29" s="72">
        <f>IF(RES_hh_fech_in!I29=0,0,RES_hh_fech_in!I29/RES_summary!I$21)</f>
        <v>3.2739332252000333</v>
      </c>
      <c r="J29" s="72">
        <f>IF(RES_hh_fech_in!J29=0,0,RES_hh_fech_in!J29/RES_summary!J$21)</f>
        <v>2.7774752515793932</v>
      </c>
      <c r="K29" s="72">
        <f>IF(RES_hh_fech_in!K29=0,0,RES_hh_fech_in!K29/RES_summary!K$21)</f>
        <v>2.9813220044405444</v>
      </c>
      <c r="L29" s="72">
        <f>IF(RES_hh_fech_in!L29=0,0,RES_hh_fech_in!L29/RES_summary!L$21)</f>
        <v>2.8638836718687308</v>
      </c>
      <c r="M29" s="72">
        <f>IF(RES_hh_fech_in!M29=0,0,RES_hh_fech_in!M29/RES_summary!M$21)</f>
        <v>2.8560569839853587</v>
      </c>
      <c r="N29" s="72">
        <f>IF(RES_hh_fech_in!N29=0,0,RES_hh_fech_in!N29/RES_summary!N$21)</f>
        <v>2.8846833346338498</v>
      </c>
      <c r="O29" s="72">
        <f>IF(RES_hh_fech_in!O29=0,0,RES_hh_fech_in!O29/RES_summary!O$21)</f>
        <v>2.8574047289109394</v>
      </c>
      <c r="P29" s="72">
        <f>IF(RES_hh_fech_in!P29=0,0,RES_hh_fech_in!P29/RES_summary!P$21)</f>
        <v>3.1135636388332917</v>
      </c>
      <c r="Q29" s="72">
        <f>IF(RES_hh_fech_in!Q29=0,0,RES_hh_fech_in!Q29/RES_summary!Q$21)</f>
        <v>2.9947309767868724</v>
      </c>
      <c r="R29" s="72">
        <f>IF(RES_hh_fech_in!R29=0,0,RES_hh_fech_in!R29/RES_summary!R$21)</f>
        <v>3.2021459566901465</v>
      </c>
      <c r="S29" s="72">
        <f>IF(RES_hh_fech_in!S29=0,0,RES_hh_fech_in!S29/RES_summary!S$21)</f>
        <v>3.1468712012207933</v>
      </c>
      <c r="T29" s="72">
        <f>IF(RES_hh_fech_in!T29=0,0,RES_hh_fech_in!T29/RES_summary!T$21)</f>
        <v>3.1165223782605285</v>
      </c>
      <c r="U29" s="72">
        <f>IF(RES_hh_fech_in!U29=0,0,RES_hh_fech_in!U29/RES_summary!U$21)</f>
        <v>3.233305303092282</v>
      </c>
      <c r="V29" s="72">
        <f>IF(RES_hh_fech_in!V29=0,0,RES_hh_fech_in!V29/RES_summary!V$21)</f>
        <v>3.1053465496436319</v>
      </c>
      <c r="W29" s="72">
        <f>IF(RES_hh_fech_in!W29=0,0,RES_hh_fech_in!W29/RES_summary!W$21)</f>
        <v>3.2408425063241295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3.0558390335983487</v>
      </c>
      <c r="D30" s="72">
        <f>IF(RES_hh_fech_in!D30=0,0,RES_hh_fech_in!D30/RES_summary!D$21)</f>
        <v>2.9733471040004344</v>
      </c>
      <c r="E30" s="72">
        <f>IF(RES_hh_fech_in!E30=0,0,RES_hh_fech_in!E30/RES_summary!E$21)</f>
        <v>3.0966662570018539</v>
      </c>
      <c r="F30" s="72">
        <f>IF(RES_hh_fech_in!F30=0,0,RES_hh_fech_in!F30/RES_summary!F$21)</f>
        <v>3.3299460966097367</v>
      </c>
      <c r="G30" s="72">
        <f>IF(RES_hh_fech_in!G30=0,0,RES_hh_fech_in!G30/RES_summary!G$21)</f>
        <v>3.3472965870470244</v>
      </c>
      <c r="H30" s="72">
        <f>IF(RES_hh_fech_in!H30=0,0,RES_hh_fech_in!H30/RES_summary!H$21)</f>
        <v>3.3826292491855177</v>
      </c>
      <c r="I30" s="72">
        <f>IF(RES_hh_fech_in!I30=0,0,RES_hh_fech_in!I30/RES_summary!I$21)</f>
        <v>3.3808582551612973</v>
      </c>
      <c r="J30" s="72">
        <f>IF(RES_hh_fech_in!J30=0,0,RES_hh_fech_in!J30/RES_summary!J$21)</f>
        <v>2.64303493775191</v>
      </c>
      <c r="K30" s="72">
        <f>IF(RES_hh_fech_in!K30=0,0,RES_hh_fech_in!K30/RES_summary!K$21)</f>
        <v>2.9403637084920153</v>
      </c>
      <c r="L30" s="72">
        <f>IF(RES_hh_fech_in!L30=0,0,RES_hh_fech_in!L30/RES_summary!L$21)</f>
        <v>2.9944032197260011</v>
      </c>
      <c r="M30" s="72">
        <f>IF(RES_hh_fech_in!M30=0,0,RES_hh_fech_in!M30/RES_summary!M$21)</f>
        <v>2.7134567453929952</v>
      </c>
      <c r="N30" s="72">
        <f>IF(RES_hh_fech_in!N30=0,0,RES_hh_fech_in!N30/RES_summary!N$21)</f>
        <v>2.950477432549337</v>
      </c>
      <c r="O30" s="72">
        <f>IF(RES_hh_fech_in!O30=0,0,RES_hh_fech_in!O30/RES_summary!O$21)</f>
        <v>2.9452763795037091</v>
      </c>
      <c r="P30" s="72">
        <f>IF(RES_hh_fech_in!P30=0,0,RES_hh_fech_in!P30/RES_summary!P$21)</f>
        <v>2.9652458106854511</v>
      </c>
      <c r="Q30" s="72">
        <f>IF(RES_hh_fech_in!Q30=0,0,RES_hh_fech_in!Q30/RES_summary!Q$21)</f>
        <v>3.0726051849170286</v>
      </c>
      <c r="R30" s="72">
        <f>IF(RES_hh_fech_in!R30=0,0,RES_hh_fech_in!R30/RES_summary!R$21)</f>
        <v>3.272500294005638</v>
      </c>
      <c r="S30" s="72">
        <f>IF(RES_hh_fech_in!S30=0,0,RES_hh_fech_in!S30/RES_summary!S$21)</f>
        <v>3.1661542809884602</v>
      </c>
      <c r="T30" s="72">
        <f>IF(RES_hh_fech_in!T30=0,0,RES_hh_fech_in!T30/RES_summary!T$21)</f>
        <v>3.0622444807890989</v>
      </c>
      <c r="U30" s="72">
        <f>IF(RES_hh_fech_in!U30=0,0,RES_hh_fech_in!U30/RES_summary!U$21)</f>
        <v>2.9214484083655341</v>
      </c>
      <c r="V30" s="72">
        <f>IF(RES_hh_fech_in!V30=0,0,RES_hh_fech_in!V30/RES_summary!V$21)</f>
        <v>3.2306290262132049</v>
      </c>
      <c r="W30" s="72">
        <f>IF(RES_hh_fech_in!W30=0,0,RES_hh_fech_in!W30/RES_summary!W$21)</f>
        <v>3.2093874071658495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2.4028885186255922</v>
      </c>
      <c r="D32" s="77">
        <f>IF(RES_hh_fech_in!D32=0,0,RES_hh_fech_in!D32/RES_summary!D$21)</f>
        <v>2.3552918000697383</v>
      </c>
      <c r="E32" s="77">
        <f>IF(RES_hh_fech_in!E32=0,0,RES_hh_fech_in!E32/RES_summary!E$21)</f>
        <v>2.5535003616246672</v>
      </c>
      <c r="F32" s="77">
        <f>IF(RES_hh_fech_in!F32=0,0,RES_hh_fech_in!F32/RES_summary!F$21)</f>
        <v>2.5763890470538926</v>
      </c>
      <c r="G32" s="77">
        <f>IF(RES_hh_fech_in!G32=0,0,RES_hh_fech_in!G32/RES_summary!G$21)</f>
        <v>2.6882262754733768</v>
      </c>
      <c r="H32" s="77">
        <f>IF(RES_hh_fech_in!H32=0,0,RES_hh_fech_in!H32/RES_summary!H$21)</f>
        <v>2.5998473818763008</v>
      </c>
      <c r="I32" s="77">
        <f>IF(RES_hh_fech_in!I32=0,0,RES_hh_fech_in!I32/RES_summary!I$21)</f>
        <v>2.5465007208662525</v>
      </c>
      <c r="J32" s="77">
        <f>IF(RES_hh_fech_in!J32=0,0,RES_hh_fech_in!J32/RES_summary!J$21)</f>
        <v>2.2258012552636619</v>
      </c>
      <c r="K32" s="77">
        <f>IF(RES_hh_fech_in!K32=0,0,RES_hh_fech_in!K32/RES_summary!K$21)</f>
        <v>2.3009890800477715</v>
      </c>
      <c r="L32" s="77">
        <f>IF(RES_hh_fech_in!L32=0,0,RES_hh_fech_in!L32/RES_summary!L$21)</f>
        <v>2.2921482434300668</v>
      </c>
      <c r="M32" s="77">
        <f>IF(RES_hh_fech_in!M32=0,0,RES_hh_fech_in!M32/RES_summary!M$21)</f>
        <v>2.1542336691763921</v>
      </c>
      <c r="N32" s="77">
        <f>IF(RES_hh_fech_in!N32=0,0,RES_hh_fech_in!N32/RES_summary!N$21)</f>
        <v>2.2575270888620618</v>
      </c>
      <c r="O32" s="77">
        <f>IF(RES_hh_fech_in!O32=0,0,RES_hh_fech_in!O32/RES_summary!O$21)</f>
        <v>2.2676989383740551</v>
      </c>
      <c r="P32" s="77">
        <f>IF(RES_hh_fech_in!P32=0,0,RES_hh_fech_in!P32/RES_summary!P$21)</f>
        <v>2.2796663478146302</v>
      </c>
      <c r="Q32" s="77">
        <f>IF(RES_hh_fech_in!Q32=0,0,RES_hh_fech_in!Q32/RES_summary!Q$21)</f>
        <v>2.3796177408193064</v>
      </c>
      <c r="R32" s="77">
        <f>IF(RES_hh_fech_in!R32=0,0,RES_hh_fech_in!R32/RES_summary!R$21)</f>
        <v>2.3467711917457006</v>
      </c>
      <c r="S32" s="77">
        <f>IF(RES_hh_fech_in!S32=0,0,RES_hh_fech_in!S32/RES_summary!S$21)</f>
        <v>2.3220832686637118</v>
      </c>
      <c r="T32" s="77">
        <f>IF(RES_hh_fech_in!T32=0,0,RES_hh_fech_in!T32/RES_summary!T$21)</f>
        <v>2.2854767497060342</v>
      </c>
      <c r="U32" s="77">
        <f>IF(RES_hh_fech_in!U32=0,0,RES_hh_fech_in!U32/RES_summary!U$21)</f>
        <v>2.2181760557043417</v>
      </c>
      <c r="V32" s="77">
        <f>IF(RES_hh_fech_in!V32=0,0,RES_hh_fech_in!V32/RES_summary!V$21)</f>
        <v>2.3045773429924163</v>
      </c>
      <c r="W32" s="77">
        <f>IF(RES_hh_fech_in!W32=0,0,RES_hh_fech_in!W32/RES_summary!W$21)</f>
        <v>2.2846761384832681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98.525929795867384</v>
      </c>
      <c r="D3" s="65">
        <f>IF(RES_hh_tesh_in!D3=0,0,RES_hh_tesh_in!D3/RES_summary!D$21)</f>
        <v>92.10637075197937</v>
      </c>
      <c r="E3" s="65">
        <f>IF(RES_hh_tesh_in!E3=0,0,RES_hh_tesh_in!E3/RES_summary!E$21)</f>
        <v>94.769476398301762</v>
      </c>
      <c r="F3" s="65">
        <f>IF(RES_hh_tesh_in!F3=0,0,RES_hh_tesh_in!F3/RES_summary!F$21)</f>
        <v>89.84222675026318</v>
      </c>
      <c r="G3" s="65">
        <f>IF(RES_hh_tesh_in!G3=0,0,RES_hh_tesh_in!G3/RES_summary!G$21)</f>
        <v>87.091814874512522</v>
      </c>
      <c r="H3" s="65">
        <f>IF(RES_hh_tesh_in!H3=0,0,RES_hh_tesh_in!H3/RES_summary!H$21)</f>
        <v>81.660247504898123</v>
      </c>
      <c r="I3" s="65">
        <f>IF(RES_hh_tesh_in!I3=0,0,RES_hh_tesh_in!I3/RES_summary!I$21)</f>
        <v>76.709408480504479</v>
      </c>
      <c r="J3" s="65">
        <f>IF(RES_hh_tesh_in!J3=0,0,RES_hh_tesh_in!J3/RES_summary!J$21)</f>
        <v>84.592235344231227</v>
      </c>
      <c r="K3" s="65">
        <f>IF(RES_hh_tesh_in!K3=0,0,RES_hh_tesh_in!K3/RES_summary!K$21)</f>
        <v>79.783851855898348</v>
      </c>
      <c r="L3" s="65">
        <f>IF(RES_hh_tesh_in!L3=0,0,RES_hh_tesh_in!L3/RES_summary!L$21)</f>
        <v>88.292628960991607</v>
      </c>
      <c r="M3" s="65">
        <f>IF(RES_hh_tesh_in!M3=0,0,RES_hh_tesh_in!M3/RES_summary!M$21)</f>
        <v>70.158493098487384</v>
      </c>
      <c r="N3" s="65">
        <f>IF(RES_hh_tesh_in!N3=0,0,RES_hh_tesh_in!N3/RES_summary!N$21)</f>
        <v>75.301462252596309</v>
      </c>
      <c r="O3" s="65">
        <f>IF(RES_hh_tesh_in!O3=0,0,RES_hh_tesh_in!O3/RES_summary!O$21)</f>
        <v>80.828204578099076</v>
      </c>
      <c r="P3" s="65">
        <f>IF(RES_hh_tesh_in!P3=0,0,RES_hh_tesh_in!P3/RES_summary!P$21)</f>
        <v>63.67671817901158</v>
      </c>
      <c r="Q3" s="65">
        <f>IF(RES_hh_tesh_in!Q3=0,0,RES_hh_tesh_in!Q3/RES_summary!Q$21)</f>
        <v>68.093926746449455</v>
      </c>
      <c r="R3" s="65">
        <f>IF(RES_hh_tesh_in!R3=0,0,RES_hh_tesh_in!R3/RES_summary!R$21)</f>
        <v>67.842608473093136</v>
      </c>
      <c r="S3" s="65">
        <f>IF(RES_hh_tesh_in!S3=0,0,RES_hh_tesh_in!S3/RES_summary!S$21)</f>
        <v>64.897225327605042</v>
      </c>
      <c r="T3" s="65">
        <f>IF(RES_hh_tesh_in!T3=0,0,RES_hh_tesh_in!T3/RES_summary!T$21)</f>
        <v>62.436361303482094</v>
      </c>
      <c r="U3" s="65">
        <f>IF(RES_hh_tesh_in!U3=0,0,RES_hh_tesh_in!U3/RES_summary!U$21)</f>
        <v>59.108684394437176</v>
      </c>
      <c r="V3" s="65">
        <f>IF(RES_hh_tesh_in!V3=0,0,RES_hh_tesh_in!V3/RES_summary!V$21)</f>
        <v>56.109034073705779</v>
      </c>
      <c r="W3" s="65">
        <f>IF(RES_hh_tesh_in!W3=0,0,RES_hh_tesh_in!W3/RES_summary!W$21)</f>
        <v>55.75848665523062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86.955370335491665</v>
      </c>
      <c r="D4" s="69">
        <f>IF(RES_hh_tesh_in!D4=0,0,RES_hh_tesh_in!D4/RES_summary!D$21)</f>
        <v>80.657618591040219</v>
      </c>
      <c r="E4" s="69">
        <f>IF(RES_hh_tesh_in!E4=0,0,RES_hh_tesh_in!E4/RES_summary!E$21)</f>
        <v>83.121846882722053</v>
      </c>
      <c r="F4" s="69">
        <f>IF(RES_hh_tesh_in!F4=0,0,RES_hh_tesh_in!F4/RES_summary!F$21)</f>
        <v>77.412148401497873</v>
      </c>
      <c r="G4" s="69">
        <f>IF(RES_hh_tesh_in!G4=0,0,RES_hh_tesh_in!G4/RES_summary!G$21)</f>
        <v>74.011458855688616</v>
      </c>
      <c r="H4" s="69">
        <f>IF(RES_hh_tesh_in!H4=0,0,RES_hh_tesh_in!H4/RES_summary!H$21)</f>
        <v>67.581495997820852</v>
      </c>
      <c r="I4" s="69">
        <f>IF(RES_hh_tesh_in!I4=0,0,RES_hh_tesh_in!I4/RES_summary!I$21)</f>
        <v>63.574060043651038</v>
      </c>
      <c r="J4" s="69">
        <f>IF(RES_hh_tesh_in!J4=0,0,RES_hh_tesh_in!J4/RES_summary!J$21)</f>
        <v>71.479715018785868</v>
      </c>
      <c r="K4" s="69">
        <f>IF(RES_hh_tesh_in!K4=0,0,RES_hh_tesh_in!K4/RES_summary!K$21)</f>
        <v>66.376706828924995</v>
      </c>
      <c r="L4" s="69">
        <f>IF(RES_hh_tesh_in!L4=0,0,RES_hh_tesh_in!L4/RES_summary!L$21)</f>
        <v>74.837919383397406</v>
      </c>
      <c r="M4" s="69">
        <f>IF(RES_hh_tesh_in!M4=0,0,RES_hh_tesh_in!M4/RES_summary!M$21)</f>
        <v>57.617074899729054</v>
      </c>
      <c r="N4" s="69">
        <f>IF(RES_hh_tesh_in!N4=0,0,RES_hh_tesh_in!N4/RES_summary!N$21)</f>
        <v>61.639729229555911</v>
      </c>
      <c r="O4" s="69">
        <f>IF(RES_hh_tesh_in!O4=0,0,RES_hh_tesh_in!O4/RES_summary!O$21)</f>
        <v>67.007410476771611</v>
      </c>
      <c r="P4" s="69">
        <f>IF(RES_hh_tesh_in!P4=0,0,RES_hh_tesh_in!P4/RES_summary!P$21)</f>
        <v>49.77691033269079</v>
      </c>
      <c r="Q4" s="69">
        <f>IF(RES_hh_tesh_in!Q4=0,0,RES_hh_tesh_in!Q4/RES_summary!Q$21)</f>
        <v>54.429342533981732</v>
      </c>
      <c r="R4" s="69">
        <f>IF(RES_hh_tesh_in!R4=0,0,RES_hh_tesh_in!R4/RES_summary!R$21)</f>
        <v>53.665639039800453</v>
      </c>
      <c r="S4" s="69">
        <f>IF(RES_hh_tesh_in!S4=0,0,RES_hh_tesh_in!S4/RES_summary!S$21)</f>
        <v>50.901056011787524</v>
      </c>
      <c r="T4" s="69">
        <f>IF(RES_hh_tesh_in!T4=0,0,RES_hh_tesh_in!T4/RES_summary!T$21)</f>
        <v>48.223156472675406</v>
      </c>
      <c r="U4" s="69">
        <f>IF(RES_hh_tesh_in!U4=0,0,RES_hh_tesh_in!U4/RES_summary!U$21)</f>
        <v>44.313079758576201</v>
      </c>
      <c r="V4" s="69">
        <f>IF(RES_hh_tesh_in!V4=0,0,RES_hh_tesh_in!V4/RES_summary!V$21)</f>
        <v>41.415921381402875</v>
      </c>
      <c r="W4" s="69">
        <f>IF(RES_hh_tesh_in!W4=0,0,RES_hh_tesh_in!W4/RES_summary!W$21)</f>
        <v>41.218416254594224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88.937386772973809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66.792686221510891</v>
      </c>
      <c r="I5" s="72">
        <f>IF(RES_hh_tesh_in!I5=0,0,RES_hh_tesh_in!I5/RES_summary!I$21)</f>
        <v>51.219863393931732</v>
      </c>
      <c r="J5" s="72">
        <f>IF(RES_hh_tesh_in!J5=0,0,RES_hh_tesh_in!J5/RES_summary!J$21)</f>
        <v>67.575810859181445</v>
      </c>
      <c r="K5" s="72">
        <f>IF(RES_hh_tesh_in!K5=0,0,RES_hh_tesh_in!K5/RES_summary!K$21)</f>
        <v>110.85708741803289</v>
      </c>
      <c r="L5" s="72">
        <f>IF(RES_hh_tesh_in!L5=0,0,RES_hh_tesh_in!L5/RES_summary!L$21)</f>
        <v>63.08107453511807</v>
      </c>
      <c r="M5" s="72">
        <f>IF(RES_hh_tesh_in!M5=0,0,RES_hh_tesh_in!M5/RES_summary!M$21)</f>
        <v>54.582677001182525</v>
      </c>
      <c r="N5" s="72">
        <f>IF(RES_hh_tesh_in!N5=0,0,RES_hh_tesh_in!N5/RES_summary!N$21)</f>
        <v>58.497592578224307</v>
      </c>
      <c r="O5" s="72">
        <f>IF(RES_hh_tesh_in!O5=0,0,RES_hh_tesh_in!O5/RES_summary!O$21)</f>
        <v>72.211869541873043</v>
      </c>
      <c r="P5" s="72">
        <f>IF(RES_hh_tesh_in!P5=0,0,RES_hh_tesh_in!P5/RES_summary!P$21)</f>
        <v>49.275771974856248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38.592455934125404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83.906399686877208</v>
      </c>
      <c r="D6" s="72">
        <f>IF(RES_hh_tesh_in!D6=0,0,RES_hh_tesh_in!D6/RES_summary!D$21)</f>
        <v>100.72311017858939</v>
      </c>
      <c r="E6" s="72">
        <f>IF(RES_hh_tesh_in!E6=0,0,RES_hh_tesh_in!E6/RES_summary!E$21)</f>
        <v>63.332745272891046</v>
      </c>
      <c r="F6" s="72">
        <f>IF(RES_hh_tesh_in!F6=0,0,RES_hh_tesh_in!F6/RES_summary!F$21)</f>
        <v>60.353294877629338</v>
      </c>
      <c r="G6" s="72">
        <f>IF(RES_hh_tesh_in!G6=0,0,RES_hh_tesh_in!G6/RES_summary!G$21)</f>
        <v>79.719035196314124</v>
      </c>
      <c r="H6" s="72">
        <f>IF(RES_hh_tesh_in!H6=0,0,RES_hh_tesh_in!H6/RES_summary!H$21)</f>
        <v>71.125317411645796</v>
      </c>
      <c r="I6" s="72">
        <f>IF(RES_hh_tesh_in!I6=0,0,RES_hh_tesh_in!I6/RES_summary!I$21)</f>
        <v>62.614509719853309</v>
      </c>
      <c r="J6" s="72">
        <f>IF(RES_hh_tesh_in!J6=0,0,RES_hh_tesh_in!J6/RES_summary!J$21)</f>
        <v>66.277965466808951</v>
      </c>
      <c r="K6" s="72">
        <f>IF(RES_hh_tesh_in!K6=0,0,RES_hh_tesh_in!K6/RES_summary!K$21)</f>
        <v>65.132970131699324</v>
      </c>
      <c r="L6" s="72">
        <f>IF(RES_hh_tesh_in!L6=0,0,RES_hh_tesh_in!L6/RES_summary!L$21)</f>
        <v>74.458739219776774</v>
      </c>
      <c r="M6" s="72">
        <f>IF(RES_hh_tesh_in!M6=0,0,RES_hh_tesh_in!M6/RES_summary!M$21)</f>
        <v>57.201765122960786</v>
      </c>
      <c r="N6" s="72">
        <f>IF(RES_hh_tesh_in!N6=0,0,RES_hh_tesh_in!N6/RES_summary!N$21)</f>
        <v>59.323408385292822</v>
      </c>
      <c r="O6" s="72">
        <f>IF(RES_hh_tesh_in!O6=0,0,RES_hh_tesh_in!O6/RES_summary!O$21)</f>
        <v>64.421950068344458</v>
      </c>
      <c r="P6" s="72">
        <f>IF(RES_hh_tesh_in!P6=0,0,RES_hh_tesh_in!P6/RES_summary!P$21)</f>
        <v>50.293410462014656</v>
      </c>
      <c r="Q6" s="72">
        <f>IF(RES_hh_tesh_in!Q6=0,0,RES_hh_tesh_in!Q6/RES_summary!Q$21)</f>
        <v>51.015799509897711</v>
      </c>
      <c r="R6" s="72">
        <f>IF(RES_hh_tesh_in!R6=0,0,RES_hh_tesh_in!R6/RES_summary!R$21)</f>
        <v>52.078067718107079</v>
      </c>
      <c r="S6" s="72">
        <f>IF(RES_hh_tesh_in!S6=0,0,RES_hh_tesh_in!S6/RES_summary!S$21)</f>
        <v>51.082067855311927</v>
      </c>
      <c r="T6" s="72">
        <f>IF(RES_hh_tesh_in!T6=0,0,RES_hh_tesh_in!T6/RES_summary!T$21)</f>
        <v>47.411060582622227</v>
      </c>
      <c r="U6" s="72">
        <f>IF(RES_hh_tesh_in!U6=0,0,RES_hh_tesh_in!U6/RES_summary!U$21)</f>
        <v>41.218892934588943</v>
      </c>
      <c r="V6" s="72">
        <f>IF(RES_hh_tesh_in!V6=0,0,RES_hh_tesh_in!V6/RES_summary!V$21)</f>
        <v>42.921744820899903</v>
      </c>
      <c r="W6" s="72">
        <f>IF(RES_hh_tesh_in!W6=0,0,RES_hh_tesh_in!W6/RES_summary!W$21)</f>
        <v>40.774479038409517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85.169654613976363</v>
      </c>
      <c r="D7" s="72">
        <f>IF(RES_hh_tesh_in!D7=0,0,RES_hh_tesh_in!D7/RES_summary!D$21)</f>
        <v>74.464765372218508</v>
      </c>
      <c r="E7" s="72">
        <f>IF(RES_hh_tesh_in!E7=0,0,RES_hh_tesh_in!E7/RES_summary!E$21)</f>
        <v>81.672159443637156</v>
      </c>
      <c r="F7" s="72">
        <f>IF(RES_hh_tesh_in!F7=0,0,RES_hh_tesh_in!F7/RES_summary!F$21)</f>
        <v>76.641723546617854</v>
      </c>
      <c r="G7" s="72">
        <f>IF(RES_hh_tesh_in!G7=0,0,RES_hh_tesh_in!G7/RES_summary!G$21)</f>
        <v>75.257703974375318</v>
      </c>
      <c r="H7" s="72">
        <f>IF(RES_hh_tesh_in!H7=0,0,RES_hh_tesh_in!H7/RES_summary!H$21)</f>
        <v>66.752227732376198</v>
      </c>
      <c r="I7" s="72">
        <f>IF(RES_hh_tesh_in!I7=0,0,RES_hh_tesh_in!I7/RES_summary!I$21)</f>
        <v>56.872476584013889</v>
      </c>
      <c r="J7" s="72">
        <f>IF(RES_hh_tesh_in!J7=0,0,RES_hh_tesh_in!J7/RES_summary!J$21)</f>
        <v>73.331794557024963</v>
      </c>
      <c r="K7" s="72">
        <f>IF(RES_hh_tesh_in!K7=0,0,RES_hh_tesh_in!K7/RES_summary!K$21)</f>
        <v>62.750247930914874</v>
      </c>
      <c r="L7" s="72">
        <f>IF(RES_hh_tesh_in!L7=0,0,RES_hh_tesh_in!L7/RES_summary!L$21)</f>
        <v>69.74085504786288</v>
      </c>
      <c r="M7" s="72">
        <f>IF(RES_hh_tesh_in!M7=0,0,RES_hh_tesh_in!M7/RES_summary!M$21)</f>
        <v>58.426459135895385</v>
      </c>
      <c r="N7" s="72">
        <f>IF(RES_hh_tesh_in!N7=0,0,RES_hh_tesh_in!N7/RES_summary!N$21)</f>
        <v>58.974913933997414</v>
      </c>
      <c r="O7" s="72">
        <f>IF(RES_hh_tesh_in!O7=0,0,RES_hh_tesh_in!O7/RES_summary!O$21)</f>
        <v>63.818583608744831</v>
      </c>
      <c r="P7" s="72">
        <f>IF(RES_hh_tesh_in!P7=0,0,RES_hh_tesh_in!P7/RES_summary!P$21)</f>
        <v>49.191971446790973</v>
      </c>
      <c r="Q7" s="72">
        <f>IF(RES_hh_tesh_in!Q7=0,0,RES_hh_tesh_in!Q7/RES_summary!Q$21)</f>
        <v>57.048225896886088</v>
      </c>
      <c r="R7" s="72">
        <f>IF(RES_hh_tesh_in!R7=0,0,RES_hh_tesh_in!R7/RES_summary!R$21)</f>
        <v>50.746568634195881</v>
      </c>
      <c r="S7" s="72">
        <f>IF(RES_hh_tesh_in!S7=0,0,RES_hh_tesh_in!S7/RES_summary!S$21)</f>
        <v>49.671833972369171</v>
      </c>
      <c r="T7" s="72">
        <f>IF(RES_hh_tesh_in!T7=0,0,RES_hh_tesh_in!T7/RES_summary!T$21)</f>
        <v>47.113787076011292</v>
      </c>
      <c r="U7" s="72">
        <f>IF(RES_hh_tesh_in!U7=0,0,RES_hh_tesh_in!U7/RES_summary!U$21)</f>
        <v>42.443583018883444</v>
      </c>
      <c r="V7" s="72">
        <f>IF(RES_hh_tesh_in!V7=0,0,RES_hh_tesh_in!V7/RES_summary!V$21)</f>
        <v>43.515657960756144</v>
      </c>
      <c r="W7" s="72">
        <f>IF(RES_hh_tesh_in!W7=0,0,RES_hh_tesh_in!W7/RES_summary!W$21)</f>
        <v>37.91055427091343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84.854358669729692</v>
      </c>
      <c r="D8" s="72">
        <f>IF(RES_hh_tesh_in!D8=0,0,RES_hh_tesh_in!D8/RES_summary!D$21)</f>
        <v>78.709737590958838</v>
      </c>
      <c r="E8" s="72">
        <f>IF(RES_hh_tesh_in!E8=0,0,RES_hh_tesh_in!E8/RES_summary!E$21)</f>
        <v>80.97806976088269</v>
      </c>
      <c r="F8" s="72">
        <f>IF(RES_hh_tesh_in!F8=0,0,RES_hh_tesh_in!F8/RES_summary!F$21)</f>
        <v>75.158772228461686</v>
      </c>
      <c r="G8" s="72">
        <f>IF(RES_hh_tesh_in!G8=0,0,RES_hh_tesh_in!G8/RES_summary!G$21)</f>
        <v>70.867386740408563</v>
      </c>
      <c r="H8" s="72">
        <f>IF(RES_hh_tesh_in!H8=0,0,RES_hh_tesh_in!H8/RES_summary!H$21)</f>
        <v>68.305004526772009</v>
      </c>
      <c r="I8" s="72">
        <f>IF(RES_hh_tesh_in!I8=0,0,RES_hh_tesh_in!I8/RES_summary!I$21)</f>
        <v>62.543170993118473</v>
      </c>
      <c r="J8" s="72">
        <f>IF(RES_hh_tesh_in!J8=0,0,RES_hh_tesh_in!J8/RES_summary!J$21)</f>
        <v>66.328276854479128</v>
      </c>
      <c r="K8" s="72">
        <f>IF(RES_hh_tesh_in!K8=0,0,RES_hh_tesh_in!K8/RES_summary!K$21)</f>
        <v>64.137493505819705</v>
      </c>
      <c r="L8" s="72">
        <f>IF(RES_hh_tesh_in!L8=0,0,RES_hh_tesh_in!L8/RES_summary!L$21)</f>
        <v>74.089064363274645</v>
      </c>
      <c r="M8" s="72">
        <f>IF(RES_hh_tesh_in!M8=0,0,RES_hh_tesh_in!M8/RES_summary!M$21)</f>
        <v>55.052407219211361</v>
      </c>
      <c r="N8" s="72">
        <f>IF(RES_hh_tesh_in!N8=0,0,RES_hh_tesh_in!N8/RES_summary!N$21)</f>
        <v>61.039955754249263</v>
      </c>
      <c r="O8" s="72">
        <f>IF(RES_hh_tesh_in!O8=0,0,RES_hh_tesh_in!O8/RES_summary!O$21)</f>
        <v>66.563852619005601</v>
      </c>
      <c r="P8" s="72">
        <f>IF(RES_hh_tesh_in!P8=0,0,RES_hh_tesh_in!P8/RES_summary!P$21)</f>
        <v>47.868562198525694</v>
      </c>
      <c r="Q8" s="72">
        <f>IF(RES_hh_tesh_in!Q8=0,0,RES_hh_tesh_in!Q8/RES_summary!Q$21)</f>
        <v>51.69356098566498</v>
      </c>
      <c r="R8" s="72">
        <f>IF(RES_hh_tesh_in!R8=0,0,RES_hh_tesh_in!R8/RES_summary!R$21)</f>
        <v>53.050049282893532</v>
      </c>
      <c r="S8" s="72">
        <f>IF(RES_hh_tesh_in!S8=0,0,RES_hh_tesh_in!S8/RES_summary!S$21)</f>
        <v>49.929695402516401</v>
      </c>
      <c r="T8" s="72">
        <f>IF(RES_hh_tesh_in!T8=0,0,RES_hh_tesh_in!T8/RES_summary!T$21)</f>
        <v>47.377223088705655</v>
      </c>
      <c r="U8" s="72">
        <f>IF(RES_hh_tesh_in!U8=0,0,RES_hh_tesh_in!U8/RES_summary!U$21)</f>
        <v>44.007986599888341</v>
      </c>
      <c r="V8" s="72">
        <f>IF(RES_hh_tesh_in!V8=0,0,RES_hh_tesh_in!V8/RES_summary!V$21)</f>
        <v>39.292762510373038</v>
      </c>
      <c r="W8" s="72">
        <f>IF(RES_hh_tesh_in!W8=0,0,RES_hh_tesh_in!W8/RES_summary!W$21)</f>
        <v>40.598669894633566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88.832628474911431</v>
      </c>
      <c r="D9" s="72">
        <f>IF(RES_hh_tesh_in!D9=0,0,RES_hh_tesh_in!D9/RES_summary!D$21)</f>
        <v>72.670712193368786</v>
      </c>
      <c r="E9" s="72">
        <f>IF(RES_hh_tesh_in!E9=0,0,RES_hh_tesh_in!E9/RES_summary!E$21)</f>
        <v>83.538218383724413</v>
      </c>
      <c r="F9" s="72">
        <f>IF(RES_hh_tesh_in!F9=0,0,RES_hh_tesh_in!F9/RES_summary!F$21)</f>
        <v>75.97121822903901</v>
      </c>
      <c r="G9" s="72">
        <f>IF(RES_hh_tesh_in!G9=0,0,RES_hh_tesh_in!G9/RES_summary!G$21)</f>
        <v>65.663507871535771</v>
      </c>
      <c r="H9" s="72">
        <f>IF(RES_hh_tesh_in!H9=0,0,RES_hh_tesh_in!H9/RES_summary!H$21)</f>
        <v>55.259362724461745</v>
      </c>
      <c r="I9" s="72">
        <f>IF(RES_hh_tesh_in!I9=0,0,RES_hh_tesh_in!I9/RES_summary!I$21)</f>
        <v>71.351122744946451</v>
      </c>
      <c r="J9" s="72">
        <f>IF(RES_hh_tesh_in!J9=0,0,RES_hh_tesh_in!J9/RES_summary!J$21)</f>
        <v>69.885007498725429</v>
      </c>
      <c r="K9" s="72">
        <f>IF(RES_hh_tesh_in!K9=0,0,RES_hh_tesh_in!K9/RES_summary!K$21)</f>
        <v>63.85377347601942</v>
      </c>
      <c r="L9" s="72">
        <f>IF(RES_hh_tesh_in!L9=0,0,RES_hh_tesh_in!L9/RES_summary!L$21)</f>
        <v>81.779087311913997</v>
      </c>
      <c r="M9" s="72">
        <f>IF(RES_hh_tesh_in!M9=0,0,RES_hh_tesh_in!M9/RES_summary!M$21)</f>
        <v>56.18709926438251</v>
      </c>
      <c r="N9" s="72">
        <f>IF(RES_hh_tesh_in!N9=0,0,RES_hh_tesh_in!N9/RES_summary!N$21)</f>
        <v>62.17137009626078</v>
      </c>
      <c r="O9" s="72">
        <f>IF(RES_hh_tesh_in!O9=0,0,RES_hh_tesh_in!O9/RES_summary!O$21)</f>
        <v>68.845201970070661</v>
      </c>
      <c r="P9" s="72">
        <f>IF(RES_hh_tesh_in!P9=0,0,RES_hh_tesh_in!P9/RES_summary!P$21)</f>
        <v>47.579647894761997</v>
      </c>
      <c r="Q9" s="72">
        <f>IF(RES_hh_tesh_in!Q9=0,0,RES_hh_tesh_in!Q9/RES_summary!Q$21)</f>
        <v>53.132208964444423</v>
      </c>
      <c r="R9" s="72">
        <f>IF(RES_hh_tesh_in!R9=0,0,RES_hh_tesh_in!R9/RES_summary!R$21)</f>
        <v>55.893984257837829</v>
      </c>
      <c r="S9" s="72">
        <f>IF(RES_hh_tesh_in!S9=0,0,RES_hh_tesh_in!S9/RES_summary!S$21)</f>
        <v>50.311762572943977</v>
      </c>
      <c r="T9" s="72">
        <f>IF(RES_hh_tesh_in!T9=0,0,RES_hh_tesh_in!T9/RES_summary!T$21)</f>
        <v>46.950912042523314</v>
      </c>
      <c r="U9" s="72">
        <f>IF(RES_hh_tesh_in!U9=0,0,RES_hh_tesh_in!U9/RES_summary!U$21)</f>
        <v>44.199597015195444</v>
      </c>
      <c r="V9" s="72">
        <f>IF(RES_hh_tesh_in!V9=0,0,RES_hh_tesh_in!V9/RES_summary!V$21)</f>
        <v>37.897063687710855</v>
      </c>
      <c r="W9" s="72">
        <f>IF(RES_hh_tesh_in!W9=0,0,RES_hh_tesh_in!W9/RES_summary!W$21)</f>
        <v>42.157685587865991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80.624870578435093</v>
      </c>
      <c r="D11" s="72">
        <f>IF(RES_hh_tesh_in!D11=0,0,RES_hh_tesh_in!D11/RES_summary!D$21)</f>
        <v>82.237587804945179</v>
      </c>
      <c r="E11" s="72">
        <f>IF(RES_hh_tesh_in!E11=0,0,RES_hh_tesh_in!E11/RES_summary!E$21)</f>
        <v>81.845977252861744</v>
      </c>
      <c r="F11" s="72">
        <f>IF(RES_hh_tesh_in!F11=0,0,RES_hh_tesh_in!F11/RES_summary!F$21)</f>
        <v>77.366194525059313</v>
      </c>
      <c r="G11" s="72">
        <f>IF(RES_hh_tesh_in!G11=0,0,RES_hh_tesh_in!G11/RES_summary!G$21)</f>
        <v>71.58264108466345</v>
      </c>
      <c r="H11" s="72">
        <f>IF(RES_hh_tesh_in!H11=0,0,RES_hh_tesh_in!H11/RES_summary!H$21)</f>
        <v>69.152738834747552</v>
      </c>
      <c r="I11" s="72">
        <f>IF(RES_hh_tesh_in!I11=0,0,RES_hh_tesh_in!I11/RES_summary!I$21)</f>
        <v>72.447067863864817</v>
      </c>
      <c r="J11" s="72">
        <f>IF(RES_hh_tesh_in!J11=0,0,RES_hh_tesh_in!J11/RES_summary!J$21)</f>
        <v>70.138028570234127</v>
      </c>
      <c r="K11" s="72">
        <f>IF(RES_hh_tesh_in!K11=0,0,RES_hh_tesh_in!K11/RES_summary!K$21)</f>
        <v>61.465034832920495</v>
      </c>
      <c r="L11" s="72">
        <f>IF(RES_hh_tesh_in!L11=0,0,RES_hh_tesh_in!L11/RES_summary!L$21)</f>
        <v>60.434945457673074</v>
      </c>
      <c r="M11" s="72">
        <f>IF(RES_hh_tesh_in!M11=0,0,RES_hh_tesh_in!M11/RES_summary!M$21)</f>
        <v>64.176646950335723</v>
      </c>
      <c r="N11" s="72">
        <f>IF(RES_hh_tesh_in!N11=0,0,RES_hh_tesh_in!N11/RES_summary!N$21)</f>
        <v>65.904509752126458</v>
      </c>
      <c r="O11" s="72">
        <f>IF(RES_hh_tesh_in!O11=0,0,RES_hh_tesh_in!O11/RES_summary!O$21)</f>
        <v>58.463838963618507</v>
      </c>
      <c r="P11" s="72">
        <f>IF(RES_hh_tesh_in!P11=0,0,RES_hh_tesh_in!P11/RES_summary!P$21)</f>
        <v>56.741208268874523</v>
      </c>
      <c r="Q11" s="72">
        <f>IF(RES_hh_tesh_in!Q11=0,0,RES_hh_tesh_in!Q11/RES_summary!Q$21)</f>
        <v>53.1865277624279</v>
      </c>
      <c r="R11" s="72">
        <f>IF(RES_hh_tesh_in!R11=0,0,RES_hh_tesh_in!R11/RES_summary!R$21)</f>
        <v>50.525875883179765</v>
      </c>
      <c r="S11" s="72">
        <f>IF(RES_hh_tesh_in!S11=0,0,RES_hh_tesh_in!S11/RES_summary!S$21)</f>
        <v>48.775033167970513</v>
      </c>
      <c r="T11" s="72">
        <f>IF(RES_hh_tesh_in!T11=0,0,RES_hh_tesh_in!T11/RES_summary!T$21)</f>
        <v>47.845518359581263</v>
      </c>
      <c r="U11" s="72">
        <f>IF(RES_hh_tesh_in!U11=0,0,RES_hh_tesh_in!U11/RES_summary!U$21)</f>
        <v>43.747568504187143</v>
      </c>
      <c r="V11" s="72">
        <f>IF(RES_hh_tesh_in!V11=0,0,RES_hh_tesh_in!V11/RES_summary!V$21)</f>
        <v>41.876853449019166</v>
      </c>
      <c r="W11" s="72">
        <f>IF(RES_hh_tesh_in!W11=0,0,RES_hh_tesh_in!W11/RES_summary!W$21)</f>
        <v>40.038472101240146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78.606368003005102</v>
      </c>
      <c r="D12" s="72">
        <f>IF(RES_hh_tesh_in!D12=0,0,RES_hh_tesh_in!D12/RES_summary!D$21)</f>
        <v>80.558756772042543</v>
      </c>
      <c r="E12" s="72">
        <f>IF(RES_hh_tesh_in!E12=0,0,RES_hh_tesh_in!E12/RES_summary!E$21)</f>
        <v>78.204033093673047</v>
      </c>
      <c r="F12" s="72">
        <f>IF(RES_hh_tesh_in!F12=0,0,RES_hh_tesh_in!F12/RES_summary!F$21)</f>
        <v>81.964310040496869</v>
      </c>
      <c r="G12" s="72">
        <f>IF(RES_hh_tesh_in!G12=0,0,RES_hh_tesh_in!G12/RES_summary!G$21)</f>
        <v>79.568588924118686</v>
      </c>
      <c r="H12" s="72">
        <f>IF(RES_hh_tesh_in!H12=0,0,RES_hh_tesh_in!H12/RES_summary!H$21)</f>
        <v>67.301586116127964</v>
      </c>
      <c r="I12" s="72">
        <f>IF(RES_hh_tesh_in!I12=0,0,RES_hh_tesh_in!I12/RES_summary!I$21)</f>
        <v>62.597857483092142</v>
      </c>
      <c r="J12" s="72">
        <f>IF(RES_hh_tesh_in!J12=0,0,RES_hh_tesh_in!J12/RES_summary!J$21)</f>
        <v>69.7895815823493</v>
      </c>
      <c r="K12" s="72">
        <f>IF(RES_hh_tesh_in!K12=0,0,RES_hh_tesh_in!K12/RES_summary!K$21)</f>
        <v>63.775637243105308</v>
      </c>
      <c r="L12" s="72">
        <f>IF(RES_hh_tesh_in!L12=0,0,RES_hh_tesh_in!L12/RES_summary!L$21)</f>
        <v>70.435091932602688</v>
      </c>
      <c r="M12" s="72">
        <f>IF(RES_hh_tesh_in!M12=0,0,RES_hh_tesh_in!M12/RES_summary!M$21)</f>
        <v>61.026346536291193</v>
      </c>
      <c r="N12" s="72">
        <f>IF(RES_hh_tesh_in!N12=0,0,RES_hh_tesh_in!N12/RES_summary!N$21)</f>
        <v>61.247487072933289</v>
      </c>
      <c r="O12" s="72">
        <f>IF(RES_hh_tesh_in!O12=0,0,RES_hh_tesh_in!O12/RES_summary!O$21)</f>
        <v>59.258427419844296</v>
      </c>
      <c r="P12" s="72">
        <f>IF(RES_hh_tesh_in!P12=0,0,RES_hh_tesh_in!P12/RES_summary!P$21)</f>
        <v>54.366732430692053</v>
      </c>
      <c r="Q12" s="72">
        <f>IF(RES_hh_tesh_in!Q12=0,0,RES_hh_tesh_in!Q12/RES_summary!Q$21)</f>
        <v>54.684315006329008</v>
      </c>
      <c r="R12" s="72">
        <f>IF(RES_hh_tesh_in!R12=0,0,RES_hh_tesh_in!R12/RES_summary!R$21)</f>
        <v>55.511177122127023</v>
      </c>
      <c r="S12" s="72">
        <f>IF(RES_hh_tesh_in!S12=0,0,RES_hh_tesh_in!S12/RES_summary!S$21)</f>
        <v>51.876489643610078</v>
      </c>
      <c r="T12" s="72">
        <f>IF(RES_hh_tesh_in!T12=0,0,RES_hh_tesh_in!T12/RES_summary!T$21)</f>
        <v>49.385082669042887</v>
      </c>
      <c r="U12" s="72">
        <f>IF(RES_hh_tesh_in!U12=0,0,RES_hh_tesh_in!U12/RES_summary!U$21)</f>
        <v>45.702972698487883</v>
      </c>
      <c r="V12" s="72">
        <f>IF(RES_hh_tesh_in!V12=0,0,RES_hh_tesh_in!V12/RES_summary!V$21)</f>
        <v>41.35077618228425</v>
      </c>
      <c r="W12" s="72">
        <f>IF(RES_hh_tesh_in!W12=0,0,RES_hh_tesh_in!W12/RES_summary!W$21)</f>
        <v>46.031910782698397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86.238947610077119</v>
      </c>
      <c r="D13" s="74">
        <f>IF(RES_hh_tesh_in!D13=0,0,RES_hh_tesh_in!D13/RES_summary!D$21)</f>
        <v>102.32270728314946</v>
      </c>
      <c r="E13" s="74">
        <f>IF(RES_hh_tesh_in!E13=0,0,RES_hh_tesh_in!E13/RES_summary!E$21)</f>
        <v>0</v>
      </c>
      <c r="F13" s="74">
        <f>IF(RES_hh_tesh_in!F13=0,0,RES_hh_tesh_in!F13/RES_summary!F$21)</f>
        <v>0</v>
      </c>
      <c r="G13" s="74">
        <f>IF(RES_hh_tesh_in!G13=0,0,RES_hh_tesh_in!G13/RES_summary!G$21)</f>
        <v>0</v>
      </c>
      <c r="H13" s="74">
        <f>IF(RES_hh_tesh_in!H13=0,0,RES_hh_tesh_in!H13/RES_summary!H$21)</f>
        <v>0</v>
      </c>
      <c r="I13" s="74">
        <f>IF(RES_hh_tesh_in!I13=0,0,RES_hh_tesh_in!I13/RES_summary!I$21)</f>
        <v>50.516447615576737</v>
      </c>
      <c r="J13" s="74">
        <f>IF(RES_hh_tesh_in!J13=0,0,RES_hh_tesh_in!J13/RES_summary!J$21)</f>
        <v>82.334233270645058</v>
      </c>
      <c r="K13" s="74">
        <f>IF(RES_hh_tesh_in!K13=0,0,RES_hh_tesh_in!K13/RES_summary!K$21)</f>
        <v>64.268800448425736</v>
      </c>
      <c r="L13" s="74">
        <f>IF(RES_hh_tesh_in!L13=0,0,RES_hh_tesh_in!L13/RES_summary!L$21)</f>
        <v>77.568273395268378</v>
      </c>
      <c r="M13" s="74">
        <f>IF(RES_hh_tesh_in!M13=0,0,RES_hh_tesh_in!M13/RES_summary!M$21)</f>
        <v>56.520345550889282</v>
      </c>
      <c r="N13" s="74">
        <f>IF(RES_hh_tesh_in!N13=0,0,RES_hh_tesh_in!N13/RES_summary!N$21)</f>
        <v>65.715991900259311</v>
      </c>
      <c r="O13" s="74">
        <f>IF(RES_hh_tesh_in!O13=0,0,RES_hh_tesh_in!O13/RES_summary!O$21)</f>
        <v>75.014921714009304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0</v>
      </c>
      <c r="U13" s="74">
        <f>IF(RES_hh_tesh_in!U13=0,0,RES_hh_tesh_in!U13/RES_summary!U$21)</f>
        <v>0</v>
      </c>
      <c r="V13" s="74">
        <f>IF(RES_hh_tesh_in!V13=0,0,RES_hh_tesh_in!V13/RES_summary!V$21)</f>
        <v>0</v>
      </c>
      <c r="W13" s="74">
        <f>IF(RES_hh_tesh_in!W13=0,0,RES_hh_tesh_in!W13/RES_summary!W$21)</f>
        <v>39.625930783264856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1.9676471944050657</v>
      </c>
      <c r="D14" s="76">
        <f>IF(RES_hh_tesh_in!D14=0,0,RES_hh_tesh_in!D14/RES_summary!D$21)</f>
        <v>1.7549493157970817</v>
      </c>
      <c r="E14" s="76">
        <f>IF(RES_hh_tesh_in!E14=0,0,RES_hh_tesh_in!E14/RES_summary!E$21)</f>
        <v>1.8103549033335216</v>
      </c>
      <c r="F14" s="76">
        <f>IF(RES_hh_tesh_in!F14=0,0,RES_hh_tesh_in!F14/RES_summary!F$21)</f>
        <v>1.6855902097075743</v>
      </c>
      <c r="G14" s="76">
        <f>IF(RES_hh_tesh_in!G14=0,0,RES_hh_tesh_in!G14/RES_summary!G$21)</f>
        <v>1.5597488633658148</v>
      </c>
      <c r="H14" s="76">
        <f>IF(RES_hh_tesh_in!H14=0,0,RES_hh_tesh_in!H14/RES_summary!H$21)</f>
        <v>1.3464360482870252</v>
      </c>
      <c r="I14" s="76">
        <f>IF(RES_hh_tesh_in!I14=0,0,RES_hh_tesh_in!I14/RES_summary!I$21)</f>
        <v>1.1284494811309185</v>
      </c>
      <c r="J14" s="76">
        <f>IF(RES_hh_tesh_in!J14=0,0,RES_hh_tesh_in!J14/RES_summary!J$21)</f>
        <v>1.313812577328189</v>
      </c>
      <c r="K14" s="76">
        <f>IF(RES_hh_tesh_in!K14=0,0,RES_hh_tesh_in!K14/RES_summary!K$21)</f>
        <v>1.2367660007512398</v>
      </c>
      <c r="L14" s="76">
        <f>IF(RES_hh_tesh_in!L14=0,0,RES_hh_tesh_in!L14/RES_summary!L$21)</f>
        <v>1.3928671832650938</v>
      </c>
      <c r="M14" s="76">
        <f>IF(RES_hh_tesh_in!M14=0,0,RES_hh_tesh_in!M14/RES_summary!M$21)</f>
        <v>1.115922612876679</v>
      </c>
      <c r="N14" s="76">
        <f>IF(RES_hh_tesh_in!N14=0,0,RES_hh_tesh_in!N14/RES_summary!N$21)</f>
        <v>1.184971903050378</v>
      </c>
      <c r="O14" s="76">
        <f>IF(RES_hh_tesh_in!O14=0,0,RES_hh_tesh_in!O14/RES_summary!O$21)</f>
        <v>1.2730167431304502</v>
      </c>
      <c r="P14" s="76">
        <f>IF(RES_hh_tesh_in!P14=0,0,RES_hh_tesh_in!P14/RES_summary!P$21)</f>
        <v>0.93133883325981837</v>
      </c>
      <c r="Q14" s="76">
        <f>IF(RES_hh_tesh_in!Q14=0,0,RES_hh_tesh_in!Q14/RES_summary!Q$21)</f>
        <v>1.0117236175632451</v>
      </c>
      <c r="R14" s="76">
        <f>IF(RES_hh_tesh_in!R14=0,0,RES_hh_tesh_in!R14/RES_summary!R$21)</f>
        <v>0.97451745709461912</v>
      </c>
      <c r="S14" s="76">
        <f>IF(RES_hh_tesh_in!S14=0,0,RES_hh_tesh_in!S14/RES_summary!S$21)</f>
        <v>0.94697037615849111</v>
      </c>
      <c r="T14" s="76">
        <f>IF(RES_hh_tesh_in!T14=0,0,RES_hh_tesh_in!T14/RES_summary!T$21)</f>
        <v>0.89843637789021247</v>
      </c>
      <c r="U14" s="76">
        <f>IF(RES_hh_tesh_in!U14=0,0,RES_hh_tesh_in!U14/RES_summary!U$21)</f>
        <v>0.81516020451686444</v>
      </c>
      <c r="V14" s="76">
        <f>IF(RES_hh_tesh_in!V14=0,0,RES_hh_tesh_in!V14/RES_summary!V$21)</f>
        <v>0.74338137498745716</v>
      </c>
      <c r="W14" s="76">
        <f>IF(RES_hh_tesh_in!W14=0,0,RES_hh_tesh_in!W14/RES_summary!W$21)</f>
        <v>0.73149350696582605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0.12025895670698415</v>
      </c>
      <c r="D15" s="69">
        <f>IF(RES_hh_tesh_in!D15=0,0,RES_hh_tesh_in!D15/RES_summary!D$21)</f>
        <v>5.1110300965831051E-2</v>
      </c>
      <c r="E15" s="69">
        <f>IF(RES_hh_tesh_in!E15=0,0,RES_hh_tesh_in!E15/RES_summary!E$21)</f>
        <v>0.13652380289763691</v>
      </c>
      <c r="F15" s="69">
        <f>IF(RES_hh_tesh_in!F15=0,0,RES_hh_tesh_in!F15/RES_summary!F$21)</f>
        <v>6.029082081520936E-2</v>
      </c>
      <c r="G15" s="69">
        <f>IF(RES_hh_tesh_in!G15=0,0,RES_hh_tesh_in!G15/RES_summary!G$21)</f>
        <v>0.36303749030972515</v>
      </c>
      <c r="H15" s="69">
        <f>IF(RES_hh_tesh_in!H15=0,0,RES_hh_tesh_in!H15/RES_summary!H$21)</f>
        <v>0.97897052943431651</v>
      </c>
      <c r="I15" s="69">
        <f>IF(RES_hh_tesh_in!I15=0,0,RES_hh_tesh_in!I15/RES_summary!I$21)</f>
        <v>0.29397335916132883</v>
      </c>
      <c r="J15" s="69">
        <f>IF(RES_hh_tesh_in!J15=0,0,RES_hh_tesh_in!J15/RES_summary!J$21)</f>
        <v>0.28167229418869327</v>
      </c>
      <c r="K15" s="69">
        <f>IF(RES_hh_tesh_in!K15=0,0,RES_hh_tesh_in!K15/RES_summary!K$21)</f>
        <v>8.2745290184448414E-2</v>
      </c>
      <c r="L15" s="69">
        <f>IF(RES_hh_tesh_in!L15=0,0,RES_hh_tesh_in!L15/RES_summary!L$21)</f>
        <v>0.42208078892586637</v>
      </c>
      <c r="M15" s="69">
        <f>IF(RES_hh_tesh_in!M15=0,0,RES_hh_tesh_in!M15/RES_summary!M$21)</f>
        <v>7.0676804395911494E-2</v>
      </c>
      <c r="N15" s="69">
        <f>IF(RES_hh_tesh_in!N15=0,0,RES_hh_tesh_in!N15/RES_summary!N$21)</f>
        <v>0.42978940501289564</v>
      </c>
      <c r="O15" s="69">
        <f>IF(RES_hh_tesh_in!O15=0,0,RES_hh_tesh_in!O15/RES_summary!O$21)</f>
        <v>0.64637651351880021</v>
      </c>
      <c r="P15" s="69">
        <f>IF(RES_hh_tesh_in!P15=0,0,RES_hh_tesh_in!P15/RES_summary!P$21)</f>
        <v>0.41096811068345412</v>
      </c>
      <c r="Q15" s="69">
        <f>IF(RES_hh_tesh_in!Q15=0,0,RES_hh_tesh_in!Q15/RES_summary!Q$21)</f>
        <v>0.31186090960627516</v>
      </c>
      <c r="R15" s="69">
        <f>IF(RES_hh_tesh_in!R15=0,0,RES_hh_tesh_in!R15/RES_summary!R$21)</f>
        <v>0.44531608726427779</v>
      </c>
      <c r="S15" s="69">
        <f>IF(RES_hh_tesh_in!S15=0,0,RES_hh_tesh_in!S15/RES_summary!S$21)</f>
        <v>0.41911087965714394</v>
      </c>
      <c r="T15" s="69">
        <f>IF(RES_hh_tesh_in!T15=0,0,RES_hh_tesh_in!T15/RES_summary!T$21)</f>
        <v>0.61576755493401769</v>
      </c>
      <c r="U15" s="69">
        <f>IF(RES_hh_tesh_in!U15=0,0,RES_hh_tesh_in!U15/RES_summary!U$21)</f>
        <v>1.1521051357611527</v>
      </c>
      <c r="V15" s="69">
        <f>IF(RES_hh_tesh_in!V15=0,0,RES_hh_tesh_in!V15/RES_summary!V$21)</f>
        <v>1.9665743153475075</v>
      </c>
      <c r="W15" s="69">
        <f>IF(RES_hh_tesh_in!W15=0,0,RES_hh_tesh_in!W15/RES_summary!W$21)</f>
        <v>1.3571468186828179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0.12025895670698415</v>
      </c>
      <c r="D16" s="72">
        <f>IF(RES_hh_tesh_in!D16=0,0,RES_hh_tesh_in!D16/RES_summary!D$21)</f>
        <v>5.1110300965831051E-2</v>
      </c>
      <c r="E16" s="72">
        <f>IF(RES_hh_tesh_in!E16=0,0,RES_hh_tesh_in!E16/RES_summary!E$21)</f>
        <v>0.13652380289763691</v>
      </c>
      <c r="F16" s="72">
        <f>IF(RES_hh_tesh_in!F16=0,0,RES_hh_tesh_in!F16/RES_summary!F$21)</f>
        <v>6.029082081520936E-2</v>
      </c>
      <c r="G16" s="72">
        <f>IF(RES_hh_tesh_in!G16=0,0,RES_hh_tesh_in!G16/RES_summary!G$21)</f>
        <v>0.36303749030972515</v>
      </c>
      <c r="H16" s="72">
        <f>IF(RES_hh_tesh_in!H16=0,0,RES_hh_tesh_in!H16/RES_summary!H$21)</f>
        <v>0.97897052943431651</v>
      </c>
      <c r="I16" s="72">
        <f>IF(RES_hh_tesh_in!I16=0,0,RES_hh_tesh_in!I16/RES_summary!I$21)</f>
        <v>0.29397335916132883</v>
      </c>
      <c r="J16" s="72">
        <f>IF(RES_hh_tesh_in!J16=0,0,RES_hh_tesh_in!J16/RES_summary!J$21)</f>
        <v>0.28167229418869327</v>
      </c>
      <c r="K16" s="72">
        <f>IF(RES_hh_tesh_in!K16=0,0,RES_hh_tesh_in!K16/RES_summary!K$21)</f>
        <v>8.2745290184448414E-2</v>
      </c>
      <c r="L16" s="72">
        <f>IF(RES_hh_tesh_in!L16=0,0,RES_hh_tesh_in!L16/RES_summary!L$21)</f>
        <v>0.42208078892586637</v>
      </c>
      <c r="M16" s="72">
        <f>IF(RES_hh_tesh_in!M16=0,0,RES_hh_tesh_in!M16/RES_summary!M$21)</f>
        <v>7.0676804395911494E-2</v>
      </c>
      <c r="N16" s="72">
        <f>IF(RES_hh_tesh_in!N16=0,0,RES_hh_tesh_in!N16/RES_summary!N$21)</f>
        <v>0.42978940501289564</v>
      </c>
      <c r="O16" s="72">
        <f>IF(RES_hh_tesh_in!O16=0,0,RES_hh_tesh_in!O16/RES_summary!O$21)</f>
        <v>0.64637651351880021</v>
      </c>
      <c r="P16" s="72">
        <f>IF(RES_hh_tesh_in!P16=0,0,RES_hh_tesh_in!P16/RES_summary!P$21)</f>
        <v>0.41096811068345412</v>
      </c>
      <c r="Q16" s="72">
        <f>IF(RES_hh_tesh_in!Q16=0,0,RES_hh_tesh_in!Q16/RES_summary!Q$21)</f>
        <v>0.31186090960627516</v>
      </c>
      <c r="R16" s="72">
        <f>IF(RES_hh_tesh_in!R16=0,0,RES_hh_tesh_in!R16/RES_summary!R$21)</f>
        <v>0.44531608726427779</v>
      </c>
      <c r="S16" s="72">
        <f>IF(RES_hh_tesh_in!S16=0,0,RES_hh_tesh_in!S16/RES_summary!S$21)</f>
        <v>0.41911087965714394</v>
      </c>
      <c r="T16" s="72">
        <f>IF(RES_hh_tesh_in!T16=0,0,RES_hh_tesh_in!T16/RES_summary!T$21)</f>
        <v>0.61576755493401769</v>
      </c>
      <c r="U16" s="72">
        <f>IF(RES_hh_tesh_in!U16=0,0,RES_hh_tesh_in!U16/RES_summary!U$21)</f>
        <v>1.1521051357611527</v>
      </c>
      <c r="V16" s="72">
        <f>IF(RES_hh_tesh_in!V16=0,0,RES_hh_tesh_in!V16/RES_summary!V$21)</f>
        <v>1.9665743153475075</v>
      </c>
      <c r="W16" s="72">
        <f>IF(RES_hh_tesh_in!W16=0,0,RES_hh_tesh_in!W16/RES_summary!W$21)</f>
        <v>1.3571468186828179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9.6014532037957938</v>
      </c>
      <c r="D17" s="69">
        <f>IF(RES_hh_tesh_in!D17=0,0,RES_hh_tesh_in!D17/RES_summary!D$21)</f>
        <v>9.5844910499348135</v>
      </c>
      <c r="E17" s="69">
        <f>IF(RES_hh_tesh_in!E17=0,0,RES_hh_tesh_in!E17/RES_summary!E$21)</f>
        <v>9.5518292666752984</v>
      </c>
      <c r="F17" s="69">
        <f>IF(RES_hh_tesh_in!F17=0,0,RES_hh_tesh_in!F17/RES_summary!F$21)</f>
        <v>10.371474099828275</v>
      </c>
      <c r="G17" s="69">
        <f>IF(RES_hh_tesh_in!G17=0,0,RES_hh_tesh_in!G17/RES_summary!G$21)</f>
        <v>10.645425203484857</v>
      </c>
      <c r="H17" s="69">
        <f>IF(RES_hh_tesh_in!H17=0,0,RES_hh_tesh_in!H17/RES_summary!H$21)</f>
        <v>11.0703671309144</v>
      </c>
      <c r="I17" s="69">
        <f>IF(RES_hh_tesh_in!I17=0,0,RES_hh_tesh_in!I17/RES_summary!I$21)</f>
        <v>10.841692138995111</v>
      </c>
      <c r="J17" s="69">
        <f>IF(RES_hh_tesh_in!J17=0,0,RES_hh_tesh_in!J17/RES_summary!J$21)</f>
        <v>11.119803430374185</v>
      </c>
      <c r="K17" s="69">
        <f>IF(RES_hh_tesh_in!K17=0,0,RES_hh_tesh_in!K17/RES_summary!K$21)</f>
        <v>11.524787905303809</v>
      </c>
      <c r="L17" s="69">
        <f>IF(RES_hh_tesh_in!L17=0,0,RES_hh_tesh_in!L17/RES_summary!L$21)</f>
        <v>11.229413157118874</v>
      </c>
      <c r="M17" s="69">
        <f>IF(RES_hh_tesh_in!M17=0,0,RES_hh_tesh_in!M17/RES_summary!M$21)</f>
        <v>10.782309376197603</v>
      </c>
      <c r="N17" s="69">
        <f>IF(RES_hh_tesh_in!N17=0,0,RES_hh_tesh_in!N17/RES_summary!N$21)</f>
        <v>11.444357532667835</v>
      </c>
      <c r="O17" s="69">
        <f>IF(RES_hh_tesh_in!O17=0,0,RES_hh_tesh_in!O17/RES_summary!O$21)</f>
        <v>11.375138168617923</v>
      </c>
      <c r="P17" s="69">
        <f>IF(RES_hh_tesh_in!P17=0,0,RES_hh_tesh_in!P17/RES_summary!P$21)</f>
        <v>11.661989746608278</v>
      </c>
      <c r="Q17" s="69">
        <f>IF(RES_hh_tesh_in!Q17=0,0,RES_hh_tesh_in!Q17/RES_summary!Q$21)</f>
        <v>11.43967877874155</v>
      </c>
      <c r="R17" s="69">
        <f>IF(RES_hh_tesh_in!R17=0,0,RES_hh_tesh_in!R17/RES_summary!R$21)</f>
        <v>11.792865584892231</v>
      </c>
      <c r="S17" s="69">
        <f>IF(RES_hh_tesh_in!S17=0,0,RES_hh_tesh_in!S17/RES_summary!S$21)</f>
        <v>11.642407715650203</v>
      </c>
      <c r="T17" s="69">
        <f>IF(RES_hh_tesh_in!T17=0,0,RES_hh_tesh_in!T17/RES_summary!T$21)</f>
        <v>11.66945029533999</v>
      </c>
      <c r="U17" s="69">
        <f>IF(RES_hh_tesh_in!U17=0,0,RES_hh_tesh_in!U17/RES_summary!U$21)</f>
        <v>11.74601825371634</v>
      </c>
      <c r="V17" s="69">
        <f>IF(RES_hh_tesh_in!V17=0,0,RES_hh_tesh_in!V17/RES_summary!V$21)</f>
        <v>10.719436985687183</v>
      </c>
      <c r="W17" s="69">
        <f>IF(RES_hh_tesh_in!W17=0,0,RES_hh_tesh_in!W17/RES_summary!W$21)</f>
        <v>11.173181445730787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9.8988307428311231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10.852262788738145</v>
      </c>
      <c r="I18" s="72">
        <f>IF(RES_hh_tesh_in!I18=0,0,RES_hh_tesh_in!I18/RES_summary!I$21)</f>
        <v>8.7538528749383051</v>
      </c>
      <c r="J18" s="72">
        <f>IF(RES_hh_tesh_in!J18=0,0,RES_hh_tesh_in!J18/RES_summary!J$21)</f>
        <v>11.664468667248771</v>
      </c>
      <c r="K18" s="72">
        <f>IF(RES_hh_tesh_in!K18=0,0,RES_hh_tesh_in!K18/RES_summary!K$21)</f>
        <v>21.466116903441961</v>
      </c>
      <c r="L18" s="72">
        <f>IF(RES_hh_tesh_in!L18=0,0,RES_hh_tesh_in!L18/RES_summary!L$21)</f>
        <v>10.985628728888999</v>
      </c>
      <c r="M18" s="72">
        <f>IF(RES_hh_tesh_in!M18=0,0,RES_hh_tesh_in!M18/RES_summary!M$21)</f>
        <v>10.999215422696663</v>
      </c>
      <c r="N18" s="72">
        <f>IF(RES_hh_tesh_in!N18=0,0,RES_hh_tesh_in!N18/RES_summary!N$21)</f>
        <v>11.346879108773662</v>
      </c>
      <c r="O18" s="72">
        <f>IF(RES_hh_tesh_in!O18=0,0,RES_hh_tesh_in!O18/RES_summary!O$21)</f>
        <v>11.508213705665511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9.5376227904298734</v>
      </c>
      <c r="D19" s="72">
        <f>IF(RES_hh_tesh_in!D19=0,0,RES_hh_tesh_in!D19/RES_summary!D$21)</f>
        <v>9.5791824321957204</v>
      </c>
      <c r="E19" s="72">
        <f>IF(RES_hh_tesh_in!E19=0,0,RES_hh_tesh_in!E19/RES_summary!E$21)</f>
        <v>9.4569795023741836</v>
      </c>
      <c r="F19" s="72">
        <f>IF(RES_hh_tesh_in!F19=0,0,RES_hh_tesh_in!F19/RES_summary!F$21)</f>
        <v>10.182191143875007</v>
      </c>
      <c r="G19" s="72">
        <f>IF(RES_hh_tesh_in!G19=0,0,RES_hh_tesh_in!G19/RES_summary!G$21)</f>
        <v>10.546211563087908</v>
      </c>
      <c r="H19" s="72">
        <f>IF(RES_hh_tesh_in!H19=0,0,RES_hh_tesh_in!H19/RES_summary!H$21)</f>
        <v>11.285334082799436</v>
      </c>
      <c r="I19" s="72">
        <f>IF(RES_hh_tesh_in!I19=0,0,RES_hh_tesh_in!I19/RES_summary!I$21)</f>
        <v>11.327446588866284</v>
      </c>
      <c r="J19" s="72">
        <f>IF(RES_hh_tesh_in!J19=0,0,RES_hh_tesh_in!J19/RES_summary!J$21)</f>
        <v>10.584063551156641</v>
      </c>
      <c r="K19" s="72">
        <f>IF(RES_hh_tesh_in!K19=0,0,RES_hh_tesh_in!K19/RES_summary!K$21)</f>
        <v>11.439475588583958</v>
      </c>
      <c r="L19" s="72">
        <f>IF(RES_hh_tesh_in!L19=0,0,RES_hh_tesh_in!L19/RES_summary!L$21)</f>
        <v>11.2827900213065</v>
      </c>
      <c r="M19" s="72">
        <f>IF(RES_hh_tesh_in!M19=0,0,RES_hh_tesh_in!M19/RES_summary!M$21)</f>
        <v>11.17179266552977</v>
      </c>
      <c r="N19" s="72">
        <f>IF(RES_hh_tesh_in!N19=0,0,RES_hh_tesh_in!N19/RES_summary!N$21)</f>
        <v>11.25621982409063</v>
      </c>
      <c r="O19" s="72">
        <f>IF(RES_hh_tesh_in!O19=0,0,RES_hh_tesh_in!O19/RES_summary!O$21)</f>
        <v>11.181646746299595</v>
      </c>
      <c r="P19" s="72">
        <f>IF(RES_hh_tesh_in!P19=0,0,RES_hh_tesh_in!P19/RES_summary!P$21)</f>
        <v>12.114090740424825</v>
      </c>
      <c r="Q19" s="72">
        <f>IF(RES_hh_tesh_in!Q19=0,0,RES_hh_tesh_in!Q19/RES_summary!Q$21)</f>
        <v>11.099184776733249</v>
      </c>
      <c r="R19" s="72">
        <f>IF(RES_hh_tesh_in!R19=0,0,RES_hh_tesh_in!R19/RES_summary!R$21)</f>
        <v>12.151505194933147</v>
      </c>
      <c r="S19" s="72">
        <f>IF(RES_hh_tesh_in!S19=0,0,RES_hh_tesh_in!S19/RES_summary!S$21)</f>
        <v>11.731729755101478</v>
      </c>
      <c r="T19" s="72">
        <f>IF(RES_hh_tesh_in!T19=0,0,RES_hh_tesh_in!T19/RES_summary!T$21)</f>
        <v>11.295734092162714</v>
      </c>
      <c r="U19" s="72">
        <f>IF(RES_hh_tesh_in!U19=0,0,RES_hh_tesh_in!U19/RES_summary!U$21)</f>
        <v>11.63750310126396</v>
      </c>
      <c r="V19" s="72">
        <f>IF(RES_hh_tesh_in!V19=0,0,RES_hh_tesh_in!V19/RES_summary!V$21)</f>
        <v>10.825464286627261</v>
      </c>
      <c r="W19" s="72">
        <f>IF(RES_hh_tesh_in!W19=0,0,RES_hh_tesh_in!W19/RES_summary!W$21)</f>
        <v>11.047721118980197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9.6384333946346921</v>
      </c>
      <c r="D20" s="72">
        <f>IF(RES_hh_tesh_in!D20=0,0,RES_hh_tesh_in!D20/RES_summary!D$21)</f>
        <v>8.9187745817393385</v>
      </c>
      <c r="E20" s="72">
        <f>IF(RES_hh_tesh_in!E20=0,0,RES_hh_tesh_in!E20/RES_summary!E$21)</f>
        <v>9.2610217485227668</v>
      </c>
      <c r="F20" s="72">
        <f>IF(RES_hh_tesh_in!F20=0,0,RES_hh_tesh_in!F20/RES_summary!F$21)</f>
        <v>10.785403523413278</v>
      </c>
      <c r="G20" s="72">
        <f>IF(RES_hh_tesh_in!G20=0,0,RES_hh_tesh_in!G20/RES_summary!G$21)</f>
        <v>11.220246387960549</v>
      </c>
      <c r="H20" s="72">
        <f>IF(RES_hh_tesh_in!H20=0,0,RES_hh_tesh_in!H20/RES_summary!H$21)</f>
        <v>11.033570517715434</v>
      </c>
      <c r="I20" s="72">
        <f>IF(RES_hh_tesh_in!I20=0,0,RES_hh_tesh_in!I20/RES_summary!I$21)</f>
        <v>10.178390749883098</v>
      </c>
      <c r="J20" s="72">
        <f>IF(RES_hh_tesh_in!J20=0,0,RES_hh_tesh_in!J20/RES_summary!J$21)</f>
        <v>11.804394396384026</v>
      </c>
      <c r="K20" s="72">
        <f>IF(RES_hh_tesh_in!K20=0,0,RES_hh_tesh_in!K20/RES_summary!K$21)</f>
        <v>11.177866839703761</v>
      </c>
      <c r="L20" s="72">
        <f>IF(RES_hh_tesh_in!L20=0,0,RES_hh_tesh_in!L20/RES_summary!L$21)</f>
        <v>10.850184284067614</v>
      </c>
      <c r="M20" s="72">
        <f>IF(RES_hh_tesh_in!M20=0,0,RES_hh_tesh_in!M20/RES_summary!M$21)</f>
        <v>11.486336050639965</v>
      </c>
      <c r="N20" s="72">
        <f>IF(RES_hh_tesh_in!N20=0,0,RES_hh_tesh_in!N20/RES_summary!N$21)</f>
        <v>11.183736794707766</v>
      </c>
      <c r="O20" s="72">
        <f>IF(RES_hh_tesh_in!O20=0,0,RES_hh_tesh_in!O20/RES_summary!O$21)</f>
        <v>11.043173170063636</v>
      </c>
      <c r="P20" s="72">
        <f>IF(RES_hh_tesh_in!P20=0,0,RES_hh_tesh_in!P20/RES_summary!P$21)</f>
        <v>11.776143242742716</v>
      </c>
      <c r="Q20" s="72">
        <f>IF(RES_hh_tesh_in!Q20=0,0,RES_hh_tesh_in!Q20/RES_summary!Q$21)</f>
        <v>12.161028805287849</v>
      </c>
      <c r="R20" s="72">
        <f>IF(RES_hh_tesh_in!R20=0,0,RES_hh_tesh_in!R20/RES_summary!R$21)</f>
        <v>11.504443763120616</v>
      </c>
      <c r="S20" s="72">
        <f>IF(RES_hh_tesh_in!S20=0,0,RES_hh_tesh_in!S20/RES_summary!S$21)</f>
        <v>11.517366607324492</v>
      </c>
      <c r="T20" s="72">
        <f>IF(RES_hh_tesh_in!T20=0,0,RES_hh_tesh_in!T20/RES_summary!T$21)</f>
        <v>11.427163376084961</v>
      </c>
      <c r="U20" s="72">
        <f>IF(RES_hh_tesh_in!U20=0,0,RES_hh_tesh_in!U20/RES_summary!U$21)</f>
        <v>11.118926483836928</v>
      </c>
      <c r="V20" s="72">
        <f>IF(RES_hh_tesh_in!V20=0,0,RES_hh_tesh_in!V20/RES_summary!V$21)</f>
        <v>10.97912369826312</v>
      </c>
      <c r="W20" s="72">
        <f>IF(RES_hh_tesh_in!W20=0,0,RES_hh_tesh_in!W20/RES_summary!W$21)</f>
        <v>10.987149715808398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9.6920785384311774</v>
      </c>
      <c r="D21" s="72">
        <f>IF(RES_hh_tesh_in!D21=0,0,RES_hh_tesh_in!D21/RES_summary!D$21)</f>
        <v>9.5356437160313199</v>
      </c>
      <c r="E21" s="72">
        <f>IF(RES_hh_tesh_in!E21=0,0,RES_hh_tesh_in!E21/RES_summary!E$21)</f>
        <v>9.2166172752143698</v>
      </c>
      <c r="F21" s="72">
        <f>IF(RES_hh_tesh_in!F21=0,0,RES_hh_tesh_in!F21/RES_summary!F$21)</f>
        <v>10.639836276394604</v>
      </c>
      <c r="G21" s="72">
        <f>IF(RES_hh_tesh_in!G21=0,0,RES_hh_tesh_in!G21/RES_summary!G$21)</f>
        <v>10.619201510796351</v>
      </c>
      <c r="H21" s="72">
        <f>IF(RES_hh_tesh_in!H21=0,0,RES_hh_tesh_in!H21/RES_summary!H$21)</f>
        <v>11.017439078513496</v>
      </c>
      <c r="I21" s="72">
        <f>IF(RES_hh_tesh_in!I21=0,0,RES_hh_tesh_in!I21/RES_summary!I$21)</f>
        <v>10.421916041946439</v>
      </c>
      <c r="J21" s="72">
        <f>IF(RES_hh_tesh_in!J21=0,0,RES_hh_tesh_in!J21/RES_summary!J$21)</f>
        <v>11.36084345971201</v>
      </c>
      <c r="K21" s="72">
        <f>IF(RES_hh_tesh_in!K21=0,0,RES_hh_tesh_in!K21/RES_summary!K$21)</f>
        <v>11.726142303679266</v>
      </c>
      <c r="L21" s="72">
        <f>IF(RES_hh_tesh_in!L21=0,0,RES_hh_tesh_in!L21/RES_summary!L$21)</f>
        <v>11.449382136819526</v>
      </c>
      <c r="M21" s="72">
        <f>IF(RES_hh_tesh_in!M21=0,0,RES_hh_tesh_in!M21/RES_summary!M$21)</f>
        <v>10.559657974137325</v>
      </c>
      <c r="N21" s="72">
        <f>IF(RES_hh_tesh_in!N21=0,0,RES_hh_tesh_in!N21/RES_summary!N$21)</f>
        <v>11.570798325486454</v>
      </c>
      <c r="O21" s="72">
        <f>IF(RES_hh_tesh_in!O21=0,0,RES_hh_tesh_in!O21/RES_summary!O$21)</f>
        <v>11.514942022129746</v>
      </c>
      <c r="P21" s="72">
        <f>IF(RES_hh_tesh_in!P21=0,0,RES_hh_tesh_in!P21/RES_summary!P$21)</f>
        <v>11.489853837540846</v>
      </c>
      <c r="Q21" s="72">
        <f>IF(RES_hh_tesh_in!Q21=0,0,RES_hh_tesh_in!Q21/RES_summary!Q$21)</f>
        <v>11.217959940530038</v>
      </c>
      <c r="R21" s="72">
        <f>IF(RES_hh_tesh_in!R21=0,0,RES_hh_tesh_in!R21/RES_summary!R$21)</f>
        <v>11.886241375067918</v>
      </c>
      <c r="S21" s="72">
        <f>IF(RES_hh_tesh_in!S21=0,0,RES_hh_tesh_in!S21/RES_summary!S$21)</f>
        <v>11.622501905610015</v>
      </c>
      <c r="T21" s="72">
        <f>IF(RES_hh_tesh_in!T21=0,0,RES_hh_tesh_in!T21/RES_summary!T$21)</f>
        <v>11.67139905646607</v>
      </c>
      <c r="U21" s="72">
        <f>IF(RES_hh_tesh_in!U21=0,0,RES_hh_tesh_in!U21/RES_summary!U$21)</f>
        <v>11.862034253763674</v>
      </c>
      <c r="V21" s="72">
        <f>IF(RES_hh_tesh_in!V21=0,0,RES_hh_tesh_in!V21/RES_summary!V$21)</f>
        <v>10.431724580127906</v>
      </c>
      <c r="W21" s="72">
        <f>IF(RES_hh_tesh_in!W21=0,0,RES_hh_tesh_in!W21/RES_summary!W$21)</f>
        <v>11.394023150219178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9.8916981893665348</v>
      </c>
      <c r="D22" s="72">
        <f>IF(RES_hh_tesh_in!D22=0,0,RES_hh_tesh_in!D22/RES_summary!D$21)</f>
        <v>8.5271261974395767</v>
      </c>
      <c r="E22" s="72">
        <f>IF(RES_hh_tesh_in!E22=0,0,RES_hh_tesh_in!E22/RES_summary!E$21)</f>
        <v>9.2856918971197544</v>
      </c>
      <c r="F22" s="72">
        <f>IF(RES_hh_tesh_in!F22=0,0,RES_hh_tesh_in!F22/RES_summary!F$21)</f>
        <v>10.4401199259715</v>
      </c>
      <c r="G22" s="72">
        <f>IF(RES_hh_tesh_in!G22=0,0,RES_hh_tesh_in!G22/RES_summary!G$21)</f>
        <v>9.4415937827606502</v>
      </c>
      <c r="H22" s="72">
        <f>IF(RES_hh_tesh_in!H22=0,0,RES_hh_tesh_in!H22/RES_summary!H$21)</f>
        <v>8.7613930046082746</v>
      </c>
      <c r="I22" s="72">
        <f>IF(RES_hh_tesh_in!I22=0,0,RES_hh_tesh_in!I22/RES_summary!I$21)</f>
        <v>12.257772420320487</v>
      </c>
      <c r="J22" s="72">
        <f>IF(RES_hh_tesh_in!J22=0,0,RES_hh_tesh_in!J22/RES_summary!J$21)</f>
        <v>10.801559224149617</v>
      </c>
      <c r="K22" s="72">
        <f>IF(RES_hh_tesh_in!K22=0,0,RES_hh_tesh_in!K22/RES_summary!K$21)</f>
        <v>10.94716040357125</v>
      </c>
      <c r="L22" s="72">
        <f>IF(RES_hh_tesh_in!L22=0,0,RES_hh_tesh_in!L22/RES_summary!L$21)</f>
        <v>12.251270129867708</v>
      </c>
      <c r="M22" s="72">
        <f>IF(RES_hh_tesh_in!M22=0,0,RES_hh_tesh_in!M22/RES_summary!M$21)</f>
        <v>10.712873121790166</v>
      </c>
      <c r="N22" s="72">
        <f>IF(RES_hh_tesh_in!N22=0,0,RES_hh_tesh_in!N22/RES_summary!N$21)</f>
        <v>11.546293231034142</v>
      </c>
      <c r="O22" s="72">
        <f>IF(RES_hh_tesh_in!O22=0,0,RES_hh_tesh_in!O22/RES_summary!O$21)</f>
        <v>11.793547869982143</v>
      </c>
      <c r="P22" s="72">
        <f>IF(RES_hh_tesh_in!P22=0,0,RES_hh_tesh_in!P22/RES_summary!P$21)</f>
        <v>11.276026186244478</v>
      </c>
      <c r="Q22" s="72">
        <f>IF(RES_hh_tesh_in!Q22=0,0,RES_hh_tesh_in!Q22/RES_summary!Q$21)</f>
        <v>10.903507107086897</v>
      </c>
      <c r="R22" s="72">
        <f>IF(RES_hh_tesh_in!R22=0,0,RES_hh_tesh_in!R22/RES_summary!R$21)</f>
        <v>11.157242807368471</v>
      </c>
      <c r="S22" s="72">
        <f>IF(RES_hh_tesh_in!S22=0,0,RES_hh_tesh_in!S22/RES_summary!S$21)</f>
        <v>11.668995661899171</v>
      </c>
      <c r="T22" s="72">
        <f>IF(RES_hh_tesh_in!T22=0,0,RES_hh_tesh_in!T22/RES_summary!T$21)</f>
        <v>12.56097843118139</v>
      </c>
      <c r="U22" s="72">
        <f>IF(RES_hh_tesh_in!U22=0,0,RES_hh_tesh_in!U22/RES_summary!U$21)</f>
        <v>12.252321796208015</v>
      </c>
      <c r="V22" s="72">
        <f>IF(RES_hh_tesh_in!V22=0,0,RES_hh_tesh_in!V22/RES_summary!V$21)</f>
        <v>10.952097869248245</v>
      </c>
      <c r="W22" s="72">
        <f>IF(RES_hh_tesh_in!W22=0,0,RES_hh_tesh_in!W22/RES_summary!W$21)</f>
        <v>10.908636638531787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9.353749211866889</v>
      </c>
      <c r="D25" s="74">
        <f>IF(RES_hh_tesh_in!D25=0,0,RES_hh_tesh_in!D25/RES_summary!D$21)</f>
        <v>9.5412830429153779</v>
      </c>
      <c r="E25" s="74">
        <f>IF(RES_hh_tesh_in!E25=0,0,RES_hh_tesh_in!E25/RES_summary!E$21)</f>
        <v>9.4930849209747148</v>
      </c>
      <c r="F25" s="74">
        <f>IF(RES_hh_tesh_in!F25=0,0,RES_hh_tesh_in!F25/RES_summary!F$21)</f>
        <v>10.183281115475943</v>
      </c>
      <c r="G25" s="74">
        <f>IF(RES_hh_tesh_in!G25=0,0,RES_hh_tesh_in!G25/RES_summary!G$21)</f>
        <v>10.581700273425115</v>
      </c>
      <c r="H25" s="74">
        <f>IF(RES_hh_tesh_in!H25=0,0,RES_hh_tesh_in!H25/RES_summary!H$21)</f>
        <v>10.924323420829666</v>
      </c>
      <c r="I25" s="74">
        <f>IF(RES_hh_tesh_in!I25=0,0,RES_hh_tesh_in!I25/RES_summary!I$21)</f>
        <v>10.690008755138427</v>
      </c>
      <c r="J25" s="74">
        <f>IF(RES_hh_tesh_in!J25=0,0,RES_hh_tesh_in!J25/RES_summary!J$21)</f>
        <v>10.114502425217758</v>
      </c>
      <c r="K25" s="74">
        <f>IF(RES_hh_tesh_in!K25=0,0,RES_hh_tesh_in!K25/RES_summary!K$21)</f>
        <v>9.5270198774927923</v>
      </c>
      <c r="L25" s="74">
        <f>IF(RES_hh_tesh_in!L25=0,0,RES_hh_tesh_in!L25/RES_summary!L$21)</f>
        <v>10.305160180410347</v>
      </c>
      <c r="M25" s="74">
        <f>IF(RES_hh_tesh_in!M25=0,0,RES_hh_tesh_in!M25/RES_summary!M$21)</f>
        <v>10.149497718588986</v>
      </c>
      <c r="N25" s="74">
        <f>IF(RES_hh_tesh_in!N25=0,0,RES_hh_tesh_in!N25/RES_summary!N$21)</f>
        <v>11.043889407367329</v>
      </c>
      <c r="O25" s="74">
        <f>IF(RES_hh_tesh_in!O25=0,0,RES_hh_tesh_in!O25/RES_summary!O$21)</f>
        <v>10.271561149545306</v>
      </c>
      <c r="P25" s="74">
        <f>IF(RES_hh_tesh_in!P25=0,0,RES_hh_tesh_in!P25/RES_summary!P$21)</f>
        <v>10.280649894481</v>
      </c>
      <c r="Q25" s="74">
        <f>IF(RES_hh_tesh_in!Q25=0,0,RES_hh_tesh_in!Q25/RES_summary!Q$21)</f>
        <v>9.8089956370953733</v>
      </c>
      <c r="R25" s="74">
        <f>IF(RES_hh_tesh_in!R25=0,0,RES_hh_tesh_in!R25/RES_summary!R$21)</f>
        <v>10.377406862138736</v>
      </c>
      <c r="S25" s="74">
        <f>IF(RES_hh_tesh_in!S25=0,0,RES_hh_tesh_in!S25/RES_summary!S$21)</f>
        <v>10.22224857943764</v>
      </c>
      <c r="T25" s="74">
        <f>IF(RES_hh_tesh_in!T25=0,0,RES_hh_tesh_in!T25/RES_summary!T$21)</f>
        <v>10.747268222910856</v>
      </c>
      <c r="U25" s="74">
        <f>IF(RES_hh_tesh_in!U25=0,0,RES_hh_tesh_in!U25/RES_summary!U$21)</f>
        <v>10.891422954515605</v>
      </c>
      <c r="V25" s="74">
        <f>IF(RES_hh_tesh_in!V25=0,0,RES_hh_tesh_in!V25/RES_summary!V$21)</f>
        <v>10.00690397889241</v>
      </c>
      <c r="W25" s="74">
        <f>IF(RES_hh_tesh_in!W25=0,0,RES_hh_tesh_in!W25/RES_summary!W$21)</f>
        <v>9.7028227664433331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5.5095924792840796</v>
      </c>
      <c r="D26" s="77">
        <f>IF(RES_hh_tesh_in!D26=0,0,RES_hh_tesh_in!D26/RES_summary!D$21)</f>
        <v>5.4592438688043305</v>
      </c>
      <c r="E26" s="77">
        <f>IF(RES_hh_tesh_in!E26=0,0,RES_hh_tesh_in!E26/RES_summary!E$21)</f>
        <v>5.4493855629467163</v>
      </c>
      <c r="F26" s="77">
        <f>IF(RES_hh_tesh_in!F26=0,0,RES_hh_tesh_in!F26/RES_summary!F$21)</f>
        <v>5.9927477111495646</v>
      </c>
      <c r="G26" s="77">
        <f>IF(RES_hh_tesh_in!G26=0,0,RES_hh_tesh_in!G26/RES_summary!G$21)</f>
        <v>6.1381219607037885</v>
      </c>
      <c r="H26" s="77">
        <f>IF(RES_hh_tesh_in!H26=0,0,RES_hh_tesh_in!H26/RES_summary!H$21)</f>
        <v>6.3460121015276512</v>
      </c>
      <c r="I26" s="77">
        <f>IF(RES_hh_tesh_in!I26=0,0,RES_hh_tesh_in!I26/RES_summary!I$21)</f>
        <v>6.2021062235476476</v>
      </c>
      <c r="J26" s="77">
        <f>IF(RES_hh_tesh_in!J26=0,0,RES_hh_tesh_in!J26/RES_summary!J$21)</f>
        <v>6.4192157792362217</v>
      </c>
      <c r="K26" s="77">
        <f>IF(RES_hh_tesh_in!K26=0,0,RES_hh_tesh_in!K26/RES_summary!K$21)</f>
        <v>6.6025063128500321</v>
      </c>
      <c r="L26" s="77">
        <f>IF(RES_hh_tesh_in!L26=0,0,RES_hh_tesh_in!L26/RES_summary!L$21)</f>
        <v>6.4541380703461604</v>
      </c>
      <c r="M26" s="77">
        <f>IF(RES_hh_tesh_in!M26=0,0,RES_hh_tesh_in!M26/RES_summary!M$21)</f>
        <v>6.4580698957060694</v>
      </c>
      <c r="N26" s="77">
        <f>IF(RES_hh_tesh_in!N26=0,0,RES_hh_tesh_in!N26/RES_summary!N$21)</f>
        <v>6.6614436401820063</v>
      </c>
      <c r="O26" s="77">
        <f>IF(RES_hh_tesh_in!O26=0,0,RES_hh_tesh_in!O26/RES_summary!O$21)</f>
        <v>7.3641154520541274</v>
      </c>
      <c r="P26" s="77">
        <f>IF(RES_hh_tesh_in!P26=0,0,RES_hh_tesh_in!P26/RES_summary!P$21)</f>
        <v>7.8128349113397011</v>
      </c>
      <c r="Q26" s="77">
        <f>IF(RES_hh_tesh_in!Q26=0,0,RES_hh_tesh_in!Q26/RES_summary!Q$21)</f>
        <v>7.4262253431793122</v>
      </c>
      <c r="R26" s="77">
        <f>IF(RES_hh_tesh_in!R26=0,0,RES_hh_tesh_in!R26/RES_summary!R$21)</f>
        <v>6.6469576633803253</v>
      </c>
      <c r="S26" s="77">
        <f>IF(RES_hh_tesh_in!S26=0,0,RES_hh_tesh_in!S26/RES_summary!S$21)</f>
        <v>6.3748002499071159</v>
      </c>
      <c r="T26" s="77">
        <f>IF(RES_hh_tesh_in!T26=0,0,RES_hh_tesh_in!T26/RES_summary!T$21)</f>
        <v>6.6901353591552084</v>
      </c>
      <c r="U26" s="77">
        <f>IF(RES_hh_tesh_in!U26=0,0,RES_hh_tesh_in!U26/RES_summary!U$21)</f>
        <v>6.6044996760480554</v>
      </c>
      <c r="V26" s="77">
        <f>IF(RES_hh_tesh_in!V26=0,0,RES_hh_tesh_in!V26/RES_summary!V$21)</f>
        <v>6.7659345776466315</v>
      </c>
      <c r="W26" s="77">
        <f>IF(RES_hh_tesh_in!W26=0,0,RES_hh_tesh_in!W26/RES_summary!W$21)</f>
        <v>6.4584660549209909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1.8488472998729664</v>
      </c>
      <c r="D27" s="69">
        <f>IF(RES_hh_tesh_in!D27=0,0,RES_hh_tesh_in!D27/RES_summary!D$21)</f>
        <v>1.8131508100385134</v>
      </c>
      <c r="E27" s="69">
        <f>IF(RES_hh_tesh_in!E27=0,0,RES_hh_tesh_in!E27/RES_summary!E$21)</f>
        <v>1.9592764460067376</v>
      </c>
      <c r="F27" s="69">
        <f>IF(RES_hh_tesh_in!F27=0,0,RES_hh_tesh_in!F27/RES_summary!F$21)</f>
        <v>1.9983134281218322</v>
      </c>
      <c r="G27" s="69">
        <f>IF(RES_hh_tesh_in!G27=0,0,RES_hh_tesh_in!G27/RES_summary!G$21)</f>
        <v>2.0718933250293121</v>
      </c>
      <c r="H27" s="69">
        <f>IF(RES_hh_tesh_in!H27=0,0,RES_hh_tesh_in!H27/RES_summary!H$21)</f>
        <v>2.0294138467285587</v>
      </c>
      <c r="I27" s="69">
        <f>IF(RES_hh_tesh_in!I27=0,0,RES_hh_tesh_in!I27/RES_summary!I$21)</f>
        <v>1.9996829386969994</v>
      </c>
      <c r="J27" s="69">
        <f>IF(RES_hh_tesh_in!J27=0,0,RES_hh_tesh_in!J27/RES_summary!J$21)</f>
        <v>1.7110446008824642</v>
      </c>
      <c r="K27" s="69">
        <f>IF(RES_hh_tesh_in!K27=0,0,RES_hh_tesh_in!K27/RES_summary!K$21)</f>
        <v>1.7996118314851164</v>
      </c>
      <c r="L27" s="69">
        <f>IF(RES_hh_tesh_in!L27=0,0,RES_hh_tesh_in!L27/RES_summary!L$21)</f>
        <v>1.803215631549453</v>
      </c>
      <c r="M27" s="69">
        <f>IF(RES_hh_tesh_in!M27=0,0,RES_hh_tesh_in!M27/RES_summary!M$21)</f>
        <v>1.68843201816481</v>
      </c>
      <c r="N27" s="69">
        <f>IF(RES_hh_tesh_in!N27=0,0,RES_hh_tesh_in!N27/RES_summary!N$21)</f>
        <v>1.7875860853596686</v>
      </c>
      <c r="O27" s="69">
        <f>IF(RES_hh_tesh_in!O27=0,0,RES_hh_tesh_in!O27/RES_summary!O$21)</f>
        <v>1.7992794191907433</v>
      </c>
      <c r="P27" s="69">
        <f>IF(RES_hh_tesh_in!P27=0,0,RES_hh_tesh_in!P27/RES_summary!P$21)</f>
        <v>1.8268499890290575</v>
      </c>
      <c r="Q27" s="69">
        <f>IF(RES_hh_tesh_in!Q27=0,0,RES_hh_tesh_in!Q27/RES_summary!Q$21)</f>
        <v>1.9130445241199037</v>
      </c>
      <c r="R27" s="69">
        <f>IF(RES_hh_tesh_in!R27=0,0,RES_hh_tesh_in!R27/RES_summary!R$21)</f>
        <v>1.9387877611361639</v>
      </c>
      <c r="S27" s="69">
        <f>IF(RES_hh_tesh_in!S27=0,0,RES_hh_tesh_in!S27/RES_summary!S$21)</f>
        <v>1.9346507205101606</v>
      </c>
      <c r="T27" s="69">
        <f>IF(RES_hh_tesh_in!T27=0,0,RES_hh_tesh_in!T27/RES_summary!T$21)</f>
        <v>1.9279869805326881</v>
      </c>
      <c r="U27" s="69">
        <f>IF(RES_hh_tesh_in!U27=0,0,RES_hh_tesh_in!U27/RES_summary!U$21)</f>
        <v>1.8974812463834807</v>
      </c>
      <c r="V27" s="69">
        <f>IF(RES_hh_tesh_in!V27=0,0,RES_hh_tesh_in!V27/RES_summary!V$21)</f>
        <v>2.0071013912682178</v>
      </c>
      <c r="W27" s="69">
        <f>IF(RES_hh_tesh_in!W27=0,0,RES_hh_tesh_in!W27/RES_summary!W$21)</f>
        <v>2.0097421362227763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1.8037166399665172</v>
      </c>
      <c r="D29" s="72">
        <f>IF(RES_hh_tesh_in!D29=0,0,RES_hh_tesh_in!D29/RES_summary!D$21)</f>
        <v>1.795787351539466</v>
      </c>
      <c r="E29" s="72">
        <f>IF(RES_hh_tesh_in!E29=0,0,RES_hh_tesh_in!E29/RES_summary!E$21)</f>
        <v>2.0024443693516445</v>
      </c>
      <c r="F29" s="72">
        <f>IF(RES_hh_tesh_in!F29=0,0,RES_hh_tesh_in!F29/RES_summary!F$21)</f>
        <v>1.9962692938411628</v>
      </c>
      <c r="G29" s="72">
        <f>IF(RES_hh_tesh_in!G29=0,0,RES_hh_tesh_in!G29/RES_summary!G$21)</f>
        <v>1.9647393032513067</v>
      </c>
      <c r="H29" s="72">
        <f>IF(RES_hh_tesh_in!H29=0,0,RES_hh_tesh_in!H29/RES_summary!H$21)</f>
        <v>2.0456101384762642</v>
      </c>
      <c r="I29" s="72">
        <f>IF(RES_hh_tesh_in!I29=0,0,RES_hh_tesh_in!I29/RES_summary!I$21)</f>
        <v>2.013634123831479</v>
      </c>
      <c r="J29" s="72">
        <f>IF(RES_hh_tesh_in!J29=0,0,RES_hh_tesh_in!J29/RES_summary!J$21)</f>
        <v>1.7086943328212236</v>
      </c>
      <c r="K29" s="72">
        <f>IF(RES_hh_tesh_in!K29=0,0,RES_hh_tesh_in!K29/RES_summary!K$21)</f>
        <v>1.8345203736104525</v>
      </c>
      <c r="L29" s="72">
        <f>IF(RES_hh_tesh_in!L29=0,0,RES_hh_tesh_in!L29/RES_summary!L$21)</f>
        <v>1.7626425641748362</v>
      </c>
      <c r="M29" s="72">
        <f>IF(RES_hh_tesh_in!M29=0,0,RES_hh_tesh_in!M29/RES_summary!M$21)</f>
        <v>1.7580328410807018</v>
      </c>
      <c r="N29" s="72">
        <f>IF(RES_hh_tesh_in!N29=0,0,RES_hh_tesh_in!N29/RES_summary!N$21)</f>
        <v>1.7756536605680338</v>
      </c>
      <c r="O29" s="72">
        <f>IF(RES_hh_tesh_in!O29=0,0,RES_hh_tesh_in!O29/RES_summary!O$21)</f>
        <v>1.7588624393183614</v>
      </c>
      <c r="P29" s="72">
        <f>IF(RES_hh_tesh_in!P29=0,0,RES_hh_tesh_in!P29/RES_summary!P$21)</f>
        <v>1.9165398871788482</v>
      </c>
      <c r="Q29" s="72">
        <f>IF(RES_hh_tesh_in!Q29=0,0,RES_hh_tesh_in!Q29/RES_summary!Q$21)</f>
        <v>1.8433929844237307</v>
      </c>
      <c r="R29" s="72">
        <f>IF(RES_hh_tesh_in!R29=0,0,RES_hh_tesh_in!R29/RES_summary!R$21)</f>
        <v>1.9725353299283312</v>
      </c>
      <c r="S29" s="72">
        <f>IF(RES_hh_tesh_in!S29=0,0,RES_hh_tesh_in!S29/RES_summary!S$21)</f>
        <v>1.940846533452488</v>
      </c>
      <c r="T29" s="72">
        <f>IF(RES_hh_tesh_in!T29=0,0,RES_hh_tesh_in!T29/RES_summary!T$21)</f>
        <v>1.9248563353600576</v>
      </c>
      <c r="U29" s="72">
        <f>IF(RES_hh_tesh_in!U29=0,0,RES_hh_tesh_in!U29/RES_summary!U$21)</f>
        <v>1.9999157638430252</v>
      </c>
      <c r="V29" s="72">
        <f>IF(RES_hh_tesh_in!V29=0,0,RES_hh_tesh_in!V29/RES_summary!V$21)</f>
        <v>1.9233893927559116</v>
      </c>
      <c r="W29" s="72">
        <f>IF(RES_hh_tesh_in!W29=0,0,RES_hh_tesh_in!W29/RES_summary!W$21)</f>
        <v>2.0098453497394626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1.8675878415799509</v>
      </c>
      <c r="D30" s="72">
        <f>IF(RES_hh_tesh_in!D30=0,0,RES_hh_tesh_in!D30/RES_summary!D$21)</f>
        <v>1.8183794345154665</v>
      </c>
      <c r="E30" s="72">
        <f>IF(RES_hh_tesh_in!E30=0,0,RES_hh_tesh_in!E30/RES_summary!E$21)</f>
        <v>1.895035648415619</v>
      </c>
      <c r="F30" s="72">
        <f>IF(RES_hh_tesh_in!F30=0,0,RES_hh_tesh_in!F30/RES_summary!F$21)</f>
        <v>2.0391234954893354</v>
      </c>
      <c r="G30" s="72">
        <f>IF(RES_hh_tesh_in!G30=0,0,RES_hh_tesh_in!G30/RES_summary!G$21)</f>
        <v>2.0510674473773811</v>
      </c>
      <c r="H30" s="72">
        <f>IF(RES_hh_tesh_in!H30=0,0,RES_hh_tesh_in!H30/RES_summary!H$21)</f>
        <v>2.0740348266900308</v>
      </c>
      <c r="I30" s="72">
        <f>IF(RES_hh_tesh_in!I30=0,0,RES_hh_tesh_in!I30/RES_summary!I$21)</f>
        <v>2.0742457283741418</v>
      </c>
      <c r="J30" s="72">
        <f>IF(RES_hh_tesh_in!J30=0,0,RES_hh_tesh_in!J30/RES_summary!J$21)</f>
        <v>1.6225580433030995</v>
      </c>
      <c r="K30" s="72">
        <f>IF(RES_hh_tesh_in!K30=0,0,RES_hh_tesh_in!K30/RES_summary!K$21)</f>
        <v>1.8061435967718653</v>
      </c>
      <c r="L30" s="72">
        <f>IF(RES_hh_tesh_in!L30=0,0,RES_hh_tesh_in!L30/RES_summary!L$21)</f>
        <v>1.8403671155304908</v>
      </c>
      <c r="M30" s="72">
        <f>IF(RES_hh_tesh_in!M30=0,0,RES_hh_tesh_in!M30/RES_summary!M$21)</f>
        <v>1.6681986891987608</v>
      </c>
      <c r="N30" s="72">
        <f>IF(RES_hh_tesh_in!N30=0,0,RES_hh_tesh_in!N30/RES_summary!N$21)</f>
        <v>1.8139159925235764</v>
      </c>
      <c r="O30" s="72">
        <f>IF(RES_hh_tesh_in!O30=0,0,RES_hh_tesh_in!O30/RES_summary!O$21)</f>
        <v>1.8107184512736925</v>
      </c>
      <c r="P30" s="72">
        <f>IF(RES_hh_tesh_in!P30=0,0,RES_hh_tesh_in!P30/RES_summary!P$21)</f>
        <v>1.8229954035331994</v>
      </c>
      <c r="Q30" s="72">
        <f>IF(RES_hh_tesh_in!Q30=0,0,RES_hh_tesh_in!Q30/RES_summary!Q$21)</f>
        <v>1.8889985810927437</v>
      </c>
      <c r="R30" s="72">
        <f>IF(RES_hh_tesh_in!R30=0,0,RES_hh_tesh_in!R30/RES_summary!R$21)</f>
        <v>2.015715865208028</v>
      </c>
      <c r="S30" s="72">
        <f>IF(RES_hh_tesh_in!S30=0,0,RES_hh_tesh_in!S30/RES_summary!S$21)</f>
        <v>1.9562618076812541</v>
      </c>
      <c r="T30" s="72">
        <f>IF(RES_hh_tesh_in!T30=0,0,RES_hh_tesh_in!T30/RES_summary!T$21)</f>
        <v>1.8988865195610172</v>
      </c>
      <c r="U30" s="72">
        <f>IF(RES_hh_tesh_in!U30=0,0,RES_hh_tesh_in!U30/RES_summary!U$21)</f>
        <v>1.8183252449517964</v>
      </c>
      <c r="V30" s="72">
        <f>IF(RES_hh_tesh_in!V30=0,0,RES_hh_tesh_in!V30/RES_summary!V$21)</f>
        <v>2.0177062349940651</v>
      </c>
      <c r="W30" s="72">
        <f>IF(RES_hh_tesh_in!W30=0,0,RES_hh_tesh_in!W30/RES_summary!W$21)</f>
        <v>2.0108282265670385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1.8460783678445281</v>
      </c>
      <c r="D32" s="77">
        <f>IF(RES_hh_tesh_in!D32=0,0,RES_hh_tesh_in!D32/RES_summary!D$21)</f>
        <v>1.8127342555230728</v>
      </c>
      <c r="E32" s="77">
        <f>IF(RES_hh_tesh_in!E32=0,0,RES_hh_tesh_in!E32/RES_summary!E$21)</f>
        <v>1.9689078306847105</v>
      </c>
      <c r="F32" s="77">
        <f>IF(RES_hh_tesh_in!F32=0,0,RES_hh_tesh_in!F32/RES_summary!F$21)</f>
        <v>1.9902304018833705</v>
      </c>
      <c r="G32" s="77">
        <f>IF(RES_hh_tesh_in!G32=0,0,RES_hh_tesh_in!G32/RES_summary!G$21)</f>
        <v>2.0805820839295786</v>
      </c>
      <c r="H32" s="77">
        <f>IF(RES_hh_tesh_in!H32=0,0,RES_hh_tesh_in!H32/RES_summary!H$21)</f>
        <v>2.0161173858969295</v>
      </c>
      <c r="I32" s="77">
        <f>IF(RES_hh_tesh_in!I32=0,0,RES_hh_tesh_in!I32/RES_summary!I$21)</f>
        <v>1.9787359083909937</v>
      </c>
      <c r="J32" s="77">
        <f>IF(RES_hh_tesh_in!J32=0,0,RES_hh_tesh_in!J32/RES_summary!J$21)</f>
        <v>1.7332284707368637</v>
      </c>
      <c r="K32" s="77">
        <f>IF(RES_hh_tesh_in!K32=0,0,RES_hh_tesh_in!K32/RES_summary!K$21)</f>
        <v>1.7958801916679767</v>
      </c>
      <c r="L32" s="77">
        <f>IF(RES_hh_tesh_in!L32=0,0,RES_hh_tesh_in!L32/RES_summary!L$21)</f>
        <v>1.7933763492979753</v>
      </c>
      <c r="M32" s="77">
        <f>IF(RES_hh_tesh_in!M32=0,0,RES_hh_tesh_in!M32/RES_summary!M$21)</f>
        <v>1.6910933974928162</v>
      </c>
      <c r="N32" s="77">
        <f>IF(RES_hh_tesh_in!N32=0,0,RES_hh_tesh_in!N32/RES_summary!N$21)</f>
        <v>1.7799880275995401</v>
      </c>
      <c r="O32" s="77">
        <f>IF(RES_hh_tesh_in!O32=0,0,RES_hh_tesh_in!O32/RES_summary!O$21)</f>
        <v>1.7986481569145258</v>
      </c>
      <c r="P32" s="77">
        <f>IF(RES_hh_tesh_in!P32=0,0,RES_hh_tesh_in!P32/RES_summary!P$21)</f>
        <v>1.8221070593259523</v>
      </c>
      <c r="Q32" s="77">
        <f>IF(RES_hh_tesh_in!Q32=0,0,RES_hh_tesh_in!Q32/RES_summary!Q$21)</f>
        <v>1.9207875325793753</v>
      </c>
      <c r="R32" s="77">
        <f>IF(RES_hh_tesh_in!R32=0,0,RES_hh_tesh_in!R32/RES_summary!R$21)</f>
        <v>1.9194832959521297</v>
      </c>
      <c r="S32" s="77">
        <f>IF(RES_hh_tesh_in!S32=0,0,RES_hh_tesh_in!S32/RES_summary!S$21)</f>
        <v>1.9304225545432965</v>
      </c>
      <c r="T32" s="77">
        <f>IF(RES_hh_tesh_in!T32=0,0,RES_hh_tesh_in!T32/RES_summary!T$21)</f>
        <v>1.9329347979516267</v>
      </c>
      <c r="U32" s="77">
        <f>IF(RES_hh_tesh_in!U32=0,0,RES_hh_tesh_in!U32/RES_summary!U$21)</f>
        <v>1.9065487845948228</v>
      </c>
      <c r="V32" s="77">
        <f>IF(RES_hh_tesh_in!V32=0,0,RES_hh_tesh_in!V32/RES_summary!V$21)</f>
        <v>2.0072178750127541</v>
      </c>
      <c r="W32" s="77">
        <f>IF(RES_hh_tesh_in!W32=0,0,RES_hh_tesh_in!W32/RES_summary!W$21)</f>
        <v>2.009462000819664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30.362430963409889</v>
      </c>
      <c r="D3" s="65">
        <f>IF(RES_hh_emih_in!D3=0,0,RES_hh_emih_in!D3/RES_summary!D$21)</f>
        <v>28.239109414717248</v>
      </c>
      <c r="E3" s="65">
        <f>IF(RES_hh_emih_in!E3=0,0,RES_hh_emih_in!E3/RES_summary!E$21)</f>
        <v>33.479332070006741</v>
      </c>
      <c r="F3" s="65">
        <f>IF(RES_hh_emih_in!F3=0,0,RES_hh_emih_in!F3/RES_summary!F$21)</f>
        <v>30.735261294055061</v>
      </c>
      <c r="G3" s="65">
        <f>IF(RES_hh_emih_in!G3=0,0,RES_hh_emih_in!G3/RES_summary!G$21)</f>
        <v>27.653507782676051</v>
      </c>
      <c r="H3" s="65">
        <f>IF(RES_hh_emih_in!H3=0,0,RES_hh_emih_in!H3/RES_summary!H$21)</f>
        <v>23.641770682841795</v>
      </c>
      <c r="I3" s="65">
        <f>IF(RES_hh_emih_in!I3=0,0,RES_hh_emih_in!I3/RES_summary!I$21)</f>
        <v>18.714698361352362</v>
      </c>
      <c r="J3" s="65">
        <f>IF(RES_hh_emih_in!J3=0,0,RES_hh_emih_in!J3/RES_summary!J$21)</f>
        <v>23.730027131062535</v>
      </c>
      <c r="K3" s="65">
        <f>IF(RES_hh_emih_in!K3=0,0,RES_hh_emih_in!K3/RES_summary!K$21)</f>
        <v>21.888123832347695</v>
      </c>
      <c r="L3" s="65">
        <f>IF(RES_hh_emih_in!L3=0,0,RES_hh_emih_in!L3/RES_summary!L$21)</f>
        <v>23.77262467918948</v>
      </c>
      <c r="M3" s="65">
        <f>IF(RES_hh_emih_in!M3=0,0,RES_hh_emih_in!M3/RES_summary!M$21)</f>
        <v>20.624398723416583</v>
      </c>
      <c r="N3" s="65">
        <f>IF(RES_hh_emih_in!N3=0,0,RES_hh_emih_in!N3/RES_summary!N$21)</f>
        <v>20.465624428438101</v>
      </c>
      <c r="O3" s="65">
        <f>IF(RES_hh_emih_in!O3=0,0,RES_hh_emih_in!O3/RES_summary!O$21)</f>
        <v>21.935076543777029</v>
      </c>
      <c r="P3" s="65">
        <f>IF(RES_hh_emih_in!P3=0,0,RES_hh_emih_in!P3/RES_summary!P$21)</f>
        <v>15.380051979320514</v>
      </c>
      <c r="Q3" s="65">
        <f>IF(RES_hh_emih_in!Q3=0,0,RES_hh_emih_in!Q3/RES_summary!Q$21)</f>
        <v>15.675500131811289</v>
      </c>
      <c r="R3" s="65">
        <f>IF(RES_hh_emih_in!R3=0,0,RES_hh_emih_in!R3/RES_summary!R$21)</f>
        <v>15.059780863489577</v>
      </c>
      <c r="S3" s="65">
        <f>IF(RES_hh_emih_in!S3=0,0,RES_hh_emih_in!S3/RES_summary!S$21)</f>
        <v>14.926131771704355</v>
      </c>
      <c r="T3" s="65">
        <f>IF(RES_hh_emih_in!T3=0,0,RES_hh_emih_in!T3/RES_summary!T$21)</f>
        <v>14.24011467201001</v>
      </c>
      <c r="U3" s="65">
        <f>IF(RES_hh_emih_in!U3=0,0,RES_hh_emih_in!U3/RES_summary!U$21)</f>
        <v>12.779426887924949</v>
      </c>
      <c r="V3" s="65">
        <f>IF(RES_hh_emih_in!V3=0,0,RES_hh_emih_in!V3/RES_summary!V$21)</f>
        <v>11.637888493531257</v>
      </c>
      <c r="W3" s="65">
        <f>IF(RES_hh_emih_in!W3=0,0,RES_hh_emih_in!W3/RES_summary!W$21)</f>
        <v>11.033900975871685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29.039414002594633</v>
      </c>
      <c r="D4" s="69">
        <f>IF(RES_hh_emih_in!D4=0,0,RES_hh_emih_in!D4/RES_summary!D$21)</f>
        <v>26.931271301541095</v>
      </c>
      <c r="E4" s="69">
        <f>IF(RES_hh_emih_in!E4=0,0,RES_hh_emih_in!E4/RES_summary!E$21)</f>
        <v>32.171605767690522</v>
      </c>
      <c r="F4" s="69">
        <f>IF(RES_hh_emih_in!F4=0,0,RES_hh_emih_in!F4/RES_summary!F$21)</f>
        <v>29.180550678913676</v>
      </c>
      <c r="G4" s="69">
        <f>IF(RES_hh_emih_in!G4=0,0,RES_hh_emih_in!G4/RES_summary!G$21)</f>
        <v>26.154113896425521</v>
      </c>
      <c r="H4" s="69">
        <f>IF(RES_hh_emih_in!H4=0,0,RES_hh_emih_in!H4/RES_summary!H$21)</f>
        <v>21.720183763012141</v>
      </c>
      <c r="I4" s="69">
        <f>IF(RES_hh_emih_in!I4=0,0,RES_hh_emih_in!I4/RES_summary!I$21)</f>
        <v>16.622902382473001</v>
      </c>
      <c r="J4" s="69">
        <f>IF(RES_hh_emih_in!J4=0,0,RES_hh_emih_in!J4/RES_summary!J$21)</f>
        <v>21.439059741074086</v>
      </c>
      <c r="K4" s="69">
        <f>IF(RES_hh_emih_in!K4=0,0,RES_hh_emih_in!K4/RES_summary!K$21)</f>
        <v>19.341278049276067</v>
      </c>
      <c r="L4" s="69">
        <f>IF(RES_hh_emih_in!L4=0,0,RES_hh_emih_in!L4/RES_summary!L$21)</f>
        <v>21.488190237518779</v>
      </c>
      <c r="M4" s="69">
        <f>IF(RES_hh_emih_in!M4=0,0,RES_hh_emih_in!M4/RES_summary!M$21)</f>
        <v>18.310721852093351</v>
      </c>
      <c r="N4" s="69">
        <f>IF(RES_hh_emih_in!N4=0,0,RES_hh_emih_in!N4/RES_summary!N$21)</f>
        <v>18.190151280045246</v>
      </c>
      <c r="O4" s="69">
        <f>IF(RES_hh_emih_in!O4=0,0,RES_hh_emih_in!O4/RES_summary!O$21)</f>
        <v>19.914717713549432</v>
      </c>
      <c r="P4" s="69">
        <f>IF(RES_hh_emih_in!P4=0,0,RES_hh_emih_in!P4/RES_summary!P$21)</f>
        <v>13.850114088985904</v>
      </c>
      <c r="Q4" s="69">
        <f>IF(RES_hh_emih_in!Q4=0,0,RES_hh_emih_in!Q4/RES_summary!Q$21)</f>
        <v>13.962657269147973</v>
      </c>
      <c r="R4" s="69">
        <f>IF(RES_hh_emih_in!R4=0,0,RES_hh_emih_in!R4/RES_summary!R$21)</f>
        <v>13.163016911102298</v>
      </c>
      <c r="S4" s="69">
        <f>IF(RES_hh_emih_in!S4=0,0,RES_hh_emih_in!S4/RES_summary!S$21)</f>
        <v>12.929561582940046</v>
      </c>
      <c r="T4" s="69">
        <f>IF(RES_hh_emih_in!T4=0,0,RES_hh_emih_in!T4/RES_summary!T$21)</f>
        <v>12.370040415984468</v>
      </c>
      <c r="U4" s="69">
        <f>IF(RES_hh_emih_in!U4=0,0,RES_hh_emih_in!U4/RES_summary!U$21)</f>
        <v>10.92924581037753</v>
      </c>
      <c r="V4" s="69">
        <f>IF(RES_hh_emih_in!V4=0,0,RES_hh_emih_in!V4/RES_summary!V$21)</f>
        <v>10.021650468801747</v>
      </c>
      <c r="W4" s="69">
        <f>IF(RES_hh_emih_in!W4=0,0,RES_hh_emih_in!W4/RES_summary!W$21)</f>
        <v>9.1480932634252703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47.043349090691343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35.269142580814631</v>
      </c>
      <c r="I5" s="72">
        <f>IF(RES_hh_emih_in!I5=0,0,RES_hh_emih_in!I5/RES_summary!I$21)</f>
        <v>26.827485842739513</v>
      </c>
      <c r="J5" s="72">
        <f>IF(RES_hh_emih_in!J5=0,0,RES_hh_emih_in!J5/RES_summary!J$21)</f>
        <v>35.067903933084658</v>
      </c>
      <c r="K5" s="72">
        <f>IF(RES_hh_emih_in!K5=0,0,RES_hh_emih_in!K5/RES_summary!K$21)</f>
        <v>56.118766690975455</v>
      </c>
      <c r="L5" s="72">
        <f>IF(RES_hh_emih_in!L5=0,0,RES_hh_emih_in!L5/RES_summary!L$21)</f>
        <v>32.123833094704146</v>
      </c>
      <c r="M5" s="72">
        <f>IF(RES_hh_emih_in!M5=0,0,RES_hh_emih_in!M5/RES_summary!M$21)</f>
        <v>27.650407290617618</v>
      </c>
      <c r="N5" s="72">
        <f>IF(RES_hh_emih_in!N5=0,0,RES_hh_emih_in!N5/RES_summary!N$21)</f>
        <v>29.411748383741212</v>
      </c>
      <c r="O5" s="72">
        <f>IF(RES_hh_emih_in!O5=0,0,RES_hh_emih_in!O5/RES_summary!O$21)</f>
        <v>35.721875611553642</v>
      </c>
      <c r="P5" s="72">
        <f>IF(RES_hh_emih_in!P5=0,0,RES_hh_emih_in!P5/RES_summary!P$21)</f>
        <v>24.168773101116962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16.379778220430193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35.0964114561042</v>
      </c>
      <c r="D6" s="72">
        <f>IF(RES_hh_emih_in!D6=0,0,RES_hh_emih_in!D6/RES_summary!D$21)</f>
        <v>41.665659502240196</v>
      </c>
      <c r="E6" s="72">
        <f>IF(RES_hh_emih_in!E6=0,0,RES_hh_emih_in!E6/RES_summary!E$21)</f>
        <v>25.902867485929789</v>
      </c>
      <c r="F6" s="72">
        <f>IF(RES_hh_emih_in!F6=0,0,RES_hh_emih_in!F6/RES_summary!F$21)</f>
        <v>24.410150927218996</v>
      </c>
      <c r="G6" s="72">
        <f>IF(RES_hh_emih_in!G6=0,0,RES_hh_emih_in!G6/RES_summary!G$21)</f>
        <v>31.878543363216711</v>
      </c>
      <c r="H6" s="72">
        <f>IF(RES_hh_emih_in!H6=0,0,RES_hh_emih_in!H6/RES_summary!H$21)</f>
        <v>28.11720410293071</v>
      </c>
      <c r="I6" s="72">
        <f>IF(RES_hh_emih_in!I6=0,0,RES_hh_emih_in!I6/RES_summary!I$21)</f>
        <v>24.465127408322051</v>
      </c>
      <c r="J6" s="72">
        <f>IF(RES_hh_emih_in!J6=0,0,RES_hh_emih_in!J6/RES_summary!J$21)</f>
        <v>25.58202889592129</v>
      </c>
      <c r="K6" s="72">
        <f>IF(RES_hh_emih_in!K6=0,0,RES_hh_emih_in!K6/RES_summary!K$21)</f>
        <v>24.815284913493755</v>
      </c>
      <c r="L6" s="72">
        <f>IF(RES_hh_emih_in!L6=0,0,RES_hh_emih_in!L6/RES_summary!L$21)</f>
        <v>27.979393031628902</v>
      </c>
      <c r="M6" s="72">
        <f>IF(RES_hh_emih_in!M6=0,0,RES_hh_emih_in!M6/RES_summary!M$21)</f>
        <v>21.033955950328664</v>
      </c>
      <c r="N6" s="72">
        <f>IF(RES_hh_emih_in!N6=0,0,RES_hh_emih_in!N6/RES_summary!N$21)</f>
        <v>21.147501061996653</v>
      </c>
      <c r="O6" s="72">
        <f>IF(RES_hh_emih_in!O6=0,0,RES_hh_emih_in!O6/RES_summary!O$21)</f>
        <v>22.050632975772213</v>
      </c>
      <c r="P6" s="72">
        <f>IF(RES_hh_emih_in!P6=0,0,RES_hh_emih_in!P6/RES_summary!P$21)</f>
        <v>16.463479380317942</v>
      </c>
      <c r="Q6" s="72">
        <f>IF(RES_hh_emih_in!Q6=0,0,RES_hh_emih_in!Q6/RES_summary!Q$21)</f>
        <v>16.117966735924472</v>
      </c>
      <c r="R6" s="72">
        <f>IF(RES_hh_emih_in!R6=0,0,RES_hh_emih_in!R6/RES_summary!R$21)</f>
        <v>16.178229234218122</v>
      </c>
      <c r="S6" s="72">
        <f>IF(RES_hh_emih_in!S6=0,0,RES_hh_emih_in!S6/RES_summary!S$21)</f>
        <v>15.681753278481883</v>
      </c>
      <c r="T6" s="72">
        <f>IF(RES_hh_emih_in!T6=0,0,RES_hh_emih_in!T6/RES_summary!T$21)</f>
        <v>14.430492329060106</v>
      </c>
      <c r="U6" s="72">
        <f>IF(RES_hh_emih_in!U6=0,0,RES_hh_emih_in!U6/RES_summary!U$21)</f>
        <v>12.46271371134708</v>
      </c>
      <c r="V6" s="72">
        <f>IF(RES_hh_emih_in!V6=0,0,RES_hh_emih_in!V6/RES_summary!V$21)</f>
        <v>12.902696308344257</v>
      </c>
      <c r="W6" s="72">
        <f>IF(RES_hh_emih_in!W6=0,0,RES_hh_emih_in!W6/RES_summary!W$21)</f>
        <v>12.210523062742796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43.940298687282343</v>
      </c>
      <c r="D7" s="72">
        <f>IF(RES_hh_emih_in!D7=0,0,RES_hh_emih_in!D7/RES_summary!D$21)</f>
        <v>37.979461260643419</v>
      </c>
      <c r="E7" s="72">
        <f>IF(RES_hh_emih_in!E7=0,0,RES_hh_emih_in!E7/RES_summary!E$21)</f>
        <v>41.140241741413476</v>
      </c>
      <c r="F7" s="72">
        <f>IF(RES_hh_emih_in!F7=0,0,RES_hh_emih_in!F7/RES_summary!F$21)</f>
        <v>38.1470184501622</v>
      </c>
      <c r="G7" s="72">
        <f>IF(RES_hh_emih_in!G7=0,0,RES_hh_emih_in!G7/RES_summary!G$21)</f>
        <v>37.010524131569532</v>
      </c>
      <c r="H7" s="72">
        <f>IF(RES_hh_emih_in!H7=0,0,RES_hh_emih_in!H7/RES_summary!H$21)</f>
        <v>32.421806719891656</v>
      </c>
      <c r="I7" s="72">
        <f>IF(RES_hh_emih_in!I7=0,0,RES_hh_emih_in!I7/RES_summary!I$21)</f>
        <v>27.277871877525428</v>
      </c>
      <c r="J7" s="72">
        <f>IF(RES_hh_emih_in!J7=0,0,RES_hh_emih_in!J7/RES_summary!J$21)</f>
        <v>34.716677432608492</v>
      </c>
      <c r="K7" s="72">
        <f>IF(RES_hh_emih_in!K7=0,0,RES_hh_emih_in!K7/RES_summary!K$21)</f>
        <v>29.301373917186158</v>
      </c>
      <c r="L7" s="72">
        <f>IF(RES_hh_emih_in!L7=0,0,RES_hh_emih_in!L7/RES_summary!L$21)</f>
        <v>31.996800704641636</v>
      </c>
      <c r="M7" s="72">
        <f>IF(RES_hh_emih_in!M7=0,0,RES_hh_emih_in!M7/RES_summary!M$21)</f>
        <v>26.215212994304512</v>
      </c>
      <c r="N7" s="72">
        <f>IF(RES_hh_emih_in!N7=0,0,RES_hh_emih_in!N7/RES_summary!N$21)</f>
        <v>25.590196222073772</v>
      </c>
      <c r="O7" s="72">
        <f>IF(RES_hh_emih_in!O7=0,0,RES_hh_emih_in!O7/RES_summary!O$21)</f>
        <v>26.518462788526691</v>
      </c>
      <c r="P7" s="72">
        <f>IF(RES_hh_emih_in!P7=0,0,RES_hh_emih_in!P7/RES_summary!P$21)</f>
        <v>19.48258946945792</v>
      </c>
      <c r="Q7" s="72">
        <f>IF(RES_hh_emih_in!Q7=0,0,RES_hh_emih_in!Q7/RES_summary!Q$21)</f>
        <v>21.759581003810915</v>
      </c>
      <c r="R7" s="72">
        <f>IF(RES_hh_emih_in!R7=0,0,RES_hh_emih_in!R7/RES_summary!R$21)</f>
        <v>19.01275951669043</v>
      </c>
      <c r="S7" s="72">
        <f>IF(RES_hh_emih_in!S7=0,0,RES_hh_emih_in!S7/RES_summary!S$21)</f>
        <v>18.37138025152743</v>
      </c>
      <c r="T7" s="72">
        <f>IF(RES_hh_emih_in!T7=0,0,RES_hh_emih_in!T7/RES_summary!T$21)</f>
        <v>17.260550373864959</v>
      </c>
      <c r="U7" s="72">
        <f>IF(RES_hh_emih_in!U7=0,0,RES_hh_emih_in!U7/RES_summary!U$21)</f>
        <v>15.44933602582066</v>
      </c>
      <c r="V7" s="72">
        <f>IF(RES_hh_emih_in!V7=0,0,RES_hh_emih_in!V7/RES_summary!V$21)</f>
        <v>15.743851353348314</v>
      </c>
      <c r="W7" s="72">
        <f>IF(RES_hh_emih_in!W7=0,0,RES_hh_emih_in!W7/RES_summary!W$21)</f>
        <v>13.665820674122822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28.424853307383611</v>
      </c>
      <c r="D8" s="72">
        <f>IF(RES_hh_emih_in!D8=0,0,RES_hh_emih_in!D8/RES_summary!D$21)</f>
        <v>25.981517305040594</v>
      </c>
      <c r="E8" s="72">
        <f>IF(RES_hh_emih_in!E8=0,0,RES_hh_emih_in!E8/RES_summary!E$21)</f>
        <v>26.345429276881767</v>
      </c>
      <c r="F8" s="72">
        <f>IF(RES_hh_emih_in!F8=0,0,RES_hh_emih_in!F8/RES_summary!F$21)</f>
        <v>24.109339462153581</v>
      </c>
      <c r="G8" s="72">
        <f>IF(RES_hh_emih_in!G8=0,0,RES_hh_emih_in!G8/RES_summary!G$21)</f>
        <v>22.418603610036165</v>
      </c>
      <c r="H8" s="72">
        <f>IF(RES_hh_emih_in!H8=0,0,RES_hh_emih_in!H8/RES_summary!H$21)</f>
        <v>21.314017630721718</v>
      </c>
      <c r="I8" s="72">
        <f>IF(RES_hh_emih_in!I8=0,0,RES_hh_emih_in!I8/RES_summary!I$21)</f>
        <v>19.253820460952824</v>
      </c>
      <c r="J8" s="72">
        <f>IF(RES_hh_emih_in!J8=0,0,RES_hh_emih_in!J8/RES_summary!J$21)</f>
        <v>20.144709831114966</v>
      </c>
      <c r="K8" s="72">
        <f>IF(RES_hh_emih_in!K8=0,0,RES_hh_emih_in!K8/RES_summary!K$21)</f>
        <v>19.215048901730452</v>
      </c>
      <c r="L8" s="72">
        <f>IF(RES_hh_emih_in!L8=0,0,RES_hh_emih_in!L8/RES_summary!L$21)</f>
        <v>21.891663796031676</v>
      </c>
      <c r="M8" s="72">
        <f>IF(RES_hh_emih_in!M8=0,0,RES_hh_emih_in!M8/RES_summary!M$21)</f>
        <v>15.985851126576081</v>
      </c>
      <c r="N8" s="72">
        <f>IF(RES_hh_emih_in!N8=0,0,RES_hh_emih_in!N8/RES_summary!N$21)</f>
        <v>17.339909321787918</v>
      </c>
      <c r="O8" s="72">
        <f>IF(RES_hh_emih_in!O8=0,0,RES_hh_emih_in!O8/RES_summary!O$21)</f>
        <v>18.409317121307769</v>
      </c>
      <c r="P8" s="72">
        <f>IF(RES_hh_emih_in!P8=0,0,RES_hh_emih_in!P8/RES_summary!P$21)</f>
        <v>12.860983156207185</v>
      </c>
      <c r="Q8" s="72">
        <f>IF(RES_hh_emih_in!Q8=0,0,RES_hh_emih_in!Q8/RES_summary!Q$21)</f>
        <v>13.559911051559409</v>
      </c>
      <c r="R8" s="72">
        <f>IF(RES_hh_emih_in!R8=0,0,RES_hh_emih_in!R8/RES_summary!R$21)</f>
        <v>13.729989440411469</v>
      </c>
      <c r="S8" s="72">
        <f>IF(RES_hh_emih_in!S8=0,0,RES_hh_emih_in!S8/RES_summary!S$21)</f>
        <v>12.789757950992202</v>
      </c>
      <c r="T8" s="72">
        <f>IF(RES_hh_emih_in!T8=0,0,RES_hh_emih_in!T8/RES_summary!T$21)</f>
        <v>12.036578538516151</v>
      </c>
      <c r="U8" s="72">
        <f>IF(RES_hh_emih_in!U8=0,0,RES_hh_emih_in!U8/RES_summary!U$21)</f>
        <v>11.104075355637548</v>
      </c>
      <c r="V8" s="72">
        <f>IF(RES_hh_emih_in!V8=0,0,RES_hh_emih_in!V8/RES_summary!V$21)</f>
        <v>9.8550930762401894</v>
      </c>
      <c r="W8" s="72">
        <f>IF(RES_hh_emih_in!W8=0,0,RES_hh_emih_in!W8/RES_summary!W$21)</f>
        <v>10.139385497968036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1.2119066360888462</v>
      </c>
      <c r="D17" s="69">
        <f>IF(RES_hh_emih_in!D17=0,0,RES_hh_emih_in!D17/RES_summary!D$21)</f>
        <v>1.1984005327746665</v>
      </c>
      <c r="E17" s="69">
        <f>IF(RES_hh_emih_in!E17=0,0,RES_hh_emih_in!E17/RES_summary!E$21)</f>
        <v>1.1967792049688746</v>
      </c>
      <c r="F17" s="69">
        <f>IF(RES_hh_emih_in!F17=0,0,RES_hh_emih_in!F17/RES_summary!F$21)</f>
        <v>1.4242484570479998</v>
      </c>
      <c r="G17" s="69">
        <f>IF(RES_hh_emih_in!G17=0,0,RES_hh_emih_in!G17/RES_summary!G$21)</f>
        <v>1.3553320971772216</v>
      </c>
      <c r="H17" s="69">
        <f>IF(RES_hh_emih_in!H17=0,0,RES_hh_emih_in!H17/RES_summary!H$21)</f>
        <v>1.7520518607011304</v>
      </c>
      <c r="I17" s="69">
        <f>IF(RES_hh_emih_in!I17=0,0,RES_hh_emih_in!I17/RES_summary!I$21)</f>
        <v>1.9219999359965005</v>
      </c>
      <c r="J17" s="69">
        <f>IF(RES_hh_emih_in!J17=0,0,RES_hh_emih_in!J17/RES_summary!J$21)</f>
        <v>2.1595813772867181</v>
      </c>
      <c r="K17" s="69">
        <f>IF(RES_hh_emih_in!K17=0,0,RES_hh_emih_in!K17/RES_summary!K$21)</f>
        <v>2.3894474444194675</v>
      </c>
      <c r="L17" s="69">
        <f>IF(RES_hh_emih_in!L17=0,0,RES_hh_emih_in!L17/RES_summary!L$21)</f>
        <v>2.1189088030361165</v>
      </c>
      <c r="M17" s="69">
        <f>IF(RES_hh_emih_in!M17=0,0,RES_hh_emih_in!M17/RES_summary!M$21)</f>
        <v>2.1696955613957436</v>
      </c>
      <c r="N17" s="69">
        <f>IF(RES_hh_emih_in!N17=0,0,RES_hh_emih_in!N17/RES_summary!N$21)</f>
        <v>2.1150334870840797</v>
      </c>
      <c r="O17" s="69">
        <f>IF(RES_hh_emih_in!O17=0,0,RES_hh_emih_in!O17/RES_summary!O$21)</f>
        <v>1.8805823836496263</v>
      </c>
      <c r="P17" s="69">
        <f>IF(RES_hh_emih_in!P17=0,0,RES_hh_emih_in!P17/RES_summary!P$21)</f>
        <v>1.4055708930431938</v>
      </c>
      <c r="Q17" s="69">
        <f>IF(RES_hh_emih_in!Q17=0,0,RES_hh_emih_in!Q17/RES_summary!Q$21)</f>
        <v>1.5885898051581071</v>
      </c>
      <c r="R17" s="69">
        <f>IF(RES_hh_emih_in!R17=0,0,RES_hh_emih_in!R17/RES_summary!R$21)</f>
        <v>1.7498711149882487</v>
      </c>
      <c r="S17" s="69">
        <f>IF(RES_hh_emih_in!S17=0,0,RES_hh_emih_in!S17/RES_summary!S$21)</f>
        <v>1.8765545158322796</v>
      </c>
      <c r="T17" s="69">
        <f>IF(RES_hh_emih_in!T17=0,0,RES_hh_emih_in!T17/RES_summary!T$21)</f>
        <v>1.7619230187168158</v>
      </c>
      <c r="U17" s="69">
        <f>IF(RES_hh_emih_in!U17=0,0,RES_hh_emih_in!U17/RES_summary!U$21)</f>
        <v>1.746829603834557</v>
      </c>
      <c r="V17" s="69">
        <f>IF(RES_hh_emih_in!V17=0,0,RES_hh_emih_in!V17/RES_summary!V$21)</f>
        <v>1.485880535394932</v>
      </c>
      <c r="W17" s="69">
        <f>IF(RES_hh_emih_in!W17=0,0,RES_hh_emih_in!W17/RES_summary!W$21)</f>
        <v>1.7395160692529723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5.4251728966774655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5.9635015679815719</v>
      </c>
      <c r="I18" s="72">
        <f>IF(RES_hh_emih_in!I18=0,0,RES_hh_emih_in!I18/RES_summary!I$21)</f>
        <v>4.7759362443228657</v>
      </c>
      <c r="J18" s="72">
        <f>IF(RES_hh_emih_in!J18=0,0,RES_hh_emih_in!J18/RES_summary!J$21)</f>
        <v>6.3111760413416809</v>
      </c>
      <c r="K18" s="72">
        <f>IF(RES_hh_emih_in!K18=0,0,RES_hh_emih_in!K18/RES_summary!K$21)</f>
        <v>11.340682189039919</v>
      </c>
      <c r="L18" s="72">
        <f>IF(RES_hh_emih_in!L18=0,0,RES_hh_emih_in!L18/RES_summary!L$21)</f>
        <v>5.8440099344840508</v>
      </c>
      <c r="M18" s="72">
        <f>IF(RES_hh_emih_in!M18=0,0,RES_hh_emih_in!M18/RES_summary!M$21)</f>
        <v>5.8261913298861474</v>
      </c>
      <c r="N18" s="72">
        <f>IF(RES_hh_emih_in!N18=0,0,RES_hh_emih_in!N18/RES_summary!N$21)</f>
        <v>5.9708498297200805</v>
      </c>
      <c r="O18" s="72">
        <f>IF(RES_hh_emih_in!O18=0,0,RES_hh_emih_in!O18/RES_summary!O$21)</f>
        <v>5.963311290578547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3.6376944758214749</v>
      </c>
      <c r="D19" s="72">
        <f>IF(RES_hh_emih_in!D19=0,0,RES_hh_emih_in!D19/RES_summary!D$21)</f>
        <v>3.6433347288639957</v>
      </c>
      <c r="E19" s="72">
        <f>IF(RES_hh_emih_in!E19=0,0,RES_hh_emih_in!E19/RES_summary!E$21)</f>
        <v>3.585177790237319</v>
      </c>
      <c r="F19" s="72">
        <f>IF(RES_hh_emih_in!F19=0,0,RES_hh_emih_in!F19/RES_summary!F$21)</f>
        <v>3.8473745928157794</v>
      </c>
      <c r="G19" s="72">
        <f>IF(RES_hh_emih_in!G19=0,0,RES_hh_emih_in!G19/RES_summary!G$21)</f>
        <v>3.9701436292838004</v>
      </c>
      <c r="H19" s="72">
        <f>IF(RES_hh_emih_in!H19=0,0,RES_hh_emih_in!H19/RES_summary!H$21)</f>
        <v>4.2310993650152744</v>
      </c>
      <c r="I19" s="72">
        <f>IF(RES_hh_emih_in!I19=0,0,RES_hh_emih_in!I19/RES_summary!I$21)</f>
        <v>4.2277205185289048</v>
      </c>
      <c r="J19" s="72">
        <f>IF(RES_hh_emih_in!J19=0,0,RES_hh_emih_in!J19/RES_summary!J$21)</f>
        <v>3.9293055491387272</v>
      </c>
      <c r="K19" s="72">
        <f>IF(RES_hh_emih_in!K19=0,0,RES_hh_emih_in!K19/RES_summary!K$21)</f>
        <v>4.219748550044109</v>
      </c>
      <c r="L19" s="72">
        <f>IF(RES_hh_emih_in!L19=0,0,RES_hh_emih_in!L19/RES_summary!L$21)</f>
        <v>4.1306299094779915</v>
      </c>
      <c r="M19" s="72">
        <f>IF(RES_hh_emih_in!M19=0,0,RES_hh_emih_in!M19/RES_summary!M$21)</f>
        <v>4.0262658191913916</v>
      </c>
      <c r="N19" s="72">
        <f>IF(RES_hh_emih_in!N19=0,0,RES_hh_emih_in!N19/RES_summary!N$21)</f>
        <v>3.9539764756260585</v>
      </c>
      <c r="O19" s="72">
        <f>IF(RES_hh_emih_in!O19=0,0,RES_hh_emih_in!O19/RES_summary!O$21)</f>
        <v>3.7866791568325744</v>
      </c>
      <c r="P19" s="72">
        <f>IF(RES_hh_emih_in!P19=0,0,RES_hh_emih_in!P19/RES_summary!P$21)</f>
        <v>3.9304109939611704</v>
      </c>
      <c r="Q19" s="72">
        <f>IF(RES_hh_emih_in!Q19=0,0,RES_hh_emih_in!Q19/RES_summary!Q$21)</f>
        <v>3.4690377634840828</v>
      </c>
      <c r="R19" s="72">
        <f>IF(RES_hh_emih_in!R19=0,0,RES_hh_emih_in!R19/RES_summary!R$21)</f>
        <v>3.7061955178838137</v>
      </c>
      <c r="S19" s="72">
        <f>IF(RES_hh_emih_in!S19=0,0,RES_hh_emih_in!S19/RES_summary!S$21)</f>
        <v>3.4967674226601879</v>
      </c>
      <c r="T19" s="72">
        <f>IF(RES_hh_emih_in!T19=0,0,RES_hh_emih_in!T19/RES_summary!T$21)</f>
        <v>3.298850650266385</v>
      </c>
      <c r="U19" s="72">
        <f>IF(RES_hh_emih_in!U19=0,0,RES_hh_emih_in!U19/RES_summary!U$21)</f>
        <v>3.3424359688698124</v>
      </c>
      <c r="V19" s="72">
        <f>IF(RES_hh_emih_in!V19=0,0,RES_hh_emih_in!V19/RES_summary!V$21)</f>
        <v>3.0723580064689902</v>
      </c>
      <c r="W19" s="72">
        <f>IF(RES_hh_emih_in!W19=0,0,RES_hh_emih_in!W19/RES_summary!W$21)</f>
        <v>3.1180531190514769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4.779544806785343</v>
      </c>
      <c r="D20" s="72">
        <f>IF(RES_hh_emih_in!D20=0,0,RES_hh_emih_in!D20/RES_summary!D$21)</f>
        <v>4.4089305931630722</v>
      </c>
      <c r="E20" s="72">
        <f>IF(RES_hh_emih_in!E20=0,0,RES_hh_emih_in!E20/RES_summary!E$21)</f>
        <v>4.5580433608002258</v>
      </c>
      <c r="F20" s="72">
        <f>IF(RES_hh_emih_in!F20=0,0,RES_hh_emih_in!F20/RES_summary!F$21)</f>
        <v>5.2861427538809558</v>
      </c>
      <c r="G20" s="72">
        <f>IF(RES_hh_emih_in!G20=0,0,RES_hh_emih_in!G20/RES_summary!G$21)</f>
        <v>5.4742698795598708</v>
      </c>
      <c r="H20" s="72">
        <f>IF(RES_hh_emih_in!H20=0,0,RES_hh_emih_in!H20/RES_summary!H$21)</f>
        <v>5.3547433011579972</v>
      </c>
      <c r="I20" s="72">
        <f>IF(RES_hh_emih_in!I20=0,0,RES_hh_emih_in!I20/RES_summary!I$21)</f>
        <v>4.9112026909678557</v>
      </c>
      <c r="J20" s="72">
        <f>IF(RES_hh_emih_in!J20=0,0,RES_hh_emih_in!J20/RES_summary!J$21)</f>
        <v>5.6578289622899511</v>
      </c>
      <c r="K20" s="72">
        <f>IF(RES_hh_emih_in!K20=0,0,RES_hh_emih_in!K20/RES_summary!K$21)</f>
        <v>5.3152326384368926</v>
      </c>
      <c r="L20" s="72">
        <f>IF(RES_hh_emih_in!L20=0,0,RES_hh_emih_in!L20/RES_summary!L$21)</f>
        <v>5.095957153012348</v>
      </c>
      <c r="M20" s="72">
        <f>IF(RES_hh_emih_in!M20=0,0,RES_hh_emih_in!M20/RES_summary!M$21)</f>
        <v>5.2941384069343229</v>
      </c>
      <c r="N20" s="72">
        <f>IF(RES_hh_emih_in!N20=0,0,RES_hh_emih_in!N20/RES_summary!N$21)</f>
        <v>4.9905402773303216</v>
      </c>
      <c r="O20" s="72">
        <f>IF(RES_hh_emih_in!O20=0,0,RES_hh_emih_in!O20/RES_summary!O$21)</f>
        <v>4.7093437967659497</v>
      </c>
      <c r="P20" s="72">
        <f>IF(RES_hh_emih_in!P20=0,0,RES_hh_emih_in!P20/RES_summary!P$21)</f>
        <v>4.7617197513949563</v>
      </c>
      <c r="Q20" s="72">
        <f>IF(RES_hh_emih_in!Q20=0,0,RES_hh_emih_in!Q20/RES_summary!Q$21)</f>
        <v>4.6984617224814524</v>
      </c>
      <c r="R20" s="72">
        <f>IF(RES_hh_emih_in!R20=0,0,RES_hh_emih_in!R20/RES_summary!R$21)</f>
        <v>4.3150122432416795</v>
      </c>
      <c r="S20" s="72">
        <f>IF(RES_hh_emih_in!S20=0,0,RES_hh_emih_in!S20/RES_summary!S$21)</f>
        <v>4.2002379167045092</v>
      </c>
      <c r="T20" s="72">
        <f>IF(RES_hh_emih_in!T20=0,0,RES_hh_emih_in!T20/RES_summary!T$21)</f>
        <v>4.064916027619156</v>
      </c>
      <c r="U20" s="72">
        <f>IF(RES_hh_emih_in!U20=0,0,RES_hh_emih_in!U20/RES_summary!U$21)</f>
        <v>3.8792873857511223</v>
      </c>
      <c r="V20" s="72">
        <f>IF(RES_hh_emih_in!V20=0,0,RES_hh_emih_in!V20/RES_summary!V$21)</f>
        <v>3.7764495211629652</v>
      </c>
      <c r="W20" s="72">
        <f>IF(RES_hh_emih_in!W20=0,0,RES_hh_emih_in!W20/RES_summary!W$21)</f>
        <v>3.7552233782855566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3.2977985991906822</v>
      </c>
      <c r="D21" s="72">
        <f>IF(RES_hh_emih_in!D21=0,0,RES_hh_emih_in!D21/RES_summary!D$21)</f>
        <v>3.2134240913115772</v>
      </c>
      <c r="E21" s="72">
        <f>IF(RES_hh_emih_in!E21=0,0,RES_hh_emih_in!E21/RES_summary!E$21)</f>
        <v>3.0751189945346753</v>
      </c>
      <c r="F21" s="72">
        <f>IF(RES_hh_emih_in!F21=0,0,RES_hh_emih_in!F21/RES_summary!F$21)</f>
        <v>3.5148427189666904</v>
      </c>
      <c r="G21" s="72">
        <f>IF(RES_hh_emih_in!G21=0,0,RES_hh_emih_in!G21/RES_summary!G$21)</f>
        <v>3.4723720405402738</v>
      </c>
      <c r="H21" s="72">
        <f>IF(RES_hh_emih_in!H21=0,0,RES_hh_emih_in!H21/RES_summary!H$21)</f>
        <v>3.565185676110235</v>
      </c>
      <c r="I21" s="72">
        <f>IF(RES_hh_emih_in!I21=0,0,RES_hh_emih_in!I21/RES_summary!I$21)</f>
        <v>3.3365268433845641</v>
      </c>
      <c r="J21" s="72">
        <f>IF(RES_hh_emih_in!J21=0,0,RES_hh_emih_in!J21/RES_summary!J$21)</f>
        <v>3.5963851078518583</v>
      </c>
      <c r="K21" s="72">
        <f>IF(RES_hh_emih_in!K21=0,0,RES_hh_emih_in!K21/RES_summary!K$21)</f>
        <v>3.6676856691765849</v>
      </c>
      <c r="L21" s="72">
        <f>IF(RES_hh_emih_in!L21=0,0,RES_hh_emih_in!L21/RES_summary!L$21)</f>
        <v>3.535596560306931</v>
      </c>
      <c r="M21" s="72">
        <f>IF(RES_hh_emih_in!M21=0,0,RES_hh_emih_in!M21/RES_summary!M$21)</f>
        <v>3.1993423713256415</v>
      </c>
      <c r="N21" s="72">
        <f>IF(RES_hh_emih_in!N21=0,0,RES_hh_emih_in!N21/RES_summary!N$21)</f>
        <v>3.4137303005962076</v>
      </c>
      <c r="O21" s="72">
        <f>IF(RES_hh_emih_in!O21=0,0,RES_hh_emih_in!O21/RES_summary!O$21)</f>
        <v>3.281374028378587</v>
      </c>
      <c r="P21" s="72">
        <f>IF(RES_hh_emih_in!P21=0,0,RES_hh_emih_in!P21/RES_summary!P$21)</f>
        <v>3.149227715504209</v>
      </c>
      <c r="Q21" s="72">
        <f>IF(RES_hh_emih_in!Q21=0,0,RES_hh_emih_in!Q21/RES_summary!Q$21)</f>
        <v>2.9738203899160012</v>
      </c>
      <c r="R21" s="72">
        <f>IF(RES_hh_emih_in!R21=0,0,RES_hh_emih_in!R21/RES_summary!R$21)</f>
        <v>3.0844341343003148</v>
      </c>
      <c r="S21" s="72">
        <f>IF(RES_hh_emih_in!S21=0,0,RES_hh_emih_in!S21/RES_summary!S$21)</f>
        <v>2.9589773209499386</v>
      </c>
      <c r="T21" s="72">
        <f>IF(RES_hh_emih_in!T21=0,0,RES_hh_emih_in!T21/RES_summary!T$21)</f>
        <v>2.9229059087555855</v>
      </c>
      <c r="U21" s="72">
        <f>IF(RES_hh_emih_in!U21=0,0,RES_hh_emih_in!U21/RES_summary!U$21)</f>
        <v>2.9310094052622317</v>
      </c>
      <c r="V21" s="72">
        <f>IF(RES_hh_emih_in!V21=0,0,RES_hh_emih_in!V21/RES_summary!V$21)</f>
        <v>2.5520889061935295</v>
      </c>
      <c r="W21" s="72">
        <f>IF(RES_hh_emih_in!W21=0,0,RES_hh_emih_in!W21/RES_summary!W$21)</f>
        <v>2.7733501656331674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0.11111032472641039</v>
      </c>
      <c r="D27" s="69">
        <f>IF(RES_hh_emih_in!D27=0,0,RES_hh_emih_in!D27/RES_summary!D$21)</f>
        <v>0.10943758040148825</v>
      </c>
      <c r="E27" s="69">
        <f>IF(RES_hh_emih_in!E27=0,0,RES_hh_emih_in!E27/RES_summary!E$21)</f>
        <v>0.11094709734733245</v>
      </c>
      <c r="F27" s="69">
        <f>IF(RES_hh_emih_in!F27=0,0,RES_hh_emih_in!F27/RES_summary!F$21)</f>
        <v>0.13046215809338318</v>
      </c>
      <c r="G27" s="69">
        <f>IF(RES_hh_emih_in!G27=0,0,RES_hh_emih_in!G27/RES_summary!G$21)</f>
        <v>0.14406178907330566</v>
      </c>
      <c r="H27" s="69">
        <f>IF(RES_hh_emih_in!H27=0,0,RES_hh_emih_in!H27/RES_summary!H$21)</f>
        <v>0.16953505912852615</v>
      </c>
      <c r="I27" s="69">
        <f>IF(RES_hh_emih_in!I27=0,0,RES_hh_emih_in!I27/RES_summary!I$21)</f>
        <v>0.16979604288286024</v>
      </c>
      <c r="J27" s="69">
        <f>IF(RES_hh_emih_in!J27=0,0,RES_hh_emih_in!J27/RES_summary!J$21)</f>
        <v>0.13138601270173109</v>
      </c>
      <c r="K27" s="69">
        <f>IF(RES_hh_emih_in!K27=0,0,RES_hh_emih_in!K27/RES_summary!K$21)</f>
        <v>0.15739833865216032</v>
      </c>
      <c r="L27" s="69">
        <f>IF(RES_hh_emih_in!L27=0,0,RES_hh_emih_in!L27/RES_summary!L$21)</f>
        <v>0.16552563863458999</v>
      </c>
      <c r="M27" s="69">
        <f>IF(RES_hh_emih_in!M27=0,0,RES_hh_emih_in!M27/RES_summary!M$21)</f>
        <v>0.14398130992748245</v>
      </c>
      <c r="N27" s="69">
        <f>IF(RES_hh_emih_in!N27=0,0,RES_hh_emih_in!N27/RES_summary!N$21)</f>
        <v>0.16043966130877529</v>
      </c>
      <c r="O27" s="69">
        <f>IF(RES_hh_emih_in!O27=0,0,RES_hh_emih_in!O27/RES_summary!O$21)</f>
        <v>0.13977644657796848</v>
      </c>
      <c r="P27" s="69">
        <f>IF(RES_hh_emih_in!P27=0,0,RES_hh_emih_in!P27/RES_summary!P$21)</f>
        <v>0.12436699729141525</v>
      </c>
      <c r="Q27" s="69">
        <f>IF(RES_hh_emih_in!Q27=0,0,RES_hh_emih_in!Q27/RES_summary!Q$21)</f>
        <v>0.12425305750520844</v>
      </c>
      <c r="R27" s="69">
        <f>IF(RES_hh_emih_in!R27=0,0,RES_hh_emih_in!R27/RES_summary!R$21)</f>
        <v>0.14689283739903142</v>
      </c>
      <c r="S27" s="69">
        <f>IF(RES_hh_emih_in!S27=0,0,RES_hh_emih_in!S27/RES_summary!S$21)</f>
        <v>0.1200156729320293</v>
      </c>
      <c r="T27" s="69">
        <f>IF(RES_hh_emih_in!T27=0,0,RES_hh_emih_in!T27/RES_summary!T$21)</f>
        <v>0.10815123730872662</v>
      </c>
      <c r="U27" s="69">
        <f>IF(RES_hh_emih_in!U27=0,0,RES_hh_emih_in!U27/RES_summary!U$21)</f>
        <v>0.10335147371286071</v>
      </c>
      <c r="V27" s="69">
        <f>IF(RES_hh_emih_in!V27=0,0,RES_hh_emih_in!V27/RES_summary!V$21)</f>
        <v>0.13035748933457855</v>
      </c>
      <c r="W27" s="69">
        <f>IF(RES_hh_emih_in!W27=0,0,RES_hh_emih_in!W27/RES_summary!W$21)</f>
        <v>0.14629164319344101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0.66718698722187353</v>
      </c>
      <c r="D29" s="72">
        <f>IF(RES_hh_emih_in!D29=0,0,RES_hh_emih_in!D29/RES_summary!D$21)</f>
        <v>0.66408167763299997</v>
      </c>
      <c r="E29" s="72">
        <f>IF(RES_hh_emih_in!E29=0,0,RES_hh_emih_in!E29/RES_summary!E$21)</f>
        <v>0.74031406598854255</v>
      </c>
      <c r="F29" s="72">
        <f>IF(RES_hh_emih_in!F29=0,0,RES_hh_emih_in!F29/RES_summary!F$21)</f>
        <v>0.73784283571600151</v>
      </c>
      <c r="G29" s="72">
        <f>IF(RES_hh_emih_in!G29=0,0,RES_hh_emih_in!G29/RES_summary!G$21)</f>
        <v>0.726006247739855</v>
      </c>
      <c r="H29" s="72">
        <f>IF(RES_hh_emih_in!H29=0,0,RES_hh_emih_in!H29/RES_summary!H$21)</f>
        <v>0.75570155573910758</v>
      </c>
      <c r="I29" s="72">
        <f>IF(RES_hh_emih_in!I29=0,0,RES_hh_emih_in!I29/RES_summary!I$21)</f>
        <v>0.74370667143643943</v>
      </c>
      <c r="J29" s="72">
        <f>IF(RES_hh_emih_in!J29=0,0,RES_hh_emih_in!J29/RES_summary!J$21)</f>
        <v>0.63093127814877492</v>
      </c>
      <c r="K29" s="72">
        <f>IF(RES_hh_emih_in!K29=0,0,RES_hh_emih_in!K29/RES_summary!K$21)</f>
        <v>0.67723710652871416</v>
      </c>
      <c r="L29" s="72">
        <f>IF(RES_hh_emih_in!L29=0,0,RES_hh_emih_in!L29/RES_summary!L$21)</f>
        <v>0.65055981490170101</v>
      </c>
      <c r="M29" s="72">
        <f>IF(RES_hh_emih_in!M29=0,0,RES_hh_emih_in!M29/RES_summary!M$21)</f>
        <v>0.64878190448211415</v>
      </c>
      <c r="N29" s="72">
        <f>IF(RES_hh_emih_in!N29=0,0,RES_hh_emih_in!N29/RES_summary!N$21)</f>
        <v>0.65528466629542548</v>
      </c>
      <c r="O29" s="72">
        <f>IF(RES_hh_emih_in!O29=0,0,RES_hh_emih_in!O29/RES_summary!O$21)</f>
        <v>0.64908805821940885</v>
      </c>
      <c r="P29" s="72">
        <f>IF(RES_hh_emih_in!P29=0,0,RES_hh_emih_in!P29/RES_summary!P$21)</f>
        <v>0.70727711619737066</v>
      </c>
      <c r="Q29" s="72">
        <f>IF(RES_hh_emih_in!Q29=0,0,RES_hh_emih_in!Q29/RES_summary!Q$21)</f>
        <v>0.68028308868690612</v>
      </c>
      <c r="R29" s="72">
        <f>IF(RES_hh_emih_in!R29=0,0,RES_hh_emih_in!R29/RES_summary!R$21)</f>
        <v>0.72739947552173367</v>
      </c>
      <c r="S29" s="72">
        <f>IF(RES_hh_emih_in!S29=0,0,RES_hh_emih_in!S29/RES_summary!S$21)</f>
        <v>0.71484326206931559</v>
      </c>
      <c r="T29" s="72">
        <f>IF(RES_hh_emih_in!T29=0,0,RES_hh_emih_in!T29/RES_summary!T$21)</f>
        <v>0.70794922344566158</v>
      </c>
      <c r="U29" s="72">
        <f>IF(RES_hh_emih_in!U29=0,0,RES_hh_emih_in!U29/RES_summary!U$21)</f>
        <v>0.73447763265044297</v>
      </c>
      <c r="V29" s="72">
        <f>IF(RES_hh_emih_in!V29=0,0,RES_hh_emih_in!V29/RES_summary!V$21)</f>
        <v>0.7054105222170477</v>
      </c>
      <c r="W29" s="72">
        <f>IF(RES_hh_emih_in!W29=0,0,RES_hh_emih_in!W29/RES_summary!W$21)</f>
        <v>0.73618978373658928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0.61715725122552256</v>
      </c>
      <c r="D30" s="72">
        <f>IF(RES_hh_emih_in!D30=0,0,RES_hh_emih_in!D30/RES_summary!D$21)</f>
        <v>0.6004971811239278</v>
      </c>
      <c r="E30" s="72">
        <f>IF(RES_hh_emih_in!E30=0,0,RES_hh_emih_in!E30/RES_summary!E$21)</f>
        <v>0.62540271726409458</v>
      </c>
      <c r="F30" s="72">
        <f>IF(RES_hh_emih_in!F30=0,0,RES_hh_emih_in!F30/RES_summary!F$21)</f>
        <v>0.67251591367130248</v>
      </c>
      <c r="G30" s="72">
        <f>IF(RES_hh_emih_in!G30=0,0,RES_hh_emih_in!G30/RES_summary!G$21)</f>
        <v>0.67602001872001716</v>
      </c>
      <c r="H30" s="72">
        <f>IF(RES_hh_emih_in!H30=0,0,RES_hh_emih_in!H30/RES_summary!H$21)</f>
        <v>0.68315580316550728</v>
      </c>
      <c r="I30" s="72">
        <f>IF(RES_hh_emih_in!I30=0,0,RES_hh_emih_in!I30/RES_summary!I$21)</f>
        <v>0.68279813321237559</v>
      </c>
      <c r="J30" s="72">
        <f>IF(RES_hh_emih_in!J30=0,0,RES_hh_emih_in!J30/RES_summary!J$21)</f>
        <v>0.5337873360283758</v>
      </c>
      <c r="K30" s="72">
        <f>IF(RES_hh_emih_in!K30=0,0,RES_hh_emih_in!K30/RES_summary!K$21)</f>
        <v>0.59383585456704735</v>
      </c>
      <c r="L30" s="72">
        <f>IF(RES_hh_emih_in!L30=0,0,RES_hh_emih_in!L30/RES_summary!L$21)</f>
        <v>0.60474967425586323</v>
      </c>
      <c r="M30" s="72">
        <f>IF(RES_hh_emih_in!M30=0,0,RES_hh_emih_in!M30/RES_summary!M$21)</f>
        <v>0.5480097242995694</v>
      </c>
      <c r="N30" s="72">
        <f>IF(RES_hh_emih_in!N30=0,0,RES_hh_emih_in!N30/RES_summary!N$21)</f>
        <v>0.59587842227766419</v>
      </c>
      <c r="O30" s="72">
        <f>IF(RES_hh_emih_in!O30=0,0,RES_hh_emih_in!O30/RES_summary!O$21)</f>
        <v>0.59482801760456916</v>
      </c>
      <c r="P30" s="72">
        <f>IF(RES_hh_emih_in!P30=0,0,RES_hh_emih_in!P30/RES_summary!P$21)</f>
        <v>0.59886104392603368</v>
      </c>
      <c r="Q30" s="72">
        <f>IF(RES_hh_emih_in!Q30=0,0,RES_hh_emih_in!Q30/RES_summary!Q$21)</f>
        <v>0.62054334314584314</v>
      </c>
      <c r="R30" s="72">
        <f>IF(RES_hh_emih_in!R30=0,0,RES_hh_emih_in!R30/RES_summary!R$21)</f>
        <v>0.66091415937737874</v>
      </c>
      <c r="S30" s="72">
        <f>IF(RES_hh_emih_in!S30=0,0,RES_hh_emih_in!S30/RES_summary!S$21)</f>
        <v>0.63943651858842954</v>
      </c>
      <c r="T30" s="72">
        <f>IF(RES_hh_emih_in!T30=0,0,RES_hh_emih_in!T30/RES_summary!T$21)</f>
        <v>0.61845089534016662</v>
      </c>
      <c r="U30" s="72">
        <f>IF(RES_hh_emih_in!U30=0,0,RES_hh_emih_in!U30/RES_summary!U$21)</f>
        <v>0.59001572055350338</v>
      </c>
      <c r="V30" s="72">
        <f>IF(RES_hh_emih_in!V30=0,0,RES_hh_emih_in!V30/RES_summary!V$21)</f>
        <v>0.65245783813401903</v>
      </c>
      <c r="W30" s="72">
        <f>IF(RES_hh_emih_in!W30=0,0,RES_hh_emih_in!W30/RES_summary!W$21)</f>
        <v>0.6481678807512149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921.44567657871721</v>
      </c>
      <c r="C3" s="19">
        <f t="shared" ref="C3:V3" si="0">SUM(C4,C9,C12)</f>
        <v>944.54950500910604</v>
      </c>
      <c r="D3" s="19">
        <f t="shared" si="0"/>
        <v>978.73808550978833</v>
      </c>
      <c r="E3" s="19">
        <f t="shared" si="0"/>
        <v>1006.9778676119929</v>
      </c>
      <c r="F3" s="19">
        <f t="shared" si="0"/>
        <v>1016.4969716655409</v>
      </c>
      <c r="G3" s="19">
        <f t="shared" si="0"/>
        <v>1050.461264279144</v>
      </c>
      <c r="H3" s="19">
        <f t="shared" si="0"/>
        <v>1064.0758047551158</v>
      </c>
      <c r="I3" s="19">
        <f t="shared" si="0"/>
        <v>1077.6988517803204</v>
      </c>
      <c r="J3" s="19">
        <f t="shared" si="0"/>
        <v>1083.965820337123</v>
      </c>
      <c r="K3" s="19">
        <f t="shared" si="0"/>
        <v>1102.359651022527</v>
      </c>
      <c r="L3" s="19">
        <f t="shared" si="0"/>
        <v>1098.9064378472881</v>
      </c>
      <c r="M3" s="19">
        <f t="shared" si="0"/>
        <v>1098.4282540723675</v>
      </c>
      <c r="N3" s="19">
        <f t="shared" si="0"/>
        <v>1085.7786883717126</v>
      </c>
      <c r="O3" s="19">
        <f t="shared" si="0"/>
        <v>1075.6564705814894</v>
      </c>
      <c r="P3" s="19">
        <f t="shared" si="0"/>
        <v>1066.8840852071432</v>
      </c>
      <c r="Q3" s="19">
        <f t="shared" si="0"/>
        <v>1060.4095839353349</v>
      </c>
      <c r="R3" s="19">
        <f t="shared" si="0"/>
        <v>1044.6517626827172</v>
      </c>
      <c r="S3" s="19">
        <f t="shared" si="0"/>
        <v>1023.2416165090284</v>
      </c>
      <c r="T3" s="19">
        <f t="shared" si="0"/>
        <v>1017.4118658641441</v>
      </c>
      <c r="U3" s="19">
        <f t="shared" si="0"/>
        <v>997.76440240756665</v>
      </c>
      <c r="V3" s="19">
        <f t="shared" si="0"/>
        <v>1050.894239036973</v>
      </c>
      <c r="W3" s="19">
        <f t="shared" ref="W3" si="1">SUM(W4,W9,W12)</f>
        <v>1055.7953568357696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519.50060806102431</v>
      </c>
      <c r="C4" s="22">
        <f t="shared" ref="C4:V4" si="2">SUM(C5:C8)</f>
        <v>518.25827732762832</v>
      </c>
      <c r="D4" s="22">
        <f t="shared" si="2"/>
        <v>526.25782007867838</v>
      </c>
      <c r="E4" s="22">
        <f t="shared" si="2"/>
        <v>529.98603415538958</v>
      </c>
      <c r="F4" s="22">
        <f t="shared" si="2"/>
        <v>525.96532020283848</v>
      </c>
      <c r="G4" s="22">
        <f t="shared" si="2"/>
        <v>528.26725060557771</v>
      </c>
      <c r="H4" s="22">
        <f t="shared" si="2"/>
        <v>526.43842439511366</v>
      </c>
      <c r="I4" s="22">
        <f t="shared" si="2"/>
        <v>522.20102317303849</v>
      </c>
      <c r="J4" s="22">
        <f t="shared" si="2"/>
        <v>514.27883302556745</v>
      </c>
      <c r="K4" s="22">
        <f t="shared" si="2"/>
        <v>515.97817884192932</v>
      </c>
      <c r="L4" s="22">
        <f t="shared" si="2"/>
        <v>505.61278834503582</v>
      </c>
      <c r="M4" s="22">
        <f t="shared" si="2"/>
        <v>499.0291139658425</v>
      </c>
      <c r="N4" s="22">
        <f t="shared" si="2"/>
        <v>487.46875487211491</v>
      </c>
      <c r="O4" s="22">
        <f t="shared" si="2"/>
        <v>478.47363761064469</v>
      </c>
      <c r="P4" s="22">
        <f t="shared" si="2"/>
        <v>466.08365170870144</v>
      </c>
      <c r="Q4" s="22">
        <f t="shared" si="2"/>
        <v>452.64440489795663</v>
      </c>
      <c r="R4" s="22">
        <f t="shared" si="2"/>
        <v>440.59747526058322</v>
      </c>
      <c r="S4" s="22">
        <f t="shared" si="2"/>
        <v>424.97020379617373</v>
      </c>
      <c r="T4" s="22">
        <f t="shared" si="2"/>
        <v>414.69691265148265</v>
      </c>
      <c r="U4" s="22">
        <f t="shared" si="2"/>
        <v>406.50448033435532</v>
      </c>
      <c r="V4" s="22">
        <f t="shared" si="2"/>
        <v>401.36925734877104</v>
      </c>
      <c r="W4" s="22">
        <f t="shared" ref="W4" si="3">SUM(W5:W8)</f>
        <v>396.3706042639036</v>
      </c>
      <c r="DA4" s="57"/>
    </row>
    <row r="5" spans="1:105" ht="12" customHeight="1" x14ac:dyDescent="0.25">
      <c r="A5" s="28" t="s">
        <v>32</v>
      </c>
      <c r="B5" s="29">
        <f>B18*B70/11630</f>
        <v>292.58379011443799</v>
      </c>
      <c r="C5" s="29">
        <f t="shared" ref="C5:V5" si="4">C18*C70/11630</f>
        <v>289.6974541216477</v>
      </c>
      <c r="D5" s="29">
        <f t="shared" si="4"/>
        <v>290.26129436758816</v>
      </c>
      <c r="E5" s="29">
        <f t="shared" si="4"/>
        <v>290.39659845759303</v>
      </c>
      <c r="F5" s="29">
        <f t="shared" si="4"/>
        <v>289.53692738956249</v>
      </c>
      <c r="G5" s="29">
        <f t="shared" si="4"/>
        <v>286.12058839909497</v>
      </c>
      <c r="H5" s="29">
        <f t="shared" si="4"/>
        <v>287.02287580240716</v>
      </c>
      <c r="I5" s="29">
        <f t="shared" si="4"/>
        <v>279.21075500447455</v>
      </c>
      <c r="J5" s="29">
        <f t="shared" si="4"/>
        <v>277.18923857938103</v>
      </c>
      <c r="K5" s="29">
        <f t="shared" si="4"/>
        <v>276.23851341248576</v>
      </c>
      <c r="L5" s="29">
        <f t="shared" si="4"/>
        <v>270.00565387949479</v>
      </c>
      <c r="M5" s="29">
        <f t="shared" si="4"/>
        <v>266.06953217600704</v>
      </c>
      <c r="N5" s="29">
        <f t="shared" si="4"/>
        <v>259.53526028839622</v>
      </c>
      <c r="O5" s="29">
        <f t="shared" si="4"/>
        <v>252.76711915285176</v>
      </c>
      <c r="P5" s="29">
        <f t="shared" si="4"/>
        <v>245.53632882475154</v>
      </c>
      <c r="Q5" s="29">
        <f t="shared" si="4"/>
        <v>238.05609199613244</v>
      </c>
      <c r="R5" s="29">
        <f t="shared" si="4"/>
        <v>229.6636753107073</v>
      </c>
      <c r="S5" s="29">
        <f t="shared" si="4"/>
        <v>221.17809223656903</v>
      </c>
      <c r="T5" s="29">
        <f t="shared" si="4"/>
        <v>213.24902177706883</v>
      </c>
      <c r="U5" s="29">
        <f t="shared" si="4"/>
        <v>209.81419700381898</v>
      </c>
      <c r="V5" s="29">
        <f t="shared" si="4"/>
        <v>204.91598231666634</v>
      </c>
      <c r="W5" s="29">
        <f t="shared" ref="W5" si="5">W18*W70/11630</f>
        <v>200.70087132147174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95.932219339016342</v>
      </c>
      <c r="C6" s="29">
        <f t="shared" ref="C6:V6" si="6">C19*C71/11630</f>
        <v>95.794590034364546</v>
      </c>
      <c r="D6" s="29">
        <f t="shared" si="6"/>
        <v>97.130194515666986</v>
      </c>
      <c r="E6" s="29">
        <f t="shared" si="6"/>
        <v>96.733713479841313</v>
      </c>
      <c r="F6" s="29">
        <f t="shared" si="6"/>
        <v>95.202032761532649</v>
      </c>
      <c r="G6" s="29">
        <f t="shared" si="6"/>
        <v>94.686365256769434</v>
      </c>
      <c r="H6" s="29">
        <f t="shared" si="6"/>
        <v>94.478018323651085</v>
      </c>
      <c r="I6" s="29">
        <f t="shared" si="6"/>
        <v>92.353495307324124</v>
      </c>
      <c r="J6" s="29">
        <f t="shared" si="6"/>
        <v>89.114608488205462</v>
      </c>
      <c r="K6" s="29">
        <f t="shared" si="6"/>
        <v>88.120298424065524</v>
      </c>
      <c r="L6" s="29">
        <f t="shared" si="6"/>
        <v>85.508983721125446</v>
      </c>
      <c r="M6" s="29">
        <f t="shared" si="6"/>
        <v>84.070388060621212</v>
      </c>
      <c r="N6" s="29">
        <f t="shared" si="6"/>
        <v>81.533385727881637</v>
      </c>
      <c r="O6" s="29">
        <f t="shared" si="6"/>
        <v>79.043092984350238</v>
      </c>
      <c r="P6" s="29">
        <f t="shared" si="6"/>
        <v>75.846013701173533</v>
      </c>
      <c r="Q6" s="29">
        <f t="shared" si="6"/>
        <v>72.964604883942258</v>
      </c>
      <c r="R6" s="29">
        <f t="shared" si="6"/>
        <v>70.139569279544958</v>
      </c>
      <c r="S6" s="29">
        <f t="shared" si="6"/>
        <v>67.494847994705978</v>
      </c>
      <c r="T6" s="29">
        <f t="shared" si="6"/>
        <v>65.808119323885933</v>
      </c>
      <c r="U6" s="29">
        <f t="shared" si="6"/>
        <v>64.045333931976501</v>
      </c>
      <c r="V6" s="29">
        <f t="shared" si="6"/>
        <v>62.608890138717484</v>
      </c>
      <c r="W6" s="29">
        <f t="shared" ref="W6" si="7">W19*W71/11630</f>
        <v>61.526394794493072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83.44713910287733</v>
      </c>
      <c r="C7" s="29">
        <f t="shared" ref="C7:V7" si="8">C20*C72/11630</f>
        <v>83.617320009093845</v>
      </c>
      <c r="D7" s="29">
        <f t="shared" si="8"/>
        <v>87.897517150487502</v>
      </c>
      <c r="E7" s="29">
        <f t="shared" si="8"/>
        <v>90.880655273955</v>
      </c>
      <c r="F7" s="29">
        <f t="shared" si="8"/>
        <v>87.87763687202424</v>
      </c>
      <c r="G7" s="29">
        <f t="shared" si="8"/>
        <v>92.332094400859646</v>
      </c>
      <c r="H7" s="29">
        <f t="shared" si="8"/>
        <v>90.532875955238097</v>
      </c>
      <c r="I7" s="29">
        <f t="shared" si="8"/>
        <v>93.432821393437237</v>
      </c>
      <c r="J7" s="29">
        <f t="shared" si="8"/>
        <v>90.621854113424931</v>
      </c>
      <c r="K7" s="29">
        <f t="shared" si="8"/>
        <v>93.380449701836142</v>
      </c>
      <c r="L7" s="29">
        <f t="shared" si="8"/>
        <v>91.718996743140153</v>
      </c>
      <c r="M7" s="29">
        <f t="shared" si="8"/>
        <v>90.219449846993754</v>
      </c>
      <c r="N7" s="29">
        <f t="shared" si="8"/>
        <v>88.119548419460514</v>
      </c>
      <c r="O7" s="29">
        <f t="shared" si="8"/>
        <v>87.572435396315441</v>
      </c>
      <c r="P7" s="29">
        <f t="shared" si="8"/>
        <v>85.031917920406499</v>
      </c>
      <c r="Q7" s="29">
        <f t="shared" si="8"/>
        <v>82.578056582118506</v>
      </c>
      <c r="R7" s="29">
        <f t="shared" si="8"/>
        <v>82.811813600914022</v>
      </c>
      <c r="S7" s="29">
        <f t="shared" si="8"/>
        <v>78.781684466195017</v>
      </c>
      <c r="T7" s="29">
        <f t="shared" si="8"/>
        <v>77.628003887198801</v>
      </c>
      <c r="U7" s="29">
        <f t="shared" si="8"/>
        <v>73.44563906542939</v>
      </c>
      <c r="V7" s="29">
        <f t="shared" si="8"/>
        <v>71.422436422168332</v>
      </c>
      <c r="W7" s="29">
        <f t="shared" ref="W7" si="9">W20*W72/11630</f>
        <v>67.084809852923058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47.537459504692698</v>
      </c>
      <c r="C8" s="29">
        <f t="shared" ref="C8:V8" si="10">C21*C73/11630</f>
        <v>49.148913162522213</v>
      </c>
      <c r="D8" s="29">
        <f t="shared" si="10"/>
        <v>50.968814044935698</v>
      </c>
      <c r="E8" s="29">
        <f t="shared" si="10"/>
        <v>51.975066944000204</v>
      </c>
      <c r="F8" s="29">
        <f t="shared" si="10"/>
        <v>53.348723179719066</v>
      </c>
      <c r="G8" s="29">
        <f t="shared" si="10"/>
        <v>55.12820254885365</v>
      </c>
      <c r="H8" s="29">
        <f t="shared" si="10"/>
        <v>54.404654313817375</v>
      </c>
      <c r="I8" s="29">
        <f t="shared" si="10"/>
        <v>57.203951467802618</v>
      </c>
      <c r="J8" s="29">
        <f t="shared" si="10"/>
        <v>57.353131844555953</v>
      </c>
      <c r="K8" s="29">
        <f t="shared" si="10"/>
        <v>58.238917303541868</v>
      </c>
      <c r="L8" s="29">
        <f t="shared" si="10"/>
        <v>58.379154001275445</v>
      </c>
      <c r="M8" s="29">
        <f t="shared" si="10"/>
        <v>58.669743882220494</v>
      </c>
      <c r="N8" s="29">
        <f t="shared" si="10"/>
        <v>58.280560436376554</v>
      </c>
      <c r="O8" s="29">
        <f t="shared" si="10"/>
        <v>59.090990077127259</v>
      </c>
      <c r="P8" s="29">
        <f t="shared" si="10"/>
        <v>59.669391262369849</v>
      </c>
      <c r="Q8" s="29">
        <f t="shared" si="10"/>
        <v>59.045651435763411</v>
      </c>
      <c r="R8" s="29">
        <f t="shared" si="10"/>
        <v>57.982417069416968</v>
      </c>
      <c r="S8" s="29">
        <f t="shared" si="10"/>
        <v>57.515579098703704</v>
      </c>
      <c r="T8" s="29">
        <f t="shared" si="10"/>
        <v>58.011767663329081</v>
      </c>
      <c r="U8" s="29">
        <f t="shared" si="10"/>
        <v>59.199310333130462</v>
      </c>
      <c r="V8" s="29">
        <f t="shared" si="10"/>
        <v>62.42194847121884</v>
      </c>
      <c r="W8" s="29">
        <f t="shared" ref="W8" si="11">W21*W73/11630</f>
        <v>67.058528295015748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129.92364106201254</v>
      </c>
      <c r="C9" s="22">
        <f t="shared" ref="C9:V9" si="12">SUM(C10:C11)</f>
        <v>150.28850999314045</v>
      </c>
      <c r="D9" s="22">
        <f t="shared" si="12"/>
        <v>172.64466431679011</v>
      </c>
      <c r="E9" s="22">
        <f t="shared" si="12"/>
        <v>193.67672839975921</v>
      </c>
      <c r="F9" s="22">
        <f t="shared" si="12"/>
        <v>208.98330166297498</v>
      </c>
      <c r="G9" s="22">
        <f t="shared" si="12"/>
        <v>233.86053484688409</v>
      </c>
      <c r="H9" s="22">
        <f t="shared" si="12"/>
        <v>247.54756352063657</v>
      </c>
      <c r="I9" s="22">
        <f t="shared" si="12"/>
        <v>263.83814790501856</v>
      </c>
      <c r="J9" s="22">
        <f t="shared" si="12"/>
        <v>276.26192561800741</v>
      </c>
      <c r="K9" s="22">
        <f t="shared" si="12"/>
        <v>290.48022204130763</v>
      </c>
      <c r="L9" s="22">
        <f t="shared" si="12"/>
        <v>299.1512449847919</v>
      </c>
      <c r="M9" s="22">
        <f t="shared" si="12"/>
        <v>309.13171180134162</v>
      </c>
      <c r="N9" s="22">
        <f t="shared" si="12"/>
        <v>315.35481018929244</v>
      </c>
      <c r="O9" s="22">
        <f t="shared" si="12"/>
        <v>318.72703516399508</v>
      </c>
      <c r="P9" s="22">
        <f t="shared" si="12"/>
        <v>327.49002742851303</v>
      </c>
      <c r="Q9" s="22">
        <f t="shared" si="12"/>
        <v>343.5722237218626</v>
      </c>
      <c r="R9" s="22">
        <f t="shared" si="12"/>
        <v>348.59994344261537</v>
      </c>
      <c r="S9" s="22">
        <f t="shared" si="12"/>
        <v>348.77931839426873</v>
      </c>
      <c r="T9" s="22">
        <f t="shared" si="12"/>
        <v>356.36016040691703</v>
      </c>
      <c r="U9" s="22">
        <f t="shared" si="12"/>
        <v>354.36670299975447</v>
      </c>
      <c r="V9" s="22">
        <f t="shared" si="12"/>
        <v>395.01075342180803</v>
      </c>
      <c r="W9" s="22">
        <f t="shared" ref="W9" si="13">SUM(W10:W11)</f>
        <v>403.9873606329711</v>
      </c>
      <c r="DA9" s="57"/>
    </row>
    <row r="10" spans="1:105" ht="12" customHeight="1" x14ac:dyDescent="0.25">
      <c r="A10" s="28" t="s">
        <v>28</v>
      </c>
      <c r="B10" s="29">
        <f>B23*B75/11630</f>
        <v>106.83055503112294</v>
      </c>
      <c r="C10" s="29">
        <f t="shared" ref="C10:V10" si="14">C23*C75/11630</f>
        <v>123.28825874409047</v>
      </c>
      <c r="D10" s="29">
        <f t="shared" si="14"/>
        <v>141.86731623992117</v>
      </c>
      <c r="E10" s="29">
        <f t="shared" si="14"/>
        <v>158.64522467073004</v>
      </c>
      <c r="F10" s="29">
        <f t="shared" si="14"/>
        <v>170.21141016697547</v>
      </c>
      <c r="G10" s="29">
        <f t="shared" si="14"/>
        <v>190.14848575984774</v>
      </c>
      <c r="H10" s="29">
        <f t="shared" si="14"/>
        <v>201.0819468261266</v>
      </c>
      <c r="I10" s="29">
        <f t="shared" si="14"/>
        <v>214.04946464979517</v>
      </c>
      <c r="J10" s="29">
        <f t="shared" si="14"/>
        <v>222.68163285400172</v>
      </c>
      <c r="K10" s="29">
        <f t="shared" si="14"/>
        <v>232.66542977542201</v>
      </c>
      <c r="L10" s="29">
        <f t="shared" si="14"/>
        <v>238.75345239070339</v>
      </c>
      <c r="M10" s="29">
        <f t="shared" si="14"/>
        <v>247.24329082906968</v>
      </c>
      <c r="N10" s="29">
        <f t="shared" si="14"/>
        <v>251.85540243188959</v>
      </c>
      <c r="O10" s="29">
        <f t="shared" si="14"/>
        <v>253.97113641792922</v>
      </c>
      <c r="P10" s="29">
        <f t="shared" si="14"/>
        <v>258.68239039351772</v>
      </c>
      <c r="Q10" s="29">
        <f t="shared" si="14"/>
        <v>269.14599197757622</v>
      </c>
      <c r="R10" s="29">
        <f t="shared" si="14"/>
        <v>269.32100424391967</v>
      </c>
      <c r="S10" s="29">
        <f t="shared" si="14"/>
        <v>264.05062161769166</v>
      </c>
      <c r="T10" s="29">
        <f t="shared" si="14"/>
        <v>264.23779462998431</v>
      </c>
      <c r="U10" s="29">
        <f t="shared" si="14"/>
        <v>257.50657800492121</v>
      </c>
      <c r="V10" s="29">
        <f t="shared" si="14"/>
        <v>281.18459184143018</v>
      </c>
      <c r="W10" s="29">
        <f t="shared" ref="W10" si="15">W23*W75/11630</f>
        <v>282.49399318908121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23.093086030889584</v>
      </c>
      <c r="C11" s="29">
        <f t="shared" ref="C11:V11" si="16">C24*C76/11630</f>
        <v>27.000251249049981</v>
      </c>
      <c r="D11" s="29">
        <f t="shared" si="16"/>
        <v>30.777348076868957</v>
      </c>
      <c r="E11" s="29">
        <f t="shared" si="16"/>
        <v>35.031503729029183</v>
      </c>
      <c r="F11" s="29">
        <f t="shared" si="16"/>
        <v>38.771891495999512</v>
      </c>
      <c r="G11" s="29">
        <f t="shared" si="16"/>
        <v>43.712049087036362</v>
      </c>
      <c r="H11" s="29">
        <f t="shared" si="16"/>
        <v>46.465616694509983</v>
      </c>
      <c r="I11" s="29">
        <f t="shared" si="16"/>
        <v>49.788683255223418</v>
      </c>
      <c r="J11" s="29">
        <f t="shared" si="16"/>
        <v>53.580292764005669</v>
      </c>
      <c r="K11" s="29">
        <f t="shared" si="16"/>
        <v>57.8147922658856</v>
      </c>
      <c r="L11" s="29">
        <f t="shared" si="16"/>
        <v>60.397792594088521</v>
      </c>
      <c r="M11" s="29">
        <f t="shared" si="16"/>
        <v>61.888420972271952</v>
      </c>
      <c r="N11" s="29">
        <f t="shared" si="16"/>
        <v>63.499407757402849</v>
      </c>
      <c r="O11" s="29">
        <f t="shared" si="16"/>
        <v>64.755898746065839</v>
      </c>
      <c r="P11" s="29">
        <f t="shared" si="16"/>
        <v>68.807637034995281</v>
      </c>
      <c r="Q11" s="29">
        <f t="shared" si="16"/>
        <v>74.426231744286369</v>
      </c>
      <c r="R11" s="29">
        <f t="shared" si="16"/>
        <v>79.27893919869571</v>
      </c>
      <c r="S11" s="29">
        <f t="shared" si="16"/>
        <v>84.728696776577081</v>
      </c>
      <c r="T11" s="29">
        <f t="shared" si="16"/>
        <v>92.122365776932739</v>
      </c>
      <c r="U11" s="29">
        <f t="shared" si="16"/>
        <v>96.860124994833257</v>
      </c>
      <c r="V11" s="29">
        <f t="shared" si="16"/>
        <v>113.82616158037787</v>
      </c>
      <c r="W11" s="29">
        <f t="shared" ref="W11" si="17">W24*W76/11630</f>
        <v>121.49336744388988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272.0214274556804</v>
      </c>
      <c r="C12" s="22">
        <f t="shared" ref="C12:V12" si="18">SUM(C13:C14)</f>
        <v>276.00271768833721</v>
      </c>
      <c r="D12" s="22">
        <f t="shared" si="18"/>
        <v>279.83560111431979</v>
      </c>
      <c r="E12" s="22">
        <f t="shared" si="18"/>
        <v>283.31510505684412</v>
      </c>
      <c r="F12" s="22">
        <f t="shared" si="18"/>
        <v>281.54834979972736</v>
      </c>
      <c r="G12" s="22">
        <f t="shared" si="18"/>
        <v>288.33347882668204</v>
      </c>
      <c r="H12" s="22">
        <f t="shared" si="18"/>
        <v>290.08981683936554</v>
      </c>
      <c r="I12" s="22">
        <f t="shared" si="18"/>
        <v>291.65968070226336</v>
      </c>
      <c r="J12" s="22">
        <f t="shared" si="18"/>
        <v>293.42506169354812</v>
      </c>
      <c r="K12" s="22">
        <f t="shared" si="18"/>
        <v>295.90125013929025</v>
      </c>
      <c r="L12" s="22">
        <f t="shared" si="18"/>
        <v>294.14240451746048</v>
      </c>
      <c r="M12" s="22">
        <f t="shared" si="18"/>
        <v>290.26742830518333</v>
      </c>
      <c r="N12" s="22">
        <f t="shared" si="18"/>
        <v>282.95512331030523</v>
      </c>
      <c r="O12" s="22">
        <f t="shared" si="18"/>
        <v>278.4557978068496</v>
      </c>
      <c r="P12" s="22">
        <f t="shared" si="18"/>
        <v>273.31040606992883</v>
      </c>
      <c r="Q12" s="22">
        <f t="shared" si="18"/>
        <v>264.1929553155158</v>
      </c>
      <c r="R12" s="22">
        <f t="shared" si="18"/>
        <v>255.45434397951857</v>
      </c>
      <c r="S12" s="22">
        <f t="shared" si="18"/>
        <v>249.49209431858597</v>
      </c>
      <c r="T12" s="22">
        <f t="shared" si="18"/>
        <v>246.35479280574441</v>
      </c>
      <c r="U12" s="22">
        <f t="shared" si="18"/>
        <v>236.89321907345681</v>
      </c>
      <c r="V12" s="22">
        <f t="shared" si="18"/>
        <v>254.51422826639384</v>
      </c>
      <c r="W12" s="22">
        <f t="shared" ref="W12" si="19">SUM(W13:W14)</f>
        <v>255.43739193889493</v>
      </c>
      <c r="DA12" s="57"/>
    </row>
    <row r="13" spans="1:105" ht="12" customHeight="1" x14ac:dyDescent="0.25">
      <c r="A13" s="30" t="s">
        <v>44</v>
      </c>
      <c r="B13" s="31">
        <f>B26*B78/11630</f>
        <v>198.47123339121023</v>
      </c>
      <c r="C13" s="31">
        <f t="shared" ref="C13:V13" si="20">C26*C78/11630</f>
        <v>201.70745242722757</v>
      </c>
      <c r="D13" s="31">
        <f t="shared" si="20"/>
        <v>204.70059230133441</v>
      </c>
      <c r="E13" s="31">
        <f t="shared" si="20"/>
        <v>207.38151847169149</v>
      </c>
      <c r="F13" s="31">
        <f t="shared" si="20"/>
        <v>205.96209866562344</v>
      </c>
      <c r="G13" s="31">
        <f t="shared" si="20"/>
        <v>210.91556525777631</v>
      </c>
      <c r="H13" s="31">
        <f t="shared" si="20"/>
        <v>211.90214484972421</v>
      </c>
      <c r="I13" s="31">
        <f t="shared" si="20"/>
        <v>212.70208547684831</v>
      </c>
      <c r="J13" s="31">
        <f t="shared" si="20"/>
        <v>213.77650184053891</v>
      </c>
      <c r="K13" s="31">
        <f t="shared" si="20"/>
        <v>215.01725127111555</v>
      </c>
      <c r="L13" s="31">
        <f t="shared" si="20"/>
        <v>212.82457922930516</v>
      </c>
      <c r="M13" s="31">
        <f t="shared" si="20"/>
        <v>207.14048739143419</v>
      </c>
      <c r="N13" s="31">
        <f t="shared" si="20"/>
        <v>199.08272322274368</v>
      </c>
      <c r="O13" s="31">
        <f t="shared" si="20"/>
        <v>193.94507961593447</v>
      </c>
      <c r="P13" s="31">
        <f t="shared" si="20"/>
        <v>188.28843926202003</v>
      </c>
      <c r="Q13" s="31">
        <f t="shared" si="20"/>
        <v>177.65742817610078</v>
      </c>
      <c r="R13" s="31">
        <f t="shared" si="20"/>
        <v>166.61378242415634</v>
      </c>
      <c r="S13" s="31">
        <f t="shared" si="20"/>
        <v>157.86803526194953</v>
      </c>
      <c r="T13" s="31">
        <f t="shared" si="20"/>
        <v>150.5655678539413</v>
      </c>
      <c r="U13" s="31">
        <f t="shared" si="20"/>
        <v>139.88925750785879</v>
      </c>
      <c r="V13" s="31">
        <f t="shared" si="20"/>
        <v>145.33904407852731</v>
      </c>
      <c r="W13" s="31">
        <f t="shared" ref="W13" si="21">W26*W78/11630</f>
        <v>143.16691321706728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73.550194064470148</v>
      </c>
      <c r="C14" s="33">
        <f t="shared" ref="C14:V14" si="22">C27*C79/11630</f>
        <v>74.295265261109634</v>
      </c>
      <c r="D14" s="33">
        <f t="shared" si="22"/>
        <v>75.135008812985362</v>
      </c>
      <c r="E14" s="33">
        <f t="shared" si="22"/>
        <v>75.933586585152597</v>
      </c>
      <c r="F14" s="33">
        <f t="shared" si="22"/>
        <v>75.58625113410389</v>
      </c>
      <c r="G14" s="33">
        <f t="shared" si="22"/>
        <v>77.417913568905718</v>
      </c>
      <c r="H14" s="33">
        <f t="shared" si="22"/>
        <v>78.187671989641359</v>
      </c>
      <c r="I14" s="33">
        <f t="shared" si="22"/>
        <v>78.957595225415076</v>
      </c>
      <c r="J14" s="33">
        <f t="shared" si="22"/>
        <v>79.648559853009203</v>
      </c>
      <c r="K14" s="33">
        <f t="shared" si="22"/>
        <v>80.883998868174729</v>
      </c>
      <c r="L14" s="33">
        <f t="shared" si="22"/>
        <v>81.317825288155333</v>
      </c>
      <c r="M14" s="33">
        <f t="shared" si="22"/>
        <v>83.126940913749166</v>
      </c>
      <c r="N14" s="33">
        <f t="shared" si="22"/>
        <v>83.872400087561545</v>
      </c>
      <c r="O14" s="33">
        <f t="shared" si="22"/>
        <v>84.510718190915142</v>
      </c>
      <c r="P14" s="33">
        <f t="shared" si="22"/>
        <v>85.021966807908782</v>
      </c>
      <c r="Q14" s="33">
        <f t="shared" si="22"/>
        <v>86.535527139415024</v>
      </c>
      <c r="R14" s="33">
        <f t="shared" si="22"/>
        <v>88.840561555362228</v>
      </c>
      <c r="S14" s="33">
        <f t="shared" si="22"/>
        <v>91.62405905663644</v>
      </c>
      <c r="T14" s="33">
        <f t="shared" si="22"/>
        <v>95.789224951803092</v>
      </c>
      <c r="U14" s="33">
        <f t="shared" si="22"/>
        <v>97.003961565598019</v>
      </c>
      <c r="V14" s="33">
        <f t="shared" si="22"/>
        <v>109.17518418786653</v>
      </c>
      <c r="W14" s="33">
        <f t="shared" ref="W14" si="23">W27*W79/11630</f>
        <v>112.27047872182766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38631.363207412287</v>
      </c>
      <c r="C16" s="19">
        <f t="shared" ref="C16:Q16" si="24">SUM(C17,C22,C25)</f>
        <v>38984.364219867755</v>
      </c>
      <c r="D16" s="19">
        <f t="shared" si="24"/>
        <v>39625.068098641874</v>
      </c>
      <c r="E16" s="19">
        <f t="shared" si="24"/>
        <v>40157.912258709483</v>
      </c>
      <c r="F16" s="19">
        <f t="shared" si="24"/>
        <v>39863.959760106438</v>
      </c>
      <c r="G16" s="19">
        <f t="shared" si="24"/>
        <v>41047.618597358014</v>
      </c>
      <c r="H16" s="19">
        <f t="shared" si="24"/>
        <v>41291.212265254675</v>
      </c>
      <c r="I16" s="19">
        <f t="shared" si="24"/>
        <v>41840.046090079508</v>
      </c>
      <c r="J16" s="19">
        <f t="shared" si="24"/>
        <v>42157.80663177315</v>
      </c>
      <c r="K16" s="19">
        <f t="shared" si="24"/>
        <v>43075.53541782478</v>
      </c>
      <c r="L16" s="19">
        <f t="shared" si="24"/>
        <v>43237.203703936124</v>
      </c>
      <c r="M16" s="19">
        <f t="shared" si="24"/>
        <v>43763.219872439346</v>
      </c>
      <c r="N16" s="19">
        <f t="shared" si="24"/>
        <v>43774.438960678934</v>
      </c>
      <c r="O16" s="19">
        <f t="shared" si="24"/>
        <v>43822.72240950587</v>
      </c>
      <c r="P16" s="19">
        <f t="shared" si="24"/>
        <v>43764.491086064547</v>
      </c>
      <c r="Q16" s="19">
        <f t="shared" si="24"/>
        <v>43926.602360919016</v>
      </c>
      <c r="R16" s="19">
        <f t="shared" ref="R16" si="25">SUM(R17,R22,R25)</f>
        <v>44005.63394271092</v>
      </c>
      <c r="S16" s="19">
        <f t="shared" ref="S16" si="26">SUM(S17,S22,S25)</f>
        <v>44191.452166431751</v>
      </c>
      <c r="T16" s="19">
        <f t="shared" ref="T16" si="27">SUM(T17,T22,T25)</f>
        <v>44703.41255593823</v>
      </c>
      <c r="U16" s="19">
        <f t="shared" ref="U16" si="28">SUM(U17,U22,U25)</f>
        <v>45130.582347519892</v>
      </c>
      <c r="V16" s="19">
        <f t="shared" ref="V16:W16" si="29">SUM(V17,V22,V25)</f>
        <v>45713.353640266461</v>
      </c>
      <c r="W16" s="19">
        <f t="shared" si="29"/>
        <v>45357.222880775895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7646.7526111459438</v>
      </c>
      <c r="C17" s="22">
        <f t="shared" ref="C17:Q17" si="30">SUM(C18:C21)</f>
        <v>7701.7894169539159</v>
      </c>
      <c r="D17" s="22">
        <f t="shared" si="30"/>
        <v>7944.6289148601054</v>
      </c>
      <c r="E17" s="22">
        <f t="shared" si="30"/>
        <v>8068.7935278718087</v>
      </c>
      <c r="F17" s="22">
        <f t="shared" si="30"/>
        <v>7925.6640849549149</v>
      </c>
      <c r="G17" s="22">
        <f t="shared" si="30"/>
        <v>8172.8376586429886</v>
      </c>
      <c r="H17" s="22">
        <f t="shared" si="30"/>
        <v>8080.7105957157428</v>
      </c>
      <c r="I17" s="22">
        <f t="shared" si="30"/>
        <v>8235.3219475036967</v>
      </c>
      <c r="J17" s="22">
        <f t="shared" si="30"/>
        <v>8107.2324807107025</v>
      </c>
      <c r="K17" s="22">
        <f t="shared" si="30"/>
        <v>8282.267540965473</v>
      </c>
      <c r="L17" s="22">
        <f t="shared" si="30"/>
        <v>8177.181960095224</v>
      </c>
      <c r="M17" s="22">
        <f t="shared" si="30"/>
        <v>8156.9805524948179</v>
      </c>
      <c r="N17" s="22">
        <f t="shared" si="30"/>
        <v>8027.1885883882378</v>
      </c>
      <c r="O17" s="22">
        <f t="shared" si="30"/>
        <v>7932.5344386110983</v>
      </c>
      <c r="P17" s="22">
        <f t="shared" si="30"/>
        <v>7737.2050480681228</v>
      </c>
      <c r="Q17" s="22">
        <f t="shared" si="30"/>
        <v>7495.4972431254846</v>
      </c>
      <c r="R17" s="22">
        <f t="shared" ref="R17" si="31">SUM(R18:R21)</f>
        <v>7328.3656659922081</v>
      </c>
      <c r="S17" s="22">
        <f t="shared" ref="S17" si="32">SUM(S18:S21)</f>
        <v>7017.3182914951849</v>
      </c>
      <c r="T17" s="22">
        <f t="shared" ref="T17" si="33">SUM(T18:T21)</f>
        <v>6872.4399528016856</v>
      </c>
      <c r="U17" s="22">
        <f t="shared" ref="U17" si="34">SUM(U18:U21)</f>
        <v>6711.7824173972676</v>
      </c>
      <c r="V17" s="22">
        <f t="shared" ref="V17:W17" si="35">SUM(V18:V21)</f>
        <v>6619.9919206327277</v>
      </c>
      <c r="W17" s="22">
        <f t="shared" si="35"/>
        <v>6397.0145472449422</v>
      </c>
      <c r="DA17" s="57"/>
    </row>
    <row r="18" spans="1:105" ht="12" customHeight="1" x14ac:dyDescent="0.25">
      <c r="A18" s="28" t="s">
        <v>32</v>
      </c>
      <c r="B18" s="29">
        <f>B31*B83/1000000</f>
        <v>388.44172135056101</v>
      </c>
      <c r="C18" s="29">
        <f t="shared" ref="C18:Q18" si="36">C31*C83/1000000</f>
        <v>384.60974788068091</v>
      </c>
      <c r="D18" s="29">
        <f t="shared" si="36"/>
        <v>385.35831660902414</v>
      </c>
      <c r="E18" s="29">
        <f t="shared" si="36"/>
        <v>385.53794977874526</v>
      </c>
      <c r="F18" s="29">
        <f t="shared" si="36"/>
        <v>384.39662848637136</v>
      </c>
      <c r="G18" s="29">
        <f t="shared" si="36"/>
        <v>379.86100948418675</v>
      </c>
      <c r="H18" s="29">
        <f t="shared" si="36"/>
        <v>381.05890931301343</v>
      </c>
      <c r="I18" s="29">
        <f t="shared" si="36"/>
        <v>370.68733797968497</v>
      </c>
      <c r="J18" s="29">
        <f t="shared" si="36"/>
        <v>368.00352108198683</v>
      </c>
      <c r="K18" s="29">
        <f t="shared" si="36"/>
        <v>366.74131403963605</v>
      </c>
      <c r="L18" s="29">
        <f t="shared" si="36"/>
        <v>358.46641034458059</v>
      </c>
      <c r="M18" s="29">
        <f t="shared" si="36"/>
        <v>353.24071452134291</v>
      </c>
      <c r="N18" s="29">
        <f t="shared" si="36"/>
        <v>344.56564807694639</v>
      </c>
      <c r="O18" s="29">
        <f t="shared" si="36"/>
        <v>335.58009083877471</v>
      </c>
      <c r="P18" s="29">
        <f t="shared" si="36"/>
        <v>325.98030870226717</v>
      </c>
      <c r="Q18" s="29">
        <f t="shared" si="36"/>
        <v>316.04935501313048</v>
      </c>
      <c r="R18" s="29">
        <f t="shared" ref="R18:V18" si="37">R31*R83/1000000</f>
        <v>304.90736802095074</v>
      </c>
      <c r="S18" s="29">
        <f t="shared" si="37"/>
        <v>293.64169094877855</v>
      </c>
      <c r="T18" s="29">
        <f t="shared" si="37"/>
        <v>283.11485425425946</v>
      </c>
      <c r="U18" s="29">
        <f t="shared" si="37"/>
        <v>278.55469305415716</v>
      </c>
      <c r="V18" s="29">
        <f t="shared" si="37"/>
        <v>272.05169798434139</v>
      </c>
      <c r="W18" s="29">
        <f t="shared" ref="W18" si="38">W31*W83/1000000</f>
        <v>266.45560884346082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2605.2731432552578</v>
      </c>
      <c r="C19" s="29">
        <f t="shared" ref="C19:Q19" si="39">C32*C84/1000000</f>
        <v>2629.8824610785955</v>
      </c>
      <c r="D19" s="29">
        <f t="shared" si="39"/>
        <v>2642.3151610643963</v>
      </c>
      <c r="E19" s="29">
        <f t="shared" si="39"/>
        <v>2632.1583904048903</v>
      </c>
      <c r="F19" s="29">
        <f t="shared" si="39"/>
        <v>2581.2441332658914</v>
      </c>
      <c r="G19" s="29">
        <f t="shared" si="39"/>
        <v>2562.7661287291949</v>
      </c>
      <c r="H19" s="29">
        <f t="shared" si="39"/>
        <v>2532.7510401457084</v>
      </c>
      <c r="I19" s="29">
        <f t="shared" si="39"/>
        <v>2493.8549650737582</v>
      </c>
      <c r="J19" s="29">
        <f t="shared" si="39"/>
        <v>2431.2256598001145</v>
      </c>
      <c r="K19" s="29">
        <f t="shared" si="39"/>
        <v>2395.4347840276791</v>
      </c>
      <c r="L19" s="29">
        <f t="shared" si="39"/>
        <v>2329.1571710826179</v>
      </c>
      <c r="M19" s="29">
        <f t="shared" si="39"/>
        <v>2285.7681277541938</v>
      </c>
      <c r="N19" s="29">
        <f t="shared" si="39"/>
        <v>2219.8992201631463</v>
      </c>
      <c r="O19" s="29">
        <f t="shared" si="39"/>
        <v>2150.6059363649815</v>
      </c>
      <c r="P19" s="29">
        <f t="shared" si="39"/>
        <v>2071.6585796614659</v>
      </c>
      <c r="Q19" s="29">
        <f t="shared" si="39"/>
        <v>1980.4164124470499</v>
      </c>
      <c r="R19" s="29">
        <f t="shared" ref="R19:V19" si="40">R32*R84/1000000</f>
        <v>1899.2706563326155</v>
      </c>
      <c r="S19" s="29">
        <f t="shared" si="40"/>
        <v>1831.2975700217007</v>
      </c>
      <c r="T19" s="29">
        <f t="shared" si="40"/>
        <v>1784.6175268378108</v>
      </c>
      <c r="U19" s="29">
        <f t="shared" si="40"/>
        <v>1763.6936553182491</v>
      </c>
      <c r="V19" s="29">
        <f t="shared" si="40"/>
        <v>1726.9828604100271</v>
      </c>
      <c r="W19" s="29">
        <f t="shared" ref="W19" si="41">W32*W84/1000000</f>
        <v>1696.607795686806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3517.0428148111632</v>
      </c>
      <c r="C20" s="29">
        <f t="shared" ref="C20:Q20" si="43">C33*C85/1000000</f>
        <v>3513.9261695279083</v>
      </c>
      <c r="D20" s="29">
        <f t="shared" si="43"/>
        <v>3699.727169923648</v>
      </c>
      <c r="E20" s="29">
        <f t="shared" si="43"/>
        <v>3800.174757008273</v>
      </c>
      <c r="F20" s="29">
        <f t="shared" si="43"/>
        <v>3689.0134904390679</v>
      </c>
      <c r="G20" s="29">
        <f t="shared" si="43"/>
        <v>3917.8172065128574</v>
      </c>
      <c r="H20" s="29">
        <f t="shared" si="43"/>
        <v>3873.5438280794106</v>
      </c>
      <c r="I20" s="29">
        <f t="shared" si="43"/>
        <v>4011.0837669289131</v>
      </c>
      <c r="J20" s="29">
        <f t="shared" si="43"/>
        <v>3923.6914424394072</v>
      </c>
      <c r="K20" s="29">
        <f t="shared" si="43"/>
        <v>4101.6384471062802</v>
      </c>
      <c r="L20" s="29">
        <f t="shared" si="43"/>
        <v>4089.0108434932226</v>
      </c>
      <c r="M20" s="29">
        <f t="shared" si="43"/>
        <v>4115.0734903829534</v>
      </c>
      <c r="N20" s="29">
        <f t="shared" si="43"/>
        <v>4063.8591934628921</v>
      </c>
      <c r="O20" s="29">
        <f t="shared" si="43"/>
        <v>4030.2573206683596</v>
      </c>
      <c r="P20" s="29">
        <f t="shared" si="43"/>
        <v>3910.3116090299141</v>
      </c>
      <c r="Q20" s="29">
        <f t="shared" si="43"/>
        <v>3787.1195505614896</v>
      </c>
      <c r="R20" s="29">
        <f t="shared" ref="R20:V20" si="44">R33*R85/1000000</f>
        <v>3731.1187894706413</v>
      </c>
      <c r="S20" s="29">
        <f t="shared" si="44"/>
        <v>3520.1191423765968</v>
      </c>
      <c r="T20" s="29">
        <f t="shared" si="44"/>
        <v>3437.260073704992</v>
      </c>
      <c r="U20" s="29">
        <f t="shared" si="44"/>
        <v>3270.0246570576437</v>
      </c>
      <c r="V20" s="29">
        <f t="shared" si="44"/>
        <v>3196.1674099953248</v>
      </c>
      <c r="W20" s="29">
        <f t="shared" ref="W20" si="45">W33*W85/1000000</f>
        <v>2986.8331854814705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1135.9949317289618</v>
      </c>
      <c r="C21" s="29">
        <f t="shared" ref="C21:Q21" si="47">C34*C86/1000000</f>
        <v>1173.3710384667311</v>
      </c>
      <c r="D21" s="29">
        <f t="shared" si="47"/>
        <v>1217.2282672630363</v>
      </c>
      <c r="E21" s="29">
        <f t="shared" si="47"/>
        <v>1250.9224306799001</v>
      </c>
      <c r="F21" s="29">
        <f t="shared" si="47"/>
        <v>1271.0098327635844</v>
      </c>
      <c r="G21" s="29">
        <f t="shared" si="47"/>
        <v>1312.3933139167491</v>
      </c>
      <c r="H21" s="29">
        <f t="shared" si="47"/>
        <v>1293.3568181776106</v>
      </c>
      <c r="I21" s="29">
        <f t="shared" si="47"/>
        <v>1359.6958775213411</v>
      </c>
      <c r="J21" s="29">
        <f t="shared" si="47"/>
        <v>1384.3118573891941</v>
      </c>
      <c r="K21" s="29">
        <f t="shared" si="47"/>
        <v>1418.4529957918771</v>
      </c>
      <c r="L21" s="29">
        <f t="shared" si="47"/>
        <v>1400.5475351748023</v>
      </c>
      <c r="M21" s="29">
        <f t="shared" si="47"/>
        <v>1402.8982198363276</v>
      </c>
      <c r="N21" s="29">
        <f t="shared" si="47"/>
        <v>1398.8645266852538</v>
      </c>
      <c r="O21" s="29">
        <f t="shared" si="47"/>
        <v>1416.0910907389825</v>
      </c>
      <c r="P21" s="29">
        <f t="shared" si="47"/>
        <v>1429.254550674475</v>
      </c>
      <c r="Q21" s="29">
        <f t="shared" si="47"/>
        <v>1411.9119251038146</v>
      </c>
      <c r="R21" s="29">
        <f t="shared" ref="R21:V21" si="48">R34*R86/1000000</f>
        <v>1393.0688521680001</v>
      </c>
      <c r="S21" s="29">
        <f t="shared" si="48"/>
        <v>1372.2598881481088</v>
      </c>
      <c r="T21" s="29">
        <f t="shared" si="48"/>
        <v>1367.4474980046236</v>
      </c>
      <c r="U21" s="29">
        <f t="shared" si="48"/>
        <v>1399.5094119672181</v>
      </c>
      <c r="V21" s="29">
        <f t="shared" si="48"/>
        <v>1424.7899522430343</v>
      </c>
      <c r="W21" s="29">
        <f t="shared" ref="W21" si="49">W34*W86/1000000</f>
        <v>1447.1179572332051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1286.1461378009783</v>
      </c>
      <c r="C22" s="22">
        <f t="shared" ref="C22:Q22" si="50">SUM(C23:C24)</f>
        <v>1471.7434195996125</v>
      </c>
      <c r="D22" s="22">
        <f t="shared" si="50"/>
        <v>1671.0855358862</v>
      </c>
      <c r="E22" s="22">
        <f t="shared" si="50"/>
        <v>1863.0207757288117</v>
      </c>
      <c r="F22" s="22">
        <f t="shared" si="50"/>
        <v>2001.5566846544752</v>
      </c>
      <c r="G22" s="22">
        <f t="shared" si="50"/>
        <v>2231.4066240224274</v>
      </c>
      <c r="H22" s="22">
        <f t="shared" si="50"/>
        <v>2350.3528674035219</v>
      </c>
      <c r="I22" s="22">
        <f t="shared" si="50"/>
        <v>2496.7625379248784</v>
      </c>
      <c r="J22" s="22">
        <f t="shared" si="50"/>
        <v>2622.5670584567042</v>
      </c>
      <c r="K22" s="22">
        <f t="shared" si="50"/>
        <v>2773.0212205402859</v>
      </c>
      <c r="L22" s="22">
        <f t="shared" si="50"/>
        <v>2860.795851473496</v>
      </c>
      <c r="M22" s="22">
        <f t="shared" si="50"/>
        <v>2948.6340983708046</v>
      </c>
      <c r="N22" s="22">
        <f t="shared" si="50"/>
        <v>3009.8066529551338</v>
      </c>
      <c r="O22" s="22">
        <f t="shared" si="50"/>
        <v>3044.0062887095519</v>
      </c>
      <c r="P22" s="22">
        <f t="shared" si="50"/>
        <v>3140.1532162100757</v>
      </c>
      <c r="Q22" s="22">
        <f t="shared" si="50"/>
        <v>3304.0322840092149</v>
      </c>
      <c r="R22" s="22">
        <f t="shared" ref="R22" si="51">SUM(R23:R24)</f>
        <v>3357.1356201955068</v>
      </c>
      <c r="S22" s="22">
        <f t="shared" ref="S22" si="52">SUM(S23:S24)</f>
        <v>3402.6342403009771</v>
      </c>
      <c r="T22" s="22">
        <f t="shared" ref="T22" si="53">SUM(T23:T24)</f>
        <v>3472.6587035057109</v>
      </c>
      <c r="U22" s="22">
        <f t="shared" ref="U22" si="54">SUM(U23:U24)</f>
        <v>3540.3344426755539</v>
      </c>
      <c r="V22" s="22">
        <f t="shared" ref="V22:W22" si="55">SUM(V23:V24)</f>
        <v>3638.3073115591314</v>
      </c>
      <c r="W22" s="22">
        <f t="shared" si="55"/>
        <v>3658.6100043434712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871.82570334105776</v>
      </c>
      <c r="C23" s="29">
        <f t="shared" ref="C23:Q23" si="57">C36*C88/1000000</f>
        <v>997.65493787592061</v>
      </c>
      <c r="D23" s="29">
        <f t="shared" si="57"/>
        <v>1141.0820263018247</v>
      </c>
      <c r="E23" s="29">
        <f t="shared" si="57"/>
        <v>1270.5625358808134</v>
      </c>
      <c r="F23" s="29">
        <f t="shared" si="57"/>
        <v>1357.6501781440195</v>
      </c>
      <c r="G23" s="29">
        <f t="shared" si="57"/>
        <v>1515.9170546614209</v>
      </c>
      <c r="H23" s="29">
        <f t="shared" si="57"/>
        <v>1601.3999650201902</v>
      </c>
      <c r="I23" s="29">
        <f t="shared" si="57"/>
        <v>1705.5668337992097</v>
      </c>
      <c r="J23" s="29">
        <f t="shared" si="57"/>
        <v>1780.6552394576847</v>
      </c>
      <c r="K23" s="29">
        <f t="shared" si="57"/>
        <v>1872.4294369040354</v>
      </c>
      <c r="L23" s="29">
        <f t="shared" si="57"/>
        <v>1930.0316923374071</v>
      </c>
      <c r="M23" s="29">
        <f t="shared" si="57"/>
        <v>1998.5276296506127</v>
      </c>
      <c r="N23" s="29">
        <f t="shared" si="57"/>
        <v>2037.8887145385602</v>
      </c>
      <c r="O23" s="29">
        <f t="shared" si="57"/>
        <v>2056.4320363791962</v>
      </c>
      <c r="P23" s="29">
        <f t="shared" si="57"/>
        <v>2095.2210730456113</v>
      </c>
      <c r="Q23" s="29">
        <f t="shared" si="57"/>
        <v>2179.4919291209717</v>
      </c>
      <c r="R23" s="29">
        <f t="shared" ref="R23:V23" si="58">R36*R88/1000000</f>
        <v>2165.2798107234062</v>
      </c>
      <c r="S23" s="29">
        <f t="shared" si="58"/>
        <v>2125.4822486469743</v>
      </c>
      <c r="T23" s="29">
        <f t="shared" si="58"/>
        <v>2098.5147908074418</v>
      </c>
      <c r="U23" s="29">
        <f t="shared" si="58"/>
        <v>2072.2078778702371</v>
      </c>
      <c r="V23" s="29">
        <f t="shared" si="58"/>
        <v>2060.7836652620849</v>
      </c>
      <c r="W23" s="29">
        <f t="shared" ref="W23" si="59">W36*W88/1000000</f>
        <v>2008.5244122690192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414.32043445992059</v>
      </c>
      <c r="C24" s="29">
        <f t="shared" ref="C24:Q24" si="61">C37*C89/1000000</f>
        <v>474.08848172369193</v>
      </c>
      <c r="D24" s="29">
        <f t="shared" si="61"/>
        <v>530.00350958437514</v>
      </c>
      <c r="E24" s="29">
        <f t="shared" si="61"/>
        <v>592.45823984799836</v>
      </c>
      <c r="F24" s="29">
        <f t="shared" si="61"/>
        <v>643.90650651045564</v>
      </c>
      <c r="G24" s="29">
        <f t="shared" si="61"/>
        <v>715.4895693610066</v>
      </c>
      <c r="H24" s="29">
        <f t="shared" si="61"/>
        <v>748.95290238333178</v>
      </c>
      <c r="I24" s="29">
        <f t="shared" si="61"/>
        <v>791.19570412566895</v>
      </c>
      <c r="J24" s="29">
        <f t="shared" si="61"/>
        <v>841.91181899901937</v>
      </c>
      <c r="K24" s="29">
        <f t="shared" si="61"/>
        <v>900.59178363625063</v>
      </c>
      <c r="L24" s="29">
        <f t="shared" si="61"/>
        <v>930.76415913608901</v>
      </c>
      <c r="M24" s="29">
        <f t="shared" si="61"/>
        <v>950.10646872019197</v>
      </c>
      <c r="N24" s="29">
        <f t="shared" si="61"/>
        <v>971.91793841657352</v>
      </c>
      <c r="O24" s="29">
        <f t="shared" si="61"/>
        <v>987.57425233035553</v>
      </c>
      <c r="P24" s="29">
        <f t="shared" si="61"/>
        <v>1044.9321431644646</v>
      </c>
      <c r="Q24" s="29">
        <f t="shared" si="61"/>
        <v>1124.5403548882434</v>
      </c>
      <c r="R24" s="29">
        <f t="shared" ref="R24:V24" si="62">R37*R89/1000000</f>
        <v>1191.8558094721004</v>
      </c>
      <c r="S24" s="29">
        <f t="shared" si="62"/>
        <v>1277.1519916540028</v>
      </c>
      <c r="T24" s="29">
        <f t="shared" si="62"/>
        <v>1374.1439126982691</v>
      </c>
      <c r="U24" s="29">
        <f t="shared" si="62"/>
        <v>1468.126564805317</v>
      </c>
      <c r="V24" s="29">
        <f t="shared" si="62"/>
        <v>1577.5236462970468</v>
      </c>
      <c r="W24" s="29">
        <f t="shared" ref="W24" si="63">W37*W89/1000000</f>
        <v>1650.0855920744521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29698.464458465365</v>
      </c>
      <c r="C25" s="22">
        <f t="shared" ref="C25:Q25" si="64">SUM(C26:C27)</f>
        <v>29810.831383314224</v>
      </c>
      <c r="D25" s="22">
        <f t="shared" si="64"/>
        <v>30009.353647895565</v>
      </c>
      <c r="E25" s="22">
        <f t="shared" si="64"/>
        <v>30226.097955108864</v>
      </c>
      <c r="F25" s="22">
        <f t="shared" si="64"/>
        <v>29936.738990497048</v>
      </c>
      <c r="G25" s="22">
        <f t="shared" si="64"/>
        <v>30643.374314692595</v>
      </c>
      <c r="H25" s="22">
        <f t="shared" si="64"/>
        <v>30860.148802135409</v>
      </c>
      <c r="I25" s="22">
        <f t="shared" si="64"/>
        <v>31107.961604650933</v>
      </c>
      <c r="J25" s="22">
        <f t="shared" si="64"/>
        <v>31428.007092605745</v>
      </c>
      <c r="K25" s="22">
        <f t="shared" si="64"/>
        <v>32020.246656319017</v>
      </c>
      <c r="L25" s="22">
        <f t="shared" si="64"/>
        <v>32199.225892367405</v>
      </c>
      <c r="M25" s="22">
        <f t="shared" si="64"/>
        <v>32657.605221573722</v>
      </c>
      <c r="N25" s="22">
        <f t="shared" si="64"/>
        <v>32737.443719335562</v>
      </c>
      <c r="O25" s="22">
        <f t="shared" si="64"/>
        <v>32846.181682185219</v>
      </c>
      <c r="P25" s="22">
        <f t="shared" si="64"/>
        <v>32887.132821786348</v>
      </c>
      <c r="Q25" s="22">
        <f t="shared" si="64"/>
        <v>33127.072833784317</v>
      </c>
      <c r="R25" s="22">
        <f t="shared" ref="R25" si="65">SUM(R26:R27)</f>
        <v>33320.132656523208</v>
      </c>
      <c r="S25" s="22">
        <f t="shared" ref="S25" si="66">SUM(S26:S27)</f>
        <v>33771.499634635591</v>
      </c>
      <c r="T25" s="22">
        <f t="shared" ref="T25" si="67">SUM(T26:T27)</f>
        <v>34358.313899630833</v>
      </c>
      <c r="U25" s="22">
        <f t="shared" ref="U25" si="68">SUM(U26:U27)</f>
        <v>34878.465487447073</v>
      </c>
      <c r="V25" s="22">
        <f t="shared" ref="V25:W25" si="69">SUM(V26:V27)</f>
        <v>35455.054408074604</v>
      </c>
      <c r="W25" s="22">
        <f t="shared" si="69"/>
        <v>35301.59832918748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4863.9862003643429</v>
      </c>
      <c r="C26" s="31">
        <f t="shared" ref="C26:Q26" si="71">C39*C91/1000000</f>
        <v>4928.4194920900763</v>
      </c>
      <c r="D26" s="31">
        <f t="shared" si="71"/>
        <v>4990.5861652612093</v>
      </c>
      <c r="E26" s="31">
        <f t="shared" si="71"/>
        <v>5046.2902606011385</v>
      </c>
      <c r="F26" s="31">
        <f t="shared" si="71"/>
        <v>4992.9802863193954</v>
      </c>
      <c r="G26" s="31">
        <f t="shared" si="71"/>
        <v>5110.308726474389</v>
      </c>
      <c r="H26" s="31">
        <f t="shared" si="71"/>
        <v>5120.3886588560736</v>
      </c>
      <c r="I26" s="31">
        <f t="shared" si="71"/>
        <v>5128.324380822256</v>
      </c>
      <c r="J26" s="31">
        <f t="shared" si="71"/>
        <v>5154.6122839256168</v>
      </c>
      <c r="K26" s="31">
        <f t="shared" si="71"/>
        <v>5195.9574153275544</v>
      </c>
      <c r="L26" s="31">
        <f t="shared" si="71"/>
        <v>5140.6055659084532</v>
      </c>
      <c r="M26" s="31">
        <f t="shared" si="71"/>
        <v>4997.9342793187488</v>
      </c>
      <c r="N26" s="31">
        <f t="shared" si="71"/>
        <v>4801.1683110006479</v>
      </c>
      <c r="O26" s="31">
        <f t="shared" si="71"/>
        <v>4672.3049605026035</v>
      </c>
      <c r="P26" s="31">
        <f t="shared" si="71"/>
        <v>4527.7544959644074</v>
      </c>
      <c r="Q26" s="31">
        <f t="shared" si="71"/>
        <v>4260.7254514163278</v>
      </c>
      <c r="R26" s="31">
        <f t="shared" ref="R26:V26" si="72">R39*R91/1000000</f>
        <v>3991.3815660133519</v>
      </c>
      <c r="S26" s="31">
        <f t="shared" si="72"/>
        <v>3770.2106563009256</v>
      </c>
      <c r="T26" s="31">
        <f t="shared" si="72"/>
        <v>3531.3081309708737</v>
      </c>
      <c r="U26" s="31">
        <f t="shared" si="72"/>
        <v>3306.1898339705031</v>
      </c>
      <c r="V26" s="31">
        <f t="shared" si="72"/>
        <v>3116.688531756497</v>
      </c>
      <c r="W26" s="31">
        <f t="shared" ref="W26" si="73">W39*W91/1000000</f>
        <v>2987.4446016226448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24834.478258101022</v>
      </c>
      <c r="C27" s="33">
        <f t="shared" ref="C27:Q27" si="75">C40*C92/1000000</f>
        <v>24882.411891224147</v>
      </c>
      <c r="D27" s="33">
        <f t="shared" si="75"/>
        <v>25018.767482634357</v>
      </c>
      <c r="E27" s="33">
        <f t="shared" si="75"/>
        <v>25179.807694507726</v>
      </c>
      <c r="F27" s="33">
        <f t="shared" si="75"/>
        <v>24943.758704177653</v>
      </c>
      <c r="G27" s="33">
        <f t="shared" si="75"/>
        <v>25533.065588218207</v>
      </c>
      <c r="H27" s="33">
        <f t="shared" si="75"/>
        <v>25739.760143279334</v>
      </c>
      <c r="I27" s="33">
        <f t="shared" si="75"/>
        <v>25979.637223828675</v>
      </c>
      <c r="J27" s="33">
        <f t="shared" si="75"/>
        <v>26273.394808680128</v>
      </c>
      <c r="K27" s="33">
        <f t="shared" si="75"/>
        <v>26824.289240991464</v>
      </c>
      <c r="L27" s="33">
        <f t="shared" si="75"/>
        <v>27058.620326458953</v>
      </c>
      <c r="M27" s="33">
        <f t="shared" si="75"/>
        <v>27659.670942254972</v>
      </c>
      <c r="N27" s="33">
        <f t="shared" si="75"/>
        <v>27936.275408334914</v>
      </c>
      <c r="O27" s="33">
        <f t="shared" si="75"/>
        <v>28173.876721682616</v>
      </c>
      <c r="P27" s="33">
        <f t="shared" si="75"/>
        <v>28359.378325821941</v>
      </c>
      <c r="Q27" s="33">
        <f t="shared" si="75"/>
        <v>28866.347382367989</v>
      </c>
      <c r="R27" s="33">
        <f t="shared" ref="R27:V27" si="76">R40*R92/1000000</f>
        <v>29328.751090509857</v>
      </c>
      <c r="S27" s="33">
        <f t="shared" si="76"/>
        <v>30001.288978334665</v>
      </c>
      <c r="T27" s="33">
        <f t="shared" si="76"/>
        <v>30827.005768659958</v>
      </c>
      <c r="U27" s="33">
        <f t="shared" si="76"/>
        <v>31572.275653476572</v>
      </c>
      <c r="V27" s="33">
        <f t="shared" si="76"/>
        <v>32338.365876318105</v>
      </c>
      <c r="W27" s="33">
        <f t="shared" ref="W27" si="77">W40*W92/1000000</f>
        <v>32314.153727564837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8284208</v>
      </c>
      <c r="C31" s="34">
        <v>8290495</v>
      </c>
      <c r="D31" s="34">
        <v>8443831</v>
      </c>
      <c r="E31" s="34">
        <v>8599366</v>
      </c>
      <c r="F31" s="34">
        <v>8737650</v>
      </c>
      <c r="G31" s="34">
        <v>8791822</v>
      </c>
      <c r="H31" s="34">
        <v>9039854</v>
      </c>
      <c r="I31" s="34">
        <v>8935397</v>
      </c>
      <c r="J31" s="34">
        <v>9101745</v>
      </c>
      <c r="K31" s="34">
        <v>9340246</v>
      </c>
      <c r="L31" s="34">
        <v>9358014</v>
      </c>
      <c r="M31" s="34">
        <v>9505994</v>
      </c>
      <c r="N31" s="34">
        <v>9547270</v>
      </c>
      <c r="O31" s="34">
        <v>9600926</v>
      </c>
      <c r="P31" s="34">
        <v>9656197</v>
      </c>
      <c r="Q31" s="34">
        <v>9726238</v>
      </c>
      <c r="R31" s="34">
        <v>9760160</v>
      </c>
      <c r="S31" s="34">
        <v>9802117</v>
      </c>
      <c r="T31" s="34">
        <v>9893291</v>
      </c>
      <c r="U31" s="34">
        <v>10030026</v>
      </c>
      <c r="V31" s="34">
        <v>10150281</v>
      </c>
      <c r="W31" s="34">
        <v>10295033</v>
      </c>
      <c r="DA31" s="58" t="s">
        <v>984</v>
      </c>
    </row>
    <row r="32" spans="1:105" ht="12" customHeight="1" x14ac:dyDescent="0.25">
      <c r="A32" s="28" t="s">
        <v>47</v>
      </c>
      <c r="B32" s="34">
        <v>3914545</v>
      </c>
      <c r="C32" s="34">
        <v>3993850</v>
      </c>
      <c r="D32" s="34">
        <v>4068408</v>
      </c>
      <c r="E32" s="34">
        <v>4118814</v>
      </c>
      <c r="F32" s="34">
        <v>4099956</v>
      </c>
      <c r="G32" s="34">
        <v>4158325</v>
      </c>
      <c r="H32" s="34">
        <v>4206369</v>
      </c>
      <c r="I32" s="34">
        <v>4246762</v>
      </c>
      <c r="J32" s="34">
        <v>4244167</v>
      </c>
      <c r="K32" s="34">
        <v>4321294</v>
      </c>
      <c r="L32" s="34">
        <v>4338851</v>
      </c>
      <c r="M32" s="34">
        <v>4429719</v>
      </c>
      <c r="N32" s="34">
        <v>4471180</v>
      </c>
      <c r="O32" s="34">
        <v>4515256</v>
      </c>
      <c r="P32" s="34">
        <v>4554613</v>
      </c>
      <c r="Q32" s="34">
        <v>4587649</v>
      </c>
      <c r="R32" s="34">
        <v>4603650</v>
      </c>
      <c r="S32" s="34">
        <v>4636778</v>
      </c>
      <c r="T32" s="34">
        <v>4699418</v>
      </c>
      <c r="U32" s="34">
        <v>4789940</v>
      </c>
      <c r="V32" s="34">
        <v>4870781</v>
      </c>
      <c r="W32" s="34">
        <v>4950387</v>
      </c>
      <c r="DA32" s="58" t="s">
        <v>985</v>
      </c>
    </row>
    <row r="33" spans="1:105" ht="12" customHeight="1" x14ac:dyDescent="0.25">
      <c r="A33" s="28" t="s">
        <v>46</v>
      </c>
      <c r="B33" s="34">
        <v>2341329</v>
      </c>
      <c r="C33" s="34">
        <v>2347301</v>
      </c>
      <c r="D33" s="34">
        <v>2486427</v>
      </c>
      <c r="E33" s="34">
        <v>2566119</v>
      </c>
      <c r="F33" s="34">
        <v>2498306</v>
      </c>
      <c r="G33" s="34">
        <v>2671651</v>
      </c>
      <c r="H33" s="34">
        <v>2652289</v>
      </c>
      <c r="I33" s="34">
        <v>2762209</v>
      </c>
      <c r="J33" s="34">
        <v>2713446</v>
      </c>
      <c r="K33" s="34">
        <v>2854068</v>
      </c>
      <c r="L33" s="34">
        <v>2865864</v>
      </c>
      <c r="M33" s="34">
        <v>2922568</v>
      </c>
      <c r="N33" s="34">
        <v>2945949</v>
      </c>
      <c r="O33" s="34">
        <v>2970091</v>
      </c>
      <c r="P33" s="34">
        <v>2991999</v>
      </c>
      <c r="Q33" s="34">
        <v>3013701</v>
      </c>
      <c r="R33" s="34">
        <v>3024212</v>
      </c>
      <c r="S33" s="34">
        <v>3042619</v>
      </c>
      <c r="T33" s="34">
        <v>3078114</v>
      </c>
      <c r="U33" s="34">
        <v>3128416</v>
      </c>
      <c r="V33" s="34">
        <v>3172264</v>
      </c>
      <c r="W33" s="34">
        <v>3219029</v>
      </c>
      <c r="DA33" s="58" t="s">
        <v>986</v>
      </c>
    </row>
    <row r="34" spans="1:105" ht="12" customHeight="1" x14ac:dyDescent="0.25">
      <c r="A34" s="28" t="s">
        <v>45</v>
      </c>
      <c r="B34" s="34">
        <v>1798195</v>
      </c>
      <c r="C34" s="34">
        <v>1875362</v>
      </c>
      <c r="D34" s="34">
        <v>1970600</v>
      </c>
      <c r="E34" s="34">
        <v>2051292</v>
      </c>
      <c r="F34" s="34">
        <v>2110695</v>
      </c>
      <c r="G34" s="34">
        <v>2217496</v>
      </c>
      <c r="H34" s="34">
        <v>2208222</v>
      </c>
      <c r="I34" s="34">
        <v>2380165</v>
      </c>
      <c r="J34" s="34">
        <v>2475589</v>
      </c>
      <c r="K34" s="34">
        <v>2603408</v>
      </c>
      <c r="L34" s="34">
        <v>2622674</v>
      </c>
      <c r="M34" s="34">
        <v>2700284</v>
      </c>
      <c r="N34" s="34">
        <v>2770187</v>
      </c>
      <c r="O34" s="34">
        <v>2905498</v>
      </c>
      <c r="P34" s="34">
        <v>3036408</v>
      </c>
      <c r="Q34" s="34">
        <v>3095430</v>
      </c>
      <c r="R34" s="34">
        <v>3118601</v>
      </c>
      <c r="S34" s="34">
        <v>3140843</v>
      </c>
      <c r="T34" s="34">
        <v>3199604</v>
      </c>
      <c r="U34" s="34">
        <v>3349807</v>
      </c>
      <c r="V34" s="34">
        <v>3500874</v>
      </c>
      <c r="W34" s="34">
        <v>3598847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2379951.2996044243</v>
      </c>
      <c r="C36" s="34">
        <v>2780676.6298462292</v>
      </c>
      <c r="D36" s="34">
        <v>3261858.3349060165</v>
      </c>
      <c r="E36" s="34">
        <v>3719999.035049215</v>
      </c>
      <c r="F36" s="34">
        <v>4058474.1066042949</v>
      </c>
      <c r="G36" s="34">
        <v>4660995.0737947607</v>
      </c>
      <c r="H36" s="34">
        <v>5054216.1909095403</v>
      </c>
      <c r="I36" s="34">
        <v>5560255.6111253873</v>
      </c>
      <c r="J36" s="34">
        <v>6029143.1806268804</v>
      </c>
      <c r="K36" s="34">
        <v>6667578.6341307741</v>
      </c>
      <c r="L36" s="34">
        <v>7256324.9742430281</v>
      </c>
      <c r="M36" s="34">
        <v>8000704.2160184924</v>
      </c>
      <c r="N36" s="34">
        <v>8574920.710606236</v>
      </c>
      <c r="O36" s="34">
        <v>9249968.585562136</v>
      </c>
      <c r="P36" s="34">
        <v>10088071.771227155</v>
      </c>
      <c r="Q36" s="34">
        <v>11497195.03958484</v>
      </c>
      <c r="R36" s="34">
        <v>12241867.189599423</v>
      </c>
      <c r="S36" s="34">
        <v>13100508.410491247</v>
      </c>
      <c r="T36" s="34">
        <v>13991332.713035667</v>
      </c>
      <c r="U36" s="34">
        <v>14828940.238339677</v>
      </c>
      <c r="V36" s="34">
        <v>15533662.797084931</v>
      </c>
      <c r="W36" s="34">
        <v>16023096.383549344</v>
      </c>
      <c r="DA36" s="58" t="s">
        <v>988</v>
      </c>
    </row>
    <row r="37" spans="1:105" ht="12" customHeight="1" x14ac:dyDescent="0.25">
      <c r="A37" s="28" t="s">
        <v>27</v>
      </c>
      <c r="B37" s="34">
        <v>1219894.8781873088</v>
      </c>
      <c r="C37" s="34">
        <v>1420363.3087460417</v>
      </c>
      <c r="D37" s="34">
        <v>1620006.540392187</v>
      </c>
      <c r="E37" s="34">
        <v>1858666.7349174612</v>
      </c>
      <c r="F37" s="34">
        <v>2082113.3236301008</v>
      </c>
      <c r="G37" s="34">
        <v>2401692.1258463208</v>
      </c>
      <c r="H37" s="34">
        <v>2618748.4808206046</v>
      </c>
      <c r="I37" s="34">
        <v>2902944.1101156077</v>
      </c>
      <c r="J37" s="34">
        <v>3259858.3595548072</v>
      </c>
      <c r="K37" s="34">
        <v>3679038.7456876477</v>
      </c>
      <c r="L37" s="34">
        <v>4047732.8568411348</v>
      </c>
      <c r="M37" s="34">
        <v>4404577.3716895068</v>
      </c>
      <c r="N37" s="34">
        <v>4810754.8075997541</v>
      </c>
      <c r="O37" s="34">
        <v>5239176.7860884536</v>
      </c>
      <c r="P37" s="34">
        <v>5971193.3323825886</v>
      </c>
      <c r="Q37" s="34">
        <v>7001605.61839421</v>
      </c>
      <c r="R37" s="34">
        <v>7892369.3365537096</v>
      </c>
      <c r="S37" s="34">
        <v>8881513.8331296593</v>
      </c>
      <c r="T37" s="34">
        <v>9929398.5244980566</v>
      </c>
      <c r="U37" s="34">
        <v>10939396.271509225</v>
      </c>
      <c r="V37" s="34">
        <v>11876242.772483606</v>
      </c>
      <c r="W37" s="34">
        <v>12543976.778783776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75773183.828783631</v>
      </c>
      <c r="C39" s="35">
        <v>77572346.329004765</v>
      </c>
      <c r="D39" s="35">
        <v>79744619.059097469</v>
      </c>
      <c r="E39" s="35">
        <v>82225065.724848226</v>
      </c>
      <c r="F39" s="35">
        <v>83245488.815614462</v>
      </c>
      <c r="G39" s="35">
        <v>87285523.800415754</v>
      </c>
      <c r="H39" s="35">
        <v>89490848.17895928</v>
      </c>
      <c r="I39" s="35">
        <v>91815125.739188999</v>
      </c>
      <c r="J39" s="35">
        <v>94697662.385412827</v>
      </c>
      <c r="K39" s="35">
        <v>98252700.1789065</v>
      </c>
      <c r="L39" s="35">
        <v>101475262.3522117</v>
      </c>
      <c r="M39" s="35">
        <v>105056190.77737056</v>
      </c>
      <c r="N39" s="35">
        <v>107068045.14059219</v>
      </c>
      <c r="O39" s="35">
        <v>109668745.53468634</v>
      </c>
      <c r="P39" s="35">
        <v>112282945.33902115</v>
      </c>
      <c r="Q39" s="35">
        <v>115229127.80266885</v>
      </c>
      <c r="R39" s="35">
        <v>117084869.3333786</v>
      </c>
      <c r="S39" s="35">
        <v>120009029.33730051</v>
      </c>
      <c r="T39" s="35">
        <v>123570084.36954331</v>
      </c>
      <c r="U39" s="35">
        <v>127139493.69512302</v>
      </c>
      <c r="V39" s="35">
        <v>130341748.70878591</v>
      </c>
      <c r="W39" s="35">
        <v>135773303.52463576</v>
      </c>
      <c r="DA39" s="59" t="s">
        <v>990</v>
      </c>
    </row>
    <row r="40" spans="1:105" ht="12" customHeight="1" x14ac:dyDescent="0.25">
      <c r="A40" s="32" t="s">
        <v>25</v>
      </c>
      <c r="B40" s="36">
        <v>3019636.150373335</v>
      </c>
      <c r="C40" s="36">
        <v>3043825.2618404021</v>
      </c>
      <c r="D40" s="36">
        <v>3080450.8391288687</v>
      </c>
      <c r="E40" s="36">
        <v>3121264.9546030895</v>
      </c>
      <c r="F40" s="36">
        <v>3111797.5051278044</v>
      </c>
      <c r="G40" s="36">
        <v>3209387.3313877359</v>
      </c>
      <c r="H40" s="36">
        <v>3258595.9645765573</v>
      </c>
      <c r="I40" s="36">
        <v>3312983.0521526188</v>
      </c>
      <c r="J40" s="36">
        <v>3375721.7329473812</v>
      </c>
      <c r="K40" s="36">
        <v>3453594.2648045081</v>
      </c>
      <c r="L40" s="36">
        <v>3499639.1422048761</v>
      </c>
      <c r="M40" s="36">
        <v>3604805.6378885829</v>
      </c>
      <c r="N40" s="36">
        <v>3675955.060012769</v>
      </c>
      <c r="O40" s="36">
        <v>3758288.9916562564</v>
      </c>
      <c r="P40" s="36">
        <v>3842756.1629213118</v>
      </c>
      <c r="Q40" s="36">
        <v>3977758.3045413662</v>
      </c>
      <c r="R40" s="36">
        <v>4116674.8007633542</v>
      </c>
      <c r="S40" s="36">
        <v>4295287.5551442169</v>
      </c>
      <c r="T40" s="36">
        <v>4497159.6034991387</v>
      </c>
      <c r="U40" s="36">
        <v>4701312.9912099671</v>
      </c>
      <c r="V40" s="36">
        <v>4893894.2234321749</v>
      </c>
      <c r="W40" s="36">
        <v>4980370.5208968613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441868.64162637666</v>
      </c>
      <c r="D44" s="37">
        <v>591719.41621537879</v>
      </c>
      <c r="E44" s="37">
        <v>596738.21254840586</v>
      </c>
      <c r="F44" s="37">
        <v>582325.14654600993</v>
      </c>
      <c r="G44" s="37">
        <v>501069.33487437665</v>
      </c>
      <c r="H44" s="37">
        <v>697803.89495011419</v>
      </c>
      <c r="I44" s="37">
        <v>348207.94494508952</v>
      </c>
      <c r="J44" s="37">
        <v>621924.60379127786</v>
      </c>
      <c r="K44" s="37">
        <v>697007.99118565954</v>
      </c>
      <c r="L44" s="37">
        <v>479224.22759513557</v>
      </c>
      <c r="M44" s="37">
        <v>612404.43426147848</v>
      </c>
      <c r="N44" s="37">
        <v>508687.73320632614</v>
      </c>
      <c r="O44" s="37">
        <v>524074.24723618478</v>
      </c>
      <c r="P44" s="37">
        <v>528715.09994748794</v>
      </c>
      <c r="Q44" s="37">
        <v>546530.4157316722</v>
      </c>
      <c r="R44" s="37">
        <v>513476.31978029199</v>
      </c>
      <c r="S44" s="37">
        <v>524595.93809016794</v>
      </c>
      <c r="T44" s="37">
        <v>576917.39746856317</v>
      </c>
      <c r="U44" s="37">
        <v>578603.64162637666</v>
      </c>
      <c r="V44" s="37">
        <v>711974.41621537879</v>
      </c>
      <c r="W44" s="37">
        <v>741490.21254840493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317496.08301845612</v>
      </c>
      <c r="D45" s="37">
        <v>315824.26586144511</v>
      </c>
      <c r="E45" s="37">
        <v>294787.15107027395</v>
      </c>
      <c r="F45" s="37">
        <v>228678.25122514833</v>
      </c>
      <c r="G45" s="37">
        <v>309101.08552397648</v>
      </c>
      <c r="H45" s="37">
        <v>302013.17986780778</v>
      </c>
      <c r="I45" s="37">
        <v>297641.06694737542</v>
      </c>
      <c r="J45" s="37">
        <v>257974.28633075347</v>
      </c>
      <c r="K45" s="37">
        <v>341060.38455214724</v>
      </c>
      <c r="L45" s="37">
        <v>284897.91520183114</v>
      </c>
      <c r="M45" s="37">
        <v>361660.43901724555</v>
      </c>
      <c r="N45" s="37">
        <v>315749.52397527266</v>
      </c>
      <c r="O45" s="37">
        <v>321905.74538569897</v>
      </c>
      <c r="P45" s="37">
        <v>320773.68598588835</v>
      </c>
      <c r="Q45" s="37">
        <v>318085.93603667896</v>
      </c>
      <c r="R45" s="37">
        <v>333497.08301845565</v>
      </c>
      <c r="S45" s="37">
        <v>348952.26586144511</v>
      </c>
      <c r="T45" s="37">
        <v>357427.15107027441</v>
      </c>
      <c r="U45" s="37">
        <v>319200.25122514833</v>
      </c>
      <c r="V45" s="37">
        <v>389942.08552397601</v>
      </c>
      <c r="W45" s="37">
        <v>381619.17986780778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156819.67136277771</v>
      </c>
      <c r="D46" s="37">
        <v>296858.29159320984</v>
      </c>
      <c r="E46" s="37">
        <v>244623.12281072047</v>
      </c>
      <c r="F46" s="37">
        <v>104645.50546417804</v>
      </c>
      <c r="G46" s="37">
        <v>353674.43449412286</v>
      </c>
      <c r="H46" s="37">
        <v>169197.58920347178</v>
      </c>
      <c r="I46" s="37">
        <v>307085.36449151253</v>
      </c>
      <c r="J46" s="37">
        <v>157400.90351340035</v>
      </c>
      <c r="K46" s="37">
        <v>356195.13183022244</v>
      </c>
      <c r="L46" s="37">
        <v>237207.79311765358</v>
      </c>
      <c r="M46" s="37">
        <v>292403.48650433961</v>
      </c>
      <c r="N46" s="37">
        <v>269837.70561439078</v>
      </c>
      <c r="O46" s="37">
        <v>180961.67136277771</v>
      </c>
      <c r="P46" s="37">
        <v>318766.29159320984</v>
      </c>
      <c r="Q46" s="37">
        <v>266325.12281072047</v>
      </c>
      <c r="R46" s="37">
        <v>115156.50546417804</v>
      </c>
      <c r="S46" s="37">
        <v>372081.43449412286</v>
      </c>
      <c r="T46" s="37">
        <v>204692.58920347178</v>
      </c>
      <c r="U46" s="37">
        <v>357387.36449151253</v>
      </c>
      <c r="V46" s="37">
        <v>201248.90351340035</v>
      </c>
      <c r="W46" s="37">
        <v>402960.13183022244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159353.35566263855</v>
      </c>
      <c r="D47" s="37">
        <v>181684.72999341832</v>
      </c>
      <c r="E47" s="37">
        <v>171619.95350642549</v>
      </c>
      <c r="F47" s="37">
        <v>155044.47457626439</v>
      </c>
      <c r="G47" s="37">
        <v>207400.33503810572</v>
      </c>
      <c r="H47" s="37">
        <v>96540.200951483566</v>
      </c>
      <c r="I47" s="37">
        <v>283242.39495882182</v>
      </c>
      <c r="J47" s="37">
        <v>212492.93032136187</v>
      </c>
      <c r="K47" s="37">
        <v>250956.54671944492</v>
      </c>
      <c r="L47" s="37">
        <v>148786.74790860759</v>
      </c>
      <c r="M47" s="37">
        <v>213844.84132769378</v>
      </c>
      <c r="N47" s="37">
        <v>213199.97976017091</v>
      </c>
      <c r="O47" s="37">
        <v>286036.20515508298</v>
      </c>
      <c r="P47" s="37">
        <v>289448.49471959565</v>
      </c>
      <c r="Q47" s="37">
        <v>225778.80940088397</v>
      </c>
      <c r="R47" s="37">
        <v>182524.35566263832</v>
      </c>
      <c r="S47" s="37">
        <v>203926.72999341832</v>
      </c>
      <c r="T47" s="37">
        <v>230380.95350642549</v>
      </c>
      <c r="U47" s="37">
        <v>305247.47457626462</v>
      </c>
      <c r="V47" s="37">
        <v>358467.33503810596</v>
      </c>
      <c r="W47" s="37">
        <v>194513.20095148357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626735.48421518691</v>
      </c>
      <c r="D49" s="37">
        <v>724643.76306963805</v>
      </c>
      <c r="E49" s="37">
        <v>720402.25188468723</v>
      </c>
      <c r="F49" s="37">
        <v>620987.76402180735</v>
      </c>
      <c r="G49" s="37">
        <v>906848.53970277915</v>
      </c>
      <c r="H49" s="37">
        <v>721048.05679164082</v>
      </c>
      <c r="I49" s="37">
        <v>859180.28579925653</v>
      </c>
      <c r="J49" s="37">
        <v>849297.03514188528</v>
      </c>
      <c r="K49" s="37">
        <v>1265170.9377190806</v>
      </c>
      <c r="L49" s="37">
        <v>1313390.1031818921</v>
      </c>
      <c r="M49" s="37">
        <v>1464781.493660152</v>
      </c>
      <c r="N49" s="37">
        <v>1195204.258609551</v>
      </c>
      <c r="O49" s="37">
        <v>1581896.4146586787</v>
      </c>
      <c r="P49" s="37">
        <v>1559151.2424566597</v>
      </c>
      <c r="Q49" s="37">
        <v>2268303.5541569423</v>
      </c>
      <c r="R49" s="37">
        <v>1593969.1851564683</v>
      </c>
      <c r="S49" s="37">
        <v>2123812.1586109046</v>
      </c>
      <c r="T49" s="37">
        <v>2204214.4057263117</v>
      </c>
      <c r="U49" s="37">
        <v>2302389.0189641621</v>
      </c>
      <c r="V49" s="37">
        <v>1899926.8173548058</v>
      </c>
      <c r="W49" s="37">
        <v>2071330.0011230912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428053.01268331695</v>
      </c>
      <c r="D50" s="37">
        <v>435144.78006096417</v>
      </c>
      <c r="E50" s="37">
        <v>482354.11609073845</v>
      </c>
      <c r="F50" s="37">
        <v>475617.87084514275</v>
      </c>
      <c r="G50" s="37">
        <v>580522.3461661581</v>
      </c>
      <c r="H50" s="37">
        <v>645109.3676576009</v>
      </c>
      <c r="I50" s="37">
        <v>719340.40935596731</v>
      </c>
      <c r="J50" s="37">
        <v>839268.36552993814</v>
      </c>
      <c r="K50" s="37">
        <v>894798.25697798328</v>
      </c>
      <c r="L50" s="37">
        <v>949216.45731964521</v>
      </c>
      <c r="M50" s="37">
        <v>1001953.8825059729</v>
      </c>
      <c r="N50" s="37">
        <v>1125517.8452662146</v>
      </c>
      <c r="O50" s="37">
        <v>1267690.3440186377</v>
      </c>
      <c r="P50" s="37">
        <v>1626814.8032721179</v>
      </c>
      <c r="Q50" s="37">
        <v>1979628.7433312666</v>
      </c>
      <c r="R50" s="37">
        <v>1892717.6006654724</v>
      </c>
      <c r="S50" s="37">
        <v>2114662.3418421643</v>
      </c>
      <c r="T50" s="37">
        <v>2315575.0353870355</v>
      </c>
      <c r="U50" s="37">
        <v>2636812.5502832858</v>
      </c>
      <c r="V50" s="37">
        <v>2916475.2443056479</v>
      </c>
      <c r="W50" s="37">
        <v>2560451.6069656424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20038795.324311309</v>
      </c>
      <c r="D52" s="38">
        <v>20585458.285779789</v>
      </c>
      <c r="E52" s="38">
        <v>21277255.772830375</v>
      </c>
      <c r="F52" s="38">
        <v>19814891.574788347</v>
      </c>
      <c r="G52" s="38">
        <v>23258689.657355629</v>
      </c>
      <c r="H52" s="38">
        <v>21746838.336031109</v>
      </c>
      <c r="I52" s="38">
        <v>23106655.794018149</v>
      </c>
      <c r="J52" s="38">
        <v>23884731.584475949</v>
      </c>
      <c r="K52" s="38">
        <v>25338830.344042018</v>
      </c>
      <c r="L52" s="38">
        <v>25659500.403558478</v>
      </c>
      <c r="M52" s="38">
        <v>25944835.197712258</v>
      </c>
      <c r="N52" s="38">
        <v>22395276.683850661</v>
      </c>
      <c r="O52" s="38">
        <v>18296888.891694546</v>
      </c>
      <c r="P52" s="38">
        <v>18663356.792562082</v>
      </c>
      <c r="Q52" s="38">
        <v>21917488.148527354</v>
      </c>
      <c r="R52" s="38">
        <v>17607820.397692055</v>
      </c>
      <c r="S52" s="38">
        <v>15608938.609752893</v>
      </c>
      <c r="T52" s="38">
        <v>15463318.000890151</v>
      </c>
      <c r="U52" s="38">
        <v>13641958.988003597</v>
      </c>
      <c r="V52" s="38">
        <v>11564841.915042982</v>
      </c>
      <c r="W52" s="38">
        <v>12527177.970987201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379445.81990707153</v>
      </c>
      <c r="D53" s="39">
        <v>398008.60531385196</v>
      </c>
      <c r="E53" s="39">
        <v>408429.1100461022</v>
      </c>
      <c r="F53" s="39">
        <v>364486.98046156112</v>
      </c>
      <c r="G53" s="39">
        <v>477993.01365507441</v>
      </c>
      <c r="H53" s="39">
        <v>436171.78536974918</v>
      </c>
      <c r="I53" s="39">
        <v>448023.32961484697</v>
      </c>
      <c r="J53" s="39">
        <v>463163.08857912291</v>
      </c>
      <c r="K53" s="39">
        <v>457318.35176419839</v>
      </c>
      <c r="L53" s="39">
        <v>444053.48271421995</v>
      </c>
      <c r="M53" s="39">
        <v>513595.60572980903</v>
      </c>
      <c r="N53" s="39">
        <v>435636.40258574719</v>
      </c>
      <c r="O53" s="39">
        <v>560326.94529856183</v>
      </c>
      <c r="P53" s="39">
        <v>520638.95663480461</v>
      </c>
      <c r="Q53" s="39">
        <v>583025.47123490134</v>
      </c>
      <c r="R53" s="39">
        <v>602079.5848011109</v>
      </c>
      <c r="S53" s="39">
        <v>635931.10614506109</v>
      </c>
      <c r="T53" s="39">
        <v>645925.53106914181</v>
      </c>
      <c r="U53" s="39">
        <v>717748.99344063736</v>
      </c>
      <c r="V53" s="39">
        <v>628217.63480795454</v>
      </c>
      <c r="W53" s="39">
        <v>646803.24276324827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435581.64162637666</v>
      </c>
      <c r="D57" s="37">
        <v>438383.41621537879</v>
      </c>
      <c r="E57" s="37">
        <v>441203.21254840493</v>
      </c>
      <c r="F57" s="37">
        <v>444041.14654600993</v>
      </c>
      <c r="G57" s="37">
        <v>446897.33487437665</v>
      </c>
      <c r="H57" s="37">
        <v>449771.89495011419</v>
      </c>
      <c r="I57" s="37">
        <v>452664.94494508952</v>
      </c>
      <c r="J57" s="37">
        <v>455576.60379127786</v>
      </c>
      <c r="K57" s="37">
        <v>458506.99118565954</v>
      </c>
      <c r="L57" s="37">
        <v>461456.22759513557</v>
      </c>
      <c r="M57" s="37">
        <v>464424.43426147848</v>
      </c>
      <c r="N57" s="37">
        <v>467411.73320632614</v>
      </c>
      <c r="O57" s="37">
        <v>470418.24723618478</v>
      </c>
      <c r="P57" s="37">
        <v>473444.09994748794</v>
      </c>
      <c r="Q57" s="37">
        <v>476489.4157316722</v>
      </c>
      <c r="R57" s="37">
        <v>479554.31978029199</v>
      </c>
      <c r="S57" s="37">
        <v>482638.93809016794</v>
      </c>
      <c r="T57" s="37">
        <v>485743.39746856317</v>
      </c>
      <c r="U57" s="37">
        <v>441868.64162637666</v>
      </c>
      <c r="V57" s="37">
        <v>591719.41621537879</v>
      </c>
      <c r="W57" s="37">
        <v>596738.21254840493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238191.08301845565</v>
      </c>
      <c r="D58" s="37">
        <v>241266.26586144511</v>
      </c>
      <c r="E58" s="37">
        <v>244381.15107027441</v>
      </c>
      <c r="F58" s="37">
        <v>247536.25122514833</v>
      </c>
      <c r="G58" s="37">
        <v>250732.08552397601</v>
      </c>
      <c r="H58" s="37">
        <v>253969.17986780778</v>
      </c>
      <c r="I58" s="37">
        <v>257248.06694737542</v>
      </c>
      <c r="J58" s="37">
        <v>260569.28633075394</v>
      </c>
      <c r="K58" s="37">
        <v>263933.38455214724</v>
      </c>
      <c r="L58" s="37">
        <v>267340.91520183161</v>
      </c>
      <c r="M58" s="37">
        <v>270792.43901724555</v>
      </c>
      <c r="N58" s="37">
        <v>274288.52397527266</v>
      </c>
      <c r="O58" s="37">
        <v>277829.74538569897</v>
      </c>
      <c r="P58" s="37">
        <v>281416.68598588835</v>
      </c>
      <c r="Q58" s="37">
        <v>285049.93603667896</v>
      </c>
      <c r="R58" s="37">
        <v>317496.08301845565</v>
      </c>
      <c r="S58" s="37">
        <v>315824.26586144511</v>
      </c>
      <c r="T58" s="37">
        <v>294787.15107027441</v>
      </c>
      <c r="U58" s="37">
        <v>228678.25122514833</v>
      </c>
      <c r="V58" s="37">
        <v>309101.08552397601</v>
      </c>
      <c r="W58" s="37">
        <v>302013.17986780778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150847.67136277771</v>
      </c>
      <c r="D59" s="37">
        <v>157732.29159320984</v>
      </c>
      <c r="E59" s="37">
        <v>164931.12281072047</v>
      </c>
      <c r="F59" s="37">
        <v>172458.50546417804</v>
      </c>
      <c r="G59" s="37">
        <v>180329.43449412286</v>
      </c>
      <c r="H59" s="37">
        <v>188559.58920347178</v>
      </c>
      <c r="I59" s="37">
        <v>197165.36449151253</v>
      </c>
      <c r="J59" s="37">
        <v>206163.90351340035</v>
      </c>
      <c r="K59" s="37">
        <v>215573.13183022244</v>
      </c>
      <c r="L59" s="37">
        <v>225411.79311765358</v>
      </c>
      <c r="M59" s="37">
        <v>235699.48650433961</v>
      </c>
      <c r="N59" s="37">
        <v>246456.70561439078</v>
      </c>
      <c r="O59" s="37">
        <v>156819.67136277771</v>
      </c>
      <c r="P59" s="37">
        <v>296858.29159320984</v>
      </c>
      <c r="Q59" s="37">
        <v>244623.12281072047</v>
      </c>
      <c r="R59" s="37">
        <v>104645.50546417804</v>
      </c>
      <c r="S59" s="37">
        <v>353674.43449412286</v>
      </c>
      <c r="T59" s="37">
        <v>169197.58920347178</v>
      </c>
      <c r="U59" s="37">
        <v>307085.36449151253</v>
      </c>
      <c r="V59" s="37">
        <v>157400.90351340035</v>
      </c>
      <c r="W59" s="37">
        <v>356195.13183022244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82186.355662638554</v>
      </c>
      <c r="D60" s="37">
        <v>86446.729993418325</v>
      </c>
      <c r="E60" s="37">
        <v>90927.953506425489</v>
      </c>
      <c r="F60" s="37">
        <v>95641.47457626462</v>
      </c>
      <c r="G60" s="37">
        <v>100599.33503810596</v>
      </c>
      <c r="H60" s="37">
        <v>105814.20095148357</v>
      </c>
      <c r="I60" s="37">
        <v>111299.39495882206</v>
      </c>
      <c r="J60" s="37">
        <v>117068.93032136187</v>
      </c>
      <c r="K60" s="37">
        <v>123137.54671944492</v>
      </c>
      <c r="L60" s="37">
        <v>129520.74790860759</v>
      </c>
      <c r="M60" s="37">
        <v>136234.84132769378</v>
      </c>
      <c r="N60" s="37">
        <v>143296.97976017091</v>
      </c>
      <c r="O60" s="37">
        <v>150725.20515508298</v>
      </c>
      <c r="P60" s="37">
        <v>158538.49471959565</v>
      </c>
      <c r="Q60" s="37">
        <v>166756.80940088397</v>
      </c>
      <c r="R60" s="37">
        <v>159353.35566263832</v>
      </c>
      <c r="S60" s="37">
        <v>181684.72999341832</v>
      </c>
      <c r="T60" s="37">
        <v>171619.95350642549</v>
      </c>
      <c r="U60" s="37">
        <v>155044.47457626462</v>
      </c>
      <c r="V60" s="37">
        <v>207400.33503810596</v>
      </c>
      <c r="W60" s="37">
        <v>96540.200951483566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226010.15397338197</v>
      </c>
      <c r="D62" s="37">
        <v>243462.05800985079</v>
      </c>
      <c r="E62" s="37">
        <v>262261.55174148874</v>
      </c>
      <c r="F62" s="37">
        <v>282512.69246672746</v>
      </c>
      <c r="G62" s="37">
        <v>304327.57251231279</v>
      </c>
      <c r="H62" s="37">
        <v>327826.93967686128</v>
      </c>
      <c r="I62" s="37">
        <v>353140.86558340956</v>
      </c>
      <c r="J62" s="37">
        <v>380409.46564039215</v>
      </c>
      <c r="K62" s="37">
        <v>626735.48421518691</v>
      </c>
      <c r="L62" s="37">
        <v>724643.76306963805</v>
      </c>
      <c r="M62" s="37">
        <v>720402.25188468769</v>
      </c>
      <c r="N62" s="37">
        <v>620987.76402180642</v>
      </c>
      <c r="O62" s="37">
        <v>906848.53970277868</v>
      </c>
      <c r="P62" s="37">
        <v>721048.05679164082</v>
      </c>
      <c r="Q62" s="37">
        <v>859180.28579925746</v>
      </c>
      <c r="R62" s="37">
        <v>849297.03514188528</v>
      </c>
      <c r="S62" s="37">
        <v>1265170.9377190806</v>
      </c>
      <c r="T62" s="37">
        <v>1313390.1031818911</v>
      </c>
      <c r="U62" s="37">
        <v>1464781.493660152</v>
      </c>
      <c r="V62" s="37">
        <v>1195204.2586095519</v>
      </c>
      <c r="W62" s="37">
        <v>1581896.4146586768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227584.58212458389</v>
      </c>
      <c r="D63" s="37">
        <v>235501.54841481894</v>
      </c>
      <c r="E63" s="37">
        <v>243693.92156546446</v>
      </c>
      <c r="F63" s="37">
        <v>252171.28213250288</v>
      </c>
      <c r="G63" s="37">
        <v>260943.54394993838</v>
      </c>
      <c r="H63" s="37">
        <v>428053.01268331707</v>
      </c>
      <c r="I63" s="37">
        <v>435144.78006096417</v>
      </c>
      <c r="J63" s="37">
        <v>482354.11609073868</v>
      </c>
      <c r="K63" s="37">
        <v>475617.87084514275</v>
      </c>
      <c r="L63" s="37">
        <v>580522.3461661581</v>
      </c>
      <c r="M63" s="37">
        <v>645109.3676576009</v>
      </c>
      <c r="N63" s="37">
        <v>719340.40935596731</v>
      </c>
      <c r="O63" s="37">
        <v>839268.36552993767</v>
      </c>
      <c r="P63" s="37">
        <v>894798.25697798282</v>
      </c>
      <c r="Q63" s="37">
        <v>949216.45731964521</v>
      </c>
      <c r="R63" s="37">
        <v>1001953.8825059738</v>
      </c>
      <c r="S63" s="37">
        <v>1125517.8452662155</v>
      </c>
      <c r="T63" s="37">
        <v>1267690.3440186381</v>
      </c>
      <c r="U63" s="37">
        <v>1626814.8032721188</v>
      </c>
      <c r="V63" s="37">
        <v>1979628.7433312666</v>
      </c>
      <c r="W63" s="37">
        <v>1892717.6006654724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18239632.824090183</v>
      </c>
      <c r="D65" s="38">
        <v>18413185.555687085</v>
      </c>
      <c r="E65" s="38">
        <v>18796809.10707961</v>
      </c>
      <c r="F65" s="38">
        <v>18794468.484022111</v>
      </c>
      <c r="G65" s="38">
        <v>19218654.672554344</v>
      </c>
      <c r="H65" s="38">
        <v>19541513.957487583</v>
      </c>
      <c r="I65" s="38">
        <v>20782378.233788431</v>
      </c>
      <c r="J65" s="38">
        <v>21002194.938252121</v>
      </c>
      <c r="K65" s="38">
        <v>21783792.550548345</v>
      </c>
      <c r="L65" s="38">
        <v>22436938.230253279</v>
      </c>
      <c r="M65" s="38">
        <v>22363906.772553399</v>
      </c>
      <c r="N65" s="38">
        <v>20383422.32062903</v>
      </c>
      <c r="O65" s="38">
        <v>15696188.497600392</v>
      </c>
      <c r="P65" s="38">
        <v>16049156.988227278</v>
      </c>
      <c r="Q65" s="38">
        <v>18971305.684879646</v>
      </c>
      <c r="R65" s="38">
        <v>15752078.866982311</v>
      </c>
      <c r="S65" s="38">
        <v>12684778.605830982</v>
      </c>
      <c r="T65" s="38">
        <v>11902262.968647361</v>
      </c>
      <c r="U65" s="38">
        <v>10072549.662423909</v>
      </c>
      <c r="V65" s="38">
        <v>8362586.9013801068</v>
      </c>
      <c r="W65" s="38">
        <v>7095623.1551373303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355256.70844000438</v>
      </c>
      <c r="D66" s="39">
        <v>361383.02802538546</v>
      </c>
      <c r="E66" s="39">
        <v>367614.99457188137</v>
      </c>
      <c r="F66" s="39">
        <v>373954.42993684625</v>
      </c>
      <c r="G66" s="39">
        <v>380403.18739514286</v>
      </c>
      <c r="H66" s="39">
        <v>386963.15218092781</v>
      </c>
      <c r="I66" s="39">
        <v>393636.24203878548</v>
      </c>
      <c r="J66" s="39">
        <v>400424.40778436046</v>
      </c>
      <c r="K66" s="39">
        <v>379445.81990707153</v>
      </c>
      <c r="L66" s="39">
        <v>398008.60531385196</v>
      </c>
      <c r="M66" s="39">
        <v>408429.1100461022</v>
      </c>
      <c r="N66" s="39">
        <v>364486.98046156112</v>
      </c>
      <c r="O66" s="39">
        <v>477993.01365507441</v>
      </c>
      <c r="P66" s="39">
        <v>436171.78536974965</v>
      </c>
      <c r="Q66" s="39">
        <v>448023.32961484697</v>
      </c>
      <c r="R66" s="39">
        <v>463163.08857912337</v>
      </c>
      <c r="S66" s="39">
        <v>457318.35176419839</v>
      </c>
      <c r="T66" s="39">
        <v>444053.48271421995</v>
      </c>
      <c r="U66" s="39">
        <v>513595.60572980903</v>
      </c>
      <c r="V66" s="39">
        <v>435636.40258574672</v>
      </c>
      <c r="W66" s="39">
        <v>560326.94529856183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8759.9999999999945</v>
      </c>
      <c r="D70" s="40">
        <v>8759.9999999999964</v>
      </c>
      <c r="E70" s="40">
        <v>8759.9999999999964</v>
      </c>
      <c r="F70" s="40">
        <v>8759.9999999999964</v>
      </c>
      <c r="G70" s="40">
        <v>8759.9999999999964</v>
      </c>
      <c r="H70" s="40">
        <v>8759.9999999999945</v>
      </c>
      <c r="I70" s="40">
        <v>8759.9999999999964</v>
      </c>
      <c r="J70" s="40">
        <v>8759.9999999999909</v>
      </c>
      <c r="K70" s="40">
        <v>8759.9999999999927</v>
      </c>
      <c r="L70" s="40">
        <v>8759.9999999999945</v>
      </c>
      <c r="M70" s="40">
        <v>8759.9999999999945</v>
      </c>
      <c r="N70" s="40">
        <v>8759.9999999999927</v>
      </c>
      <c r="O70" s="40">
        <v>8759.9999999999982</v>
      </c>
      <c r="P70" s="40">
        <v>8760</v>
      </c>
      <c r="Q70" s="40">
        <v>8759.9999999999909</v>
      </c>
      <c r="R70" s="40">
        <v>8759.9999999999927</v>
      </c>
      <c r="S70" s="40">
        <v>8759.9999999999927</v>
      </c>
      <c r="T70" s="40">
        <v>8759.9999999999927</v>
      </c>
      <c r="U70" s="40">
        <v>8759.9999999999927</v>
      </c>
      <c r="V70" s="40">
        <v>8759.9999999999964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428.24366182146895</v>
      </c>
      <c r="C71" s="40">
        <v>423.62770906603055</v>
      </c>
      <c r="D71" s="40">
        <v>427.51303056602973</v>
      </c>
      <c r="E71" s="40">
        <v>427.4108624585848</v>
      </c>
      <c r="F71" s="40">
        <v>428.94030314589116</v>
      </c>
      <c r="G71" s="40">
        <v>429.69290704738802</v>
      </c>
      <c r="H71" s="40">
        <v>433.82840859117744</v>
      </c>
      <c r="I71" s="40">
        <v>430.68709506625737</v>
      </c>
      <c r="J71" s="40">
        <v>426.28823554084994</v>
      </c>
      <c r="K71" s="40">
        <v>427.83008642327542</v>
      </c>
      <c r="L71" s="40">
        <v>426.96538173696911</v>
      </c>
      <c r="M71" s="40">
        <v>427.75056720458758</v>
      </c>
      <c r="N71" s="40">
        <v>427.15149742048891</v>
      </c>
      <c r="O71" s="40">
        <v>427.44751879638767</v>
      </c>
      <c r="P71" s="40">
        <v>425.78885729751488</v>
      </c>
      <c r="Q71" s="40">
        <v>428.48481231870062</v>
      </c>
      <c r="R71" s="40">
        <v>429.49286243184702</v>
      </c>
      <c r="S71" s="40">
        <v>428.63873956275097</v>
      </c>
      <c r="T71" s="40">
        <v>428.8585179889638</v>
      </c>
      <c r="U71" s="40">
        <v>422.3223411746543</v>
      </c>
      <c r="V71" s="40">
        <v>421.6262992560367</v>
      </c>
      <c r="W71" s="40">
        <v>421.75449934808938</v>
      </c>
      <c r="DA71" s="58" t="s">
        <v>1009</v>
      </c>
    </row>
    <row r="72" spans="1:105" ht="12" customHeight="1" x14ac:dyDescent="0.25">
      <c r="A72" s="28" t="s">
        <v>46</v>
      </c>
      <c r="B72" s="40">
        <v>275.93927025269119</v>
      </c>
      <c r="C72" s="40">
        <v>276.74725785044353</v>
      </c>
      <c r="D72" s="40">
        <v>276.30365092063425</v>
      </c>
      <c r="E72" s="40">
        <v>278.12984623585714</v>
      </c>
      <c r="F72" s="40">
        <v>277.04342081438176</v>
      </c>
      <c r="G72" s="40">
        <v>274.08687064238444</v>
      </c>
      <c r="H72" s="40">
        <v>271.81758980676591</v>
      </c>
      <c r="I72" s="40">
        <v>270.90526549577618</v>
      </c>
      <c r="J72" s="40">
        <v>268.60729973300079</v>
      </c>
      <c r="K72" s="40">
        <v>264.77580704329051</v>
      </c>
      <c r="L72" s="40">
        <v>260.86796365926239</v>
      </c>
      <c r="M72" s="40">
        <v>254.97775536030409</v>
      </c>
      <c r="N72" s="40">
        <v>252.18155928405784</v>
      </c>
      <c r="O72" s="40">
        <v>252.70530951861173</v>
      </c>
      <c r="P72" s="40">
        <v>252.90086936566755</v>
      </c>
      <c r="Q72" s="40">
        <v>253.59188830140019</v>
      </c>
      <c r="R72" s="40">
        <v>258.12670314773646</v>
      </c>
      <c r="S72" s="40">
        <v>260.2840850787959</v>
      </c>
      <c r="T72" s="40">
        <v>262.65504088987575</v>
      </c>
      <c r="U72" s="40">
        <v>261.2129484979252</v>
      </c>
      <c r="V72" s="40">
        <v>259.88718018717071</v>
      </c>
      <c r="W72" s="40">
        <v>261.21188902745143</v>
      </c>
      <c r="DA72" s="58" t="s">
        <v>1010</v>
      </c>
    </row>
    <row r="73" spans="1:105" ht="12" customHeight="1" x14ac:dyDescent="0.25">
      <c r="A73" s="28" t="s">
        <v>45</v>
      </c>
      <c r="B73" s="40">
        <v>486.67528225511808</v>
      </c>
      <c r="C73" s="40">
        <v>487.14502177167901</v>
      </c>
      <c r="D73" s="40">
        <v>486.98122060166423</v>
      </c>
      <c r="E73" s="40">
        <v>483.21943370236107</v>
      </c>
      <c r="F73" s="40">
        <v>488.1517314709393</v>
      </c>
      <c r="G73" s="40">
        <v>488.52808746009686</v>
      </c>
      <c r="H73" s="40">
        <v>489.21235097459919</v>
      </c>
      <c r="I73" s="40">
        <v>489.2873226793339</v>
      </c>
      <c r="J73" s="40">
        <v>481.8400707844666</v>
      </c>
      <c r="K73" s="40">
        <v>477.50514839024788</v>
      </c>
      <c r="L73" s="40">
        <v>484.77437857908461</v>
      </c>
      <c r="M73" s="40">
        <v>486.37107931452783</v>
      </c>
      <c r="N73" s="40">
        <v>484.53792697222764</v>
      </c>
      <c r="O73" s="40">
        <v>485.29944089851045</v>
      </c>
      <c r="P73" s="40">
        <v>485.53633784400353</v>
      </c>
      <c r="Q73" s="40">
        <v>486.36243804473639</v>
      </c>
      <c r="R73" s="40">
        <v>484.06473913178587</v>
      </c>
      <c r="S73" s="40">
        <v>487.44861720080291</v>
      </c>
      <c r="T73" s="40">
        <v>493.38410352792647</v>
      </c>
      <c r="U73" s="40">
        <v>491.94951694289455</v>
      </c>
      <c r="V73" s="40">
        <v>509.52581436820998</v>
      </c>
      <c r="W73" s="40">
        <v>538.92682360333163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1425.1006253321234</v>
      </c>
      <c r="C75" s="40">
        <v>1437.2128025011596</v>
      </c>
      <c r="D75" s="40">
        <v>1445.923123701773</v>
      </c>
      <c r="E75" s="40">
        <v>1452.1473054779783</v>
      </c>
      <c r="F75" s="40">
        <v>1458.0771483771227</v>
      </c>
      <c r="G75" s="40">
        <v>1458.8046770678689</v>
      </c>
      <c r="H75" s="40">
        <v>1460.3366383602786</v>
      </c>
      <c r="I75" s="40">
        <v>1459.5706392413265</v>
      </c>
      <c r="J75" s="40">
        <v>1454.4013533359687</v>
      </c>
      <c r="K75" s="40">
        <v>1445.1273276082547</v>
      </c>
      <c r="L75" s="40">
        <v>1438.6824124846851</v>
      </c>
      <c r="M75" s="40">
        <v>1438.7789438992002</v>
      </c>
      <c r="N75" s="40">
        <v>1437.3102463281996</v>
      </c>
      <c r="O75" s="40">
        <v>1436.3150662353676</v>
      </c>
      <c r="P75" s="40">
        <v>1435.8753064198104</v>
      </c>
      <c r="Q75" s="40">
        <v>1436.1915476152574</v>
      </c>
      <c r="R75" s="40">
        <v>1446.5582064012024</v>
      </c>
      <c r="S75" s="40">
        <v>1444.805634753531</v>
      </c>
      <c r="T75" s="40">
        <v>1464.4097649482337</v>
      </c>
      <c r="U75" s="40">
        <v>1445.2225252976139</v>
      </c>
      <c r="V75" s="40">
        <v>1586.8607939009166</v>
      </c>
      <c r="W75" s="40">
        <v>1635.7307487627247</v>
      </c>
      <c r="DA75" s="58" t="s">
        <v>1012</v>
      </c>
    </row>
    <row r="76" spans="1:105" ht="12" customHeight="1" x14ac:dyDescent="0.25">
      <c r="A76" s="28" t="s">
        <v>27</v>
      </c>
      <c r="B76" s="40">
        <v>648.22434087601414</v>
      </c>
      <c r="C76" s="40">
        <v>662.35087780399647</v>
      </c>
      <c r="D76" s="40">
        <v>675.35507154411175</v>
      </c>
      <c r="E76" s="40">
        <v>687.67106433212325</v>
      </c>
      <c r="F76" s="40">
        <v>700.28349386022614</v>
      </c>
      <c r="G76" s="40">
        <v>710.52207139267148</v>
      </c>
      <c r="H76" s="40">
        <v>721.53418517705961</v>
      </c>
      <c r="I76" s="40">
        <v>731.85734356095111</v>
      </c>
      <c r="J76" s="40">
        <v>740.14735365784406</v>
      </c>
      <c r="K76" s="40">
        <v>746.60467291563305</v>
      </c>
      <c r="L76" s="40">
        <v>754.6770263707009</v>
      </c>
      <c r="M76" s="40">
        <v>757.55966263134042</v>
      </c>
      <c r="N76" s="40">
        <v>759.83586991072445</v>
      </c>
      <c r="O76" s="40">
        <v>762.58681374048319</v>
      </c>
      <c r="P76" s="40">
        <v>765.82276079054861</v>
      </c>
      <c r="Q76" s="40">
        <v>769.71633025305823</v>
      </c>
      <c r="R76" s="40">
        <v>773.59530872212792</v>
      </c>
      <c r="S76" s="40">
        <v>771.55636130311711</v>
      </c>
      <c r="T76" s="40">
        <v>779.67315074151134</v>
      </c>
      <c r="U76" s="40">
        <v>767.29301185234635</v>
      </c>
      <c r="V76" s="40">
        <v>839.16222890678898</v>
      </c>
      <c r="W76" s="40">
        <v>856.29973994020907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474.55324691646427</v>
      </c>
      <c r="C78" s="41">
        <v>475.98579534344998</v>
      </c>
      <c r="D78" s="41">
        <v>477.03171724316155</v>
      </c>
      <c r="E78" s="41">
        <v>477.94457616840714</v>
      </c>
      <c r="F78" s="41">
        <v>479.74137090914473</v>
      </c>
      <c r="G78" s="41">
        <v>479.99996775933175</v>
      </c>
      <c r="H78" s="41">
        <v>481.29587591752454</v>
      </c>
      <c r="I78" s="41">
        <v>482.36520750255625</v>
      </c>
      <c r="J78" s="41">
        <v>482.32933525545934</v>
      </c>
      <c r="K78" s="41">
        <v>481.26850018177686</v>
      </c>
      <c r="L78" s="41">
        <v>481.48993823831876</v>
      </c>
      <c r="M78" s="41">
        <v>482.00791241511649</v>
      </c>
      <c r="N78" s="41">
        <v>482.24347098507633</v>
      </c>
      <c r="O78" s="41">
        <v>482.75557674443479</v>
      </c>
      <c r="P78" s="41">
        <v>483.63809269452645</v>
      </c>
      <c r="Q78" s="41">
        <v>484.93053900040223</v>
      </c>
      <c r="R78" s="41">
        <v>485.47558221259175</v>
      </c>
      <c r="S78" s="41">
        <v>486.97683431244565</v>
      </c>
      <c r="T78" s="41">
        <v>495.87220633162593</v>
      </c>
      <c r="U78" s="41">
        <v>492.08065674274673</v>
      </c>
      <c r="V78" s="41">
        <v>542.33622173360413</v>
      </c>
      <c r="W78" s="41">
        <v>557.34295451374157</v>
      </c>
      <c r="DA78" s="59" t="s">
        <v>1014</v>
      </c>
    </row>
    <row r="79" spans="1:105" ht="12" customHeight="1" x14ac:dyDescent="0.25">
      <c r="A79" s="32" t="s">
        <v>25</v>
      </c>
      <c r="B79" s="42">
        <v>34.443596844671355</v>
      </c>
      <c r="C79" s="42">
        <v>34.725489585334408</v>
      </c>
      <c r="D79" s="42">
        <v>34.926586735399432</v>
      </c>
      <c r="E79" s="42">
        <v>35.072055462041916</v>
      </c>
      <c r="F79" s="42">
        <v>35.24200627158887</v>
      </c>
      <c r="G79" s="42">
        <v>35.262915520094616</v>
      </c>
      <c r="H79" s="42">
        <v>35.327548515519233</v>
      </c>
      <c r="I79" s="42">
        <v>35.346022138805253</v>
      </c>
      <c r="J79" s="42">
        <v>35.256682961444497</v>
      </c>
      <c r="K79" s="42">
        <v>35.06825095665063</v>
      </c>
      <c r="L79" s="42">
        <v>34.951017335369428</v>
      </c>
      <c r="M79" s="42">
        <v>34.952198991998806</v>
      </c>
      <c r="N79" s="42">
        <v>34.916466091514657</v>
      </c>
      <c r="O79" s="42">
        <v>34.885495605364603</v>
      </c>
      <c r="P79" s="42">
        <v>34.866965792252451</v>
      </c>
      <c r="Q79" s="42">
        <v>34.864410356473655</v>
      </c>
      <c r="R79" s="42">
        <v>35.228766738150973</v>
      </c>
      <c r="S79" s="42">
        <v>35.518067493639776</v>
      </c>
      <c r="T79" s="42">
        <v>36.138076287708707</v>
      </c>
      <c r="U79" s="42">
        <v>35.732491550183155</v>
      </c>
      <c r="V79" s="42">
        <v>39.263189641710206</v>
      </c>
      <c r="W79" s="42">
        <v>40.406618057927162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46.889421577845589</v>
      </c>
      <c r="C83" s="29">
        <v>46.391650665090673</v>
      </c>
      <c r="D83" s="29">
        <v>45.637852842983733</v>
      </c>
      <c r="E83" s="29">
        <v>44.833299312849952</v>
      </c>
      <c r="F83" s="29">
        <v>43.993136425282692</v>
      </c>
      <c r="G83" s="29">
        <v>43.206176090028528</v>
      </c>
      <c r="H83" s="29">
        <v>42.15321500911557</v>
      </c>
      <c r="I83" s="29">
        <v>41.485267859915453</v>
      </c>
      <c r="J83" s="29">
        <v>40.432194165183361</v>
      </c>
      <c r="K83" s="29">
        <v>39.264631149932889</v>
      </c>
      <c r="L83" s="29">
        <v>38.305821122364272</v>
      </c>
      <c r="M83" s="29">
        <v>37.159787237541167</v>
      </c>
      <c r="N83" s="29">
        <v>36.09048954066936</v>
      </c>
      <c r="O83" s="29">
        <v>34.952887965054067</v>
      </c>
      <c r="P83" s="29">
        <v>33.758663861380121</v>
      </c>
      <c r="Q83" s="29">
        <v>32.494511753992704</v>
      </c>
      <c r="R83" s="29">
        <v>31.239996887443517</v>
      </c>
      <c r="S83" s="29">
        <v>29.956966535777788</v>
      </c>
      <c r="T83" s="29">
        <v>28.616853002126337</v>
      </c>
      <c r="U83" s="29">
        <v>27.772080855439171</v>
      </c>
      <c r="V83" s="29">
        <v>26.802380937467777</v>
      </c>
      <c r="W83" s="29">
        <v>25.881957721112776</v>
      </c>
      <c r="DA83" s="58" t="s">
        <v>1016</v>
      </c>
    </row>
    <row r="84" spans="1:105" ht="12" customHeight="1" x14ac:dyDescent="0.25">
      <c r="A84" s="28" t="s">
        <v>47</v>
      </c>
      <c r="B84" s="29">
        <v>665.53664429844537</v>
      </c>
      <c r="C84" s="29">
        <v>658.48303293278309</v>
      </c>
      <c r="D84" s="29">
        <v>649.47152819097698</v>
      </c>
      <c r="E84" s="29">
        <v>639.0573573861044</v>
      </c>
      <c r="F84" s="29">
        <v>629.57849627310429</v>
      </c>
      <c r="G84" s="29">
        <v>616.29769888818089</v>
      </c>
      <c r="H84" s="29">
        <v>602.12288559223134</v>
      </c>
      <c r="I84" s="29">
        <v>587.23680890847152</v>
      </c>
      <c r="J84" s="29">
        <v>572.83930151667323</v>
      </c>
      <c r="K84" s="29">
        <v>554.33274940970898</v>
      </c>
      <c r="L84" s="29">
        <v>536.81427896063212</v>
      </c>
      <c r="M84" s="29">
        <v>516.00747761973025</v>
      </c>
      <c r="N84" s="29">
        <v>496.49068482216023</v>
      </c>
      <c r="O84" s="29">
        <v>476.29767533999882</v>
      </c>
      <c r="P84" s="29">
        <v>454.84843161459952</v>
      </c>
      <c r="Q84" s="29">
        <v>431.68437961296729</v>
      </c>
      <c r="R84" s="29">
        <v>412.55756982668441</v>
      </c>
      <c r="S84" s="29">
        <v>394.950452668146</v>
      </c>
      <c r="T84" s="29">
        <v>379.75288149251901</v>
      </c>
      <c r="U84" s="29">
        <v>368.20788054093561</v>
      </c>
      <c r="V84" s="29">
        <v>354.55974317260967</v>
      </c>
      <c r="W84" s="29">
        <v>342.72225498467208</v>
      </c>
      <c r="DA84" s="58" t="s">
        <v>1017</v>
      </c>
    </row>
    <row r="85" spans="1:105" ht="12" customHeight="1" x14ac:dyDescent="0.25">
      <c r="A85" s="28" t="s">
        <v>46</v>
      </c>
      <c r="B85" s="29">
        <v>1502.1566020030348</v>
      </c>
      <c r="C85" s="29">
        <v>1497.0070602483058</v>
      </c>
      <c r="D85" s="29">
        <v>1487.9693511708358</v>
      </c>
      <c r="E85" s="29">
        <v>1480.9035578662849</v>
      </c>
      <c r="F85" s="29">
        <v>1476.6059443635279</v>
      </c>
      <c r="G85" s="29">
        <v>1466.4404918579776</v>
      </c>
      <c r="H85" s="29">
        <v>1460.4531512513947</v>
      </c>
      <c r="I85" s="29">
        <v>1452.1289905756273</v>
      </c>
      <c r="J85" s="29">
        <v>1446.0178836945372</v>
      </c>
      <c r="K85" s="29">
        <v>1437.120085122807</v>
      </c>
      <c r="L85" s="29">
        <v>1426.7986350689434</v>
      </c>
      <c r="M85" s="29">
        <v>1408.0334453750788</v>
      </c>
      <c r="N85" s="29">
        <v>1379.4737089687881</v>
      </c>
      <c r="O85" s="29">
        <v>1356.9474203545817</v>
      </c>
      <c r="P85" s="29">
        <v>1306.9227660269653</v>
      </c>
      <c r="Q85" s="29">
        <v>1256.6341354240151</v>
      </c>
      <c r="R85" s="29">
        <v>1233.7490855372048</v>
      </c>
      <c r="S85" s="29">
        <v>1156.9372117825455</v>
      </c>
      <c r="T85" s="29">
        <v>1116.6773139997388</v>
      </c>
      <c r="U85" s="29">
        <v>1045.2652898647891</v>
      </c>
      <c r="V85" s="29">
        <v>1007.535126331013</v>
      </c>
      <c r="W85" s="29">
        <v>927.8677469142001</v>
      </c>
      <c r="DA85" s="58" t="s">
        <v>1018</v>
      </c>
    </row>
    <row r="86" spans="1:105" ht="12" customHeight="1" x14ac:dyDescent="0.25">
      <c r="A86" s="28" t="s">
        <v>45</v>
      </c>
      <c r="B86" s="29">
        <v>631.74179203532526</v>
      </c>
      <c r="C86" s="29">
        <v>625.67708979212068</v>
      </c>
      <c r="D86" s="29">
        <v>617.69423894399483</v>
      </c>
      <c r="E86" s="29">
        <v>609.82172732107381</v>
      </c>
      <c r="F86" s="29">
        <v>602.17598125905658</v>
      </c>
      <c r="G86" s="29">
        <v>591.83570744513133</v>
      </c>
      <c r="H86" s="29">
        <v>585.70054015294238</v>
      </c>
      <c r="I86" s="29">
        <v>571.26118463272132</v>
      </c>
      <c r="J86" s="29">
        <v>559.18484748041533</v>
      </c>
      <c r="K86" s="29">
        <v>544.84467889469386</v>
      </c>
      <c r="L86" s="29">
        <v>534.01510640468553</v>
      </c>
      <c r="M86" s="29">
        <v>519.53728564711253</v>
      </c>
      <c r="N86" s="29">
        <v>504.97115418029682</v>
      </c>
      <c r="O86" s="29">
        <v>487.38326123059881</v>
      </c>
      <c r="P86" s="29">
        <v>470.70569919275505</v>
      </c>
      <c r="Q86" s="29">
        <v>456.12788048956514</v>
      </c>
      <c r="R86" s="29">
        <v>446.6967246428768</v>
      </c>
      <c r="S86" s="29">
        <v>436.90814477135876</v>
      </c>
      <c r="T86" s="29">
        <v>427.38023143008434</v>
      </c>
      <c r="U86" s="29">
        <v>417.78807315383187</v>
      </c>
      <c r="V86" s="29">
        <v>406.98121447473812</v>
      </c>
      <c r="W86" s="29">
        <v>402.1059959573733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366.32081651669318</v>
      </c>
      <c r="C88" s="29">
        <v>358.78135816572484</v>
      </c>
      <c r="D88" s="29">
        <v>349.82574629032831</v>
      </c>
      <c r="E88" s="29">
        <v>341.54915738143575</v>
      </c>
      <c r="F88" s="29">
        <v>334.52232107006313</v>
      </c>
      <c r="G88" s="29">
        <v>325.23463995580522</v>
      </c>
      <c r="H88" s="29">
        <v>316.84437399026405</v>
      </c>
      <c r="I88" s="29">
        <v>306.74252284132052</v>
      </c>
      <c r="J88" s="29">
        <v>295.34134222908619</v>
      </c>
      <c r="K88" s="29">
        <v>280.82599990935637</v>
      </c>
      <c r="L88" s="29">
        <v>265.97922490905887</v>
      </c>
      <c r="M88" s="29">
        <v>249.79396509238398</v>
      </c>
      <c r="N88" s="29">
        <v>237.65685809991402</v>
      </c>
      <c r="O88" s="29">
        <v>222.31773193143482</v>
      </c>
      <c r="P88" s="29">
        <v>207.69291897997073</v>
      </c>
      <c r="Q88" s="29">
        <v>189.56727459323614</v>
      </c>
      <c r="R88" s="29">
        <v>176.87496336857893</v>
      </c>
      <c r="S88" s="29">
        <v>162.24425663853089</v>
      </c>
      <c r="T88" s="29">
        <v>149.98676922694179</v>
      </c>
      <c r="U88" s="29">
        <v>139.74079364839707</v>
      </c>
      <c r="V88" s="29">
        <v>132.66566245076558</v>
      </c>
      <c r="W88" s="29">
        <v>125.35182739904997</v>
      </c>
      <c r="DA88" s="58" t="s">
        <v>1020</v>
      </c>
    </row>
    <row r="89" spans="1:105" ht="12" customHeight="1" x14ac:dyDescent="0.25">
      <c r="A89" s="28" t="s">
        <v>27</v>
      </c>
      <c r="B89" s="29">
        <v>339.63617838577704</v>
      </c>
      <c r="C89" s="29">
        <v>333.77973002008747</v>
      </c>
      <c r="D89" s="29">
        <v>327.16133939562167</v>
      </c>
      <c r="E89" s="29">
        <v>318.75442149897196</v>
      </c>
      <c r="F89" s="29">
        <v>309.2562250107618</v>
      </c>
      <c r="G89" s="29">
        <v>297.91061129822322</v>
      </c>
      <c r="H89" s="29">
        <v>285.99650095019501</v>
      </c>
      <c r="I89" s="29">
        <v>272.54940987966876</v>
      </c>
      <c r="J89" s="29">
        <v>258.26638035708942</v>
      </c>
      <c r="K89" s="29">
        <v>244.7899698506495</v>
      </c>
      <c r="L89" s="29">
        <v>229.9470325871408</v>
      </c>
      <c r="M89" s="29">
        <v>215.70888385955411</v>
      </c>
      <c r="N89" s="29">
        <v>202.03023793297331</v>
      </c>
      <c r="O89" s="29">
        <v>188.4979821548786</v>
      </c>
      <c r="P89" s="29">
        <v>174.99553020627491</v>
      </c>
      <c r="Q89" s="29">
        <v>160.61178195097372</v>
      </c>
      <c r="R89" s="29">
        <v>151.01368912779967</v>
      </c>
      <c r="S89" s="29">
        <v>143.79890811969398</v>
      </c>
      <c r="T89" s="29">
        <v>138.39145536438562</v>
      </c>
      <c r="U89" s="29">
        <v>134.20544684252221</v>
      </c>
      <c r="V89" s="29">
        <v>132.83019524929674</v>
      </c>
      <c r="W89" s="29">
        <v>131.54405665556718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64.191392714274215</v>
      </c>
      <c r="C91" s="31">
        <v>63.53320126720611</v>
      </c>
      <c r="D91" s="31">
        <v>62.582105528183227</v>
      </c>
      <c r="E91" s="31">
        <v>61.371678041434038</v>
      </c>
      <c r="F91" s="31">
        <v>59.978989340535357</v>
      </c>
      <c r="G91" s="31">
        <v>58.547036254940224</v>
      </c>
      <c r="H91" s="31">
        <v>57.216897180553914</v>
      </c>
      <c r="I91" s="31">
        <v>55.85489688692283</v>
      </c>
      <c r="J91" s="31">
        <v>54.432307557357724</v>
      </c>
      <c r="K91" s="31">
        <v>52.883609365099723</v>
      </c>
      <c r="L91" s="31">
        <v>50.658706829117264</v>
      </c>
      <c r="M91" s="31">
        <v>47.573914895792313</v>
      </c>
      <c r="N91" s="31">
        <v>44.842215104386959</v>
      </c>
      <c r="O91" s="31">
        <v>42.60379689512208</v>
      </c>
      <c r="P91" s="31">
        <v>40.324507718367613</v>
      </c>
      <c r="Q91" s="31">
        <v>36.976114743425519</v>
      </c>
      <c r="R91" s="31">
        <v>34.089644449690539</v>
      </c>
      <c r="S91" s="31">
        <v>31.416058250952712</v>
      </c>
      <c r="T91" s="31">
        <v>28.577370882181302</v>
      </c>
      <c r="U91" s="31">
        <v>26.004428190493307</v>
      </c>
      <c r="V91" s="31">
        <v>23.911667310217783</v>
      </c>
      <c r="W91" s="31">
        <v>22.003181215080179</v>
      </c>
      <c r="DA91" s="59" t="s">
        <v>1022</v>
      </c>
    </row>
    <row r="92" spans="1:105" ht="12" customHeight="1" x14ac:dyDescent="0.25">
      <c r="A92" s="32" t="s">
        <v>25</v>
      </c>
      <c r="B92" s="33">
        <v>8224.328038671345</v>
      </c>
      <c r="C92" s="33">
        <v>8174.7175842082934</v>
      </c>
      <c r="D92" s="33">
        <v>8121.7876178506067</v>
      </c>
      <c r="E92" s="33">
        <v>8067.1804735364649</v>
      </c>
      <c r="F92" s="33">
        <v>8015.868212206562</v>
      </c>
      <c r="G92" s="33">
        <v>7955.744493195135</v>
      </c>
      <c r="H92" s="33">
        <v>7899.0339468563488</v>
      </c>
      <c r="I92" s="33">
        <v>7841.7658088979179</v>
      </c>
      <c r="J92" s="33">
        <v>7783.0451936393847</v>
      </c>
      <c r="K92" s="33">
        <v>7767.0644506093595</v>
      </c>
      <c r="L92" s="33">
        <v>7731.8315480410429</v>
      </c>
      <c r="M92" s="33">
        <v>7672.999246210642</v>
      </c>
      <c r="N92" s="33">
        <v>7599.7325735091754</v>
      </c>
      <c r="O92" s="33">
        <v>7496.4636259295621</v>
      </c>
      <c r="P92" s="33">
        <v>7379.9578020226982</v>
      </c>
      <c r="Q92" s="33">
        <v>7256.9384996095851</v>
      </c>
      <c r="R92" s="33">
        <v>7124.3789004347473</v>
      </c>
      <c r="S92" s="33">
        <v>6984.6986012389007</v>
      </c>
      <c r="T92" s="33">
        <v>6854.7724534112949</v>
      </c>
      <c r="U92" s="33">
        <v>6715.6293810914476</v>
      </c>
      <c r="V92" s="33">
        <v>6607.9004571616251</v>
      </c>
      <c r="W92" s="33">
        <v>6488.3031477235818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37.550068488314992</v>
      </c>
      <c r="D96" s="29">
        <v>36.003742585063094</v>
      </c>
      <c r="E96" s="29">
        <v>34.969097278499461</v>
      </c>
      <c r="F96" s="29">
        <v>33.794713044179019</v>
      </c>
      <c r="G96" s="29">
        <v>32.768196718468417</v>
      </c>
      <c r="H96" s="29">
        <v>31.939408745493395</v>
      </c>
      <c r="I96" s="29">
        <v>31.169955370850563</v>
      </c>
      <c r="J96" s="29">
        <v>30.032429051066597</v>
      </c>
      <c r="K96" s="29">
        <v>29.033986438690231</v>
      </c>
      <c r="L96" s="29">
        <v>27.883631775946377</v>
      </c>
      <c r="M96" s="29">
        <v>27.026089851652674</v>
      </c>
      <c r="N96" s="29">
        <v>26.030899705174427</v>
      </c>
      <c r="O96" s="29">
        <v>24.943187617661732</v>
      </c>
      <c r="P96" s="29">
        <v>23.830864412091266</v>
      </c>
      <c r="Q96" s="29">
        <v>22.709366295508488</v>
      </c>
      <c r="R96" s="29">
        <v>22.092620906703807</v>
      </c>
      <c r="S96" s="29">
        <v>21.664261464159527</v>
      </c>
      <c r="T96" s="29">
        <v>21.232485450756169</v>
      </c>
      <c r="U96" s="29">
        <v>20.794954767284928</v>
      </c>
      <c r="V96" s="29">
        <v>20.788834734911369</v>
      </c>
      <c r="W96" s="29">
        <v>20.595426891795409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576.80778350455512</v>
      </c>
      <c r="D97" s="29">
        <v>547.78641051458078</v>
      </c>
      <c r="E97" s="29">
        <v>517.28116371409783</v>
      </c>
      <c r="F97" s="29">
        <v>497.77444174842236</v>
      </c>
      <c r="G97" s="29">
        <v>480.08044368181316</v>
      </c>
      <c r="H97" s="29">
        <v>460.28026724465667</v>
      </c>
      <c r="I97" s="29">
        <v>444.53523001199727</v>
      </c>
      <c r="J97" s="29">
        <v>429.45793060988285</v>
      </c>
      <c r="K97" s="29">
        <v>410.09296193808279</v>
      </c>
      <c r="L97" s="29">
        <v>391.88620444254906</v>
      </c>
      <c r="M97" s="29">
        <v>378.34729230636174</v>
      </c>
      <c r="N97" s="29">
        <v>369.53391015774457</v>
      </c>
      <c r="O97" s="29">
        <v>359.15044788529804</v>
      </c>
      <c r="P97" s="29">
        <v>337.76386552445695</v>
      </c>
      <c r="Q97" s="29">
        <v>309.56731976218833</v>
      </c>
      <c r="R97" s="29">
        <v>305.8151360117767</v>
      </c>
      <c r="S97" s="29">
        <v>300.99003478152605</v>
      </c>
      <c r="T97" s="29">
        <v>296.02618898109949</v>
      </c>
      <c r="U97" s="29">
        <v>291.05966228864349</v>
      </c>
      <c r="V97" s="29">
        <v>286.40815012974957</v>
      </c>
      <c r="W97" s="29">
        <v>284.67028951577709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1425.0774676994379</v>
      </c>
      <c r="D98" s="29">
        <v>1424.0451270292815</v>
      </c>
      <c r="E98" s="29">
        <v>1423.4139360568361</v>
      </c>
      <c r="F98" s="29">
        <v>1413.3279334774152</v>
      </c>
      <c r="G98" s="29">
        <v>1412.8438979462428</v>
      </c>
      <c r="H98" s="29">
        <v>1412.3880516533084</v>
      </c>
      <c r="I98" s="29">
        <v>1412.3538369369269</v>
      </c>
      <c r="J98" s="29">
        <v>1412.3053890153788</v>
      </c>
      <c r="K98" s="29">
        <v>1408.6986682885831</v>
      </c>
      <c r="L98" s="29">
        <v>1374.2221758552712</v>
      </c>
      <c r="M98" s="29">
        <v>1299.9851375756718</v>
      </c>
      <c r="N98" s="29">
        <v>1182.2005001123948</v>
      </c>
      <c r="O98" s="29">
        <v>1049.2736164883213</v>
      </c>
      <c r="P98" s="29">
        <v>949.89307184810298</v>
      </c>
      <c r="Q98" s="29">
        <v>844.86172857981944</v>
      </c>
      <c r="R98" s="29">
        <v>798.0239980721268</v>
      </c>
      <c r="S98" s="29">
        <v>775.87079810380976</v>
      </c>
      <c r="T98" s="29">
        <v>762.6733595750311</v>
      </c>
      <c r="U98" s="29">
        <v>745.62730145358216</v>
      </c>
      <c r="V98" s="29">
        <v>737.59853899358859</v>
      </c>
      <c r="W98" s="29">
        <v>725.72286994751175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560.36888569817188</v>
      </c>
      <c r="D99" s="29">
        <v>541.97862925248683</v>
      </c>
      <c r="E99" s="29">
        <v>531.04053374368095</v>
      </c>
      <c r="F99" s="29">
        <v>519.25822474759275</v>
      </c>
      <c r="G99" s="29">
        <v>505.9600570482184</v>
      </c>
      <c r="H99" s="29">
        <v>495.24194813687529</v>
      </c>
      <c r="I99" s="29">
        <v>482.45439595061544</v>
      </c>
      <c r="J99" s="29">
        <v>463.88986001393954</v>
      </c>
      <c r="K99" s="29">
        <v>446.02252580082239</v>
      </c>
      <c r="L99" s="29">
        <v>429.59611437791591</v>
      </c>
      <c r="M99" s="29">
        <v>413.4583135631654</v>
      </c>
      <c r="N99" s="29">
        <v>405.68952085812941</v>
      </c>
      <c r="O99" s="29">
        <v>393.11798030017547</v>
      </c>
      <c r="P99" s="29">
        <v>391.499195067541</v>
      </c>
      <c r="Q99" s="29">
        <v>389.7824612853276</v>
      </c>
      <c r="R99" s="29">
        <v>385.99555195440968</v>
      </c>
      <c r="S99" s="29">
        <v>380.82441129986319</v>
      </c>
      <c r="T99" s="29">
        <v>374.70442002153305</v>
      </c>
      <c r="U99" s="29">
        <v>368.78284658785554</v>
      </c>
      <c r="V99" s="29">
        <v>363.25994838462316</v>
      </c>
      <c r="W99" s="29">
        <v>360.58612906382155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332.87002879802873</v>
      </c>
      <c r="D101" s="29">
        <v>321.00229127971278</v>
      </c>
      <c r="E101" s="29">
        <v>313.09226860935638</v>
      </c>
      <c r="F101" s="29">
        <v>306.89481095356149</v>
      </c>
      <c r="G101" s="29">
        <v>297.45695070211536</v>
      </c>
      <c r="H101" s="29">
        <v>285.10269272769102</v>
      </c>
      <c r="I101" s="29">
        <v>271.80525771457104</v>
      </c>
      <c r="J101" s="29">
        <v>252.49153458626844</v>
      </c>
      <c r="K101" s="29">
        <v>237.43483759386362</v>
      </c>
      <c r="L101" s="29">
        <v>220.96600472105698</v>
      </c>
      <c r="M101" s="29">
        <v>200.74551319754303</v>
      </c>
      <c r="N101" s="29">
        <v>192.38469548242406</v>
      </c>
      <c r="O101" s="29">
        <v>182.24437487678043</v>
      </c>
      <c r="P101" s="29">
        <v>156.72743771717424</v>
      </c>
      <c r="Q101" s="29">
        <v>140.10495839408171</v>
      </c>
      <c r="R101" s="29">
        <v>125.61610048021232</v>
      </c>
      <c r="S101" s="29">
        <v>122.70298622822658</v>
      </c>
      <c r="T101" s="29">
        <v>119.42899257751886</v>
      </c>
      <c r="U101" s="29">
        <v>116.28851489672306</v>
      </c>
      <c r="V101" s="29">
        <v>115.01221664315051</v>
      </c>
      <c r="W101" s="29">
        <v>113.95213224751596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320.20334149006936</v>
      </c>
      <c r="D102" s="29">
        <v>312.30955763547411</v>
      </c>
      <c r="E102" s="29">
        <v>301.0692717974905</v>
      </c>
      <c r="F102" s="29">
        <v>288.24559720805581</v>
      </c>
      <c r="G102" s="29">
        <v>275.97375355176047</v>
      </c>
      <c r="H102" s="29">
        <v>264.33864793748205</v>
      </c>
      <c r="I102" s="29">
        <v>247.64725183457386</v>
      </c>
      <c r="J102" s="29">
        <v>233.46300825909267</v>
      </c>
      <c r="K102" s="29">
        <v>218.79202416308522</v>
      </c>
      <c r="L102" s="29">
        <v>200.56679898869177</v>
      </c>
      <c r="M102" s="29">
        <v>189.49938806328785</v>
      </c>
      <c r="N102" s="29">
        <v>177.65524202741528</v>
      </c>
      <c r="O102" s="29">
        <v>166.91334146817667</v>
      </c>
      <c r="P102" s="29">
        <v>155.60014095444703</v>
      </c>
      <c r="Q102" s="29">
        <v>136.38391492610631</v>
      </c>
      <c r="R102" s="29">
        <v>135.88139197096757</v>
      </c>
      <c r="S102" s="29">
        <v>134.89166650613069</v>
      </c>
      <c r="T102" s="29">
        <v>133.26553775865048</v>
      </c>
      <c r="U102" s="29">
        <v>131.64199509202047</v>
      </c>
      <c r="V102" s="29">
        <v>130.08394305703075</v>
      </c>
      <c r="W102" s="29">
        <v>128.78472183059881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61.643462359358494</v>
      </c>
      <c r="D104" s="31">
        <v>60.435130691203916</v>
      </c>
      <c r="E104" s="31">
        <v>59.251106085144158</v>
      </c>
      <c r="F104" s="31">
        <v>57.608794570861455</v>
      </c>
      <c r="G104" s="31">
        <v>56.421818117815775</v>
      </c>
      <c r="H104" s="31">
        <v>54.836958619151801</v>
      </c>
      <c r="I104" s="31">
        <v>53.726674871747122</v>
      </c>
      <c r="J104" s="31">
        <v>52.05409914771019</v>
      </c>
      <c r="K104" s="31">
        <v>50.225152041176997</v>
      </c>
      <c r="L104" s="31">
        <v>46.096300453568865</v>
      </c>
      <c r="M104" s="31">
        <v>40.911052541882206</v>
      </c>
      <c r="N104" s="31">
        <v>39.071021640563451</v>
      </c>
      <c r="O104" s="31">
        <v>36.590765253375693</v>
      </c>
      <c r="P104" s="31">
        <v>34.02509014745803</v>
      </c>
      <c r="Q104" s="31">
        <v>28.417347056610929</v>
      </c>
      <c r="R104" s="31">
        <v>24.38385867993502</v>
      </c>
      <c r="S104" s="31">
        <v>19.444834396818006</v>
      </c>
      <c r="T104" s="31">
        <v>15.318382580230317</v>
      </c>
      <c r="U104" s="31">
        <v>12.328076572813908</v>
      </c>
      <c r="V104" s="31">
        <v>11.067756223622968</v>
      </c>
      <c r="W104" s="31">
        <v>10.470365962925197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7826.3646230169043</v>
      </c>
      <c r="D105" s="33">
        <v>7810.1028972680733</v>
      </c>
      <c r="E105" s="33">
        <v>7796.7667848343608</v>
      </c>
      <c r="F105" s="33">
        <v>7790.3328930684411</v>
      </c>
      <c r="G105" s="33">
        <v>7778.079130707205</v>
      </c>
      <c r="H105" s="33">
        <v>7770.3477647053678</v>
      </c>
      <c r="I105" s="33">
        <v>7761.3606996212811</v>
      </c>
      <c r="J105" s="33">
        <v>7744.5274841843884</v>
      </c>
      <c r="K105" s="33">
        <v>7698.3041682065523</v>
      </c>
      <c r="L105" s="33">
        <v>7527.9653850123605</v>
      </c>
      <c r="M105" s="33">
        <v>7370.5403487318354</v>
      </c>
      <c r="N105" s="33">
        <v>7152.9361655021376</v>
      </c>
      <c r="O105" s="33">
        <v>7059.2157501447018</v>
      </c>
      <c r="P105" s="33">
        <v>6866.0018925977838</v>
      </c>
      <c r="Q105" s="33">
        <v>6833.7318283765708</v>
      </c>
      <c r="R105" s="33">
        <v>6725.6606593632869</v>
      </c>
      <c r="S105" s="33">
        <v>6593.6602579902801</v>
      </c>
      <c r="T105" s="33">
        <v>6453.5861129259338</v>
      </c>
      <c r="U105" s="33">
        <v>6312.4393920230059</v>
      </c>
      <c r="V105" s="33">
        <v>6179.6571551085835</v>
      </c>
      <c r="W105" s="33">
        <v>6077.9791887465635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1.8939982066454715</v>
      </c>
      <c r="C109" s="43">
        <f>C31/RES_summary!C$6</f>
        <v>1.883958922603453</v>
      </c>
      <c r="D109" s="43">
        <f>D31/RES_summary!D$6</f>
        <v>1.9031031976334696</v>
      </c>
      <c r="E109" s="43">
        <f>E31/RES_summary!E$6</f>
        <v>1.9223475292771641</v>
      </c>
      <c r="F109" s="43">
        <f>F31/RES_summary!F$6</f>
        <v>1.9379868172581334</v>
      </c>
      <c r="G109" s="43">
        <f>G31/RES_summary!G$6</f>
        <v>1.9316024869665822</v>
      </c>
      <c r="H109" s="43">
        <f>H31/RES_summary!H$6</f>
        <v>1.9762941437785955</v>
      </c>
      <c r="I109" s="43">
        <f>I31/RES_summary!I$6</f>
        <v>1.9374247207879798</v>
      </c>
      <c r="J109" s="43">
        <f>J31/RES_summary!J$6</f>
        <v>1.9548475972978447</v>
      </c>
      <c r="K109" s="43">
        <f>K31/RES_summary!K$6</f>
        <v>1.980433661142307</v>
      </c>
      <c r="L109" s="43">
        <f>L31/RES_summary!L$6</f>
        <v>1.9665816121742106</v>
      </c>
      <c r="M109" s="43">
        <f>M31/RES_summary!M$6</f>
        <v>1.9641700931875943</v>
      </c>
      <c r="N109" s="43">
        <f>N31/RES_summary!N$6</f>
        <v>1.9644677403889483</v>
      </c>
      <c r="O109" s="43">
        <f>O31/RES_summary!O$6</f>
        <v>1.9679444568453983</v>
      </c>
      <c r="P109" s="43">
        <f>P31/RES_summary!P$6</f>
        <v>1.971685370682968</v>
      </c>
      <c r="Q109" s="43">
        <f>Q31/RES_summary!Q$6</f>
        <v>1.9716855370289132</v>
      </c>
      <c r="R109" s="43">
        <f>R31/RES_summary!R$6</f>
        <v>1.9716853653850854</v>
      </c>
      <c r="S109" s="43">
        <f>S31/RES_summary!S$6</f>
        <v>1.973940947609228</v>
      </c>
      <c r="T109" s="43">
        <f>T31/RES_summary!T$6</f>
        <v>1.978903188214701</v>
      </c>
      <c r="U109" s="43">
        <f>U31/RES_summary!U$6</f>
        <v>1.9892785502381773</v>
      </c>
      <c r="V109" s="43">
        <f>V31/RES_summary!V$6</f>
        <v>2.0005560012062134</v>
      </c>
      <c r="W109" s="43">
        <f>W31/RES_summary!W$6</f>
        <v>2.0082622315847627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0.89497284590548631</v>
      </c>
      <c r="C110" s="43">
        <f>C32/RES_summary!C$6</f>
        <v>0.9075754032828921</v>
      </c>
      <c r="D110" s="43">
        <f>D32/RES_summary!D$6</f>
        <v>0.91695348640653618</v>
      </c>
      <c r="E110" s="43">
        <f>E32/RES_summary!E$6</f>
        <v>0.92074135656654144</v>
      </c>
      <c r="F110" s="43">
        <f>F32/RES_summary!F$6</f>
        <v>0.90935900148648519</v>
      </c>
      <c r="G110" s="43">
        <f>G32/RES_summary!G$6</f>
        <v>0.91360254013506115</v>
      </c>
      <c r="H110" s="43">
        <f>H32/RES_summary!H$6</f>
        <v>0.91959697814498187</v>
      </c>
      <c r="I110" s="43">
        <f>I32/RES_summary!I$6</f>
        <v>0.92080762411597405</v>
      </c>
      <c r="J110" s="43">
        <f>J32/RES_summary!J$6</f>
        <v>0.91155044032554211</v>
      </c>
      <c r="K110" s="43">
        <f>K32/RES_summary!K$6</f>
        <v>0.91625382214689888</v>
      </c>
      <c r="L110" s="43">
        <f>L32/RES_summary!L$6</f>
        <v>0.91180720552071048</v>
      </c>
      <c r="M110" s="43">
        <f>M32/RES_summary!M$6</f>
        <v>0.91528793107010764</v>
      </c>
      <c r="N110" s="43">
        <f>N32/RES_summary!N$6</f>
        <v>0.92000004938293956</v>
      </c>
      <c r="O110" s="43">
        <f>O32/RES_summary!O$6</f>
        <v>0.92551208252599027</v>
      </c>
      <c r="P110" s="43">
        <f>P32/RES_summary!P$6</f>
        <v>0.93000006329846674</v>
      </c>
      <c r="Q110" s="43">
        <f>Q32/RES_summary!Q$6</f>
        <v>0.92999998378254334</v>
      </c>
      <c r="R110" s="43">
        <f>R32/RES_summary!R$6</f>
        <v>0.93000005454368051</v>
      </c>
      <c r="S110" s="43">
        <f>S32/RES_summary!S$6</f>
        <v>0.93374991944838248</v>
      </c>
      <c r="T110" s="43">
        <f>T32/RES_summary!T$6</f>
        <v>0.93999997199653318</v>
      </c>
      <c r="U110" s="43">
        <f>U32/RES_summary!U$6</f>
        <v>0.95000001983323423</v>
      </c>
      <c r="V110" s="43">
        <f>V32/RES_summary!V$6</f>
        <v>0.96000003941873135</v>
      </c>
      <c r="W110" s="43">
        <f>W32/RES_summary!W$6</f>
        <v>0.965676869984603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0.5352923209034629</v>
      </c>
      <c r="C111" s="43">
        <f>C33/RES_summary!C$6</f>
        <v>0.53340827815299419</v>
      </c>
      <c r="D111" s="43">
        <f>D33/RES_summary!D$6</f>
        <v>0.56040050711367795</v>
      </c>
      <c r="E111" s="43">
        <f>E33/RES_summary!E$6</f>
        <v>0.5736437453041523</v>
      </c>
      <c r="F111" s="43">
        <f>F33/RES_summary!F$6</f>
        <v>0.55411742213030946</v>
      </c>
      <c r="G111" s="43">
        <f>G33/RES_summary!G$6</f>
        <v>0.58697363480593179</v>
      </c>
      <c r="H111" s="43">
        <f>H33/RES_summary!H$6</f>
        <v>0.5798437915378265</v>
      </c>
      <c r="I111" s="43">
        <f>I33/RES_summary!I$6</f>
        <v>0.59891821265278355</v>
      </c>
      <c r="J111" s="43">
        <f>J33/RES_summary!J$6</f>
        <v>0.58278642101019607</v>
      </c>
      <c r="K111" s="43">
        <f>K33/RES_summary!K$6</f>
        <v>0.60515454714887618</v>
      </c>
      <c r="L111" s="43">
        <f>L33/RES_summary!L$6</f>
        <v>0.60225977920016271</v>
      </c>
      <c r="M111" s="43">
        <f>M33/RES_summary!M$6</f>
        <v>0.60387379383019613</v>
      </c>
      <c r="N111" s="43">
        <f>N33/RES_summary!N$6</f>
        <v>0.60616508963620819</v>
      </c>
      <c r="O111" s="43">
        <f>O33/RES_summary!O$6</f>
        <v>0.60879274767625602</v>
      </c>
      <c r="P111" s="43">
        <f>P33/RES_summary!P$6</f>
        <v>0.6109320944257941</v>
      </c>
      <c r="Q111" s="43">
        <f>Q33/RES_summary!Q$6</f>
        <v>0.61093206588503934</v>
      </c>
      <c r="R111" s="43">
        <f>R33/RES_summary!R$6</f>
        <v>0.61093204847276683</v>
      </c>
      <c r="S111" s="43">
        <f>S33/RES_summary!S$6</f>
        <v>0.61271970453666713</v>
      </c>
      <c r="T111" s="43">
        <f>T33/RES_summary!T$6</f>
        <v>0.6156990235391141</v>
      </c>
      <c r="U111" s="43">
        <f>U33/RES_summary!U$6</f>
        <v>0.62046607307118817</v>
      </c>
      <c r="V111" s="43">
        <f>V33/RES_summary!V$6</f>
        <v>0.62523311252273972</v>
      </c>
      <c r="W111" s="43">
        <f>W33/RES_summary!W$6</f>
        <v>0.62793915892023533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0.41111692333157901</v>
      </c>
      <c r="C112" s="43">
        <f>C34/RES_summary!C$6</f>
        <v>0.42616333198578094</v>
      </c>
      <c r="D112" s="43">
        <f>D34/RES_summary!D$6</f>
        <v>0.44414142837019299</v>
      </c>
      <c r="E112" s="43">
        <f>E34/RES_summary!E$6</f>
        <v>0.45855660847857999</v>
      </c>
      <c r="F112" s="43">
        <f>F34/RES_summary!F$6</f>
        <v>0.46814636489818839</v>
      </c>
      <c r="G112" s="43">
        <f>G34/RES_summary!G$6</f>
        <v>0.48719375670235909</v>
      </c>
      <c r="H112" s="43">
        <f>H34/RES_summary!H$6</f>
        <v>0.48276180198961816</v>
      </c>
      <c r="I112" s="43">
        <f>I34/RES_summary!I$6</f>
        <v>0.51608121167468235</v>
      </c>
      <c r="J112" s="43">
        <f>J34/RES_summary!J$6</f>
        <v>0.53170015294286688</v>
      </c>
      <c r="K112" s="43">
        <f>K34/RES_summary!K$6</f>
        <v>0.5520065356830185</v>
      </c>
      <c r="L112" s="43">
        <f>L34/RES_summary!L$6</f>
        <v>0.55115353141461265</v>
      </c>
      <c r="M112" s="43">
        <f>M34/RES_summary!M$6</f>
        <v>0.5579445006921917</v>
      </c>
      <c r="N112" s="43">
        <f>N34/RES_summary!N$6</f>
        <v>0.56999990534936573</v>
      </c>
      <c r="O112" s="43">
        <f>O34/RES_summary!O$6</f>
        <v>0.59555283349495569</v>
      </c>
      <c r="P112" s="43">
        <f>P34/RES_summary!P$6</f>
        <v>0.61999990607324285</v>
      </c>
      <c r="Q112" s="43">
        <f>Q34/RES_summary!Q$6</f>
        <v>0.62750002229900292</v>
      </c>
      <c r="R112" s="43">
        <f>R34/RES_summary!R$6</f>
        <v>0.6299999131341385</v>
      </c>
      <c r="S112" s="43">
        <f>S34/RES_summary!S$6</f>
        <v>0.63249995972419126</v>
      </c>
      <c r="T112" s="43">
        <f>T34/RES_summary!T$6</f>
        <v>0.64000003200396205</v>
      </c>
      <c r="U112" s="43">
        <f>U34/RES_summary!U$6</f>
        <v>0.66437506867257357</v>
      </c>
      <c r="V112" s="43">
        <f>V34/RES_summary!V$6</f>
        <v>0.69000005912809703</v>
      </c>
      <c r="W112" s="43">
        <f>W34/RES_summary!W$6</f>
        <v>0.70203063043626257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0.54412244276753297</v>
      </c>
      <c r="C114" s="43">
        <f>C36/RES_summary!C$6</f>
        <v>0.63188995924534097</v>
      </c>
      <c r="D114" s="43">
        <f>D36/RES_summary!D$6</f>
        <v>0.7351702121213729</v>
      </c>
      <c r="E114" s="43">
        <f>E36/RES_summary!E$6</f>
        <v>0.83158816056210338</v>
      </c>
      <c r="F114" s="43">
        <f>F36/RES_summary!F$6</f>
        <v>0.90015843124668571</v>
      </c>
      <c r="G114" s="43">
        <f>G36/RES_summary!G$6</f>
        <v>1.0240413962294674</v>
      </c>
      <c r="H114" s="43">
        <f>H36/RES_summary!H$6</f>
        <v>1.1049534494125108</v>
      </c>
      <c r="I114" s="43">
        <f>I36/RES_summary!I$6</f>
        <v>1.2056069444809672</v>
      </c>
      <c r="J114" s="43">
        <f>J36/RES_summary!J$6</f>
        <v>1.2949226835527849</v>
      </c>
      <c r="K114" s="43">
        <f>K36/RES_summary!K$6</f>
        <v>1.4137419041581807</v>
      </c>
      <c r="L114" s="43">
        <f>L36/RES_summary!L$6</f>
        <v>1.5249127930677215</v>
      </c>
      <c r="M114" s="43">
        <f>M36/RES_summary!M$6</f>
        <v>1.6531405285489786</v>
      </c>
      <c r="N114" s="43">
        <f>N36/RES_summary!N$6</f>
        <v>1.7643949644640853</v>
      </c>
      <c r="O114" s="43">
        <f>O36/RES_summary!O$6</f>
        <v>1.8960071563879437</v>
      </c>
      <c r="P114" s="43">
        <f>P36/RES_summary!P$6</f>
        <v>2.0598692766653786</v>
      </c>
      <c r="Q114" s="43">
        <f>Q36/RES_summary!Q$6</f>
        <v>2.3306907743723722</v>
      </c>
      <c r="R114" s="43">
        <f>R36/RES_summary!R$6</f>
        <v>2.4730240470157279</v>
      </c>
      <c r="S114" s="43">
        <f>S36/RES_summary!S$6</f>
        <v>2.6381678555732146</v>
      </c>
      <c r="T114" s="43">
        <f>T36/RES_summary!T$6</f>
        <v>2.7986130108978826</v>
      </c>
      <c r="U114" s="43">
        <f>U36/RES_summary!U$6</f>
        <v>2.9410584517819718</v>
      </c>
      <c r="V114" s="43">
        <f>V36/RES_summary!V$6</f>
        <v>3.061586406270127</v>
      </c>
      <c r="W114" s="43">
        <f>W36/RES_summary!W$6</f>
        <v>3.1256411999965947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0.27890158136815957</v>
      </c>
      <c r="C115" s="43">
        <f>C37/RES_summary!C$6</f>
        <v>0.32276795641884692</v>
      </c>
      <c r="D115" s="43">
        <f>D37/RES_summary!D$6</f>
        <v>0.36512332224644306</v>
      </c>
      <c r="E115" s="43">
        <f>E37/RES_summary!E$6</f>
        <v>0.41549614304336335</v>
      </c>
      <c r="F115" s="43">
        <f>F37/RES_summary!F$6</f>
        <v>0.46180702743102015</v>
      </c>
      <c r="G115" s="43">
        <f>G37/RES_summary!G$6</f>
        <v>0.52766246668924954</v>
      </c>
      <c r="H115" s="43">
        <f>H37/RES_summary!H$6</f>
        <v>0.57251115855132773</v>
      </c>
      <c r="I115" s="43">
        <f>I37/RES_summary!I$6</f>
        <v>0.62943321734936253</v>
      </c>
      <c r="J115" s="43">
        <f>J37/RES_summary!J$6</f>
        <v>0.70014335511564085</v>
      </c>
      <c r="K115" s="43">
        <f>K37/RES_summary!K$6</f>
        <v>0.78007497582040008</v>
      </c>
      <c r="L115" s="43">
        <f>L37/RES_summary!L$6</f>
        <v>0.85062888421166738</v>
      </c>
      <c r="M115" s="43">
        <f>M37/RES_summary!M$6</f>
        <v>0.91009305777000782</v>
      </c>
      <c r="N115" s="43">
        <f>N37/RES_summary!N$6</f>
        <v>0.98987172526290323</v>
      </c>
      <c r="O115" s="43">
        <f>O37/RES_summary!O$6</f>
        <v>1.0738973422580136</v>
      </c>
      <c r="P115" s="43">
        <f>P37/RES_summary!P$6</f>
        <v>1.2192496216655928</v>
      </c>
      <c r="Q115" s="43">
        <f>Q37/RES_summary!Q$6</f>
        <v>1.4193529434266614</v>
      </c>
      <c r="R115" s="43">
        <f>R37/RES_summary!R$6</f>
        <v>1.5943661906256603</v>
      </c>
      <c r="S115" s="43">
        <f>S37/RES_summary!S$6</f>
        <v>1.788550762245791</v>
      </c>
      <c r="T115" s="43">
        <f>T37/RES_summary!T$6</f>
        <v>1.9861255872473125</v>
      </c>
      <c r="U115" s="43">
        <f>U37/RES_summary!U$6</f>
        <v>2.1696360862343518</v>
      </c>
      <c r="V115" s="43">
        <f>V37/RES_summary!V$6</f>
        <v>2.3407321186747434</v>
      </c>
      <c r="W115" s="43">
        <f>W37/RES_summary!W$6</f>
        <v>2.4469659105228461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17.323837629805269</v>
      </c>
      <c r="C117" s="44">
        <f>C39/RES_summary!C$6</f>
        <v>17.627791104610008</v>
      </c>
      <c r="D117" s="44">
        <f>D39/RES_summary!D$6</f>
        <v>17.973149809065497</v>
      </c>
      <c r="E117" s="44">
        <f>E39/RES_summary!E$6</f>
        <v>18.381023896507536</v>
      </c>
      <c r="F117" s="44">
        <f>F39/RES_summary!F$6</f>
        <v>18.463621216330502</v>
      </c>
      <c r="G117" s="44">
        <f>G39/RES_summary!G$6</f>
        <v>19.177018694084559</v>
      </c>
      <c r="H117" s="44">
        <f>H39/RES_summary!H$6</f>
        <v>19.564501725122621</v>
      </c>
      <c r="I117" s="44">
        <f>I39/RES_summary!I$6</f>
        <v>19.907889302440786</v>
      </c>
      <c r="J117" s="44">
        <f>J39/RES_summary!J$6</f>
        <v>20.338901802219986</v>
      </c>
      <c r="K117" s="44">
        <f>K39/RES_summary!K$6</f>
        <v>20.832744098220669</v>
      </c>
      <c r="L117" s="44">
        <f>L39/RES_summary!L$6</f>
        <v>21.324971840436813</v>
      </c>
      <c r="M117" s="44">
        <f>M39/RES_summary!M$6</f>
        <v>21.707170026524487</v>
      </c>
      <c r="N117" s="44">
        <f>N39/RES_summary!N$6</f>
        <v>22.030561689907277</v>
      </c>
      <c r="O117" s="44">
        <f>O39/RES_summary!O$6</f>
        <v>22.479290004336509</v>
      </c>
      <c r="P117" s="44">
        <f>P39/RES_summary!P$6</f>
        <v>22.92689769089667</v>
      </c>
      <c r="Q117" s="44">
        <f>Q39/RES_summary!Q$6</f>
        <v>23.359042286748323</v>
      </c>
      <c r="R117" s="44">
        <f>R39/RES_summary!R$6</f>
        <v>23.652739644908237</v>
      </c>
      <c r="S117" s="44">
        <f>S39/RES_summary!S$6</f>
        <v>24.167303562254421</v>
      </c>
      <c r="T117" s="44">
        <f>T39/RES_summary!T$6</f>
        <v>24.717076848022447</v>
      </c>
      <c r="U117" s="44">
        <f>U39/RES_summary!U$6</f>
        <v>25.215873587551041</v>
      </c>
      <c r="V117" s="44">
        <f>V39/RES_summary!V$6</f>
        <v>25.689531904296427</v>
      </c>
      <c r="W117" s="44">
        <f>W39/RES_summary!W$6</f>
        <v>26.485432103619321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0.69037202512647333</v>
      </c>
      <c r="C118" s="45">
        <f>C40/RES_summary!C$6</f>
        <v>0.69168870627025492</v>
      </c>
      <c r="D118" s="45">
        <f>D40/RES_summary!D$6</f>
        <v>0.69428389105595012</v>
      </c>
      <c r="E118" s="45">
        <f>E40/RES_summary!E$6</f>
        <v>0.69774399341772975</v>
      </c>
      <c r="F118" s="45">
        <f>F40/RES_summary!F$6</f>
        <v>0.69018815618781182</v>
      </c>
      <c r="G118" s="45">
        <f>G40/RES_summary!G$6</f>
        <v>0.70511670401739179</v>
      </c>
      <c r="H118" s="45">
        <f>H40/RES_summary!H$6</f>
        <v>0.71239470479647282</v>
      </c>
      <c r="I118" s="45">
        <f>I40/RES_summary!I$6</f>
        <v>0.71834024440011968</v>
      </c>
      <c r="J118" s="45">
        <f>J40/RES_summary!J$6</f>
        <v>0.7250281697408909</v>
      </c>
      <c r="K118" s="45">
        <f>K40/RES_summary!K$6</f>
        <v>0.7322734683804758</v>
      </c>
      <c r="L118" s="45">
        <f>L40/RES_summary!L$6</f>
        <v>0.73544728468083465</v>
      </c>
      <c r="M118" s="45">
        <f>M40/RES_summary!M$6</f>
        <v>0.74484072109605615</v>
      </c>
      <c r="N118" s="45">
        <f>N40/RES_summary!N$6</f>
        <v>0.75637277782178625</v>
      </c>
      <c r="O118" s="45">
        <f>O40/RES_summary!O$6</f>
        <v>0.77035319180181272</v>
      </c>
      <c r="P118" s="45">
        <f>P40/RES_summary!P$6</f>
        <v>0.78464701057090758</v>
      </c>
      <c r="Q118" s="45">
        <f>Q40/RES_summary!Q$6</f>
        <v>0.80636403498052001</v>
      </c>
      <c r="R118" s="45">
        <f>R40/RES_summary!R$6</f>
        <v>0.83162442610722243</v>
      </c>
      <c r="S118" s="45">
        <f>S40/RES_summary!S$6</f>
        <v>0.86498090023364338</v>
      </c>
      <c r="T118" s="45">
        <f>T40/RES_summary!T$6</f>
        <v>0.89954328415840656</v>
      </c>
      <c r="U118" s="45">
        <f>U40/RES_summary!U$6</f>
        <v>0.93242241758596356</v>
      </c>
      <c r="V118" s="45">
        <f>V40/RES_summary!V$6</f>
        <v>0.96455550914853072</v>
      </c>
      <c r="W118" s="45">
        <f>W40/RES_summary!W$6</f>
        <v>0.97152578495040254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88.808480379083022</v>
      </c>
      <c r="C122" s="29">
        <f t="shared" si="78"/>
        <v>87.399964204799986</v>
      </c>
      <c r="D122" s="29">
        <f t="shared" si="78"/>
        <v>86.853543678608077</v>
      </c>
      <c r="E122" s="29">
        <f t="shared" si="78"/>
        <v>86.185182163400682</v>
      </c>
      <c r="F122" s="29">
        <f t="shared" si="78"/>
        <v>85.258118442036462</v>
      </c>
      <c r="G122" s="29">
        <f t="shared" si="78"/>
        <v>83.457157187815184</v>
      </c>
      <c r="H122" s="29">
        <f t="shared" si="78"/>
        <v>83.307151963955093</v>
      </c>
      <c r="I122" s="29">
        <f t="shared" si="78"/>
        <v>80.374583500311246</v>
      </c>
      <c r="J122" s="29">
        <f t="shared" si="78"/>
        <v>79.03877761728863</v>
      </c>
      <c r="K122" s="29">
        <f t="shared" si="78"/>
        <v>77.760997221663857</v>
      </c>
      <c r="L122" s="29">
        <f t="shared" si="78"/>
        <v>75.331523458476056</v>
      </c>
      <c r="M122" s="29">
        <f t="shared" si="78"/>
        <v>72.988142761192407</v>
      </c>
      <c r="N122" s="29">
        <f t="shared" si="78"/>
        <v>70.898602437489714</v>
      </c>
      <c r="O122" s="29">
        <f t="shared" si="78"/>
        <v>68.785342121566387</v>
      </c>
      <c r="P122" s="29">
        <f t="shared" si="78"/>
        <v>66.561463669286979</v>
      </c>
      <c r="Q122" s="29">
        <f t="shared" si="78"/>
        <v>64.068958858163441</v>
      </c>
      <c r="R122" s="29">
        <f t="shared" ref="R122:V122" si="79">R83*R109</f>
        <v>61.595444677648004</v>
      </c>
      <c r="S122" s="29">
        <f t="shared" si="79"/>
        <v>59.13328291113114</v>
      </c>
      <c r="T122" s="29">
        <f t="shared" si="79"/>
        <v>56.629981642579246</v>
      </c>
      <c r="U122" s="29">
        <f t="shared" si="79"/>
        <v>55.246404741205474</v>
      </c>
      <c r="V122" s="29">
        <f t="shared" si="79"/>
        <v>53.619664031066179</v>
      </c>
      <c r="W122" s="29">
        <f t="shared" ref="W122" si="80">W83*W109</f>
        <v>51.977758170784426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595.63722460216695</v>
      </c>
      <c r="C123" s="29">
        <f t="shared" si="81"/>
        <v>597.62300416891253</v>
      </c>
      <c r="D123" s="29">
        <f t="shared" si="81"/>
        <v>595.53518209649724</v>
      </c>
      <c r="E123" s="29">
        <f t="shared" si="81"/>
        <v>588.40653816351085</v>
      </c>
      <c r="F123" s="29">
        <f t="shared" si="81"/>
        <v>572.51287272827301</v>
      </c>
      <c r="G123" s="29">
        <f t="shared" si="81"/>
        <v>563.05114318363508</v>
      </c>
      <c r="H123" s="29">
        <f t="shared" si="81"/>
        <v>553.71038606255263</v>
      </c>
      <c r="I123" s="29">
        <f t="shared" si="81"/>
        <v>540.73213080445589</v>
      </c>
      <c r="J123" s="29">
        <f t="shared" si="81"/>
        <v>522.17191753329951</v>
      </c>
      <c r="K123" s="29">
        <f t="shared" si="81"/>
        <v>507.90950038784496</v>
      </c>
      <c r="L123" s="29">
        <f t="shared" si="81"/>
        <v>489.47112758270913</v>
      </c>
      <c r="M123" s="29">
        <f t="shared" si="81"/>
        <v>472.29541660726778</v>
      </c>
      <c r="N123" s="29">
        <f t="shared" si="81"/>
        <v>456.7714545545569</v>
      </c>
      <c r="O123" s="29">
        <f t="shared" si="81"/>
        <v>440.81925340621029</v>
      </c>
      <c r="P123" s="29">
        <f t="shared" si="81"/>
        <v>423.00907019278588</v>
      </c>
      <c r="Q123" s="29">
        <f t="shared" si="81"/>
        <v>401.46646603923688</v>
      </c>
      <c r="R123" s="29">
        <f t="shared" ref="R123:V123" si="82">R84*R110</f>
        <v>383.67856244122481</v>
      </c>
      <c r="S123" s="29">
        <f t="shared" si="82"/>
        <v>368.78495336498355</v>
      </c>
      <c r="T123" s="29">
        <f t="shared" si="82"/>
        <v>356.96769796857063</v>
      </c>
      <c r="U123" s="29">
        <f t="shared" si="82"/>
        <v>349.79749381664197</v>
      </c>
      <c r="V123" s="29">
        <f t="shared" si="82"/>
        <v>340.37736742200053</v>
      </c>
      <c r="W123" s="29">
        <f t="shared" ref="W123" si="83">W84*W110</f>
        <v>330.95895446766315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804.09289384666386</v>
      </c>
      <c r="C124" s="29">
        <f t="shared" si="84"/>
        <v>798.51595838992444</v>
      </c>
      <c r="D124" s="29">
        <f t="shared" si="84"/>
        <v>833.85877896574675</v>
      </c>
      <c r="E124" s="29">
        <f t="shared" si="84"/>
        <v>849.51106336866007</v>
      </c>
      <c r="F124" s="29">
        <f t="shared" si="84"/>
        <v>818.21307939300925</v>
      </c>
      <c r="G124" s="29">
        <f t="shared" si="84"/>
        <v>860.7619057324755</v>
      </c>
      <c r="H124" s="29">
        <f t="shared" si="84"/>
        <v>846.83469258497553</v>
      </c>
      <c r="I124" s="29">
        <f t="shared" si="84"/>
        <v>869.70649957684543</v>
      </c>
      <c r="J124" s="29">
        <f t="shared" si="84"/>
        <v>842.71958715507731</v>
      </c>
      <c r="K124" s="29">
        <f t="shared" si="84"/>
        <v>869.67975431104662</v>
      </c>
      <c r="L124" s="29">
        <f t="shared" si="84"/>
        <v>859.30343091971542</v>
      </c>
      <c r="M124" s="29">
        <f t="shared" si="84"/>
        <v>850.27449849845107</v>
      </c>
      <c r="N124" s="29">
        <f t="shared" si="84"/>
        <v>836.18880444785793</v>
      </c>
      <c r="O124" s="29">
        <f t="shared" si="84"/>
        <v>826.09974848987338</v>
      </c>
      <c r="P124" s="29">
        <f t="shared" si="84"/>
        <v>798.44106270160603</v>
      </c>
      <c r="Q124" s="29">
        <f t="shared" si="84"/>
        <v>767.71808841625386</v>
      </c>
      <c r="R124" s="29">
        <f t="shared" ref="R124:V124" si="85">R85*R111</f>
        <v>753.73685612864733</v>
      </c>
      <c r="S124" s="29">
        <f t="shared" si="85"/>
        <v>708.87822657087679</v>
      </c>
      <c r="T124" s="29">
        <f t="shared" si="85"/>
        <v>687.5371318379199</v>
      </c>
      <c r="U124" s="29">
        <f t="shared" si="85"/>
        <v>648.55164972002297</v>
      </c>
      <c r="V124" s="29">
        <f t="shared" si="85"/>
        <v>629.94432301193103</v>
      </c>
      <c r="W124" s="29">
        <f t="shared" ref="W124" si="86">W85*W111</f>
        <v>582.64449258651655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259.71974188154115</v>
      </c>
      <c r="C125" s="29">
        <f t="shared" si="87"/>
        <v>266.64063333297679</v>
      </c>
      <c r="D125" s="29">
        <f t="shared" si="87"/>
        <v>274.34360158062515</v>
      </c>
      <c r="E125" s="29">
        <f t="shared" si="87"/>
        <v>279.63778305690101</v>
      </c>
      <c r="F125" s="29">
        <f t="shared" si="87"/>
        <v>281.90649665542696</v>
      </c>
      <c r="G125" s="29">
        <f t="shared" si="87"/>
        <v>288.3386616607919</v>
      </c>
      <c r="H125" s="29">
        <f t="shared" si="87"/>
        <v>282.75384819052715</v>
      </c>
      <c r="I125" s="29">
        <f t="shared" si="87"/>
        <v>294.81716434796925</v>
      </c>
      <c r="J125" s="29">
        <f t="shared" si="87"/>
        <v>297.31866892867049</v>
      </c>
      <c r="K125" s="29">
        <f t="shared" si="87"/>
        <v>300.75782368198657</v>
      </c>
      <c r="L125" s="29">
        <f t="shared" si="87"/>
        <v>294.32431172369257</v>
      </c>
      <c r="M125" s="29">
        <f t="shared" si="87"/>
        <v>289.87297143135476</v>
      </c>
      <c r="N125" s="29">
        <f t="shared" si="87"/>
        <v>287.83351008692915</v>
      </c>
      <c r="O125" s="29">
        <f t="shared" si="87"/>
        <v>290.26248222389529</v>
      </c>
      <c r="P125" s="29">
        <f t="shared" si="87"/>
        <v>291.83748928764822</v>
      </c>
      <c r="Q125" s="29">
        <f t="shared" si="87"/>
        <v>286.22025517839904</v>
      </c>
      <c r="R125" s="29">
        <f t="shared" ref="R125:V125" si="88">R86*R112</f>
        <v>281.41889772231656</v>
      </c>
      <c r="S125" s="29">
        <f t="shared" si="88"/>
        <v>276.34438397105555</v>
      </c>
      <c r="T125" s="29">
        <f t="shared" si="88"/>
        <v>273.5233617931147</v>
      </c>
      <c r="U125" s="29">
        <f t="shared" si="88"/>
        <v>277.56797979215924</v>
      </c>
      <c r="V125" s="29">
        <f t="shared" si="88"/>
        <v>280.81706205159406</v>
      </c>
      <c r="W125" s="29">
        <f t="shared" ref="W125" si="89">W86*W112</f>
        <v>282.29072584415604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199.32337751966034</v>
      </c>
      <c r="C127" s="29">
        <f t="shared" si="90"/>
        <v>226.71033778932795</v>
      </c>
      <c r="D127" s="29">
        <f t="shared" si="90"/>
        <v>257.18146810577826</v>
      </c>
      <c r="E127" s="29">
        <f t="shared" si="90"/>
        <v>284.02823552836452</v>
      </c>
      <c r="F127" s="29">
        <f t="shared" si="90"/>
        <v>301.12308775142816</v>
      </c>
      <c r="G127" s="29">
        <f t="shared" si="90"/>
        <v>333.05373480253093</v>
      </c>
      <c r="H127" s="29">
        <f t="shared" si="90"/>
        <v>350.09828396748986</v>
      </c>
      <c r="I127" s="29">
        <f t="shared" si="90"/>
        <v>369.81091570510773</v>
      </c>
      <c r="J127" s="29">
        <f t="shared" si="90"/>
        <v>382.44420344336976</v>
      </c>
      <c r="K127" s="29">
        <f t="shared" si="90"/>
        <v>397.01548384897853</v>
      </c>
      <c r="L127" s="29">
        <f t="shared" si="90"/>
        <v>405.59512275406064</v>
      </c>
      <c r="M127" s="29">
        <f t="shared" si="90"/>
        <v>412.94452748116879</v>
      </c>
      <c r="N127" s="29">
        <f t="shared" si="90"/>
        <v>419.32056370184398</v>
      </c>
      <c r="O127" s="29">
        <f t="shared" si="90"/>
        <v>421.51601073393687</v>
      </c>
      <c r="P127" s="29">
        <f t="shared" si="90"/>
        <v>427.82026278779335</v>
      </c>
      <c r="Q127" s="29">
        <f t="shared" si="90"/>
        <v>441.82269801736965</v>
      </c>
      <c r="R127" s="29">
        <f t="shared" ref="R127:V127" si="91">R88*R114</f>
        <v>437.41603772552168</v>
      </c>
      <c r="S127" s="29">
        <f t="shared" si="91"/>
        <v>428.02758261514333</v>
      </c>
      <c r="T127" s="29">
        <f t="shared" si="91"/>
        <v>419.75492382105745</v>
      </c>
      <c r="U127" s="29">
        <f t="shared" si="91"/>
        <v>410.98584221833869</v>
      </c>
      <c r="V127" s="29">
        <f t="shared" si="91"/>
        <v>406.16738873808515</v>
      </c>
      <c r="W127" s="29">
        <f t="shared" ref="W127" si="92">W88*W114</f>
        <v>391.80483621333258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94.72506724163155</v>
      </c>
      <c r="C128" s="29">
        <f t="shared" si="93"/>
        <v>107.73340135261809</v>
      </c>
      <c r="D128" s="29">
        <f t="shared" si="93"/>
        <v>119.45423515072549</v>
      </c>
      <c r="E128" s="29">
        <f t="shared" si="93"/>
        <v>132.44123271084138</v>
      </c>
      <c r="F128" s="29">
        <f t="shared" si="93"/>
        <v>142.81669798675861</v>
      </c>
      <c r="G128" s="29">
        <f t="shared" si="93"/>
        <v>157.19624801052268</v>
      </c>
      <c r="H128" s="29">
        <f t="shared" si="93"/>
        <v>163.73618810062206</v>
      </c>
      <c r="I128" s="29">
        <f t="shared" si="93"/>
        <v>171.55165194723003</v>
      </c>
      <c r="J128" s="29">
        <f t="shared" si="93"/>
        <v>180.82349005678483</v>
      </c>
      <c r="K128" s="29">
        <f t="shared" si="93"/>
        <v>190.95452981232188</v>
      </c>
      <c r="L128" s="29">
        <f t="shared" si="93"/>
        <v>195.59958775738349</v>
      </c>
      <c r="M128" s="29">
        <f t="shared" si="93"/>
        <v>196.31515769989707</v>
      </c>
      <c r="N128" s="29">
        <f t="shared" si="93"/>
        <v>199.98402017798713</v>
      </c>
      <c r="O128" s="29">
        <f t="shared" si="93"/>
        <v>202.4274820571226</v>
      </c>
      <c r="P128" s="29">
        <f t="shared" si="93"/>
        <v>213.36323399717051</v>
      </c>
      <c r="Q128" s="29">
        <f t="shared" si="93"/>
        <v>227.96480546111567</v>
      </c>
      <c r="R128" s="29">
        <f t="shared" ref="R128:V128" si="94">R89*R115</f>
        <v>240.77112026701764</v>
      </c>
      <c r="S128" s="29">
        <f t="shared" si="94"/>
        <v>257.19164672759115</v>
      </c>
      <c r="T128" s="29">
        <f t="shared" si="94"/>
        <v>274.86281055560062</v>
      </c>
      <c r="U128" s="29">
        <f t="shared" si="94"/>
        <v>291.17698043874225</v>
      </c>
      <c r="V128" s="29">
        <f t="shared" si="94"/>
        <v>310.91990434986616</v>
      </c>
      <c r="W128" s="29">
        <f t="shared" ref="W128" si="95">W89*W115</f>
        <v>321.88382236805876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1112.0412646131515</v>
      </c>
      <c r="C130" s="31">
        <f t="shared" si="96"/>
        <v>1119.9500001454533</v>
      </c>
      <c r="D130" s="31">
        <f t="shared" si="96"/>
        <v>1124.797558024783</v>
      </c>
      <c r="E130" s="31">
        <f t="shared" si="96"/>
        <v>1128.0742806483659</v>
      </c>
      <c r="F130" s="31">
        <f t="shared" si="96"/>
        <v>1107.4293401219695</v>
      </c>
      <c r="G130" s="31">
        <f t="shared" si="96"/>
        <v>1122.7576087442351</v>
      </c>
      <c r="H130" s="31">
        <f t="shared" si="96"/>
        <v>1119.4200835951108</v>
      </c>
      <c r="I130" s="31">
        <f t="shared" si="96"/>
        <v>1111.9531042241042</v>
      </c>
      <c r="J130" s="31">
        <f t="shared" si="96"/>
        <v>1107.0933582773357</v>
      </c>
      <c r="K130" s="31">
        <f t="shared" si="96"/>
        <v>1101.7107008933885</v>
      </c>
      <c r="L130" s="31">
        <f t="shared" si="96"/>
        <v>1080.2954966038697</v>
      </c>
      <c r="M130" s="31">
        <f t="shared" si="96"/>
        <v>1032.6950594703696</v>
      </c>
      <c r="N130" s="31">
        <f t="shared" si="96"/>
        <v>987.89918616928878</v>
      </c>
      <c r="O130" s="31">
        <f t="shared" si="96"/>
        <v>957.70310569130061</v>
      </c>
      <c r="P130" s="31">
        <f t="shared" si="96"/>
        <v>924.51586289478735</v>
      </c>
      <c r="Q130" s="31">
        <f t="shared" si="96"/>
        <v>863.72662789133483</v>
      </c>
      <c r="R130" s="31">
        <f t="shared" ref="R130:V130" si="97">R91*R117</f>
        <v>806.31348475602147</v>
      </c>
      <c r="S130" s="31">
        <f t="shared" si="97"/>
        <v>759.24141648024192</v>
      </c>
      <c r="T130" s="31">
        <f t="shared" si="97"/>
        <v>706.34907220931427</v>
      </c>
      <c r="U130" s="31">
        <f t="shared" si="97"/>
        <v>655.72437396802786</v>
      </c>
      <c r="V130" s="31">
        <f t="shared" si="97"/>
        <v>614.27954025076167</v>
      </c>
      <c r="W130" s="31">
        <f t="shared" ref="W130" si="98">W91*W117</f>
        <v>582.7637621356381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5677.8460033619731</v>
      </c>
      <c r="C131" s="33">
        <f t="shared" si="99"/>
        <v>5654.3598299457381</v>
      </c>
      <c r="D131" s="33">
        <f t="shared" si="99"/>
        <v>5638.8263096513556</v>
      </c>
      <c r="E131" s="33">
        <f t="shared" si="99"/>
        <v>5628.826719226865</v>
      </c>
      <c r="F131" s="33">
        <f t="shared" si="99"/>
        <v>5532.4573016273389</v>
      </c>
      <c r="G131" s="33">
        <f t="shared" si="99"/>
        <v>5609.7283350462685</v>
      </c>
      <c r="H131" s="33">
        <f t="shared" si="99"/>
        <v>5627.2299567480459</v>
      </c>
      <c r="I131" s="33">
        <f t="shared" si="99"/>
        <v>5633.0559676922321</v>
      </c>
      <c r="J131" s="33">
        <f t="shared" si="99"/>
        <v>5642.9270117550013</v>
      </c>
      <c r="K131" s="33">
        <f t="shared" si="99"/>
        <v>5687.6152243824108</v>
      </c>
      <c r="L131" s="33">
        <f t="shared" si="99"/>
        <v>5686.3545176163989</v>
      </c>
      <c r="M131" s="33">
        <f t="shared" si="99"/>
        <v>5715.1622915170301</v>
      </c>
      <c r="N131" s="33">
        <f t="shared" si="99"/>
        <v>5748.2308373278474</v>
      </c>
      <c r="O131" s="33">
        <f t="shared" si="99"/>
        <v>5774.9246814610287</v>
      </c>
      <c r="P131" s="33">
        <f t="shared" si="99"/>
        <v>5790.6618274965558</v>
      </c>
      <c r="Q131" s="33">
        <f t="shared" si="99"/>
        <v>5851.7342101506656</v>
      </c>
      <c r="R131" s="33">
        <f t="shared" ref="R131:V131" si="100">R92*R118</f>
        <v>5924.807514444451</v>
      </c>
      <c r="S131" s="33">
        <f t="shared" si="100"/>
        <v>6041.6308839602943</v>
      </c>
      <c r="T131" s="33">
        <f t="shared" si="100"/>
        <v>6166.164524900174</v>
      </c>
      <c r="U131" s="33">
        <f t="shared" si="100"/>
        <v>6261.8033831286157</v>
      </c>
      <c r="V131" s="33">
        <f t="shared" si="100"/>
        <v>6373.6867898603405</v>
      </c>
      <c r="W131" s="33">
        <f t="shared" ref="W131" si="101">W92*W118</f>
        <v>6303.55380858832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2450.0673350693364</v>
      </c>
      <c r="C133" s="19">
        <f t="shared" ref="C133:Q133" si="103">SUM(C134,C139,C142)</f>
        <v>2496.2921273752663</v>
      </c>
      <c r="D133" s="19">
        <f t="shared" si="103"/>
        <v>2565.4822221673671</v>
      </c>
      <c r="E133" s="19">
        <f t="shared" si="103"/>
        <v>2617.9726815008644</v>
      </c>
      <c r="F133" s="19">
        <f t="shared" si="103"/>
        <v>2622.056091743827</v>
      </c>
      <c r="G133" s="19">
        <f t="shared" si="103"/>
        <v>2684.0995936931731</v>
      </c>
      <c r="H133" s="19">
        <f t="shared" si="103"/>
        <v>2705.468303862318</v>
      </c>
      <c r="I133" s="19">
        <f t="shared" si="103"/>
        <v>2717.6161749899502</v>
      </c>
      <c r="J133" s="19">
        <f t="shared" si="103"/>
        <v>2707.5940054215657</v>
      </c>
      <c r="K133" s="19">
        <f t="shared" si="103"/>
        <v>2718.3477133043662</v>
      </c>
      <c r="L133" s="19">
        <f t="shared" si="103"/>
        <v>2685.7693660429491</v>
      </c>
      <c r="M133" s="19">
        <f t="shared" si="103"/>
        <v>2639.568691212603</v>
      </c>
      <c r="N133" s="19">
        <f t="shared" si="103"/>
        <v>2598.2846312808451</v>
      </c>
      <c r="O133" s="19">
        <f t="shared" si="103"/>
        <v>2564.2066562299256</v>
      </c>
      <c r="P133" s="19">
        <f t="shared" si="103"/>
        <v>2533.5439833396549</v>
      </c>
      <c r="Q133" s="19">
        <f t="shared" si="103"/>
        <v>2500.0351637371073</v>
      </c>
      <c r="R133" s="19">
        <f t="shared" ref="R133:V133" si="104">SUM(R134,R139,R142)</f>
        <v>2454.3242128892375</v>
      </c>
      <c r="S133" s="19">
        <f t="shared" si="104"/>
        <v>2396.4710336383555</v>
      </c>
      <c r="T133" s="19">
        <f t="shared" si="104"/>
        <v>2366.7930089745105</v>
      </c>
      <c r="U133" s="19">
        <f t="shared" si="104"/>
        <v>2301.4485004289927</v>
      </c>
      <c r="V133" s="19">
        <f t="shared" si="104"/>
        <v>2408.8589656919057</v>
      </c>
      <c r="W133" s="19">
        <f t="shared" ref="W133" si="105">SUM(W134,W139,W142)</f>
        <v>2395.2571220904429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1381.3201393324243</v>
      </c>
      <c r="C134" s="22">
        <f t="shared" ref="C134:Q134" si="107">SUM(C135:C138)</f>
        <v>1369.6731095397204</v>
      </c>
      <c r="D134" s="22">
        <f t="shared" si="107"/>
        <v>1379.4345000738199</v>
      </c>
      <c r="E134" s="22">
        <f t="shared" si="107"/>
        <v>1377.8743343050503</v>
      </c>
      <c r="F134" s="22">
        <f t="shared" si="107"/>
        <v>1356.7286576605914</v>
      </c>
      <c r="G134" s="22">
        <f t="shared" si="107"/>
        <v>1349.8088515285319</v>
      </c>
      <c r="H134" s="22">
        <f t="shared" si="107"/>
        <v>1338.497186733774</v>
      </c>
      <c r="I134" s="22">
        <f t="shared" si="107"/>
        <v>1316.8260732828833</v>
      </c>
      <c r="J134" s="22">
        <f t="shared" si="107"/>
        <v>1284.5961185216686</v>
      </c>
      <c r="K134" s="22">
        <f t="shared" si="107"/>
        <v>1272.3688691516222</v>
      </c>
      <c r="L134" s="22">
        <f t="shared" si="107"/>
        <v>1235.7369938398397</v>
      </c>
      <c r="M134" s="22">
        <f t="shared" si="107"/>
        <v>1199.1876759763518</v>
      </c>
      <c r="N134" s="22">
        <f t="shared" si="107"/>
        <v>1166.5200169965167</v>
      </c>
      <c r="O134" s="22">
        <f t="shared" si="107"/>
        <v>1140.6107060635329</v>
      </c>
      <c r="P134" s="22">
        <f t="shared" si="107"/>
        <v>1106.8151150556216</v>
      </c>
      <c r="Q134" s="22">
        <f t="shared" si="107"/>
        <v>1067.1602238015573</v>
      </c>
      <c r="R134" s="22">
        <f t="shared" ref="R134:V134" si="108">SUM(R135:R138)</f>
        <v>1035.1478744389492</v>
      </c>
      <c r="S134" s="22">
        <f t="shared" si="108"/>
        <v>995.29648435476156</v>
      </c>
      <c r="T134" s="22">
        <f t="shared" si="108"/>
        <v>964.70444923816444</v>
      </c>
      <c r="U134" s="22">
        <f t="shared" si="108"/>
        <v>937.64532431275904</v>
      </c>
      <c r="V134" s="22">
        <f t="shared" si="108"/>
        <v>920.0183027016036</v>
      </c>
      <c r="W134" s="22">
        <f t="shared" ref="W134" si="109">SUM(W135:W138)</f>
        <v>899.23630247418259</v>
      </c>
      <c r="DA134" s="57"/>
    </row>
    <row r="135" spans="1:105" ht="12" customHeight="1" x14ac:dyDescent="0.25">
      <c r="A135" s="28" t="s">
        <v>32</v>
      </c>
      <c r="B135" s="29">
        <f>B5*1000*11630/RES_summary!B$6</f>
        <v>777.96228812076697</v>
      </c>
      <c r="C135" s="29">
        <f>C5*1000*11630/RES_summary!C$6</f>
        <v>765.62368643404739</v>
      </c>
      <c r="D135" s="29">
        <f>D5*1000*11630/RES_summary!D$6</f>
        <v>760.8370426246064</v>
      </c>
      <c r="E135" s="29">
        <f>E5*1000*11630/RES_summary!E$6</f>
        <v>754.98219575138967</v>
      </c>
      <c r="F135" s="29">
        <f>F5*1000*11630/RES_summary!F$6</f>
        <v>746.86111755223919</v>
      </c>
      <c r="G135" s="29">
        <f>G5*1000*11630/RES_summary!G$6</f>
        <v>731.08469696526072</v>
      </c>
      <c r="H135" s="29">
        <f>H5*1000*11630/RES_summary!H$6</f>
        <v>729.77065120424606</v>
      </c>
      <c r="I135" s="29">
        <f>I5*1000*11630/RES_summary!I$6</f>
        <v>704.08135146272616</v>
      </c>
      <c r="J135" s="29">
        <f>J5*1000*11630/RES_summary!J$6</f>
        <v>692.37969192744765</v>
      </c>
      <c r="K135" s="29">
        <f>K5*1000*11630/RES_summary!K$6</f>
        <v>681.18633566177482</v>
      </c>
      <c r="L135" s="29">
        <f>L5*1000*11630/RES_summary!L$6</f>
        <v>659.90414549624995</v>
      </c>
      <c r="M135" s="29">
        <f>M5*1000*11630/RES_summary!M$6</f>
        <v>639.37613058804516</v>
      </c>
      <c r="N135" s="29">
        <f>N5*1000*11630/RES_summary!N$6</f>
        <v>621.07175735240946</v>
      </c>
      <c r="O135" s="29">
        <f>O5*1000*11630/RES_summary!O$6</f>
        <v>602.55959698492143</v>
      </c>
      <c r="P135" s="29">
        <f>P5*1000*11630/RES_summary!P$6</f>
        <v>583.07842174295399</v>
      </c>
      <c r="Q135" s="29">
        <f>Q5*1000*11630/RES_summary!Q$6</f>
        <v>561.24407959751113</v>
      </c>
      <c r="R135" s="29">
        <f>R5*1000*11630/RES_summary!R$6</f>
        <v>539.57609537619601</v>
      </c>
      <c r="S135" s="29">
        <f>S5*1000*11630/RES_summary!S$6</f>
        <v>518.00755830150831</v>
      </c>
      <c r="T135" s="29">
        <f>T5*1000*11630/RES_summary!T$6</f>
        <v>496.07863918899375</v>
      </c>
      <c r="U135" s="29">
        <f>U5*1000*11630/RES_summary!U$6</f>
        <v>483.95850553295958</v>
      </c>
      <c r="V135" s="29">
        <f>V5*1000*11630/RES_summary!V$6</f>
        <v>469.70825691213952</v>
      </c>
      <c r="W135" s="29">
        <f>W5*1000*11630/RES_summary!W$6</f>
        <v>455.32516157607137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255.07786618080874</v>
      </c>
      <c r="C136" s="29">
        <f>C6*1000*11630/RES_summary!C$6</f>
        <v>253.16966414123524</v>
      </c>
      <c r="D136" s="29">
        <f>D6*1000*11630/RES_summary!D$6</f>
        <v>254.59905050676591</v>
      </c>
      <c r="E136" s="29">
        <f>E6*1000*11630/RES_summary!E$6</f>
        <v>251.4913459527364</v>
      </c>
      <c r="F136" s="29">
        <f>F6*1000*11630/RES_summary!F$6</f>
        <v>245.57384518299042</v>
      </c>
      <c r="G136" s="29">
        <f>G6*1000*11630/RES_summary!G$6</f>
        <v>241.9390825309313</v>
      </c>
      <c r="H136" s="29">
        <f>H6*1000*11630/RES_summary!H$6</f>
        <v>240.21529560592367</v>
      </c>
      <c r="I136" s="29">
        <f>I6*1000*11630/RES_summary!I$6</f>
        <v>232.8863506251586</v>
      </c>
      <c r="J136" s="29">
        <f>J6*1000*11630/RES_summary!J$6</f>
        <v>222.59574537425243</v>
      </c>
      <c r="K136" s="29">
        <f>K6*1000*11630/RES_summary!K$6</f>
        <v>217.29896544613436</v>
      </c>
      <c r="L136" s="29">
        <f>L6*1000*11630/RES_summary!L$6</f>
        <v>208.98722683757612</v>
      </c>
      <c r="M136" s="29">
        <f>M6*1000*11630/RES_summary!M$6</f>
        <v>202.02463234188582</v>
      </c>
      <c r="N136" s="29">
        <f>N6*1000*11630/RES_summary!N$6</f>
        <v>195.11061079191379</v>
      </c>
      <c r="O136" s="29">
        <f>O6*1000*11630/RES_summary!O$6</f>
        <v>188.42709610616063</v>
      </c>
      <c r="P136" s="29">
        <f>P6*1000*11630/RES_summary!P$6</f>
        <v>180.11254862387057</v>
      </c>
      <c r="Q136" s="29">
        <f>Q6*1000*11630/RES_summary!Q$6</f>
        <v>172.02228335307441</v>
      </c>
      <c r="R136" s="29">
        <f>R6*1000*11630/RES_summary!R$6</f>
        <v>164.78720403661777</v>
      </c>
      <c r="S136" s="29">
        <f>S6*1000*11630/RES_summary!S$6</f>
        <v>158.07551758007446</v>
      </c>
      <c r="T136" s="29">
        <f>T6*1000*11630/RES_summary!T$6</f>
        <v>153.08863792073325</v>
      </c>
      <c r="U136" s="29">
        <f>U6*1000*11630/RES_summary!U$6</f>
        <v>147.72729652567088</v>
      </c>
      <c r="V136" s="29">
        <f>V6*1000*11630/RES_summary!V$6</f>
        <v>143.5120497766504</v>
      </c>
      <c r="W136" s="29">
        <f>W6*1000*11630/RES_summary!W$6</f>
        <v>139.58342814627639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221.88080634342313</v>
      </c>
      <c r="C137" s="29">
        <f>C7*1000*11630/RES_summary!C$6</f>
        <v>220.98710183423049</v>
      </c>
      <c r="D137" s="29">
        <f>D7*1000*11630/RES_summary!D$6</f>
        <v>230.39822498045802</v>
      </c>
      <c r="E137" s="29">
        <f>E7*1000*11630/RES_summary!E$6</f>
        <v>236.27438143038492</v>
      </c>
      <c r="F137" s="29">
        <f>F7*1000*11630/RES_summary!F$6</f>
        <v>226.68055047010861</v>
      </c>
      <c r="G137" s="29">
        <f>G7*1000*11630/RES_summary!G$6</f>
        <v>235.9235371103893</v>
      </c>
      <c r="H137" s="29">
        <f>H7*1000*11630/RES_summary!H$6</f>
        <v>230.18456510320161</v>
      </c>
      <c r="I137" s="29">
        <f>I7*1000*11630/RES_summary!I$6</f>
        <v>235.60807017126746</v>
      </c>
      <c r="J137" s="29">
        <f>J7*1000*11630/RES_summary!J$6</f>
        <v>226.36063273783449</v>
      </c>
      <c r="K137" s="29">
        <f>K7*1000*11630/RES_summary!K$6</f>
        <v>230.27015881691804</v>
      </c>
      <c r="L137" s="29">
        <f>L7*1000*11630/RES_summary!L$6</f>
        <v>224.16473618944383</v>
      </c>
      <c r="M137" s="29">
        <f>M7*1000*11630/RES_summary!M$6</f>
        <v>216.80108306724327</v>
      </c>
      <c r="N137" s="29">
        <f>N7*1000*11630/RES_summary!N$6</f>
        <v>210.87139656153295</v>
      </c>
      <c r="O137" s="29">
        <f>O7*1000*11630/RES_summary!O$6</f>
        <v>208.75979263538071</v>
      </c>
      <c r="P137" s="29">
        <f>P7*1000*11630/RES_summary!P$6</f>
        <v>201.92643889448362</v>
      </c>
      <c r="Q137" s="29">
        <f>Q7*1000*11630/RES_summary!Q$6</f>
        <v>194.68707972461911</v>
      </c>
      <c r="R137" s="29">
        <f>R7*1000*11630/RES_summary!R$6</f>
        <v>194.55960971342751</v>
      </c>
      <c r="S137" s="29">
        <f>S7*1000*11630/RES_summary!S$6</f>
        <v>184.50972063527999</v>
      </c>
      <c r="T137" s="29">
        <f>T7*1000*11630/RES_summary!T$6</f>
        <v>180.58509347619679</v>
      </c>
      <c r="U137" s="29">
        <f>U7*1000*11630/RES_summary!U$6</f>
        <v>169.41008867656078</v>
      </c>
      <c r="V137" s="29">
        <f>V7*1000*11630/RES_summary!V$6</f>
        <v>163.714453782487</v>
      </c>
      <c r="W137" s="29">
        <f>W7*1000*11630/RES_summary!W$6</f>
        <v>152.1936685399649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126.39917868742545</v>
      </c>
      <c r="C138" s="29">
        <f>C8*1000*11630/RES_summary!C$6</f>
        <v>129.89265713020725</v>
      </c>
      <c r="D138" s="29">
        <f>D8*1000*11630/RES_summary!D$6</f>
        <v>133.60018196198953</v>
      </c>
      <c r="E138" s="29">
        <f>E8*1000*11630/RES_summary!E$6</f>
        <v>135.1264111705394</v>
      </c>
      <c r="F138" s="29">
        <f>F8*1000*11630/RES_summary!F$6</f>
        <v>137.61314445525323</v>
      </c>
      <c r="G138" s="29">
        <f>G8*1000*11630/RES_summary!G$6</f>
        <v>140.86153492195064</v>
      </c>
      <c r="H138" s="29">
        <f>H8*1000*11630/RES_summary!H$6</f>
        <v>138.3266748204027</v>
      </c>
      <c r="I138" s="29">
        <f>I8*1000*11630/RES_summary!I$6</f>
        <v>144.25030102373103</v>
      </c>
      <c r="J138" s="29">
        <f>J8*1000*11630/RES_summary!J$6</f>
        <v>143.26004848213401</v>
      </c>
      <c r="K138" s="29">
        <f>K8*1000*11630/RES_summary!K$6</f>
        <v>143.61340922679503</v>
      </c>
      <c r="L138" s="29">
        <f>L8*1000*11630/RES_summary!L$6</f>
        <v>142.68088531656988</v>
      </c>
      <c r="M138" s="29">
        <f>M8*1000*11630/RES_summary!M$6</f>
        <v>140.98582997917731</v>
      </c>
      <c r="N138" s="29">
        <f>N8*1000*11630/RES_summary!N$6</f>
        <v>139.46625229066041</v>
      </c>
      <c r="O138" s="29">
        <f>O8*1000*11630/RES_summary!O$6</f>
        <v>140.86422033707021</v>
      </c>
      <c r="P138" s="29">
        <f>P8*1000*11630/RES_summary!P$6</f>
        <v>141.69770579431335</v>
      </c>
      <c r="Q138" s="29">
        <f>Q8*1000*11630/RES_summary!Q$6</f>
        <v>139.20678112635272</v>
      </c>
      <c r="R138" s="29">
        <f>R8*1000*11630/RES_summary!R$6</f>
        <v>136.22496531270787</v>
      </c>
      <c r="S138" s="29">
        <f>S8*1000*11630/RES_summary!S$6</f>
        <v>134.70368783789874</v>
      </c>
      <c r="T138" s="29">
        <f>T8*1000*11630/RES_summary!T$6</f>
        <v>134.9520786522406</v>
      </c>
      <c r="U138" s="29">
        <f>U8*1000*11630/RES_summary!U$6</f>
        <v>136.54943357756781</v>
      </c>
      <c r="V138" s="29">
        <f>V8*1000*11630/RES_summary!V$6</f>
        <v>143.08354223032663</v>
      </c>
      <c r="W138" s="29">
        <f>W8*1000*11630/RES_summary!W$6</f>
        <v>152.13404421186993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345.45896422372164</v>
      </c>
      <c r="C139" s="22">
        <f t="shared" ref="C139:Q139" si="111">SUM(C140:C141)</f>
        <v>397.18831288490145</v>
      </c>
      <c r="D139" s="22">
        <f t="shared" si="111"/>
        <v>452.53865524818013</v>
      </c>
      <c r="E139" s="22">
        <f t="shared" si="111"/>
        <v>503.52684036190186</v>
      </c>
      <c r="F139" s="22">
        <f t="shared" si="111"/>
        <v>539.07286934686442</v>
      </c>
      <c r="G139" s="22">
        <f t="shared" si="111"/>
        <v>597.55174979644653</v>
      </c>
      <c r="H139" s="22">
        <f t="shared" si="111"/>
        <v>629.40260816996658</v>
      </c>
      <c r="I139" s="22">
        <f t="shared" si="111"/>
        <v>665.3164909117171</v>
      </c>
      <c r="J139" s="22">
        <f t="shared" si="111"/>
        <v>690.06339470823832</v>
      </c>
      <c r="K139" s="22">
        <f t="shared" si="111"/>
        <v>716.30546946605978</v>
      </c>
      <c r="L139" s="22">
        <f t="shared" si="111"/>
        <v>731.13708494391108</v>
      </c>
      <c r="M139" s="22">
        <f t="shared" si="111"/>
        <v>742.85633577486283</v>
      </c>
      <c r="N139" s="22">
        <f t="shared" si="111"/>
        <v>754.64877464496158</v>
      </c>
      <c r="O139" s="22">
        <f t="shared" si="111"/>
        <v>759.79832543203224</v>
      </c>
      <c r="P139" s="22">
        <f t="shared" si="111"/>
        <v>777.69497183393946</v>
      </c>
      <c r="Q139" s="22">
        <f t="shared" si="111"/>
        <v>810.01025792349697</v>
      </c>
      <c r="R139" s="22">
        <f t="shared" ref="R139:V139" si="112">SUM(R140:R141)</f>
        <v>819.00716809768755</v>
      </c>
      <c r="S139" s="22">
        <f t="shared" si="112"/>
        <v>816.85451429898853</v>
      </c>
      <c r="T139" s="22">
        <f t="shared" si="112"/>
        <v>828.99636285621068</v>
      </c>
      <c r="U139" s="22">
        <f t="shared" si="112"/>
        <v>817.38405905526861</v>
      </c>
      <c r="V139" s="22">
        <f t="shared" si="112"/>
        <v>905.44334489529933</v>
      </c>
      <c r="W139" s="22">
        <f t="shared" ref="W139" si="113">SUM(W140:W141)</f>
        <v>916.5162514928204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284.05586994657887</v>
      </c>
      <c r="C140" s="29">
        <f>C10*1000*11630/RES_summary!C$6</f>
        <v>325.83099993018459</v>
      </c>
      <c r="D140" s="29">
        <f>D10*1000*11630/RES_summary!D$6</f>
        <v>371.86463172171477</v>
      </c>
      <c r="E140" s="29">
        <f>E10*1000*11630/RES_summary!E$6</f>
        <v>412.45083690217916</v>
      </c>
      <c r="F140" s="29">
        <f>F10*1000*11630/RES_summary!F$6</f>
        <v>439.06069309911641</v>
      </c>
      <c r="G140" s="29">
        <f>G10*1000*11630/RES_summary!G$6</f>
        <v>485.86034604485383</v>
      </c>
      <c r="H140" s="29">
        <f>H10*1000*11630/RES_summary!H$6</f>
        <v>511.26135110478651</v>
      </c>
      <c r="I140" s="29">
        <f>I10*1000*11630/RES_summary!I$6</f>
        <v>539.76515463412443</v>
      </c>
      <c r="J140" s="29">
        <f>J10*1000*11630/RES_summary!J$6</f>
        <v>556.22736706353351</v>
      </c>
      <c r="K140" s="29">
        <f>K10*1000*11630/RES_summary!K$6</f>
        <v>573.73792519377264</v>
      </c>
      <c r="L140" s="29">
        <f>L10*1000*11630/RES_summary!L$6</f>
        <v>583.52256969583391</v>
      </c>
      <c r="M140" s="29">
        <f>M10*1000*11630/RES_summary!M$6</f>
        <v>594.1358911383104</v>
      </c>
      <c r="N140" s="29">
        <f>N10*1000*11630/RES_summary!N$6</f>
        <v>602.69374270477681</v>
      </c>
      <c r="O140" s="29">
        <f>O10*1000*11630/RES_summary!O$6</f>
        <v>605.42979687658237</v>
      </c>
      <c r="P140" s="29">
        <f>P10*1000*11630/RES_summary!P$6</f>
        <v>614.29655092302653</v>
      </c>
      <c r="Q140" s="29">
        <f>Q10*1000*11630/RES_summary!Q$6</f>
        <v>634.54202443711472</v>
      </c>
      <c r="R140" s="29">
        <f>R10*1000*11630/RES_summary!R$6</f>
        <v>632.74775898335145</v>
      </c>
      <c r="S140" s="29">
        <f>S10*1000*11630/RES_summary!S$6</f>
        <v>618.41666319229159</v>
      </c>
      <c r="T140" s="29">
        <f>T10*1000*11630/RES_summary!T$6</f>
        <v>614.69320932865844</v>
      </c>
      <c r="U140" s="29">
        <f>U10*1000*11630/RES_summary!U$6</f>
        <v>593.96599675235427</v>
      </c>
      <c r="V140" s="29">
        <f>V10*1000*11630/RES_summary!V$6</f>
        <v>644.53110494958003</v>
      </c>
      <c r="W140" s="29">
        <f>W10*1000*11630/RES_summary!W$6</f>
        <v>640.88721810809125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61.403094277142742</v>
      </c>
      <c r="C141" s="29">
        <f>C11*1000*11630/RES_summary!C$6</f>
        <v>71.357312954716846</v>
      </c>
      <c r="D141" s="29">
        <f>D11*1000*11630/RES_summary!D$6</f>
        <v>80.674023526465362</v>
      </c>
      <c r="E141" s="29">
        <f>E11*1000*11630/RES_summary!E$6</f>
        <v>91.076003459722699</v>
      </c>
      <c r="F141" s="29">
        <f>F11*1000*11630/RES_summary!F$6</f>
        <v>100.01217624774804</v>
      </c>
      <c r="G141" s="29">
        <f>G11*1000*11630/RES_summary!G$6</f>
        <v>111.69140375159267</v>
      </c>
      <c r="H141" s="29">
        <f>H11*1000*11630/RES_summary!H$6</f>
        <v>118.14125706518008</v>
      </c>
      <c r="I141" s="29">
        <f>I11*1000*11630/RES_summary!I$6</f>
        <v>125.55133627759263</v>
      </c>
      <c r="J141" s="29">
        <f>J11*1000*11630/RES_summary!J$6</f>
        <v>133.83602764470476</v>
      </c>
      <c r="K141" s="29">
        <f>K11*1000*11630/RES_summary!K$6</f>
        <v>142.56754427228711</v>
      </c>
      <c r="L141" s="29">
        <f>L11*1000*11630/RES_summary!L$6</f>
        <v>147.61451524807711</v>
      </c>
      <c r="M141" s="29">
        <f>M11*1000*11630/RES_summary!M$6</f>
        <v>148.72044463655243</v>
      </c>
      <c r="N141" s="29">
        <f>N11*1000*11630/RES_summary!N$6</f>
        <v>151.95503194018474</v>
      </c>
      <c r="O141" s="29">
        <f>O11*1000*11630/RES_summary!O$6</f>
        <v>154.36852855544993</v>
      </c>
      <c r="P141" s="29">
        <f>P11*1000*11630/RES_summary!P$6</f>
        <v>163.39842091091293</v>
      </c>
      <c r="Q141" s="29">
        <f>Q11*1000*11630/RES_summary!Q$6</f>
        <v>175.4682334863823</v>
      </c>
      <c r="R141" s="29">
        <f>R11*1000*11630/RES_summary!R$6</f>
        <v>186.25940911433608</v>
      </c>
      <c r="S141" s="29">
        <f>S11*1000*11630/RES_summary!S$6</f>
        <v>198.43785110669694</v>
      </c>
      <c r="T141" s="29">
        <f>T11*1000*11630/RES_summary!T$6</f>
        <v>214.30315352755227</v>
      </c>
      <c r="U141" s="29">
        <f>U11*1000*11630/RES_summary!U$6</f>
        <v>223.41806230291431</v>
      </c>
      <c r="V141" s="29">
        <f>V11*1000*11630/RES_summary!V$6</f>
        <v>260.91223994571931</v>
      </c>
      <c r="W141" s="29">
        <f>W11*1000*11630/RES_summary!W$6</f>
        <v>275.62903338472915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723.28823151319045</v>
      </c>
      <c r="C142" s="22">
        <f t="shared" ref="C142:Q142" si="115">SUM(C143:C144)</f>
        <v>729.43070495064421</v>
      </c>
      <c r="D142" s="22">
        <f t="shared" si="115"/>
        <v>733.50906684536722</v>
      </c>
      <c r="E142" s="22">
        <f t="shared" si="115"/>
        <v>736.57150683391217</v>
      </c>
      <c r="F142" s="22">
        <f t="shared" si="115"/>
        <v>726.25456473637155</v>
      </c>
      <c r="G142" s="22">
        <f t="shared" si="115"/>
        <v>736.73899236819477</v>
      </c>
      <c r="H142" s="22">
        <f t="shared" si="115"/>
        <v>737.56850895857701</v>
      </c>
      <c r="I142" s="22">
        <f t="shared" si="115"/>
        <v>735.47361079535017</v>
      </c>
      <c r="J142" s="22">
        <f t="shared" si="115"/>
        <v>732.93449219165871</v>
      </c>
      <c r="K142" s="22">
        <f t="shared" si="115"/>
        <v>729.67337468668438</v>
      </c>
      <c r="L142" s="22">
        <f t="shared" si="115"/>
        <v>718.89528725919831</v>
      </c>
      <c r="M142" s="22">
        <f t="shared" si="115"/>
        <v>697.52467946138859</v>
      </c>
      <c r="N142" s="22">
        <f t="shared" si="115"/>
        <v>677.11583963936664</v>
      </c>
      <c r="O142" s="22">
        <f t="shared" si="115"/>
        <v>663.7976247343604</v>
      </c>
      <c r="P142" s="22">
        <f t="shared" si="115"/>
        <v>649.03389645009383</v>
      </c>
      <c r="Q142" s="22">
        <f t="shared" si="115"/>
        <v>622.86468201205298</v>
      </c>
      <c r="R142" s="22">
        <f t="shared" ref="R142:V142" si="116">SUM(R143:R144)</f>
        <v>600.16917035260087</v>
      </c>
      <c r="S142" s="22">
        <f t="shared" si="116"/>
        <v>584.32003498460551</v>
      </c>
      <c r="T142" s="22">
        <f t="shared" si="116"/>
        <v>573.09219688013513</v>
      </c>
      <c r="U142" s="22">
        <f t="shared" si="116"/>
        <v>546.41911706096516</v>
      </c>
      <c r="V142" s="22">
        <f t="shared" si="116"/>
        <v>583.39731809500313</v>
      </c>
      <c r="W142" s="22">
        <f t="shared" ref="W142" si="117">SUM(W143:W144)</f>
        <v>579.50456812344009</v>
      </c>
      <c r="DA142" s="57"/>
    </row>
    <row r="143" spans="1:105" ht="12" customHeight="1" x14ac:dyDescent="0.25">
      <c r="A143" s="30" t="s">
        <v>44</v>
      </c>
      <c r="B143" s="31">
        <f>B13*1000*11630/RES_summary!B$6</f>
        <v>527.72279282726208</v>
      </c>
      <c r="C143" s="31">
        <f>C13*1000*11630/RES_summary!C$6</f>
        <v>533.08029156413033</v>
      </c>
      <c r="D143" s="31">
        <f>D13*1000*11630/RES_summary!D$6</f>
        <v>536.56411065547684</v>
      </c>
      <c r="E143" s="31">
        <f>E13*1000*11630/RES_summary!E$6</f>
        <v>539.1569839509641</v>
      </c>
      <c r="F143" s="31">
        <f>F13*1000*11630/RES_summary!F$6</f>
        <v>531.27966981512327</v>
      </c>
      <c r="G143" s="31">
        <f>G13*1000*11630/RES_summary!G$6</f>
        <v>538.92361599877722</v>
      </c>
      <c r="H143" s="31">
        <f>H13*1000*11630/RES_summary!H$6</f>
        <v>538.77226965357727</v>
      </c>
      <c r="I143" s="31">
        <f>I13*1000*11630/RES_summary!I$6</f>
        <v>536.3674898521715</v>
      </c>
      <c r="J143" s="31">
        <f>J13*1000*11630/RES_summary!J$6</f>
        <v>533.98360356364128</v>
      </c>
      <c r="K143" s="31">
        <f>K13*1000*11630/RES_summary!K$6</f>
        <v>530.21865665317512</v>
      </c>
      <c r="L143" s="31">
        <f>L13*1000*11630/RES_summary!L$6</f>
        <v>520.15141193893123</v>
      </c>
      <c r="M143" s="31">
        <f>M13*1000*11630/RES_summary!M$6</f>
        <v>497.76718977671749</v>
      </c>
      <c r="N143" s="31">
        <f>N13*1000*11630/RES_summary!N$6</f>
        <v>476.40793252161001</v>
      </c>
      <c r="O143" s="31">
        <f>O13*1000*11630/RES_summary!O$6</f>
        <v>462.33651513794013</v>
      </c>
      <c r="P143" s="31">
        <f>P13*1000*11630/RES_summary!P$6</f>
        <v>447.13108859626931</v>
      </c>
      <c r="Q143" s="31">
        <f>Q13*1000*11630/RES_summary!Q$6</f>
        <v>418.8474192123449</v>
      </c>
      <c r="R143" s="31">
        <f>R13*1000*11630/RES_summary!R$6</f>
        <v>391.44550845779327</v>
      </c>
      <c r="S143" s="31">
        <f>S13*1000*11630/RES_summary!S$6</f>
        <v>369.73298147644527</v>
      </c>
      <c r="T143" s="31">
        <f>T13*1000*11630/RES_summary!T$6</f>
        <v>350.25887287672958</v>
      </c>
      <c r="U143" s="31">
        <f>U13*1000*11630/RES_summary!U$6</f>
        <v>322.66928058441357</v>
      </c>
      <c r="V143" s="31">
        <f>V13*1000*11630/RES_summary!V$6</f>
        <v>333.14604494785345</v>
      </c>
      <c r="W143" s="31">
        <f>W13*1000*11630/RES_summary!W$6</f>
        <v>324.79927697221984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195.56543868592834</v>
      </c>
      <c r="C144" s="33">
        <f>C14*1000*11630/RES_summary!C$6</f>
        <v>196.35041338651391</v>
      </c>
      <c r="D144" s="33">
        <f>D14*1000*11630/RES_summary!D$6</f>
        <v>196.94495618989035</v>
      </c>
      <c r="E144" s="33">
        <f>E14*1000*11630/RES_summary!E$6</f>
        <v>197.41452288294806</v>
      </c>
      <c r="F144" s="33">
        <f>F14*1000*11630/RES_summary!F$6</f>
        <v>194.97489492124828</v>
      </c>
      <c r="G144" s="33">
        <f>G14*1000*11630/RES_summary!G$6</f>
        <v>197.81537636941755</v>
      </c>
      <c r="H144" s="33">
        <f>H14*1000*11630/RES_summary!H$6</f>
        <v>198.7962393049998</v>
      </c>
      <c r="I144" s="33">
        <f>I14*1000*11630/RES_summary!I$6</f>
        <v>199.10612094317869</v>
      </c>
      <c r="J144" s="33">
        <f>J14*1000*11630/RES_summary!J$6</f>
        <v>198.95088862801745</v>
      </c>
      <c r="K144" s="33">
        <f>K14*1000*11630/RES_summary!K$6</f>
        <v>199.45471803350921</v>
      </c>
      <c r="L144" s="33">
        <f>L14*1000*11630/RES_summary!L$6</f>
        <v>198.74387532026705</v>
      </c>
      <c r="M144" s="33">
        <f>M14*1000*11630/RES_summary!M$6</f>
        <v>199.7574896846711</v>
      </c>
      <c r="N144" s="33">
        <f>N14*1000*11630/RES_summary!N$6</f>
        <v>200.70790711775666</v>
      </c>
      <c r="O144" s="33">
        <f>O14*1000*11630/RES_summary!O$6</f>
        <v>201.4611095964203</v>
      </c>
      <c r="P144" s="33">
        <f>P14*1000*11630/RES_summary!P$6</f>
        <v>201.9028078538245</v>
      </c>
      <c r="Q144" s="33">
        <f>Q14*1000*11630/RES_summary!Q$6</f>
        <v>204.01726279970805</v>
      </c>
      <c r="R144" s="33">
        <f>R14*1000*11630/RES_summary!R$6</f>
        <v>208.72366189480761</v>
      </c>
      <c r="S144" s="33">
        <f>S14*1000*11630/RES_summary!S$6</f>
        <v>214.58705350816024</v>
      </c>
      <c r="T144" s="33">
        <f>T14*1000*11630/RES_summary!T$6</f>
        <v>222.83332400340558</v>
      </c>
      <c r="U144" s="33">
        <f>U14*1000*11630/RES_summary!U$6</f>
        <v>223.74983647655156</v>
      </c>
      <c r="V144" s="33">
        <f>V14*1000*11630/RES_summary!V$6</f>
        <v>250.25127314714967</v>
      </c>
      <c r="W144" s="33">
        <f>W14*1000*11630/RES_summary!W$6</f>
        <v>254.70529115122031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292.58379011443799</v>
      </c>
      <c r="C3" s="49">
        <f t="shared" ref="C3:W3" si="0">C5*C11/11630</f>
        <v>289.6974541216477</v>
      </c>
      <c r="D3" s="49">
        <f t="shared" si="0"/>
        <v>290.26129436758816</v>
      </c>
      <c r="E3" s="49">
        <f t="shared" si="0"/>
        <v>290.39659845759303</v>
      </c>
      <c r="F3" s="49">
        <f t="shared" si="0"/>
        <v>289.53692738956249</v>
      </c>
      <c r="G3" s="49">
        <f t="shared" si="0"/>
        <v>286.12058839909497</v>
      </c>
      <c r="H3" s="49">
        <f t="shared" si="0"/>
        <v>287.02287580240716</v>
      </c>
      <c r="I3" s="49">
        <f t="shared" si="0"/>
        <v>279.21075500447455</v>
      </c>
      <c r="J3" s="49">
        <f t="shared" si="0"/>
        <v>277.18923857938103</v>
      </c>
      <c r="K3" s="49">
        <f t="shared" si="0"/>
        <v>276.23851341248576</v>
      </c>
      <c r="L3" s="49">
        <f t="shared" si="0"/>
        <v>270.00565387949479</v>
      </c>
      <c r="M3" s="49">
        <f t="shared" si="0"/>
        <v>266.06953217600704</v>
      </c>
      <c r="N3" s="49">
        <f t="shared" si="0"/>
        <v>259.53526028839622</v>
      </c>
      <c r="O3" s="49">
        <f t="shared" si="0"/>
        <v>252.76711915285176</v>
      </c>
      <c r="P3" s="49">
        <f t="shared" si="0"/>
        <v>245.53632882475154</v>
      </c>
      <c r="Q3" s="49">
        <f t="shared" si="0"/>
        <v>238.05609199613244</v>
      </c>
      <c r="R3" s="49">
        <f t="shared" si="0"/>
        <v>229.6636753107073</v>
      </c>
      <c r="S3" s="49">
        <f t="shared" si="0"/>
        <v>221.17809223656903</v>
      </c>
      <c r="T3" s="49">
        <f t="shared" si="0"/>
        <v>213.24902177706883</v>
      </c>
      <c r="U3" s="49">
        <f t="shared" si="0"/>
        <v>209.81419700381898</v>
      </c>
      <c r="V3" s="49">
        <f t="shared" si="0"/>
        <v>204.91598231666634</v>
      </c>
      <c r="W3" s="49">
        <f t="shared" si="0"/>
        <v>200.70087132147174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388.44172135056101</v>
      </c>
      <c r="C5" s="49">
        <f t="shared" ref="C5:W5" si="1">C7*C13/1000000</f>
        <v>384.60974788068091</v>
      </c>
      <c r="D5" s="49">
        <f t="shared" si="1"/>
        <v>385.35831660902414</v>
      </c>
      <c r="E5" s="49">
        <f t="shared" si="1"/>
        <v>385.53794977874526</v>
      </c>
      <c r="F5" s="49">
        <f t="shared" si="1"/>
        <v>384.39662848637136</v>
      </c>
      <c r="G5" s="49">
        <f t="shared" si="1"/>
        <v>379.86100948418675</v>
      </c>
      <c r="H5" s="49">
        <f t="shared" si="1"/>
        <v>381.05890931301343</v>
      </c>
      <c r="I5" s="49">
        <f t="shared" si="1"/>
        <v>370.68733797968497</v>
      </c>
      <c r="J5" s="49">
        <f t="shared" si="1"/>
        <v>368.00352108198683</v>
      </c>
      <c r="K5" s="49">
        <f t="shared" si="1"/>
        <v>366.74131403963605</v>
      </c>
      <c r="L5" s="49">
        <f t="shared" si="1"/>
        <v>358.46641034458059</v>
      </c>
      <c r="M5" s="49">
        <f t="shared" si="1"/>
        <v>353.24071452134291</v>
      </c>
      <c r="N5" s="49">
        <f t="shared" si="1"/>
        <v>344.56564807694639</v>
      </c>
      <c r="O5" s="49">
        <f t="shared" si="1"/>
        <v>335.58009083877471</v>
      </c>
      <c r="P5" s="49">
        <f t="shared" si="1"/>
        <v>325.98030870226717</v>
      </c>
      <c r="Q5" s="49">
        <f t="shared" si="1"/>
        <v>316.04935501313048</v>
      </c>
      <c r="R5" s="49">
        <f t="shared" si="1"/>
        <v>304.90736802095074</v>
      </c>
      <c r="S5" s="49">
        <f t="shared" si="1"/>
        <v>293.64169094877855</v>
      </c>
      <c r="T5" s="49">
        <f t="shared" si="1"/>
        <v>283.11485425425946</v>
      </c>
      <c r="U5" s="49">
        <f t="shared" si="1"/>
        <v>278.55469305415716</v>
      </c>
      <c r="V5" s="49">
        <f t="shared" si="1"/>
        <v>272.05169798434139</v>
      </c>
      <c r="W5" s="49">
        <f t="shared" si="1"/>
        <v>266.45560884346082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8284208</v>
      </c>
      <c r="C7" s="35">
        <v>8290495</v>
      </c>
      <c r="D7" s="35">
        <v>8443831</v>
      </c>
      <c r="E7" s="35">
        <v>8599366</v>
      </c>
      <c r="F7" s="35">
        <v>8737650</v>
      </c>
      <c r="G7" s="35">
        <v>8791822</v>
      </c>
      <c r="H7" s="35">
        <v>9039854</v>
      </c>
      <c r="I7" s="35">
        <v>8935397</v>
      </c>
      <c r="J7" s="35">
        <v>9101745</v>
      </c>
      <c r="K7" s="35">
        <v>9340246</v>
      </c>
      <c r="L7" s="35">
        <v>9358014</v>
      </c>
      <c r="M7" s="35">
        <v>9505994</v>
      </c>
      <c r="N7" s="35">
        <v>9547270</v>
      </c>
      <c r="O7" s="35">
        <v>9600926</v>
      </c>
      <c r="P7" s="35">
        <v>9656197</v>
      </c>
      <c r="Q7" s="35">
        <v>9726238</v>
      </c>
      <c r="R7" s="35">
        <v>9760160</v>
      </c>
      <c r="S7" s="35">
        <v>9802117</v>
      </c>
      <c r="T7" s="35">
        <v>9893291</v>
      </c>
      <c r="U7" s="35">
        <v>10030026</v>
      </c>
      <c r="V7" s="35">
        <v>10150281</v>
      </c>
      <c r="W7" s="35">
        <v>10295033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441868.64162637666</v>
      </c>
      <c r="D8" s="52">
        <v>591719.41621537879</v>
      </c>
      <c r="E8" s="52">
        <v>596738.21254840586</v>
      </c>
      <c r="F8" s="52">
        <v>582325.14654600993</v>
      </c>
      <c r="G8" s="52">
        <v>501069.33487437665</v>
      </c>
      <c r="H8" s="52">
        <v>697803.89495011419</v>
      </c>
      <c r="I8" s="52">
        <v>348207.94494508952</v>
      </c>
      <c r="J8" s="52">
        <v>621924.60379127786</v>
      </c>
      <c r="K8" s="52">
        <v>697007.99118565954</v>
      </c>
      <c r="L8" s="52">
        <v>479224.22759513557</v>
      </c>
      <c r="M8" s="52">
        <v>612404.43426147848</v>
      </c>
      <c r="N8" s="52">
        <v>508687.73320632614</v>
      </c>
      <c r="O8" s="52">
        <v>524074.24723618478</v>
      </c>
      <c r="P8" s="52">
        <v>528715.09994748794</v>
      </c>
      <c r="Q8" s="52">
        <v>546530.4157316722</v>
      </c>
      <c r="R8" s="52">
        <v>513476.31978029199</v>
      </c>
      <c r="S8" s="52">
        <v>524595.93809016794</v>
      </c>
      <c r="T8" s="52">
        <v>576917.39746856317</v>
      </c>
      <c r="U8" s="52">
        <v>578603.64162637666</v>
      </c>
      <c r="V8" s="52">
        <v>711974.41621537879</v>
      </c>
      <c r="W8" s="52">
        <v>741490.21254840493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435581.64162637666</v>
      </c>
      <c r="D9" s="36">
        <v>438383.41621537879</v>
      </c>
      <c r="E9" s="36">
        <v>441203.21254840493</v>
      </c>
      <c r="F9" s="36">
        <v>444041.14654600993</v>
      </c>
      <c r="G9" s="36">
        <v>446897.33487437665</v>
      </c>
      <c r="H9" s="36">
        <v>449771.89495011419</v>
      </c>
      <c r="I9" s="36">
        <v>452664.94494508952</v>
      </c>
      <c r="J9" s="36">
        <v>455576.60379127786</v>
      </c>
      <c r="K9" s="36">
        <v>458506.99118565954</v>
      </c>
      <c r="L9" s="36">
        <v>461456.22759513557</v>
      </c>
      <c r="M9" s="36">
        <v>464424.43426147848</v>
      </c>
      <c r="N9" s="36">
        <v>467411.73320632614</v>
      </c>
      <c r="O9" s="36">
        <v>470418.24723618478</v>
      </c>
      <c r="P9" s="36">
        <v>473444.09994748794</v>
      </c>
      <c r="Q9" s="36">
        <v>476489.4157316722</v>
      </c>
      <c r="R9" s="36">
        <v>479554.31978029199</v>
      </c>
      <c r="S9" s="36">
        <v>482638.93809016794</v>
      </c>
      <c r="T9" s="36">
        <v>485743.39746856317</v>
      </c>
      <c r="U9" s="36">
        <v>441868.64162637666</v>
      </c>
      <c r="V9" s="36">
        <v>591719.41621537879</v>
      </c>
      <c r="W9" s="36">
        <v>596738.21254840493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8759.9999999999945</v>
      </c>
      <c r="D11" s="54">
        <v>8759.9999999999964</v>
      </c>
      <c r="E11" s="54">
        <v>8759.9999999999964</v>
      </c>
      <c r="F11" s="54">
        <v>8759.9999999999964</v>
      </c>
      <c r="G11" s="54">
        <v>8759.9999999999964</v>
      </c>
      <c r="H11" s="54">
        <v>8759.9999999999945</v>
      </c>
      <c r="I11" s="54">
        <v>8759.9999999999964</v>
      </c>
      <c r="J11" s="54">
        <v>8759.9999999999909</v>
      </c>
      <c r="K11" s="54">
        <v>8759.9999999999927</v>
      </c>
      <c r="L11" s="54">
        <v>8759.9999999999945</v>
      </c>
      <c r="M11" s="54">
        <v>8759.9999999999945</v>
      </c>
      <c r="N11" s="54">
        <v>8759.9999999999927</v>
      </c>
      <c r="O11" s="54">
        <v>8759.9999999999982</v>
      </c>
      <c r="P11" s="54">
        <v>8760</v>
      </c>
      <c r="Q11" s="54">
        <v>8759.9999999999909</v>
      </c>
      <c r="R11" s="54">
        <v>8759.9999999999927</v>
      </c>
      <c r="S11" s="54">
        <v>8759.9999999999927</v>
      </c>
      <c r="T11" s="54">
        <v>8759.9999999999927</v>
      </c>
      <c r="U11" s="54">
        <v>8759.9999999999927</v>
      </c>
      <c r="V11" s="54">
        <v>8759.9999999999964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46.889421577845589</v>
      </c>
      <c r="C13" s="35">
        <v>46.391650665090673</v>
      </c>
      <c r="D13" s="35">
        <v>45.637852842983733</v>
      </c>
      <c r="E13" s="35">
        <v>44.833299312849952</v>
      </c>
      <c r="F13" s="35">
        <v>43.993136425282692</v>
      </c>
      <c r="G13" s="35">
        <v>43.206176090028528</v>
      </c>
      <c r="H13" s="35">
        <v>42.15321500911557</v>
      </c>
      <c r="I13" s="35">
        <v>41.485267859915453</v>
      </c>
      <c r="J13" s="35">
        <v>40.432194165183361</v>
      </c>
      <c r="K13" s="35">
        <v>39.264631149932889</v>
      </c>
      <c r="L13" s="35">
        <v>38.305821122364272</v>
      </c>
      <c r="M13" s="35">
        <v>37.159787237541167</v>
      </c>
      <c r="N13" s="35">
        <v>36.09048954066936</v>
      </c>
      <c r="O13" s="35">
        <v>34.952887965054067</v>
      </c>
      <c r="P13" s="35">
        <v>33.758663861380121</v>
      </c>
      <c r="Q13" s="35">
        <v>32.494511753992704</v>
      </c>
      <c r="R13" s="35">
        <v>31.239996887443517</v>
      </c>
      <c r="S13" s="35">
        <v>29.956966535777788</v>
      </c>
      <c r="T13" s="35">
        <v>28.616853002126337</v>
      </c>
      <c r="U13" s="35">
        <v>27.772080855439171</v>
      </c>
      <c r="V13" s="35">
        <v>26.802380937467777</v>
      </c>
      <c r="W13" s="35">
        <v>25.881957721112776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37.550068488314992</v>
      </c>
      <c r="D14" s="36">
        <v>36.003742585063094</v>
      </c>
      <c r="E14" s="36">
        <v>34.969097278499461</v>
      </c>
      <c r="F14" s="36">
        <v>33.794713044179019</v>
      </c>
      <c r="G14" s="36">
        <v>32.768196718468417</v>
      </c>
      <c r="H14" s="36">
        <v>31.939408745493395</v>
      </c>
      <c r="I14" s="36">
        <v>31.169955370850563</v>
      </c>
      <c r="J14" s="36">
        <v>30.032429051066597</v>
      </c>
      <c r="K14" s="36">
        <v>29.033986438690231</v>
      </c>
      <c r="L14" s="36">
        <v>27.883631775946377</v>
      </c>
      <c r="M14" s="36">
        <v>27.026089851652674</v>
      </c>
      <c r="N14" s="36">
        <v>26.030899705174427</v>
      </c>
      <c r="O14" s="36">
        <v>24.943187617661732</v>
      </c>
      <c r="P14" s="36">
        <v>23.830864412091266</v>
      </c>
      <c r="Q14" s="36">
        <v>22.709366295508488</v>
      </c>
      <c r="R14" s="36">
        <v>22.092620906703807</v>
      </c>
      <c r="S14" s="36">
        <v>21.664261464159527</v>
      </c>
      <c r="T14" s="36">
        <v>21.232485450756169</v>
      </c>
      <c r="U14" s="36">
        <v>20.794954767284928</v>
      </c>
      <c r="V14" s="36">
        <v>20.788834734911369</v>
      </c>
      <c r="W14" s="36">
        <v>20.595426891795409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1.8939982066454715</v>
      </c>
      <c r="C16" s="44">
        <f>C7/RES_summary!C$6</f>
        <v>1.883958922603453</v>
      </c>
      <c r="D16" s="44">
        <f>D7/RES_summary!D$6</f>
        <v>1.9031031976334696</v>
      </c>
      <c r="E16" s="44">
        <f>E7/RES_summary!E$6</f>
        <v>1.9223475292771641</v>
      </c>
      <c r="F16" s="44">
        <f>F7/RES_summary!F$6</f>
        <v>1.9379868172581334</v>
      </c>
      <c r="G16" s="44">
        <f>G7/RES_summary!G$6</f>
        <v>1.9316024869665822</v>
      </c>
      <c r="H16" s="44">
        <f>H7/RES_summary!H$6</f>
        <v>1.9762941437785955</v>
      </c>
      <c r="I16" s="44">
        <f>I7/RES_summary!I$6</f>
        <v>1.9374247207879798</v>
      </c>
      <c r="J16" s="44">
        <f>J7/RES_summary!J$6</f>
        <v>1.9548475972978447</v>
      </c>
      <c r="K16" s="44">
        <f>K7/RES_summary!K$6</f>
        <v>1.980433661142307</v>
      </c>
      <c r="L16" s="44">
        <f>L7/RES_summary!L$6</f>
        <v>1.9665816121742106</v>
      </c>
      <c r="M16" s="44">
        <f>M7/RES_summary!M$6</f>
        <v>1.9641700931875943</v>
      </c>
      <c r="N16" s="44">
        <f>N7/RES_summary!N$6</f>
        <v>1.9644677403889483</v>
      </c>
      <c r="O16" s="44">
        <f>O7/RES_summary!O$6</f>
        <v>1.9679444568453983</v>
      </c>
      <c r="P16" s="44">
        <f>P7/RES_summary!P$6</f>
        <v>1.971685370682968</v>
      </c>
      <c r="Q16" s="44">
        <f>Q7/RES_summary!Q$6</f>
        <v>1.9716855370289132</v>
      </c>
      <c r="R16" s="44">
        <f>R7/RES_summary!R$6</f>
        <v>1.9716853653850854</v>
      </c>
      <c r="S16" s="44">
        <f>S7/RES_summary!S$6</f>
        <v>1.973940947609228</v>
      </c>
      <c r="T16" s="44">
        <f>T7/RES_summary!T$6</f>
        <v>1.978903188214701</v>
      </c>
      <c r="U16" s="44">
        <f>U7/RES_summary!U$6</f>
        <v>1.9892785502381773</v>
      </c>
      <c r="V16" s="44">
        <f>V7/RES_summary!V$6</f>
        <v>2.0005560012062134</v>
      </c>
      <c r="W16" s="44">
        <f>W7/RES_summary!W$6</f>
        <v>2.0082622315847627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88.808480379083022</v>
      </c>
      <c r="C17" s="52">
        <f t="shared" si="2"/>
        <v>87.399964204799986</v>
      </c>
      <c r="D17" s="52">
        <f t="shared" si="2"/>
        <v>86.853543678608077</v>
      </c>
      <c r="E17" s="52">
        <f t="shared" si="2"/>
        <v>86.185182163400682</v>
      </c>
      <c r="F17" s="52">
        <f t="shared" si="2"/>
        <v>85.258118442036462</v>
      </c>
      <c r="G17" s="52">
        <f t="shared" si="2"/>
        <v>83.457157187815184</v>
      </c>
      <c r="H17" s="52">
        <f t="shared" si="2"/>
        <v>83.307151963955093</v>
      </c>
      <c r="I17" s="52">
        <f t="shared" si="2"/>
        <v>80.374583500311246</v>
      </c>
      <c r="J17" s="52">
        <f t="shared" si="2"/>
        <v>79.03877761728863</v>
      </c>
      <c r="K17" s="52">
        <f t="shared" si="2"/>
        <v>77.760997221663857</v>
      </c>
      <c r="L17" s="52">
        <f t="shared" si="2"/>
        <v>75.331523458476056</v>
      </c>
      <c r="M17" s="52">
        <f t="shared" si="2"/>
        <v>72.988142761192407</v>
      </c>
      <c r="N17" s="52">
        <f t="shared" si="2"/>
        <v>70.898602437489714</v>
      </c>
      <c r="O17" s="52">
        <f t="shared" si="2"/>
        <v>68.785342121566387</v>
      </c>
      <c r="P17" s="52">
        <f t="shared" si="2"/>
        <v>66.561463669286979</v>
      </c>
      <c r="Q17" s="52">
        <f t="shared" si="2"/>
        <v>64.068958858163441</v>
      </c>
      <c r="R17" s="52">
        <f t="shared" ref="R17:V17" si="3">R13*R16</f>
        <v>61.595444677648004</v>
      </c>
      <c r="S17" s="52">
        <f t="shared" si="3"/>
        <v>59.13328291113114</v>
      </c>
      <c r="T17" s="52">
        <f t="shared" si="3"/>
        <v>56.629981642579246</v>
      </c>
      <c r="U17" s="52">
        <f t="shared" si="3"/>
        <v>55.246404741205474</v>
      </c>
      <c r="V17" s="52">
        <f t="shared" si="3"/>
        <v>53.619664031066179</v>
      </c>
      <c r="W17" s="52">
        <f t="shared" ref="W17" si="4">W13*W16</f>
        <v>51.977758170784426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777.96228812076697</v>
      </c>
      <c r="C18" s="36">
        <f>C3*11630*1000/RES_summary!C$6</f>
        <v>765.62368643404739</v>
      </c>
      <c r="D18" s="36">
        <f>D3*11630*1000/RES_summary!D$6</f>
        <v>760.8370426246064</v>
      </c>
      <c r="E18" s="36">
        <f>E3*11630*1000/RES_summary!E$6</f>
        <v>754.98219575138967</v>
      </c>
      <c r="F18" s="36">
        <f>F3*11630*1000/RES_summary!F$6</f>
        <v>746.86111755223919</v>
      </c>
      <c r="G18" s="36">
        <f>G3*11630*1000/RES_summary!G$6</f>
        <v>731.0846969652606</v>
      </c>
      <c r="H18" s="36">
        <f>H3*11630*1000/RES_summary!H$6</f>
        <v>729.77065120424606</v>
      </c>
      <c r="I18" s="36">
        <f>I3*11630*1000/RES_summary!I$6</f>
        <v>704.08135146272616</v>
      </c>
      <c r="J18" s="36">
        <f>J3*11630*1000/RES_summary!J$6</f>
        <v>692.37969192744765</v>
      </c>
      <c r="K18" s="36">
        <f>K3*11630*1000/RES_summary!K$6</f>
        <v>681.18633566177482</v>
      </c>
      <c r="L18" s="36">
        <f>L3*11630*1000/RES_summary!L$6</f>
        <v>659.90414549624995</v>
      </c>
      <c r="M18" s="36">
        <f>M3*11630*1000/RES_summary!M$6</f>
        <v>639.37613058804504</v>
      </c>
      <c r="N18" s="36">
        <f>N3*11630*1000/RES_summary!N$6</f>
        <v>621.07175735240946</v>
      </c>
      <c r="O18" s="36">
        <f>O3*11630*1000/RES_summary!O$6</f>
        <v>602.55959698492143</v>
      </c>
      <c r="P18" s="36">
        <f>P3*11630*1000/RES_summary!P$6</f>
        <v>583.07842174295399</v>
      </c>
      <c r="Q18" s="36">
        <f>Q3*11630*1000/RES_summary!Q$6</f>
        <v>561.24407959751113</v>
      </c>
      <c r="R18" s="36">
        <f>R3*11630*1000/RES_summary!R$6</f>
        <v>539.57609537619601</v>
      </c>
      <c r="S18" s="36">
        <f>S3*11630*1000/RES_summary!S$6</f>
        <v>518.00755830150831</v>
      </c>
      <c r="T18" s="36">
        <f>T3*11630*1000/RES_summary!T$6</f>
        <v>496.07863918899375</v>
      </c>
      <c r="U18" s="36">
        <f>U3*11630*1000/RES_summary!U$6</f>
        <v>483.95850553295958</v>
      </c>
      <c r="V18" s="36">
        <f>V3*11630*1000/RES_summary!V$6</f>
        <v>469.70825691213946</v>
      </c>
      <c r="W18" s="36">
        <f>W3*11630*1000/RES_summary!W$6</f>
        <v>455.32516157607148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95.932219339016342</v>
      </c>
      <c r="C3" s="49">
        <f t="shared" ref="C3:W3" si="0">C5*C11/11630</f>
        <v>95.794590034364546</v>
      </c>
      <c r="D3" s="49">
        <f t="shared" si="0"/>
        <v>97.130194515666986</v>
      </c>
      <c r="E3" s="49">
        <f t="shared" si="0"/>
        <v>96.733713479841313</v>
      </c>
      <c r="F3" s="49">
        <f t="shared" si="0"/>
        <v>95.202032761532649</v>
      </c>
      <c r="G3" s="49">
        <f t="shared" si="0"/>
        <v>94.686365256769434</v>
      </c>
      <c r="H3" s="49">
        <f t="shared" si="0"/>
        <v>94.478018323651085</v>
      </c>
      <c r="I3" s="49">
        <f t="shared" si="0"/>
        <v>92.353495307324124</v>
      </c>
      <c r="J3" s="49">
        <f t="shared" si="0"/>
        <v>89.114608488205462</v>
      </c>
      <c r="K3" s="49">
        <f t="shared" si="0"/>
        <v>88.120298424065524</v>
      </c>
      <c r="L3" s="49">
        <f t="shared" si="0"/>
        <v>85.508983721125446</v>
      </c>
      <c r="M3" s="49">
        <f t="shared" si="0"/>
        <v>84.070388060621212</v>
      </c>
      <c r="N3" s="49">
        <f t="shared" si="0"/>
        <v>81.533385727881637</v>
      </c>
      <c r="O3" s="49">
        <f t="shared" si="0"/>
        <v>79.043092984350238</v>
      </c>
      <c r="P3" s="49">
        <f t="shared" si="0"/>
        <v>75.846013701173533</v>
      </c>
      <c r="Q3" s="49">
        <f t="shared" si="0"/>
        <v>72.964604883942258</v>
      </c>
      <c r="R3" s="49">
        <f t="shared" si="0"/>
        <v>70.139569279544958</v>
      </c>
      <c r="S3" s="49">
        <f t="shared" si="0"/>
        <v>67.494847994705978</v>
      </c>
      <c r="T3" s="49">
        <f t="shared" si="0"/>
        <v>65.808119323885933</v>
      </c>
      <c r="U3" s="49">
        <f t="shared" si="0"/>
        <v>64.045333931976501</v>
      </c>
      <c r="V3" s="49">
        <f t="shared" si="0"/>
        <v>62.608890138717484</v>
      </c>
      <c r="W3" s="49">
        <f t="shared" si="0"/>
        <v>61.526394794493072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2605.2731432552578</v>
      </c>
      <c r="C5" s="49">
        <f t="shared" ref="C5:W5" si="1">C7*C13/1000000</f>
        <v>2629.8824610785955</v>
      </c>
      <c r="D5" s="49">
        <f t="shared" si="1"/>
        <v>2642.3151610643963</v>
      </c>
      <c r="E5" s="49">
        <f t="shared" si="1"/>
        <v>2632.1583904048903</v>
      </c>
      <c r="F5" s="49">
        <f t="shared" si="1"/>
        <v>2581.2441332658914</v>
      </c>
      <c r="G5" s="49">
        <f t="shared" si="1"/>
        <v>2562.7661287291949</v>
      </c>
      <c r="H5" s="49">
        <f t="shared" si="1"/>
        <v>2532.7510401457084</v>
      </c>
      <c r="I5" s="49">
        <f t="shared" si="1"/>
        <v>2493.8549650737582</v>
      </c>
      <c r="J5" s="49">
        <f t="shared" si="1"/>
        <v>2431.2256598001145</v>
      </c>
      <c r="K5" s="49">
        <f t="shared" si="1"/>
        <v>2395.4347840276791</v>
      </c>
      <c r="L5" s="49">
        <f t="shared" si="1"/>
        <v>2329.1571710826179</v>
      </c>
      <c r="M5" s="49">
        <f t="shared" si="1"/>
        <v>2285.7681277541938</v>
      </c>
      <c r="N5" s="49">
        <f t="shared" si="1"/>
        <v>2219.8992201631463</v>
      </c>
      <c r="O5" s="49">
        <f t="shared" si="1"/>
        <v>2150.6059363649815</v>
      </c>
      <c r="P5" s="49">
        <f t="shared" si="1"/>
        <v>2071.6585796614659</v>
      </c>
      <c r="Q5" s="49">
        <f t="shared" si="1"/>
        <v>1980.4164124470499</v>
      </c>
      <c r="R5" s="49">
        <f t="shared" si="1"/>
        <v>1899.2706563326155</v>
      </c>
      <c r="S5" s="49">
        <f t="shared" si="1"/>
        <v>1831.2975700217007</v>
      </c>
      <c r="T5" s="49">
        <f t="shared" si="1"/>
        <v>1784.6175268378108</v>
      </c>
      <c r="U5" s="49">
        <f t="shared" si="1"/>
        <v>1763.6936553182491</v>
      </c>
      <c r="V5" s="49">
        <f t="shared" si="1"/>
        <v>1726.9828604100271</v>
      </c>
      <c r="W5" s="49">
        <f t="shared" si="1"/>
        <v>1696.607795686806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3914545</v>
      </c>
      <c r="C7" s="35">
        <v>3993850</v>
      </c>
      <c r="D7" s="35">
        <v>4068408</v>
      </c>
      <c r="E7" s="35">
        <v>4118814</v>
      </c>
      <c r="F7" s="35">
        <v>4099956</v>
      </c>
      <c r="G7" s="35">
        <v>4158325</v>
      </c>
      <c r="H7" s="35">
        <v>4206369</v>
      </c>
      <c r="I7" s="35">
        <v>4246762</v>
      </c>
      <c r="J7" s="35">
        <v>4244167</v>
      </c>
      <c r="K7" s="35">
        <v>4321294</v>
      </c>
      <c r="L7" s="35">
        <v>4338851</v>
      </c>
      <c r="M7" s="35">
        <v>4429719</v>
      </c>
      <c r="N7" s="35">
        <v>4471180</v>
      </c>
      <c r="O7" s="35">
        <v>4515256</v>
      </c>
      <c r="P7" s="35">
        <v>4554613</v>
      </c>
      <c r="Q7" s="35">
        <v>4587649</v>
      </c>
      <c r="R7" s="35">
        <v>4603650</v>
      </c>
      <c r="S7" s="35">
        <v>4636778</v>
      </c>
      <c r="T7" s="35">
        <v>4699418</v>
      </c>
      <c r="U7" s="35">
        <v>4789940</v>
      </c>
      <c r="V7" s="35">
        <v>4870781</v>
      </c>
      <c r="W7" s="35">
        <v>4950387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317496.08301845612</v>
      </c>
      <c r="D8" s="52">
        <v>315824.26586144511</v>
      </c>
      <c r="E8" s="52">
        <v>294787.15107027395</v>
      </c>
      <c r="F8" s="52">
        <v>228678.25122514833</v>
      </c>
      <c r="G8" s="52">
        <v>309101.08552397648</v>
      </c>
      <c r="H8" s="52">
        <v>302013.17986780778</v>
      </c>
      <c r="I8" s="52">
        <v>297641.06694737542</v>
      </c>
      <c r="J8" s="52">
        <v>257974.28633075347</v>
      </c>
      <c r="K8" s="52">
        <v>341060.38455214724</v>
      </c>
      <c r="L8" s="52">
        <v>284897.91520183114</v>
      </c>
      <c r="M8" s="52">
        <v>361660.43901724555</v>
      </c>
      <c r="N8" s="52">
        <v>315749.52397527266</v>
      </c>
      <c r="O8" s="52">
        <v>321905.74538569897</v>
      </c>
      <c r="P8" s="52">
        <v>320773.68598588835</v>
      </c>
      <c r="Q8" s="52">
        <v>318085.93603667896</v>
      </c>
      <c r="R8" s="52">
        <v>333497.08301845565</v>
      </c>
      <c r="S8" s="52">
        <v>348952.26586144511</v>
      </c>
      <c r="T8" s="52">
        <v>357427.15107027441</v>
      </c>
      <c r="U8" s="52">
        <v>319200.25122514833</v>
      </c>
      <c r="V8" s="52">
        <v>389942.08552397601</v>
      </c>
      <c r="W8" s="52">
        <v>381619.17986780778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238191.08301845565</v>
      </c>
      <c r="D9" s="36">
        <v>241266.26586144511</v>
      </c>
      <c r="E9" s="36">
        <v>244381.15107027441</v>
      </c>
      <c r="F9" s="36">
        <v>247536.25122514833</v>
      </c>
      <c r="G9" s="36">
        <v>250732.08552397601</v>
      </c>
      <c r="H9" s="36">
        <v>253969.17986780778</v>
      </c>
      <c r="I9" s="36">
        <v>257248.06694737542</v>
      </c>
      <c r="J9" s="36">
        <v>260569.28633075394</v>
      </c>
      <c r="K9" s="36">
        <v>263933.38455214724</v>
      </c>
      <c r="L9" s="36">
        <v>267340.91520183161</v>
      </c>
      <c r="M9" s="36">
        <v>270792.43901724555</v>
      </c>
      <c r="N9" s="36">
        <v>274288.52397527266</v>
      </c>
      <c r="O9" s="36">
        <v>277829.74538569897</v>
      </c>
      <c r="P9" s="36">
        <v>281416.68598588835</v>
      </c>
      <c r="Q9" s="36">
        <v>285049.93603667896</v>
      </c>
      <c r="R9" s="36">
        <v>317496.08301845565</v>
      </c>
      <c r="S9" s="36">
        <v>315824.26586144511</v>
      </c>
      <c r="T9" s="36">
        <v>294787.15107027441</v>
      </c>
      <c r="U9" s="36">
        <v>228678.25122514833</v>
      </c>
      <c r="V9" s="36">
        <v>309101.08552397601</v>
      </c>
      <c r="W9" s="36">
        <v>302013.17986780778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428.24366182146895</v>
      </c>
      <c r="C11" s="54">
        <v>423.62770906603055</v>
      </c>
      <c r="D11" s="54">
        <v>427.51303056602973</v>
      </c>
      <c r="E11" s="54">
        <v>427.4108624585848</v>
      </c>
      <c r="F11" s="54">
        <v>428.94030314589116</v>
      </c>
      <c r="G11" s="54">
        <v>429.69290704738802</v>
      </c>
      <c r="H11" s="54">
        <v>433.82840859117744</v>
      </c>
      <c r="I11" s="54">
        <v>430.68709506625737</v>
      </c>
      <c r="J11" s="54">
        <v>426.28823554084994</v>
      </c>
      <c r="K11" s="54">
        <v>427.83008642327542</v>
      </c>
      <c r="L11" s="54">
        <v>426.96538173696911</v>
      </c>
      <c r="M11" s="54">
        <v>427.75056720458758</v>
      </c>
      <c r="N11" s="54">
        <v>427.15149742048891</v>
      </c>
      <c r="O11" s="54">
        <v>427.44751879638767</v>
      </c>
      <c r="P11" s="54">
        <v>425.78885729751488</v>
      </c>
      <c r="Q11" s="54">
        <v>428.48481231870062</v>
      </c>
      <c r="R11" s="54">
        <v>429.49286243184702</v>
      </c>
      <c r="S11" s="54">
        <v>428.63873956275097</v>
      </c>
      <c r="T11" s="54">
        <v>428.8585179889638</v>
      </c>
      <c r="U11" s="54">
        <v>422.3223411746543</v>
      </c>
      <c r="V11" s="54">
        <v>421.6262992560367</v>
      </c>
      <c r="W11" s="54">
        <v>421.75449934808938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665.53664429844537</v>
      </c>
      <c r="C13" s="35">
        <v>658.48303293278309</v>
      </c>
      <c r="D13" s="35">
        <v>649.47152819097698</v>
      </c>
      <c r="E13" s="35">
        <v>639.0573573861044</v>
      </c>
      <c r="F13" s="35">
        <v>629.57849627310429</v>
      </c>
      <c r="G13" s="35">
        <v>616.29769888818089</v>
      </c>
      <c r="H13" s="35">
        <v>602.12288559223134</v>
      </c>
      <c r="I13" s="35">
        <v>587.23680890847152</v>
      </c>
      <c r="J13" s="35">
        <v>572.83930151667323</v>
      </c>
      <c r="K13" s="35">
        <v>554.33274940970898</v>
      </c>
      <c r="L13" s="35">
        <v>536.81427896063212</v>
      </c>
      <c r="M13" s="35">
        <v>516.00747761973025</v>
      </c>
      <c r="N13" s="35">
        <v>496.49068482216023</v>
      </c>
      <c r="O13" s="35">
        <v>476.29767533999882</v>
      </c>
      <c r="P13" s="35">
        <v>454.84843161459952</v>
      </c>
      <c r="Q13" s="35">
        <v>431.68437961296729</v>
      </c>
      <c r="R13" s="35">
        <v>412.55756982668441</v>
      </c>
      <c r="S13" s="35">
        <v>394.950452668146</v>
      </c>
      <c r="T13" s="35">
        <v>379.75288149251901</v>
      </c>
      <c r="U13" s="35">
        <v>368.20788054093561</v>
      </c>
      <c r="V13" s="35">
        <v>354.55974317260967</v>
      </c>
      <c r="W13" s="35">
        <v>342.72225498467208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576.80778350455512</v>
      </c>
      <c r="D14" s="36">
        <v>547.78641051458078</v>
      </c>
      <c r="E14" s="36">
        <v>517.28116371409783</v>
      </c>
      <c r="F14" s="36">
        <v>497.77444174842236</v>
      </c>
      <c r="G14" s="36">
        <v>480.08044368181316</v>
      </c>
      <c r="H14" s="36">
        <v>460.28026724465667</v>
      </c>
      <c r="I14" s="36">
        <v>444.53523001199727</v>
      </c>
      <c r="J14" s="36">
        <v>429.45793060988285</v>
      </c>
      <c r="K14" s="36">
        <v>410.09296193808279</v>
      </c>
      <c r="L14" s="36">
        <v>391.88620444254906</v>
      </c>
      <c r="M14" s="36">
        <v>378.34729230636174</v>
      </c>
      <c r="N14" s="36">
        <v>369.53391015774457</v>
      </c>
      <c r="O14" s="36">
        <v>359.15044788529804</v>
      </c>
      <c r="P14" s="36">
        <v>337.76386552445695</v>
      </c>
      <c r="Q14" s="36">
        <v>309.56731976218833</v>
      </c>
      <c r="R14" s="36">
        <v>305.8151360117767</v>
      </c>
      <c r="S14" s="36">
        <v>300.99003478152605</v>
      </c>
      <c r="T14" s="36">
        <v>296.02618898109949</v>
      </c>
      <c r="U14" s="36">
        <v>291.05966228864349</v>
      </c>
      <c r="V14" s="36">
        <v>286.40815012974957</v>
      </c>
      <c r="W14" s="36">
        <v>284.67028951577709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0.89497284590548631</v>
      </c>
      <c r="C16" s="44">
        <f>C7/RES_summary!C$6</f>
        <v>0.9075754032828921</v>
      </c>
      <c r="D16" s="44">
        <f>D7/RES_summary!D$6</f>
        <v>0.91695348640653618</v>
      </c>
      <c r="E16" s="44">
        <f>E7/RES_summary!E$6</f>
        <v>0.92074135656654144</v>
      </c>
      <c r="F16" s="44">
        <f>F7/RES_summary!F$6</f>
        <v>0.90935900148648519</v>
      </c>
      <c r="G16" s="44">
        <f>G7/RES_summary!G$6</f>
        <v>0.91360254013506115</v>
      </c>
      <c r="H16" s="44">
        <f>H7/RES_summary!H$6</f>
        <v>0.91959697814498187</v>
      </c>
      <c r="I16" s="44">
        <f>I7/RES_summary!I$6</f>
        <v>0.92080762411597405</v>
      </c>
      <c r="J16" s="44">
        <f>J7/RES_summary!J$6</f>
        <v>0.91155044032554211</v>
      </c>
      <c r="K16" s="44">
        <f>K7/RES_summary!K$6</f>
        <v>0.91625382214689888</v>
      </c>
      <c r="L16" s="44">
        <f>L7/RES_summary!L$6</f>
        <v>0.91180720552071048</v>
      </c>
      <c r="M16" s="44">
        <f>M7/RES_summary!M$6</f>
        <v>0.91528793107010764</v>
      </c>
      <c r="N16" s="44">
        <f>N7/RES_summary!N$6</f>
        <v>0.92000004938293956</v>
      </c>
      <c r="O16" s="44">
        <f>O7/RES_summary!O$6</f>
        <v>0.92551208252599027</v>
      </c>
      <c r="P16" s="44">
        <f>P7/RES_summary!P$6</f>
        <v>0.93000006329846674</v>
      </c>
      <c r="Q16" s="44">
        <f>Q7/RES_summary!Q$6</f>
        <v>0.92999998378254334</v>
      </c>
      <c r="R16" s="44">
        <f>R7/RES_summary!R$6</f>
        <v>0.93000005454368051</v>
      </c>
      <c r="S16" s="44">
        <f>S7/RES_summary!S$6</f>
        <v>0.93374991944838248</v>
      </c>
      <c r="T16" s="44">
        <f>T7/RES_summary!T$6</f>
        <v>0.93999997199653318</v>
      </c>
      <c r="U16" s="44">
        <f>U7/RES_summary!U$6</f>
        <v>0.95000001983323423</v>
      </c>
      <c r="V16" s="44">
        <f>V7/RES_summary!V$6</f>
        <v>0.96000003941873135</v>
      </c>
      <c r="W16" s="44">
        <f>W7/RES_summary!W$6</f>
        <v>0.965676869984603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595.63722460216695</v>
      </c>
      <c r="C17" s="52">
        <f t="shared" si="2"/>
        <v>597.62300416891253</v>
      </c>
      <c r="D17" s="52">
        <f t="shared" si="2"/>
        <v>595.53518209649724</v>
      </c>
      <c r="E17" s="52">
        <f t="shared" si="2"/>
        <v>588.40653816351085</v>
      </c>
      <c r="F17" s="52">
        <f t="shared" si="2"/>
        <v>572.51287272827301</v>
      </c>
      <c r="G17" s="52">
        <f t="shared" si="2"/>
        <v>563.05114318363508</v>
      </c>
      <c r="H17" s="52">
        <f t="shared" si="2"/>
        <v>553.71038606255263</v>
      </c>
      <c r="I17" s="52">
        <f t="shared" si="2"/>
        <v>540.73213080445589</v>
      </c>
      <c r="J17" s="52">
        <f t="shared" si="2"/>
        <v>522.17191753329951</v>
      </c>
      <c r="K17" s="52">
        <f t="shared" si="2"/>
        <v>507.90950038784496</v>
      </c>
      <c r="L17" s="52">
        <f t="shared" si="2"/>
        <v>489.47112758270913</v>
      </c>
      <c r="M17" s="52">
        <f t="shared" si="2"/>
        <v>472.29541660726778</v>
      </c>
      <c r="N17" s="52">
        <f t="shared" si="2"/>
        <v>456.7714545545569</v>
      </c>
      <c r="O17" s="52">
        <f t="shared" si="2"/>
        <v>440.81925340621029</v>
      </c>
      <c r="P17" s="52">
        <f t="shared" si="2"/>
        <v>423.00907019278588</v>
      </c>
      <c r="Q17" s="52">
        <f t="shared" si="2"/>
        <v>401.46646603923688</v>
      </c>
      <c r="R17" s="52">
        <f t="shared" ref="R17:V17" si="3">R13*R16</f>
        <v>383.67856244122481</v>
      </c>
      <c r="S17" s="52">
        <f t="shared" si="3"/>
        <v>368.78495336498355</v>
      </c>
      <c r="T17" s="52">
        <f t="shared" si="3"/>
        <v>356.96769796857063</v>
      </c>
      <c r="U17" s="52">
        <f t="shared" si="3"/>
        <v>349.79749381664197</v>
      </c>
      <c r="V17" s="52">
        <f t="shared" si="3"/>
        <v>340.37736742200053</v>
      </c>
      <c r="W17" s="52">
        <f t="shared" ref="W17" si="4">W13*W16</f>
        <v>330.95895446766315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255.07786618080874</v>
      </c>
      <c r="C18" s="36">
        <f>C3*11630*1000/RES_summary!C$6</f>
        <v>253.16966414123524</v>
      </c>
      <c r="D18" s="36">
        <f>D3*11630*1000/RES_summary!D$6</f>
        <v>254.59905050676591</v>
      </c>
      <c r="E18" s="36">
        <f>E3*11630*1000/RES_summary!E$6</f>
        <v>251.4913459527364</v>
      </c>
      <c r="F18" s="36">
        <f>F3*11630*1000/RES_summary!F$6</f>
        <v>245.57384518299042</v>
      </c>
      <c r="G18" s="36">
        <f>G3*11630*1000/RES_summary!G$6</f>
        <v>241.9390825309313</v>
      </c>
      <c r="H18" s="36">
        <f>H3*11630*1000/RES_summary!H$6</f>
        <v>240.21529560592367</v>
      </c>
      <c r="I18" s="36">
        <f>I3*11630*1000/RES_summary!I$6</f>
        <v>232.8863506251586</v>
      </c>
      <c r="J18" s="36">
        <f>J3*11630*1000/RES_summary!J$6</f>
        <v>222.59574537425243</v>
      </c>
      <c r="K18" s="36">
        <f>K3*11630*1000/RES_summary!K$6</f>
        <v>217.29896544613436</v>
      </c>
      <c r="L18" s="36">
        <f>L3*11630*1000/RES_summary!L$6</f>
        <v>208.98722683757609</v>
      </c>
      <c r="M18" s="36">
        <f>M3*11630*1000/RES_summary!M$6</f>
        <v>202.02463234188582</v>
      </c>
      <c r="N18" s="36">
        <f>N3*11630*1000/RES_summary!N$6</f>
        <v>195.11061079191376</v>
      </c>
      <c r="O18" s="36">
        <f>O3*11630*1000/RES_summary!O$6</f>
        <v>188.42709610616063</v>
      </c>
      <c r="P18" s="36">
        <f>P3*11630*1000/RES_summary!P$6</f>
        <v>180.11254862387057</v>
      </c>
      <c r="Q18" s="36">
        <f>Q3*11630*1000/RES_summary!Q$6</f>
        <v>172.02228335307439</v>
      </c>
      <c r="R18" s="36">
        <f>R3*11630*1000/RES_summary!R$6</f>
        <v>164.78720403661777</v>
      </c>
      <c r="S18" s="36">
        <f>S3*11630*1000/RES_summary!S$6</f>
        <v>158.07551758007446</v>
      </c>
      <c r="T18" s="36">
        <f>T3*11630*1000/RES_summary!T$6</f>
        <v>153.08863792073328</v>
      </c>
      <c r="U18" s="36">
        <f>U3*11630*1000/RES_summary!U$6</f>
        <v>147.72729652567088</v>
      </c>
      <c r="V18" s="36">
        <f>V3*11630*1000/RES_summary!V$6</f>
        <v>143.51204977665037</v>
      </c>
      <c r="W18" s="36">
        <f>W3*11630*1000/RES_summary!W$6</f>
        <v>139.58342814627639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83.44713910287733</v>
      </c>
      <c r="C3" s="49">
        <f t="shared" ref="C3:W3" si="0">C5*C11/11630</f>
        <v>83.617320009093845</v>
      </c>
      <c r="D3" s="49">
        <f t="shared" si="0"/>
        <v>87.897517150487502</v>
      </c>
      <c r="E3" s="49">
        <f t="shared" si="0"/>
        <v>90.880655273955</v>
      </c>
      <c r="F3" s="49">
        <f t="shared" si="0"/>
        <v>87.87763687202424</v>
      </c>
      <c r="G3" s="49">
        <f t="shared" si="0"/>
        <v>92.332094400859646</v>
      </c>
      <c r="H3" s="49">
        <f t="shared" si="0"/>
        <v>90.532875955238097</v>
      </c>
      <c r="I3" s="49">
        <f t="shared" si="0"/>
        <v>93.432821393437237</v>
      </c>
      <c r="J3" s="49">
        <f t="shared" si="0"/>
        <v>90.621854113424931</v>
      </c>
      <c r="K3" s="49">
        <f t="shared" si="0"/>
        <v>93.380449701836142</v>
      </c>
      <c r="L3" s="49">
        <f t="shared" si="0"/>
        <v>91.718996743140153</v>
      </c>
      <c r="M3" s="49">
        <f t="shared" si="0"/>
        <v>90.219449846993754</v>
      </c>
      <c r="N3" s="49">
        <f t="shared" si="0"/>
        <v>88.119548419460514</v>
      </c>
      <c r="O3" s="49">
        <f t="shared" si="0"/>
        <v>87.572435396315441</v>
      </c>
      <c r="P3" s="49">
        <f t="shared" si="0"/>
        <v>85.031917920406499</v>
      </c>
      <c r="Q3" s="49">
        <f t="shared" si="0"/>
        <v>82.578056582118506</v>
      </c>
      <c r="R3" s="49">
        <f t="shared" si="0"/>
        <v>82.811813600914022</v>
      </c>
      <c r="S3" s="49">
        <f t="shared" si="0"/>
        <v>78.781684466195017</v>
      </c>
      <c r="T3" s="49">
        <f t="shared" si="0"/>
        <v>77.628003887198801</v>
      </c>
      <c r="U3" s="49">
        <f t="shared" si="0"/>
        <v>73.44563906542939</v>
      </c>
      <c r="V3" s="49">
        <f t="shared" si="0"/>
        <v>71.422436422168332</v>
      </c>
      <c r="W3" s="49">
        <f t="shared" si="0"/>
        <v>67.084809852923058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3517.0428148111632</v>
      </c>
      <c r="C5" s="49">
        <f t="shared" ref="C5:W5" si="1">C7*C13/1000000</f>
        <v>3513.9261695279083</v>
      </c>
      <c r="D5" s="49">
        <f t="shared" si="1"/>
        <v>3699.727169923648</v>
      </c>
      <c r="E5" s="49">
        <f t="shared" si="1"/>
        <v>3800.174757008273</v>
      </c>
      <c r="F5" s="49">
        <f t="shared" si="1"/>
        <v>3689.0134904390679</v>
      </c>
      <c r="G5" s="49">
        <f t="shared" si="1"/>
        <v>3917.8172065128574</v>
      </c>
      <c r="H5" s="49">
        <f t="shared" si="1"/>
        <v>3873.5438280794106</v>
      </c>
      <c r="I5" s="49">
        <f t="shared" si="1"/>
        <v>4011.0837669289131</v>
      </c>
      <c r="J5" s="49">
        <f t="shared" si="1"/>
        <v>3923.6914424394072</v>
      </c>
      <c r="K5" s="49">
        <f t="shared" si="1"/>
        <v>4101.6384471062802</v>
      </c>
      <c r="L5" s="49">
        <f t="shared" si="1"/>
        <v>4089.0108434932226</v>
      </c>
      <c r="M5" s="49">
        <f t="shared" si="1"/>
        <v>4115.0734903829534</v>
      </c>
      <c r="N5" s="49">
        <f t="shared" si="1"/>
        <v>4063.8591934628921</v>
      </c>
      <c r="O5" s="49">
        <f t="shared" si="1"/>
        <v>4030.2573206683596</v>
      </c>
      <c r="P5" s="49">
        <f t="shared" si="1"/>
        <v>3910.3116090299141</v>
      </c>
      <c r="Q5" s="49">
        <f t="shared" si="1"/>
        <v>3787.1195505614896</v>
      </c>
      <c r="R5" s="49">
        <f t="shared" si="1"/>
        <v>3731.1187894706413</v>
      </c>
      <c r="S5" s="49">
        <f t="shared" si="1"/>
        <v>3520.1191423765968</v>
      </c>
      <c r="T5" s="49">
        <f t="shared" si="1"/>
        <v>3437.260073704992</v>
      </c>
      <c r="U5" s="49">
        <f t="shared" si="1"/>
        <v>3270.0246570576437</v>
      </c>
      <c r="V5" s="49">
        <f t="shared" si="1"/>
        <v>3196.1674099953248</v>
      </c>
      <c r="W5" s="49">
        <f t="shared" si="1"/>
        <v>2986.8331854814705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2341329</v>
      </c>
      <c r="C7" s="35">
        <v>2347301</v>
      </c>
      <c r="D7" s="35">
        <v>2486427</v>
      </c>
      <c r="E7" s="35">
        <v>2566119</v>
      </c>
      <c r="F7" s="35">
        <v>2498306</v>
      </c>
      <c r="G7" s="35">
        <v>2671651</v>
      </c>
      <c r="H7" s="35">
        <v>2652289</v>
      </c>
      <c r="I7" s="35">
        <v>2762209</v>
      </c>
      <c r="J7" s="35">
        <v>2713446</v>
      </c>
      <c r="K7" s="35">
        <v>2854068</v>
      </c>
      <c r="L7" s="35">
        <v>2865864</v>
      </c>
      <c r="M7" s="35">
        <v>2922568</v>
      </c>
      <c r="N7" s="35">
        <v>2945949</v>
      </c>
      <c r="O7" s="35">
        <v>2970091</v>
      </c>
      <c r="P7" s="35">
        <v>2991999</v>
      </c>
      <c r="Q7" s="35">
        <v>3013701</v>
      </c>
      <c r="R7" s="35">
        <v>3024212</v>
      </c>
      <c r="S7" s="35">
        <v>3042619</v>
      </c>
      <c r="T7" s="35">
        <v>3078114</v>
      </c>
      <c r="U7" s="35">
        <v>3128416</v>
      </c>
      <c r="V7" s="35">
        <v>3172264</v>
      </c>
      <c r="W7" s="35">
        <v>3219029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156819.67136277771</v>
      </c>
      <c r="D8" s="52">
        <v>296858.29159320984</v>
      </c>
      <c r="E8" s="52">
        <v>244623.12281072047</v>
      </c>
      <c r="F8" s="52">
        <v>104645.50546417804</v>
      </c>
      <c r="G8" s="52">
        <v>353674.43449412286</v>
      </c>
      <c r="H8" s="52">
        <v>169197.58920347178</v>
      </c>
      <c r="I8" s="52">
        <v>307085.36449151253</v>
      </c>
      <c r="J8" s="52">
        <v>157400.90351340035</v>
      </c>
      <c r="K8" s="52">
        <v>356195.13183022244</v>
      </c>
      <c r="L8" s="52">
        <v>237207.79311765358</v>
      </c>
      <c r="M8" s="52">
        <v>292403.48650433961</v>
      </c>
      <c r="N8" s="52">
        <v>269837.70561439078</v>
      </c>
      <c r="O8" s="52">
        <v>180961.67136277771</v>
      </c>
      <c r="P8" s="52">
        <v>318766.29159320984</v>
      </c>
      <c r="Q8" s="52">
        <v>266325.12281072047</v>
      </c>
      <c r="R8" s="52">
        <v>115156.50546417804</v>
      </c>
      <c r="S8" s="52">
        <v>372081.43449412286</v>
      </c>
      <c r="T8" s="52">
        <v>204692.58920347178</v>
      </c>
      <c r="U8" s="52">
        <v>357387.36449151253</v>
      </c>
      <c r="V8" s="52">
        <v>201248.90351340035</v>
      </c>
      <c r="W8" s="52">
        <v>402960.13183022244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150847.67136277771</v>
      </c>
      <c r="D9" s="36">
        <v>157732.29159320984</v>
      </c>
      <c r="E9" s="36">
        <v>164931.12281072047</v>
      </c>
      <c r="F9" s="36">
        <v>172458.50546417804</v>
      </c>
      <c r="G9" s="36">
        <v>180329.43449412286</v>
      </c>
      <c r="H9" s="36">
        <v>188559.58920347178</v>
      </c>
      <c r="I9" s="36">
        <v>197165.36449151253</v>
      </c>
      <c r="J9" s="36">
        <v>206163.90351340035</v>
      </c>
      <c r="K9" s="36">
        <v>215573.13183022244</v>
      </c>
      <c r="L9" s="36">
        <v>225411.79311765358</v>
      </c>
      <c r="M9" s="36">
        <v>235699.48650433961</v>
      </c>
      <c r="N9" s="36">
        <v>246456.70561439078</v>
      </c>
      <c r="O9" s="36">
        <v>156819.67136277771</v>
      </c>
      <c r="P9" s="36">
        <v>296858.29159320984</v>
      </c>
      <c r="Q9" s="36">
        <v>244623.12281072047</v>
      </c>
      <c r="R9" s="36">
        <v>104645.50546417804</v>
      </c>
      <c r="S9" s="36">
        <v>353674.43449412286</v>
      </c>
      <c r="T9" s="36">
        <v>169197.58920347178</v>
      </c>
      <c r="U9" s="36">
        <v>307085.36449151253</v>
      </c>
      <c r="V9" s="36">
        <v>157400.90351340035</v>
      </c>
      <c r="W9" s="36">
        <v>356195.13183022244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275.93927025269119</v>
      </c>
      <c r="C11" s="54">
        <v>276.74725785044353</v>
      </c>
      <c r="D11" s="54">
        <v>276.30365092063425</v>
      </c>
      <c r="E11" s="54">
        <v>278.12984623585714</v>
      </c>
      <c r="F11" s="54">
        <v>277.04342081438176</v>
      </c>
      <c r="G11" s="54">
        <v>274.08687064238444</v>
      </c>
      <c r="H11" s="54">
        <v>271.81758980676591</v>
      </c>
      <c r="I11" s="54">
        <v>270.90526549577618</v>
      </c>
      <c r="J11" s="54">
        <v>268.60729973300079</v>
      </c>
      <c r="K11" s="54">
        <v>264.77580704329051</v>
      </c>
      <c r="L11" s="54">
        <v>260.86796365926239</v>
      </c>
      <c r="M11" s="54">
        <v>254.97775536030409</v>
      </c>
      <c r="N11" s="54">
        <v>252.18155928405784</v>
      </c>
      <c r="O11" s="54">
        <v>252.70530951861173</v>
      </c>
      <c r="P11" s="54">
        <v>252.90086936566755</v>
      </c>
      <c r="Q11" s="54">
        <v>253.59188830140019</v>
      </c>
      <c r="R11" s="54">
        <v>258.12670314773646</v>
      </c>
      <c r="S11" s="54">
        <v>260.2840850787959</v>
      </c>
      <c r="T11" s="54">
        <v>262.65504088987575</v>
      </c>
      <c r="U11" s="54">
        <v>261.2129484979252</v>
      </c>
      <c r="V11" s="54">
        <v>259.88718018717071</v>
      </c>
      <c r="W11" s="54">
        <v>261.21188902745143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1502.1566020030348</v>
      </c>
      <c r="C13" s="35">
        <v>1497.0070602483058</v>
      </c>
      <c r="D13" s="35">
        <v>1487.9693511708358</v>
      </c>
      <c r="E13" s="35">
        <v>1480.9035578662849</v>
      </c>
      <c r="F13" s="35">
        <v>1476.6059443635279</v>
      </c>
      <c r="G13" s="35">
        <v>1466.4404918579776</v>
      </c>
      <c r="H13" s="35">
        <v>1460.4531512513947</v>
      </c>
      <c r="I13" s="35">
        <v>1452.1289905756273</v>
      </c>
      <c r="J13" s="35">
        <v>1446.0178836945372</v>
      </c>
      <c r="K13" s="35">
        <v>1437.120085122807</v>
      </c>
      <c r="L13" s="35">
        <v>1426.7986350689434</v>
      </c>
      <c r="M13" s="35">
        <v>1408.0334453750788</v>
      </c>
      <c r="N13" s="35">
        <v>1379.4737089687881</v>
      </c>
      <c r="O13" s="35">
        <v>1356.9474203545817</v>
      </c>
      <c r="P13" s="35">
        <v>1306.9227660269653</v>
      </c>
      <c r="Q13" s="35">
        <v>1256.6341354240151</v>
      </c>
      <c r="R13" s="35">
        <v>1233.7490855372048</v>
      </c>
      <c r="S13" s="35">
        <v>1156.9372117825455</v>
      </c>
      <c r="T13" s="35">
        <v>1116.6773139997388</v>
      </c>
      <c r="U13" s="35">
        <v>1045.2652898647891</v>
      </c>
      <c r="V13" s="35">
        <v>1007.535126331013</v>
      </c>
      <c r="W13" s="35">
        <v>927.8677469142001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1425.0774676994379</v>
      </c>
      <c r="D14" s="36">
        <v>1424.0451270292815</v>
      </c>
      <c r="E14" s="36">
        <v>1423.4139360568361</v>
      </c>
      <c r="F14" s="36">
        <v>1413.3279334774152</v>
      </c>
      <c r="G14" s="36">
        <v>1412.8438979462428</v>
      </c>
      <c r="H14" s="36">
        <v>1412.3880516533084</v>
      </c>
      <c r="I14" s="36">
        <v>1412.3538369369269</v>
      </c>
      <c r="J14" s="36">
        <v>1412.3053890153788</v>
      </c>
      <c r="K14" s="36">
        <v>1408.6986682885831</v>
      </c>
      <c r="L14" s="36">
        <v>1374.2221758552712</v>
      </c>
      <c r="M14" s="36">
        <v>1299.9851375756718</v>
      </c>
      <c r="N14" s="36">
        <v>1182.2005001123948</v>
      </c>
      <c r="O14" s="36">
        <v>1049.2736164883213</v>
      </c>
      <c r="P14" s="36">
        <v>949.89307184810298</v>
      </c>
      <c r="Q14" s="36">
        <v>844.86172857981944</v>
      </c>
      <c r="R14" s="36">
        <v>798.0239980721268</v>
      </c>
      <c r="S14" s="36">
        <v>775.87079810380976</v>
      </c>
      <c r="T14" s="36">
        <v>762.6733595750311</v>
      </c>
      <c r="U14" s="36">
        <v>745.62730145358216</v>
      </c>
      <c r="V14" s="36">
        <v>737.59853899358859</v>
      </c>
      <c r="W14" s="36">
        <v>725.72286994751175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0.5352923209034629</v>
      </c>
      <c r="C16" s="44">
        <f>C7/RES_summary!C$6</f>
        <v>0.53340827815299419</v>
      </c>
      <c r="D16" s="44">
        <f>D7/RES_summary!D$6</f>
        <v>0.56040050711367795</v>
      </c>
      <c r="E16" s="44">
        <f>E7/RES_summary!E$6</f>
        <v>0.5736437453041523</v>
      </c>
      <c r="F16" s="44">
        <f>F7/RES_summary!F$6</f>
        <v>0.55411742213030946</v>
      </c>
      <c r="G16" s="44">
        <f>G7/RES_summary!G$6</f>
        <v>0.58697363480593179</v>
      </c>
      <c r="H16" s="44">
        <f>H7/RES_summary!H$6</f>
        <v>0.5798437915378265</v>
      </c>
      <c r="I16" s="44">
        <f>I7/RES_summary!I$6</f>
        <v>0.59891821265278355</v>
      </c>
      <c r="J16" s="44">
        <f>J7/RES_summary!J$6</f>
        <v>0.58278642101019607</v>
      </c>
      <c r="K16" s="44">
        <f>K7/RES_summary!K$6</f>
        <v>0.60515454714887618</v>
      </c>
      <c r="L16" s="44">
        <f>L7/RES_summary!L$6</f>
        <v>0.60225977920016271</v>
      </c>
      <c r="M16" s="44">
        <f>M7/RES_summary!M$6</f>
        <v>0.60387379383019613</v>
      </c>
      <c r="N16" s="44">
        <f>N7/RES_summary!N$6</f>
        <v>0.60616508963620819</v>
      </c>
      <c r="O16" s="44">
        <f>O7/RES_summary!O$6</f>
        <v>0.60879274767625602</v>
      </c>
      <c r="P16" s="44">
        <f>P7/RES_summary!P$6</f>
        <v>0.6109320944257941</v>
      </c>
      <c r="Q16" s="44">
        <f>Q7/RES_summary!Q$6</f>
        <v>0.61093206588503934</v>
      </c>
      <c r="R16" s="44">
        <f>R7/RES_summary!R$6</f>
        <v>0.61093204847276683</v>
      </c>
      <c r="S16" s="44">
        <f>S7/RES_summary!S$6</f>
        <v>0.61271970453666713</v>
      </c>
      <c r="T16" s="44">
        <f>T7/RES_summary!T$6</f>
        <v>0.6156990235391141</v>
      </c>
      <c r="U16" s="44">
        <f>U7/RES_summary!U$6</f>
        <v>0.62046607307118817</v>
      </c>
      <c r="V16" s="44">
        <f>V7/RES_summary!V$6</f>
        <v>0.62523311252273972</v>
      </c>
      <c r="W16" s="44">
        <f>W7/RES_summary!W$6</f>
        <v>0.62793915892023533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804.09289384666386</v>
      </c>
      <c r="C17" s="52">
        <f t="shared" si="2"/>
        <v>798.51595838992444</v>
      </c>
      <c r="D17" s="52">
        <f t="shared" si="2"/>
        <v>833.85877896574675</v>
      </c>
      <c r="E17" s="52">
        <f t="shared" si="2"/>
        <v>849.51106336866007</v>
      </c>
      <c r="F17" s="52">
        <f t="shared" si="2"/>
        <v>818.21307939300925</v>
      </c>
      <c r="G17" s="52">
        <f t="shared" si="2"/>
        <v>860.7619057324755</v>
      </c>
      <c r="H17" s="52">
        <f t="shared" si="2"/>
        <v>846.83469258497553</v>
      </c>
      <c r="I17" s="52">
        <f t="shared" si="2"/>
        <v>869.70649957684543</v>
      </c>
      <c r="J17" s="52">
        <f t="shared" si="2"/>
        <v>842.71958715507731</v>
      </c>
      <c r="K17" s="52">
        <f t="shared" si="2"/>
        <v>869.67975431104662</v>
      </c>
      <c r="L17" s="52">
        <f t="shared" si="2"/>
        <v>859.30343091971542</v>
      </c>
      <c r="M17" s="52">
        <f t="shared" si="2"/>
        <v>850.27449849845107</v>
      </c>
      <c r="N17" s="52">
        <f t="shared" si="2"/>
        <v>836.18880444785793</v>
      </c>
      <c r="O17" s="52">
        <f t="shared" si="2"/>
        <v>826.09974848987338</v>
      </c>
      <c r="P17" s="52">
        <f t="shared" si="2"/>
        <v>798.44106270160603</v>
      </c>
      <c r="Q17" s="52">
        <f t="shared" si="2"/>
        <v>767.71808841625386</v>
      </c>
      <c r="R17" s="52">
        <f t="shared" ref="R17:V17" si="3">R13*R16</f>
        <v>753.73685612864733</v>
      </c>
      <c r="S17" s="52">
        <f t="shared" si="3"/>
        <v>708.87822657087679</v>
      </c>
      <c r="T17" s="52">
        <f t="shared" si="3"/>
        <v>687.5371318379199</v>
      </c>
      <c r="U17" s="52">
        <f t="shared" si="3"/>
        <v>648.55164972002297</v>
      </c>
      <c r="V17" s="52">
        <f t="shared" si="3"/>
        <v>629.94432301193103</v>
      </c>
      <c r="W17" s="52">
        <f t="shared" ref="W17" si="4">W13*W16</f>
        <v>582.64449258651655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221.8808063434231</v>
      </c>
      <c r="C18" s="36">
        <f>C3*11630*1000/RES_summary!C$6</f>
        <v>220.98710183423049</v>
      </c>
      <c r="D18" s="36">
        <f>D3*11630*1000/RES_summary!D$6</f>
        <v>230.39822498045802</v>
      </c>
      <c r="E18" s="36">
        <f>E3*11630*1000/RES_summary!E$6</f>
        <v>236.27438143038492</v>
      </c>
      <c r="F18" s="36">
        <f>F3*11630*1000/RES_summary!F$6</f>
        <v>226.68055047010859</v>
      </c>
      <c r="G18" s="36">
        <f>G3*11630*1000/RES_summary!G$6</f>
        <v>235.9235371103893</v>
      </c>
      <c r="H18" s="36">
        <f>H3*11630*1000/RES_summary!H$6</f>
        <v>230.18456510320163</v>
      </c>
      <c r="I18" s="36">
        <f>I3*11630*1000/RES_summary!I$6</f>
        <v>235.60807017126746</v>
      </c>
      <c r="J18" s="36">
        <f>J3*11630*1000/RES_summary!J$6</f>
        <v>226.36063273783452</v>
      </c>
      <c r="K18" s="36">
        <f>K3*11630*1000/RES_summary!K$6</f>
        <v>230.27015881691804</v>
      </c>
      <c r="L18" s="36">
        <f>L3*11630*1000/RES_summary!L$6</f>
        <v>224.16473618944383</v>
      </c>
      <c r="M18" s="36">
        <f>M3*11630*1000/RES_summary!M$6</f>
        <v>216.8010830672433</v>
      </c>
      <c r="N18" s="36">
        <f>N3*11630*1000/RES_summary!N$6</f>
        <v>210.87139656153295</v>
      </c>
      <c r="O18" s="36">
        <f>O3*11630*1000/RES_summary!O$6</f>
        <v>208.75979263538071</v>
      </c>
      <c r="P18" s="36">
        <f>P3*11630*1000/RES_summary!P$6</f>
        <v>201.9264388944836</v>
      </c>
      <c r="Q18" s="36">
        <f>Q3*11630*1000/RES_summary!Q$6</f>
        <v>194.68707972461914</v>
      </c>
      <c r="R18" s="36">
        <f>R3*11630*1000/RES_summary!R$6</f>
        <v>194.55960971342753</v>
      </c>
      <c r="S18" s="36">
        <f>S3*11630*1000/RES_summary!S$6</f>
        <v>184.50972063527999</v>
      </c>
      <c r="T18" s="36">
        <f>T3*11630*1000/RES_summary!T$6</f>
        <v>180.58509347619676</v>
      </c>
      <c r="U18" s="36">
        <f>U3*11630*1000/RES_summary!U$6</f>
        <v>169.41008867656078</v>
      </c>
      <c r="V18" s="36">
        <f>V3*11630*1000/RES_summary!V$6</f>
        <v>163.71445378248697</v>
      </c>
      <c r="W18" s="36">
        <f>W3*11630*1000/RES_summary!W$6</f>
        <v>152.1936685399649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47.537459504692698</v>
      </c>
      <c r="C3" s="49">
        <f t="shared" ref="C3:W3" si="0">C5*C11/11630</f>
        <v>49.148913162522213</v>
      </c>
      <c r="D3" s="49">
        <f t="shared" si="0"/>
        <v>50.968814044935698</v>
      </c>
      <c r="E3" s="49">
        <f t="shared" si="0"/>
        <v>51.975066944000204</v>
      </c>
      <c r="F3" s="49">
        <f t="shared" si="0"/>
        <v>53.348723179719066</v>
      </c>
      <c r="G3" s="49">
        <f t="shared" si="0"/>
        <v>55.12820254885365</v>
      </c>
      <c r="H3" s="49">
        <f t="shared" si="0"/>
        <v>54.404654313817375</v>
      </c>
      <c r="I3" s="49">
        <f t="shared" si="0"/>
        <v>57.203951467802618</v>
      </c>
      <c r="J3" s="49">
        <f t="shared" si="0"/>
        <v>57.353131844555953</v>
      </c>
      <c r="K3" s="49">
        <f t="shared" si="0"/>
        <v>58.238917303541868</v>
      </c>
      <c r="L3" s="49">
        <f t="shared" si="0"/>
        <v>58.379154001275445</v>
      </c>
      <c r="M3" s="49">
        <f t="shared" si="0"/>
        <v>58.669743882220494</v>
      </c>
      <c r="N3" s="49">
        <f t="shared" si="0"/>
        <v>58.280560436376554</v>
      </c>
      <c r="O3" s="49">
        <f t="shared" si="0"/>
        <v>59.090990077127259</v>
      </c>
      <c r="P3" s="49">
        <f t="shared" si="0"/>
        <v>59.669391262369849</v>
      </c>
      <c r="Q3" s="49">
        <f t="shared" si="0"/>
        <v>59.045651435763411</v>
      </c>
      <c r="R3" s="49">
        <f t="shared" si="0"/>
        <v>57.982417069416968</v>
      </c>
      <c r="S3" s="49">
        <f t="shared" si="0"/>
        <v>57.515579098703704</v>
      </c>
      <c r="T3" s="49">
        <f t="shared" si="0"/>
        <v>58.011767663329081</v>
      </c>
      <c r="U3" s="49">
        <f t="shared" si="0"/>
        <v>59.199310333130462</v>
      </c>
      <c r="V3" s="49">
        <f t="shared" si="0"/>
        <v>62.42194847121884</v>
      </c>
      <c r="W3" s="49">
        <f t="shared" si="0"/>
        <v>67.058528295015748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1135.9949317289618</v>
      </c>
      <c r="C5" s="49">
        <f t="shared" ref="C5:W5" si="1">C7*C13/1000000</f>
        <v>1173.3710384667311</v>
      </c>
      <c r="D5" s="49">
        <f t="shared" si="1"/>
        <v>1217.2282672630363</v>
      </c>
      <c r="E5" s="49">
        <f t="shared" si="1"/>
        <v>1250.9224306799001</v>
      </c>
      <c r="F5" s="49">
        <f t="shared" si="1"/>
        <v>1271.0098327635844</v>
      </c>
      <c r="G5" s="49">
        <f t="shared" si="1"/>
        <v>1312.3933139167491</v>
      </c>
      <c r="H5" s="49">
        <f t="shared" si="1"/>
        <v>1293.3568181776106</v>
      </c>
      <c r="I5" s="49">
        <f t="shared" si="1"/>
        <v>1359.6958775213411</v>
      </c>
      <c r="J5" s="49">
        <f t="shared" si="1"/>
        <v>1384.3118573891941</v>
      </c>
      <c r="K5" s="49">
        <f t="shared" si="1"/>
        <v>1418.4529957918771</v>
      </c>
      <c r="L5" s="49">
        <f t="shared" si="1"/>
        <v>1400.5475351748023</v>
      </c>
      <c r="M5" s="49">
        <f t="shared" si="1"/>
        <v>1402.8982198363276</v>
      </c>
      <c r="N5" s="49">
        <f t="shared" si="1"/>
        <v>1398.8645266852538</v>
      </c>
      <c r="O5" s="49">
        <f t="shared" si="1"/>
        <v>1416.0910907389825</v>
      </c>
      <c r="P5" s="49">
        <f t="shared" si="1"/>
        <v>1429.254550674475</v>
      </c>
      <c r="Q5" s="49">
        <f t="shared" si="1"/>
        <v>1411.9119251038146</v>
      </c>
      <c r="R5" s="49">
        <f t="shared" si="1"/>
        <v>1393.0688521680001</v>
      </c>
      <c r="S5" s="49">
        <f t="shared" si="1"/>
        <v>1372.2598881481088</v>
      </c>
      <c r="T5" s="49">
        <f t="shared" si="1"/>
        <v>1367.4474980046236</v>
      </c>
      <c r="U5" s="49">
        <f t="shared" si="1"/>
        <v>1399.5094119672181</v>
      </c>
      <c r="V5" s="49">
        <f t="shared" si="1"/>
        <v>1424.7899522430343</v>
      </c>
      <c r="W5" s="49">
        <f t="shared" si="1"/>
        <v>1447.1179572332051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1798195</v>
      </c>
      <c r="C7" s="35">
        <v>1875362</v>
      </c>
      <c r="D7" s="35">
        <v>1970600</v>
      </c>
      <c r="E7" s="35">
        <v>2051292</v>
      </c>
      <c r="F7" s="35">
        <v>2110695</v>
      </c>
      <c r="G7" s="35">
        <v>2217496</v>
      </c>
      <c r="H7" s="35">
        <v>2208222</v>
      </c>
      <c r="I7" s="35">
        <v>2380165</v>
      </c>
      <c r="J7" s="35">
        <v>2475589</v>
      </c>
      <c r="K7" s="35">
        <v>2603408</v>
      </c>
      <c r="L7" s="35">
        <v>2622674</v>
      </c>
      <c r="M7" s="35">
        <v>2700284</v>
      </c>
      <c r="N7" s="35">
        <v>2770187</v>
      </c>
      <c r="O7" s="35">
        <v>2905498</v>
      </c>
      <c r="P7" s="35">
        <v>3036408</v>
      </c>
      <c r="Q7" s="35">
        <v>3095430</v>
      </c>
      <c r="R7" s="35">
        <v>3118601</v>
      </c>
      <c r="S7" s="35">
        <v>3140843</v>
      </c>
      <c r="T7" s="35">
        <v>3199604</v>
      </c>
      <c r="U7" s="35">
        <v>3349807</v>
      </c>
      <c r="V7" s="35">
        <v>3500874</v>
      </c>
      <c r="W7" s="35">
        <v>3598847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159353.35566263855</v>
      </c>
      <c r="D8" s="52">
        <v>181684.72999341832</v>
      </c>
      <c r="E8" s="52">
        <v>171619.95350642549</v>
      </c>
      <c r="F8" s="52">
        <v>155044.47457626439</v>
      </c>
      <c r="G8" s="52">
        <v>207400.33503810572</v>
      </c>
      <c r="H8" s="52">
        <v>96540.200951483566</v>
      </c>
      <c r="I8" s="52">
        <v>283242.39495882182</v>
      </c>
      <c r="J8" s="52">
        <v>212492.93032136187</v>
      </c>
      <c r="K8" s="52">
        <v>250956.54671944492</v>
      </c>
      <c r="L8" s="52">
        <v>148786.74790860759</v>
      </c>
      <c r="M8" s="52">
        <v>213844.84132769378</v>
      </c>
      <c r="N8" s="52">
        <v>213199.97976017091</v>
      </c>
      <c r="O8" s="52">
        <v>286036.20515508298</v>
      </c>
      <c r="P8" s="52">
        <v>289448.49471959565</v>
      </c>
      <c r="Q8" s="52">
        <v>225778.80940088397</v>
      </c>
      <c r="R8" s="52">
        <v>182524.35566263832</v>
      </c>
      <c r="S8" s="52">
        <v>203926.72999341832</v>
      </c>
      <c r="T8" s="52">
        <v>230380.95350642549</v>
      </c>
      <c r="U8" s="52">
        <v>305247.47457626462</v>
      </c>
      <c r="V8" s="52">
        <v>358467.33503810596</v>
      </c>
      <c r="W8" s="52">
        <v>194513.20095148357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82186.355662638554</v>
      </c>
      <c r="D9" s="36">
        <v>86446.729993418325</v>
      </c>
      <c r="E9" s="36">
        <v>90927.953506425489</v>
      </c>
      <c r="F9" s="36">
        <v>95641.47457626462</v>
      </c>
      <c r="G9" s="36">
        <v>100599.33503810596</v>
      </c>
      <c r="H9" s="36">
        <v>105814.20095148357</v>
      </c>
      <c r="I9" s="36">
        <v>111299.39495882206</v>
      </c>
      <c r="J9" s="36">
        <v>117068.93032136187</v>
      </c>
      <c r="K9" s="36">
        <v>123137.54671944492</v>
      </c>
      <c r="L9" s="36">
        <v>129520.74790860759</v>
      </c>
      <c r="M9" s="36">
        <v>136234.84132769378</v>
      </c>
      <c r="N9" s="36">
        <v>143296.97976017091</v>
      </c>
      <c r="O9" s="36">
        <v>150725.20515508298</v>
      </c>
      <c r="P9" s="36">
        <v>158538.49471959565</v>
      </c>
      <c r="Q9" s="36">
        <v>166756.80940088397</v>
      </c>
      <c r="R9" s="36">
        <v>159353.35566263832</v>
      </c>
      <c r="S9" s="36">
        <v>181684.72999341832</v>
      </c>
      <c r="T9" s="36">
        <v>171619.95350642549</v>
      </c>
      <c r="U9" s="36">
        <v>155044.47457626462</v>
      </c>
      <c r="V9" s="36">
        <v>207400.33503810596</v>
      </c>
      <c r="W9" s="36">
        <v>96540.200951483566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486.67528225511808</v>
      </c>
      <c r="C11" s="54">
        <v>487.14502177167901</v>
      </c>
      <c r="D11" s="54">
        <v>486.98122060166423</v>
      </c>
      <c r="E11" s="54">
        <v>483.21943370236107</v>
      </c>
      <c r="F11" s="54">
        <v>488.1517314709393</v>
      </c>
      <c r="G11" s="54">
        <v>488.52808746009686</v>
      </c>
      <c r="H11" s="54">
        <v>489.21235097459919</v>
      </c>
      <c r="I11" s="54">
        <v>489.2873226793339</v>
      </c>
      <c r="J11" s="54">
        <v>481.8400707844666</v>
      </c>
      <c r="K11" s="54">
        <v>477.50514839024788</v>
      </c>
      <c r="L11" s="54">
        <v>484.77437857908461</v>
      </c>
      <c r="M11" s="54">
        <v>486.37107931452783</v>
      </c>
      <c r="N11" s="54">
        <v>484.53792697222764</v>
      </c>
      <c r="O11" s="54">
        <v>485.29944089851045</v>
      </c>
      <c r="P11" s="54">
        <v>485.53633784400353</v>
      </c>
      <c r="Q11" s="54">
        <v>486.36243804473639</v>
      </c>
      <c r="R11" s="54">
        <v>484.06473913178587</v>
      </c>
      <c r="S11" s="54">
        <v>487.44861720080291</v>
      </c>
      <c r="T11" s="54">
        <v>493.38410352792647</v>
      </c>
      <c r="U11" s="54">
        <v>491.94951694289455</v>
      </c>
      <c r="V11" s="54">
        <v>509.52581436820998</v>
      </c>
      <c r="W11" s="54">
        <v>538.92682360333163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631.74179203532526</v>
      </c>
      <c r="C13" s="35">
        <v>625.67708979212068</v>
      </c>
      <c r="D13" s="35">
        <v>617.69423894399483</v>
      </c>
      <c r="E13" s="35">
        <v>609.82172732107381</v>
      </c>
      <c r="F13" s="35">
        <v>602.17598125905658</v>
      </c>
      <c r="G13" s="35">
        <v>591.83570744513133</v>
      </c>
      <c r="H13" s="35">
        <v>585.70054015294238</v>
      </c>
      <c r="I13" s="35">
        <v>571.26118463272132</v>
      </c>
      <c r="J13" s="35">
        <v>559.18484748041533</v>
      </c>
      <c r="K13" s="35">
        <v>544.84467889469386</v>
      </c>
      <c r="L13" s="35">
        <v>534.01510640468553</v>
      </c>
      <c r="M13" s="35">
        <v>519.53728564711253</v>
      </c>
      <c r="N13" s="35">
        <v>504.97115418029682</v>
      </c>
      <c r="O13" s="35">
        <v>487.38326123059881</v>
      </c>
      <c r="P13" s="35">
        <v>470.70569919275505</v>
      </c>
      <c r="Q13" s="35">
        <v>456.12788048956514</v>
      </c>
      <c r="R13" s="35">
        <v>446.6967246428768</v>
      </c>
      <c r="S13" s="35">
        <v>436.90814477135876</v>
      </c>
      <c r="T13" s="35">
        <v>427.38023143008434</v>
      </c>
      <c r="U13" s="35">
        <v>417.78807315383187</v>
      </c>
      <c r="V13" s="35">
        <v>406.98121447473812</v>
      </c>
      <c r="W13" s="35">
        <v>402.1059959573733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560.36888569817188</v>
      </c>
      <c r="D14" s="36">
        <v>541.97862925248683</v>
      </c>
      <c r="E14" s="36">
        <v>531.04053374368095</v>
      </c>
      <c r="F14" s="36">
        <v>519.25822474759275</v>
      </c>
      <c r="G14" s="36">
        <v>505.9600570482184</v>
      </c>
      <c r="H14" s="36">
        <v>495.24194813687529</v>
      </c>
      <c r="I14" s="36">
        <v>482.45439595061544</v>
      </c>
      <c r="J14" s="36">
        <v>463.88986001393954</v>
      </c>
      <c r="K14" s="36">
        <v>446.02252580082239</v>
      </c>
      <c r="L14" s="36">
        <v>429.59611437791591</v>
      </c>
      <c r="M14" s="36">
        <v>413.4583135631654</v>
      </c>
      <c r="N14" s="36">
        <v>405.68952085812941</v>
      </c>
      <c r="O14" s="36">
        <v>393.11798030017547</v>
      </c>
      <c r="P14" s="36">
        <v>391.499195067541</v>
      </c>
      <c r="Q14" s="36">
        <v>389.7824612853276</v>
      </c>
      <c r="R14" s="36">
        <v>385.99555195440968</v>
      </c>
      <c r="S14" s="36">
        <v>380.82441129986319</v>
      </c>
      <c r="T14" s="36">
        <v>374.70442002153305</v>
      </c>
      <c r="U14" s="36">
        <v>368.78284658785554</v>
      </c>
      <c r="V14" s="36">
        <v>363.25994838462316</v>
      </c>
      <c r="W14" s="36">
        <v>360.58612906382155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0.41111692333157901</v>
      </c>
      <c r="C16" s="44">
        <f>C7/RES_summary!C$6</f>
        <v>0.42616333198578094</v>
      </c>
      <c r="D16" s="44">
        <f>D7/RES_summary!D$6</f>
        <v>0.44414142837019299</v>
      </c>
      <c r="E16" s="44">
        <f>E7/RES_summary!E$6</f>
        <v>0.45855660847857999</v>
      </c>
      <c r="F16" s="44">
        <f>F7/RES_summary!F$6</f>
        <v>0.46814636489818839</v>
      </c>
      <c r="G16" s="44">
        <f>G7/RES_summary!G$6</f>
        <v>0.48719375670235909</v>
      </c>
      <c r="H16" s="44">
        <f>H7/RES_summary!H$6</f>
        <v>0.48276180198961816</v>
      </c>
      <c r="I16" s="44">
        <f>I7/RES_summary!I$6</f>
        <v>0.51608121167468235</v>
      </c>
      <c r="J16" s="44">
        <f>J7/RES_summary!J$6</f>
        <v>0.53170015294286688</v>
      </c>
      <c r="K16" s="44">
        <f>K7/RES_summary!K$6</f>
        <v>0.5520065356830185</v>
      </c>
      <c r="L16" s="44">
        <f>L7/RES_summary!L$6</f>
        <v>0.55115353141461265</v>
      </c>
      <c r="M16" s="44">
        <f>M7/RES_summary!M$6</f>
        <v>0.5579445006921917</v>
      </c>
      <c r="N16" s="44">
        <f>N7/RES_summary!N$6</f>
        <v>0.56999990534936573</v>
      </c>
      <c r="O16" s="44">
        <f>O7/RES_summary!O$6</f>
        <v>0.59555283349495569</v>
      </c>
      <c r="P16" s="44">
        <f>P7/RES_summary!P$6</f>
        <v>0.61999990607324285</v>
      </c>
      <c r="Q16" s="44">
        <f>Q7/RES_summary!Q$6</f>
        <v>0.62750002229900292</v>
      </c>
      <c r="R16" s="44">
        <f>R7/RES_summary!R$6</f>
        <v>0.6299999131341385</v>
      </c>
      <c r="S16" s="44">
        <f>S7/RES_summary!S$6</f>
        <v>0.63249995972419126</v>
      </c>
      <c r="T16" s="44">
        <f>T7/RES_summary!T$6</f>
        <v>0.64000003200396205</v>
      </c>
      <c r="U16" s="44">
        <f>U7/RES_summary!U$6</f>
        <v>0.66437506867257357</v>
      </c>
      <c r="V16" s="44">
        <f>V7/RES_summary!V$6</f>
        <v>0.69000005912809703</v>
      </c>
      <c r="W16" s="44">
        <f>W7/RES_summary!W$6</f>
        <v>0.70203063043626257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259.71974188154115</v>
      </c>
      <c r="C17" s="52">
        <f t="shared" si="2"/>
        <v>266.64063333297679</v>
      </c>
      <c r="D17" s="52">
        <f t="shared" si="2"/>
        <v>274.34360158062515</v>
      </c>
      <c r="E17" s="52">
        <f t="shared" si="2"/>
        <v>279.63778305690101</v>
      </c>
      <c r="F17" s="52">
        <f t="shared" si="2"/>
        <v>281.90649665542696</v>
      </c>
      <c r="G17" s="52">
        <f t="shared" si="2"/>
        <v>288.3386616607919</v>
      </c>
      <c r="H17" s="52">
        <f t="shared" si="2"/>
        <v>282.75384819052715</v>
      </c>
      <c r="I17" s="52">
        <f t="shared" si="2"/>
        <v>294.81716434796925</v>
      </c>
      <c r="J17" s="52">
        <f t="shared" si="2"/>
        <v>297.31866892867049</v>
      </c>
      <c r="K17" s="52">
        <f t="shared" si="2"/>
        <v>300.75782368198657</v>
      </c>
      <c r="L17" s="52">
        <f t="shared" si="2"/>
        <v>294.32431172369257</v>
      </c>
      <c r="M17" s="52">
        <f t="shared" si="2"/>
        <v>289.87297143135476</v>
      </c>
      <c r="N17" s="52">
        <f t="shared" si="2"/>
        <v>287.83351008692915</v>
      </c>
      <c r="O17" s="52">
        <f t="shared" si="2"/>
        <v>290.26248222389529</v>
      </c>
      <c r="P17" s="52">
        <f t="shared" si="2"/>
        <v>291.83748928764822</v>
      </c>
      <c r="Q17" s="52">
        <f t="shared" si="2"/>
        <v>286.22025517839904</v>
      </c>
      <c r="R17" s="52">
        <f t="shared" ref="R17:V17" si="3">R13*R16</f>
        <v>281.41889772231656</v>
      </c>
      <c r="S17" s="52">
        <f t="shared" si="3"/>
        <v>276.34438397105555</v>
      </c>
      <c r="T17" s="52">
        <f t="shared" si="3"/>
        <v>273.5233617931147</v>
      </c>
      <c r="U17" s="52">
        <f t="shared" si="3"/>
        <v>277.56797979215924</v>
      </c>
      <c r="V17" s="52">
        <f t="shared" si="3"/>
        <v>280.81706205159406</v>
      </c>
      <c r="W17" s="52">
        <f t="shared" ref="W17" si="4">W13*W16</f>
        <v>282.29072584415604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126.39917868742545</v>
      </c>
      <c r="C18" s="36">
        <f>C3*11630*1000/RES_summary!C$6</f>
        <v>129.89265713020725</v>
      </c>
      <c r="D18" s="36">
        <f>D3*11630*1000/RES_summary!D$6</f>
        <v>133.60018196198951</v>
      </c>
      <c r="E18" s="36">
        <f>E3*11630*1000/RES_summary!E$6</f>
        <v>135.1264111705394</v>
      </c>
      <c r="F18" s="36">
        <f>F3*11630*1000/RES_summary!F$6</f>
        <v>137.61314445525323</v>
      </c>
      <c r="G18" s="36">
        <f>G3*11630*1000/RES_summary!G$6</f>
        <v>140.86153492195064</v>
      </c>
      <c r="H18" s="36">
        <f>H3*11630*1000/RES_summary!H$6</f>
        <v>138.3266748204027</v>
      </c>
      <c r="I18" s="36">
        <f>I3*11630*1000/RES_summary!I$6</f>
        <v>144.25030102373103</v>
      </c>
      <c r="J18" s="36">
        <f>J3*11630*1000/RES_summary!J$6</f>
        <v>143.26004848213401</v>
      </c>
      <c r="K18" s="36">
        <f>K3*11630*1000/RES_summary!K$6</f>
        <v>143.61340922679503</v>
      </c>
      <c r="L18" s="36">
        <f>L3*11630*1000/RES_summary!L$6</f>
        <v>142.68088531656988</v>
      </c>
      <c r="M18" s="36">
        <f>M3*11630*1000/RES_summary!M$6</f>
        <v>140.98582997917731</v>
      </c>
      <c r="N18" s="36">
        <f>N3*11630*1000/RES_summary!N$6</f>
        <v>139.46625229066041</v>
      </c>
      <c r="O18" s="36">
        <f>O3*11630*1000/RES_summary!O$6</f>
        <v>140.86422033707021</v>
      </c>
      <c r="P18" s="36">
        <f>P3*11630*1000/RES_summary!P$6</f>
        <v>141.69770579431335</v>
      </c>
      <c r="Q18" s="36">
        <f>Q3*11630*1000/RES_summary!Q$6</f>
        <v>139.20678112635275</v>
      </c>
      <c r="R18" s="36">
        <f>R3*11630*1000/RES_summary!R$6</f>
        <v>136.22496531270787</v>
      </c>
      <c r="S18" s="36">
        <f>S3*11630*1000/RES_summary!S$6</f>
        <v>134.70368783789877</v>
      </c>
      <c r="T18" s="36">
        <f>T3*11630*1000/RES_summary!T$6</f>
        <v>134.9520786522406</v>
      </c>
      <c r="U18" s="36">
        <f>U3*11630*1000/RES_summary!U$6</f>
        <v>136.54943357756784</v>
      </c>
      <c r="V18" s="36">
        <f>V3*11630*1000/RES_summary!V$6</f>
        <v>143.08354223032663</v>
      </c>
      <c r="W18" s="36">
        <f>W3*11630*1000/RES_summary!W$6</f>
        <v>152.13404421186993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106.83055503112294</v>
      </c>
      <c r="C3" s="49">
        <f t="shared" ref="C3:W3" si="0">C5*C11/11630</f>
        <v>123.28825874409047</v>
      </c>
      <c r="D3" s="49">
        <f t="shared" si="0"/>
        <v>141.86731623992117</v>
      </c>
      <c r="E3" s="49">
        <f t="shared" si="0"/>
        <v>158.64522467073004</v>
      </c>
      <c r="F3" s="49">
        <f t="shared" si="0"/>
        <v>170.21141016697547</v>
      </c>
      <c r="G3" s="49">
        <f t="shared" si="0"/>
        <v>190.14848575984774</v>
      </c>
      <c r="H3" s="49">
        <f t="shared" si="0"/>
        <v>201.0819468261266</v>
      </c>
      <c r="I3" s="49">
        <f t="shared" si="0"/>
        <v>214.04946464979517</v>
      </c>
      <c r="J3" s="49">
        <f t="shared" si="0"/>
        <v>222.68163285400172</v>
      </c>
      <c r="K3" s="49">
        <f t="shared" si="0"/>
        <v>232.66542977542201</v>
      </c>
      <c r="L3" s="49">
        <f t="shared" si="0"/>
        <v>238.75345239070339</v>
      </c>
      <c r="M3" s="49">
        <f t="shared" si="0"/>
        <v>247.24329082906968</v>
      </c>
      <c r="N3" s="49">
        <f t="shared" si="0"/>
        <v>251.85540243188959</v>
      </c>
      <c r="O3" s="49">
        <f t="shared" si="0"/>
        <v>253.97113641792922</v>
      </c>
      <c r="P3" s="49">
        <f t="shared" si="0"/>
        <v>258.68239039351772</v>
      </c>
      <c r="Q3" s="49">
        <f t="shared" si="0"/>
        <v>269.14599197757622</v>
      </c>
      <c r="R3" s="49">
        <f t="shared" si="0"/>
        <v>269.32100424391967</v>
      </c>
      <c r="S3" s="49">
        <f t="shared" si="0"/>
        <v>264.05062161769166</v>
      </c>
      <c r="T3" s="49">
        <f t="shared" si="0"/>
        <v>264.23779462998431</v>
      </c>
      <c r="U3" s="49">
        <f t="shared" si="0"/>
        <v>257.50657800492121</v>
      </c>
      <c r="V3" s="49">
        <f t="shared" si="0"/>
        <v>281.18459184143018</v>
      </c>
      <c r="W3" s="49">
        <f t="shared" si="0"/>
        <v>282.49399318908121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871.82570334105776</v>
      </c>
      <c r="C5" s="49">
        <f t="shared" ref="C5:W5" si="1">C7*C13/1000000</f>
        <v>997.65493787592061</v>
      </c>
      <c r="D5" s="49">
        <f t="shared" si="1"/>
        <v>1141.0820263018247</v>
      </c>
      <c r="E5" s="49">
        <f t="shared" si="1"/>
        <v>1270.5625358808134</v>
      </c>
      <c r="F5" s="49">
        <f t="shared" si="1"/>
        <v>1357.6501781440195</v>
      </c>
      <c r="G5" s="49">
        <f t="shared" si="1"/>
        <v>1515.9170546614209</v>
      </c>
      <c r="H5" s="49">
        <f t="shared" si="1"/>
        <v>1601.3999650201902</v>
      </c>
      <c r="I5" s="49">
        <f t="shared" si="1"/>
        <v>1705.5668337992097</v>
      </c>
      <c r="J5" s="49">
        <f t="shared" si="1"/>
        <v>1780.6552394576847</v>
      </c>
      <c r="K5" s="49">
        <f t="shared" si="1"/>
        <v>1872.4294369040354</v>
      </c>
      <c r="L5" s="49">
        <f t="shared" si="1"/>
        <v>1930.0316923374071</v>
      </c>
      <c r="M5" s="49">
        <f t="shared" si="1"/>
        <v>1998.5276296506127</v>
      </c>
      <c r="N5" s="49">
        <f t="shared" si="1"/>
        <v>2037.8887145385602</v>
      </c>
      <c r="O5" s="49">
        <f t="shared" si="1"/>
        <v>2056.4320363791962</v>
      </c>
      <c r="P5" s="49">
        <f t="shared" si="1"/>
        <v>2095.2210730456113</v>
      </c>
      <c r="Q5" s="49">
        <f t="shared" si="1"/>
        <v>2179.4919291209717</v>
      </c>
      <c r="R5" s="49">
        <f t="shared" si="1"/>
        <v>2165.2798107234062</v>
      </c>
      <c r="S5" s="49">
        <f t="shared" si="1"/>
        <v>2125.4822486469743</v>
      </c>
      <c r="T5" s="49">
        <f t="shared" si="1"/>
        <v>2098.5147908074418</v>
      </c>
      <c r="U5" s="49">
        <f t="shared" si="1"/>
        <v>2072.2078778702371</v>
      </c>
      <c r="V5" s="49">
        <f t="shared" si="1"/>
        <v>2060.7836652620849</v>
      </c>
      <c r="W5" s="49">
        <f t="shared" si="1"/>
        <v>2008.5244122690192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2379951.2996044243</v>
      </c>
      <c r="C7" s="35">
        <v>2780676.6298462292</v>
      </c>
      <c r="D7" s="35">
        <v>3261858.3349060165</v>
      </c>
      <c r="E7" s="35">
        <v>3719999.035049215</v>
      </c>
      <c r="F7" s="35">
        <v>4058474.1066042949</v>
      </c>
      <c r="G7" s="35">
        <v>4660995.0737947607</v>
      </c>
      <c r="H7" s="35">
        <v>5054216.1909095403</v>
      </c>
      <c r="I7" s="35">
        <v>5560255.6111253873</v>
      </c>
      <c r="J7" s="35">
        <v>6029143.1806268804</v>
      </c>
      <c r="K7" s="35">
        <v>6667578.6341307741</v>
      </c>
      <c r="L7" s="35">
        <v>7256324.9742430281</v>
      </c>
      <c r="M7" s="35">
        <v>8000704.2160184924</v>
      </c>
      <c r="N7" s="35">
        <v>8574920.710606236</v>
      </c>
      <c r="O7" s="35">
        <v>9249968.585562136</v>
      </c>
      <c r="P7" s="35">
        <v>10088071.771227155</v>
      </c>
      <c r="Q7" s="35">
        <v>11497195.03958484</v>
      </c>
      <c r="R7" s="35">
        <v>12241867.189599423</v>
      </c>
      <c r="S7" s="35">
        <v>13100508.410491247</v>
      </c>
      <c r="T7" s="35">
        <v>13991332.713035667</v>
      </c>
      <c r="U7" s="35">
        <v>14828940.238339677</v>
      </c>
      <c r="V7" s="35">
        <v>15533662.797084931</v>
      </c>
      <c r="W7" s="35">
        <v>16023096.383549344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626735.48421518691</v>
      </c>
      <c r="D8" s="52">
        <v>724643.76306963805</v>
      </c>
      <c r="E8" s="52">
        <v>720402.25188468723</v>
      </c>
      <c r="F8" s="52">
        <v>620987.76402180735</v>
      </c>
      <c r="G8" s="52">
        <v>906848.53970277915</v>
      </c>
      <c r="H8" s="52">
        <v>721048.05679164082</v>
      </c>
      <c r="I8" s="52">
        <v>859180.28579925653</v>
      </c>
      <c r="J8" s="52">
        <v>849297.03514188528</v>
      </c>
      <c r="K8" s="52">
        <v>1265170.9377190806</v>
      </c>
      <c r="L8" s="52">
        <v>1313390.1031818921</v>
      </c>
      <c r="M8" s="52">
        <v>1464781.493660152</v>
      </c>
      <c r="N8" s="52">
        <v>1195204.258609551</v>
      </c>
      <c r="O8" s="52">
        <v>1581896.4146586787</v>
      </c>
      <c r="P8" s="52">
        <v>1559151.2424566597</v>
      </c>
      <c r="Q8" s="52">
        <v>2268303.5541569423</v>
      </c>
      <c r="R8" s="52">
        <v>1593969.1851564683</v>
      </c>
      <c r="S8" s="52">
        <v>2123812.1586109046</v>
      </c>
      <c r="T8" s="52">
        <v>2204214.4057263117</v>
      </c>
      <c r="U8" s="52">
        <v>2302389.0189641621</v>
      </c>
      <c r="V8" s="52">
        <v>1899926.8173548058</v>
      </c>
      <c r="W8" s="52">
        <v>2071330.0011230912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226010.15397338197</v>
      </c>
      <c r="D9" s="36">
        <v>243462.05800985079</v>
      </c>
      <c r="E9" s="36">
        <v>262261.55174148874</v>
      </c>
      <c r="F9" s="36">
        <v>282512.69246672746</v>
      </c>
      <c r="G9" s="36">
        <v>304327.57251231279</v>
      </c>
      <c r="H9" s="36">
        <v>327826.93967686128</v>
      </c>
      <c r="I9" s="36">
        <v>353140.86558340956</v>
      </c>
      <c r="J9" s="36">
        <v>380409.46564039215</v>
      </c>
      <c r="K9" s="36">
        <v>626735.48421518691</v>
      </c>
      <c r="L9" s="36">
        <v>724643.76306963805</v>
      </c>
      <c r="M9" s="36">
        <v>720402.25188468769</v>
      </c>
      <c r="N9" s="36">
        <v>620987.76402180642</v>
      </c>
      <c r="O9" s="36">
        <v>906848.53970277868</v>
      </c>
      <c r="P9" s="36">
        <v>721048.05679164082</v>
      </c>
      <c r="Q9" s="36">
        <v>859180.28579925746</v>
      </c>
      <c r="R9" s="36">
        <v>849297.03514188528</v>
      </c>
      <c r="S9" s="36">
        <v>1265170.9377190806</v>
      </c>
      <c r="T9" s="36">
        <v>1313390.1031818911</v>
      </c>
      <c r="U9" s="36">
        <v>1464781.493660152</v>
      </c>
      <c r="V9" s="36">
        <v>1195204.2586095519</v>
      </c>
      <c r="W9" s="36">
        <v>1581896.4146586768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1425.1006253321234</v>
      </c>
      <c r="C11" s="54">
        <v>1437.2128025011596</v>
      </c>
      <c r="D11" s="54">
        <v>1445.923123701773</v>
      </c>
      <c r="E11" s="54">
        <v>1452.1473054779783</v>
      </c>
      <c r="F11" s="54">
        <v>1458.0771483771227</v>
      </c>
      <c r="G11" s="54">
        <v>1458.8046770678689</v>
      </c>
      <c r="H11" s="54">
        <v>1460.3366383602786</v>
      </c>
      <c r="I11" s="54">
        <v>1459.5706392413265</v>
      </c>
      <c r="J11" s="54">
        <v>1454.4013533359687</v>
      </c>
      <c r="K11" s="54">
        <v>1445.1273276082547</v>
      </c>
      <c r="L11" s="54">
        <v>1438.6824124846851</v>
      </c>
      <c r="M11" s="54">
        <v>1438.7789438992002</v>
      </c>
      <c r="N11" s="54">
        <v>1437.3102463281996</v>
      </c>
      <c r="O11" s="54">
        <v>1436.3150662353676</v>
      </c>
      <c r="P11" s="54">
        <v>1435.8753064198104</v>
      </c>
      <c r="Q11" s="54">
        <v>1436.1915476152574</v>
      </c>
      <c r="R11" s="54">
        <v>1446.5582064012024</v>
      </c>
      <c r="S11" s="54">
        <v>1444.805634753531</v>
      </c>
      <c r="T11" s="54">
        <v>1464.4097649482337</v>
      </c>
      <c r="U11" s="54">
        <v>1445.2225252976139</v>
      </c>
      <c r="V11" s="54">
        <v>1586.8607939009166</v>
      </c>
      <c r="W11" s="54">
        <v>1635.7307487627247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366.32081651669318</v>
      </c>
      <c r="C13" s="35">
        <v>358.78135816572484</v>
      </c>
      <c r="D13" s="35">
        <v>349.82574629032831</v>
      </c>
      <c r="E13" s="35">
        <v>341.54915738143575</v>
      </c>
      <c r="F13" s="35">
        <v>334.52232107006313</v>
      </c>
      <c r="G13" s="35">
        <v>325.23463995580522</v>
      </c>
      <c r="H13" s="35">
        <v>316.84437399026405</v>
      </c>
      <c r="I13" s="35">
        <v>306.74252284132052</v>
      </c>
      <c r="J13" s="35">
        <v>295.34134222908619</v>
      </c>
      <c r="K13" s="35">
        <v>280.82599990935637</v>
      </c>
      <c r="L13" s="35">
        <v>265.97922490905887</v>
      </c>
      <c r="M13" s="35">
        <v>249.79396509238398</v>
      </c>
      <c r="N13" s="35">
        <v>237.65685809991402</v>
      </c>
      <c r="O13" s="35">
        <v>222.31773193143482</v>
      </c>
      <c r="P13" s="35">
        <v>207.69291897997073</v>
      </c>
      <c r="Q13" s="35">
        <v>189.56727459323614</v>
      </c>
      <c r="R13" s="35">
        <v>176.87496336857893</v>
      </c>
      <c r="S13" s="35">
        <v>162.24425663853089</v>
      </c>
      <c r="T13" s="35">
        <v>149.98676922694179</v>
      </c>
      <c r="U13" s="35">
        <v>139.74079364839707</v>
      </c>
      <c r="V13" s="35">
        <v>132.66566245076558</v>
      </c>
      <c r="W13" s="35">
        <v>125.35182739904997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332.87002879802873</v>
      </c>
      <c r="D14" s="36">
        <v>321.00229127971278</v>
      </c>
      <c r="E14" s="36">
        <v>313.09226860935638</v>
      </c>
      <c r="F14" s="36">
        <v>306.89481095356149</v>
      </c>
      <c r="G14" s="36">
        <v>297.45695070211536</v>
      </c>
      <c r="H14" s="36">
        <v>285.10269272769102</v>
      </c>
      <c r="I14" s="36">
        <v>271.80525771457104</v>
      </c>
      <c r="J14" s="36">
        <v>252.49153458626844</v>
      </c>
      <c r="K14" s="36">
        <v>237.43483759386362</v>
      </c>
      <c r="L14" s="36">
        <v>220.96600472105698</v>
      </c>
      <c r="M14" s="36">
        <v>200.74551319754303</v>
      </c>
      <c r="N14" s="36">
        <v>192.38469548242406</v>
      </c>
      <c r="O14" s="36">
        <v>182.24437487678043</v>
      </c>
      <c r="P14" s="36">
        <v>156.72743771717424</v>
      </c>
      <c r="Q14" s="36">
        <v>140.10495839408171</v>
      </c>
      <c r="R14" s="36">
        <v>125.61610048021232</v>
      </c>
      <c r="S14" s="36">
        <v>122.70298622822658</v>
      </c>
      <c r="T14" s="36">
        <v>119.42899257751886</v>
      </c>
      <c r="U14" s="36">
        <v>116.28851489672306</v>
      </c>
      <c r="V14" s="36">
        <v>115.01221664315051</v>
      </c>
      <c r="W14" s="36">
        <v>113.95213224751596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0.54412244276753297</v>
      </c>
      <c r="C16" s="44">
        <f>C7/RES_summary!C$6</f>
        <v>0.63188995924534097</v>
      </c>
      <c r="D16" s="44">
        <f>D7/RES_summary!D$6</f>
        <v>0.7351702121213729</v>
      </c>
      <c r="E16" s="44">
        <f>E7/RES_summary!E$6</f>
        <v>0.83158816056210338</v>
      </c>
      <c r="F16" s="44">
        <f>F7/RES_summary!F$6</f>
        <v>0.90015843124668571</v>
      </c>
      <c r="G16" s="44">
        <f>G7/RES_summary!G$6</f>
        <v>1.0240413962294674</v>
      </c>
      <c r="H16" s="44">
        <f>H7/RES_summary!H$6</f>
        <v>1.1049534494125108</v>
      </c>
      <c r="I16" s="44">
        <f>I7/RES_summary!I$6</f>
        <v>1.2056069444809672</v>
      </c>
      <c r="J16" s="44">
        <f>J7/RES_summary!J$6</f>
        <v>1.2949226835527849</v>
      </c>
      <c r="K16" s="44">
        <f>K7/RES_summary!K$6</f>
        <v>1.4137419041581807</v>
      </c>
      <c r="L16" s="44">
        <f>L7/RES_summary!L$6</f>
        <v>1.5249127930677215</v>
      </c>
      <c r="M16" s="44">
        <f>M7/RES_summary!M$6</f>
        <v>1.6531405285489786</v>
      </c>
      <c r="N16" s="44">
        <f>N7/RES_summary!N$6</f>
        <v>1.7643949644640853</v>
      </c>
      <c r="O16" s="44">
        <f>O7/RES_summary!O$6</f>
        <v>1.8960071563879437</v>
      </c>
      <c r="P16" s="44">
        <f>P7/RES_summary!P$6</f>
        <v>2.0598692766653786</v>
      </c>
      <c r="Q16" s="44">
        <f>Q7/RES_summary!Q$6</f>
        <v>2.3306907743723722</v>
      </c>
      <c r="R16" s="44">
        <f>R7/RES_summary!R$6</f>
        <v>2.4730240470157279</v>
      </c>
      <c r="S16" s="44">
        <f>S7/RES_summary!S$6</f>
        <v>2.6381678555732146</v>
      </c>
      <c r="T16" s="44">
        <f>T7/RES_summary!T$6</f>
        <v>2.7986130108978826</v>
      </c>
      <c r="U16" s="44">
        <f>U7/RES_summary!U$6</f>
        <v>2.9410584517819718</v>
      </c>
      <c r="V16" s="44">
        <f>V7/RES_summary!V$6</f>
        <v>3.061586406270127</v>
      </c>
      <c r="W16" s="44">
        <f>W7/RES_summary!W$6</f>
        <v>3.1256411999965947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199.32337751966034</v>
      </c>
      <c r="C17" s="52">
        <f t="shared" si="2"/>
        <v>226.71033778932795</v>
      </c>
      <c r="D17" s="52">
        <f t="shared" si="2"/>
        <v>257.18146810577826</v>
      </c>
      <c r="E17" s="52">
        <f t="shared" si="2"/>
        <v>284.02823552836452</v>
      </c>
      <c r="F17" s="52">
        <f t="shared" si="2"/>
        <v>301.12308775142816</v>
      </c>
      <c r="G17" s="52">
        <f t="shared" si="2"/>
        <v>333.05373480253093</v>
      </c>
      <c r="H17" s="52">
        <f t="shared" si="2"/>
        <v>350.09828396748986</v>
      </c>
      <c r="I17" s="52">
        <f t="shared" si="2"/>
        <v>369.81091570510773</v>
      </c>
      <c r="J17" s="52">
        <f t="shared" si="2"/>
        <v>382.44420344336976</v>
      </c>
      <c r="K17" s="52">
        <f t="shared" si="2"/>
        <v>397.01548384897853</v>
      </c>
      <c r="L17" s="52">
        <f t="shared" si="2"/>
        <v>405.59512275406064</v>
      </c>
      <c r="M17" s="52">
        <f t="shared" si="2"/>
        <v>412.94452748116879</v>
      </c>
      <c r="N17" s="52">
        <f t="shared" si="2"/>
        <v>419.32056370184398</v>
      </c>
      <c r="O17" s="52">
        <f t="shared" si="2"/>
        <v>421.51601073393687</v>
      </c>
      <c r="P17" s="52">
        <f t="shared" si="2"/>
        <v>427.82026278779335</v>
      </c>
      <c r="Q17" s="52">
        <f t="shared" si="2"/>
        <v>441.82269801736965</v>
      </c>
      <c r="R17" s="52">
        <f t="shared" ref="R17:V17" si="3">R13*R16</f>
        <v>437.41603772552168</v>
      </c>
      <c r="S17" s="52">
        <f t="shared" si="3"/>
        <v>428.02758261514333</v>
      </c>
      <c r="T17" s="52">
        <f t="shared" si="3"/>
        <v>419.75492382105745</v>
      </c>
      <c r="U17" s="52">
        <f t="shared" si="3"/>
        <v>410.98584221833869</v>
      </c>
      <c r="V17" s="52">
        <f t="shared" si="3"/>
        <v>406.16738873808515</v>
      </c>
      <c r="W17" s="52">
        <f t="shared" ref="W17" si="4">W13*W16</f>
        <v>391.80483621333258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284.05586994657887</v>
      </c>
      <c r="C18" s="36">
        <f>C3*11630*1000/RES_summary!C$6</f>
        <v>325.83099993018453</v>
      </c>
      <c r="D18" s="36">
        <f>D3*11630*1000/RES_summary!D$6</f>
        <v>371.86463172171477</v>
      </c>
      <c r="E18" s="36">
        <f>E3*11630*1000/RES_summary!E$6</f>
        <v>412.45083690217916</v>
      </c>
      <c r="F18" s="36">
        <f>F3*11630*1000/RES_summary!F$6</f>
        <v>439.06069309911646</v>
      </c>
      <c r="G18" s="36">
        <f>G3*11630*1000/RES_summary!G$6</f>
        <v>485.86034604485383</v>
      </c>
      <c r="H18" s="36">
        <f>H3*11630*1000/RES_summary!H$6</f>
        <v>511.26135110478651</v>
      </c>
      <c r="I18" s="36">
        <f>I3*11630*1000/RES_summary!I$6</f>
        <v>539.76515463412431</v>
      </c>
      <c r="J18" s="36">
        <f>J3*11630*1000/RES_summary!J$6</f>
        <v>556.22736706353351</v>
      </c>
      <c r="K18" s="36">
        <f>K3*11630*1000/RES_summary!K$6</f>
        <v>573.73792519377264</v>
      </c>
      <c r="L18" s="36">
        <f>L3*11630*1000/RES_summary!L$6</f>
        <v>583.52256969583391</v>
      </c>
      <c r="M18" s="36">
        <f>M3*11630*1000/RES_summary!M$6</f>
        <v>594.1358911383104</v>
      </c>
      <c r="N18" s="36">
        <f>N3*11630*1000/RES_summary!N$6</f>
        <v>602.69374270477681</v>
      </c>
      <c r="O18" s="36">
        <f>O3*11630*1000/RES_summary!O$6</f>
        <v>605.42979687658237</v>
      </c>
      <c r="P18" s="36">
        <f>P3*11630*1000/RES_summary!P$6</f>
        <v>614.29655092302653</v>
      </c>
      <c r="Q18" s="36">
        <f>Q3*11630*1000/RES_summary!Q$6</f>
        <v>634.54202443711461</v>
      </c>
      <c r="R18" s="36">
        <f>R3*11630*1000/RES_summary!R$6</f>
        <v>632.74775898335145</v>
      </c>
      <c r="S18" s="36">
        <f>S3*11630*1000/RES_summary!S$6</f>
        <v>618.41666319229159</v>
      </c>
      <c r="T18" s="36">
        <f>T3*11630*1000/RES_summary!T$6</f>
        <v>614.69320932865844</v>
      </c>
      <c r="U18" s="36">
        <f>U3*11630*1000/RES_summary!U$6</f>
        <v>593.96599675235427</v>
      </c>
      <c r="V18" s="36">
        <f>V3*11630*1000/RES_summary!V$6</f>
        <v>644.53110494958014</v>
      </c>
      <c r="W18" s="36">
        <f>W3*11630*1000/RES_summary!W$6</f>
        <v>640.88721810809125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23.093086030889584</v>
      </c>
      <c r="C3" s="49">
        <f t="shared" ref="C3:W3" si="0">C5*C11/11630</f>
        <v>27.000251249049981</v>
      </c>
      <c r="D3" s="49">
        <f t="shared" si="0"/>
        <v>30.777348076868957</v>
      </c>
      <c r="E3" s="49">
        <f t="shared" si="0"/>
        <v>35.031503729029183</v>
      </c>
      <c r="F3" s="49">
        <f t="shared" si="0"/>
        <v>38.771891495999512</v>
      </c>
      <c r="G3" s="49">
        <f t="shared" si="0"/>
        <v>43.712049087036362</v>
      </c>
      <c r="H3" s="49">
        <f t="shared" si="0"/>
        <v>46.465616694509983</v>
      </c>
      <c r="I3" s="49">
        <f t="shared" si="0"/>
        <v>49.788683255223418</v>
      </c>
      <c r="J3" s="49">
        <f t="shared" si="0"/>
        <v>53.580292764005669</v>
      </c>
      <c r="K3" s="49">
        <f t="shared" si="0"/>
        <v>57.8147922658856</v>
      </c>
      <c r="L3" s="49">
        <f t="shared" si="0"/>
        <v>60.397792594088521</v>
      </c>
      <c r="M3" s="49">
        <f t="shared" si="0"/>
        <v>61.888420972271952</v>
      </c>
      <c r="N3" s="49">
        <f t="shared" si="0"/>
        <v>63.499407757402849</v>
      </c>
      <c r="O3" s="49">
        <f t="shared" si="0"/>
        <v>64.755898746065839</v>
      </c>
      <c r="P3" s="49">
        <f t="shared" si="0"/>
        <v>68.807637034995281</v>
      </c>
      <c r="Q3" s="49">
        <f t="shared" si="0"/>
        <v>74.426231744286369</v>
      </c>
      <c r="R3" s="49">
        <f t="shared" si="0"/>
        <v>79.27893919869571</v>
      </c>
      <c r="S3" s="49">
        <f t="shared" si="0"/>
        <v>84.728696776577081</v>
      </c>
      <c r="T3" s="49">
        <f t="shared" si="0"/>
        <v>92.122365776932739</v>
      </c>
      <c r="U3" s="49">
        <f t="shared" si="0"/>
        <v>96.860124994833257</v>
      </c>
      <c r="V3" s="49">
        <f t="shared" si="0"/>
        <v>113.82616158037787</v>
      </c>
      <c r="W3" s="49">
        <f t="shared" si="0"/>
        <v>121.49336744388988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414.32043445992059</v>
      </c>
      <c r="C5" s="49">
        <f t="shared" ref="C5:W5" si="1">C7*C13/1000000</f>
        <v>474.08848172369193</v>
      </c>
      <c r="D5" s="49">
        <f t="shared" si="1"/>
        <v>530.00350958437514</v>
      </c>
      <c r="E5" s="49">
        <f t="shared" si="1"/>
        <v>592.45823984799836</v>
      </c>
      <c r="F5" s="49">
        <f t="shared" si="1"/>
        <v>643.90650651045564</v>
      </c>
      <c r="G5" s="49">
        <f t="shared" si="1"/>
        <v>715.4895693610066</v>
      </c>
      <c r="H5" s="49">
        <f t="shared" si="1"/>
        <v>748.95290238333178</v>
      </c>
      <c r="I5" s="49">
        <f t="shared" si="1"/>
        <v>791.19570412566895</v>
      </c>
      <c r="J5" s="49">
        <f t="shared" si="1"/>
        <v>841.91181899901937</v>
      </c>
      <c r="K5" s="49">
        <f t="shared" si="1"/>
        <v>900.59178363625063</v>
      </c>
      <c r="L5" s="49">
        <f t="shared" si="1"/>
        <v>930.76415913608901</v>
      </c>
      <c r="M5" s="49">
        <f t="shared" si="1"/>
        <v>950.10646872019197</v>
      </c>
      <c r="N5" s="49">
        <f t="shared" si="1"/>
        <v>971.91793841657352</v>
      </c>
      <c r="O5" s="49">
        <f t="shared" si="1"/>
        <v>987.57425233035553</v>
      </c>
      <c r="P5" s="49">
        <f t="shared" si="1"/>
        <v>1044.9321431644646</v>
      </c>
      <c r="Q5" s="49">
        <f t="shared" si="1"/>
        <v>1124.5403548882434</v>
      </c>
      <c r="R5" s="49">
        <f t="shared" si="1"/>
        <v>1191.8558094721004</v>
      </c>
      <c r="S5" s="49">
        <f t="shared" si="1"/>
        <v>1277.1519916540028</v>
      </c>
      <c r="T5" s="49">
        <f t="shared" si="1"/>
        <v>1374.1439126982691</v>
      </c>
      <c r="U5" s="49">
        <f t="shared" si="1"/>
        <v>1468.126564805317</v>
      </c>
      <c r="V5" s="49">
        <f t="shared" si="1"/>
        <v>1577.5236462970468</v>
      </c>
      <c r="W5" s="49">
        <f t="shared" si="1"/>
        <v>1650.0855920744521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1219894.8781873088</v>
      </c>
      <c r="C7" s="35">
        <v>1420363.3087460417</v>
      </c>
      <c r="D7" s="35">
        <v>1620006.540392187</v>
      </c>
      <c r="E7" s="35">
        <v>1858666.7349174612</v>
      </c>
      <c r="F7" s="35">
        <v>2082113.3236301008</v>
      </c>
      <c r="G7" s="35">
        <v>2401692.1258463208</v>
      </c>
      <c r="H7" s="35">
        <v>2618748.4808206046</v>
      </c>
      <c r="I7" s="35">
        <v>2902944.1101156077</v>
      </c>
      <c r="J7" s="35">
        <v>3259858.3595548072</v>
      </c>
      <c r="K7" s="35">
        <v>3679038.7456876477</v>
      </c>
      <c r="L7" s="35">
        <v>4047732.8568411348</v>
      </c>
      <c r="M7" s="35">
        <v>4404577.3716895068</v>
      </c>
      <c r="N7" s="35">
        <v>4810754.8075997541</v>
      </c>
      <c r="O7" s="35">
        <v>5239176.7860884536</v>
      </c>
      <c r="P7" s="35">
        <v>5971193.3323825886</v>
      </c>
      <c r="Q7" s="35">
        <v>7001605.61839421</v>
      </c>
      <c r="R7" s="35">
        <v>7892369.3365537096</v>
      </c>
      <c r="S7" s="35">
        <v>8881513.8331296593</v>
      </c>
      <c r="T7" s="35">
        <v>9929398.5244980566</v>
      </c>
      <c r="U7" s="35">
        <v>10939396.271509225</v>
      </c>
      <c r="V7" s="35">
        <v>11876242.772483606</v>
      </c>
      <c r="W7" s="35">
        <v>12543976.778783776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428053.01268331695</v>
      </c>
      <c r="D8" s="52">
        <v>435144.78006096417</v>
      </c>
      <c r="E8" s="52">
        <v>482354.11609073845</v>
      </c>
      <c r="F8" s="52">
        <v>475617.87084514275</v>
      </c>
      <c r="G8" s="52">
        <v>580522.3461661581</v>
      </c>
      <c r="H8" s="52">
        <v>645109.3676576009</v>
      </c>
      <c r="I8" s="52">
        <v>719340.40935596731</v>
      </c>
      <c r="J8" s="52">
        <v>839268.36552993814</v>
      </c>
      <c r="K8" s="52">
        <v>894798.25697798328</v>
      </c>
      <c r="L8" s="52">
        <v>949216.45731964521</v>
      </c>
      <c r="M8" s="52">
        <v>1001953.8825059729</v>
      </c>
      <c r="N8" s="52">
        <v>1125517.8452662146</v>
      </c>
      <c r="O8" s="52">
        <v>1267690.3440186377</v>
      </c>
      <c r="P8" s="52">
        <v>1626814.8032721179</v>
      </c>
      <c r="Q8" s="52">
        <v>1979628.7433312666</v>
      </c>
      <c r="R8" s="52">
        <v>1892717.6006654724</v>
      </c>
      <c r="S8" s="52">
        <v>2114662.3418421643</v>
      </c>
      <c r="T8" s="52">
        <v>2315575.0353870355</v>
      </c>
      <c r="U8" s="52">
        <v>2636812.5502832858</v>
      </c>
      <c r="V8" s="52">
        <v>2916475.2443056479</v>
      </c>
      <c r="W8" s="52">
        <v>2560451.6069656424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227584.58212458389</v>
      </c>
      <c r="D9" s="36">
        <v>235501.54841481894</v>
      </c>
      <c r="E9" s="36">
        <v>243693.92156546446</v>
      </c>
      <c r="F9" s="36">
        <v>252171.28213250288</v>
      </c>
      <c r="G9" s="36">
        <v>260943.54394993838</v>
      </c>
      <c r="H9" s="36">
        <v>428053.01268331707</v>
      </c>
      <c r="I9" s="36">
        <v>435144.78006096417</v>
      </c>
      <c r="J9" s="36">
        <v>482354.11609073868</v>
      </c>
      <c r="K9" s="36">
        <v>475617.87084514275</v>
      </c>
      <c r="L9" s="36">
        <v>580522.3461661581</v>
      </c>
      <c r="M9" s="36">
        <v>645109.3676576009</v>
      </c>
      <c r="N9" s="36">
        <v>719340.40935596731</v>
      </c>
      <c r="O9" s="36">
        <v>839268.36552993767</v>
      </c>
      <c r="P9" s="36">
        <v>894798.25697798282</v>
      </c>
      <c r="Q9" s="36">
        <v>949216.45731964521</v>
      </c>
      <c r="R9" s="36">
        <v>1001953.8825059738</v>
      </c>
      <c r="S9" s="36">
        <v>1125517.8452662155</v>
      </c>
      <c r="T9" s="36">
        <v>1267690.3440186381</v>
      </c>
      <c r="U9" s="36">
        <v>1626814.8032721188</v>
      </c>
      <c r="V9" s="36">
        <v>1979628.7433312666</v>
      </c>
      <c r="W9" s="36">
        <v>1892717.6006654724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648.22434087601414</v>
      </c>
      <c r="C11" s="54">
        <v>662.35087780399647</v>
      </c>
      <c r="D11" s="54">
        <v>675.35507154411175</v>
      </c>
      <c r="E11" s="54">
        <v>687.67106433212325</v>
      </c>
      <c r="F11" s="54">
        <v>700.28349386022614</v>
      </c>
      <c r="G11" s="54">
        <v>710.52207139267148</v>
      </c>
      <c r="H11" s="54">
        <v>721.53418517705961</v>
      </c>
      <c r="I11" s="54">
        <v>731.85734356095111</v>
      </c>
      <c r="J11" s="54">
        <v>740.14735365784406</v>
      </c>
      <c r="K11" s="54">
        <v>746.60467291563305</v>
      </c>
      <c r="L11" s="54">
        <v>754.6770263707009</v>
      </c>
      <c r="M11" s="54">
        <v>757.55966263134042</v>
      </c>
      <c r="N11" s="54">
        <v>759.83586991072445</v>
      </c>
      <c r="O11" s="54">
        <v>762.58681374048319</v>
      </c>
      <c r="P11" s="54">
        <v>765.82276079054861</v>
      </c>
      <c r="Q11" s="54">
        <v>769.71633025305823</v>
      </c>
      <c r="R11" s="54">
        <v>773.59530872212792</v>
      </c>
      <c r="S11" s="54">
        <v>771.55636130311711</v>
      </c>
      <c r="T11" s="54">
        <v>779.67315074151134</v>
      </c>
      <c r="U11" s="54">
        <v>767.29301185234635</v>
      </c>
      <c r="V11" s="54">
        <v>839.16222890678898</v>
      </c>
      <c r="W11" s="54">
        <v>856.29973994020907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339.63617838577704</v>
      </c>
      <c r="C13" s="35">
        <v>333.77973002008747</v>
      </c>
      <c r="D13" s="35">
        <v>327.16133939562167</v>
      </c>
      <c r="E13" s="35">
        <v>318.75442149897196</v>
      </c>
      <c r="F13" s="35">
        <v>309.2562250107618</v>
      </c>
      <c r="G13" s="35">
        <v>297.91061129822322</v>
      </c>
      <c r="H13" s="35">
        <v>285.99650095019501</v>
      </c>
      <c r="I13" s="35">
        <v>272.54940987966876</v>
      </c>
      <c r="J13" s="35">
        <v>258.26638035708942</v>
      </c>
      <c r="K13" s="35">
        <v>244.7899698506495</v>
      </c>
      <c r="L13" s="35">
        <v>229.9470325871408</v>
      </c>
      <c r="M13" s="35">
        <v>215.70888385955411</v>
      </c>
      <c r="N13" s="35">
        <v>202.03023793297331</v>
      </c>
      <c r="O13" s="35">
        <v>188.4979821548786</v>
      </c>
      <c r="P13" s="35">
        <v>174.99553020627491</v>
      </c>
      <c r="Q13" s="35">
        <v>160.61178195097372</v>
      </c>
      <c r="R13" s="35">
        <v>151.01368912779967</v>
      </c>
      <c r="S13" s="35">
        <v>143.79890811969398</v>
      </c>
      <c r="T13" s="35">
        <v>138.39145536438562</v>
      </c>
      <c r="U13" s="35">
        <v>134.20544684252221</v>
      </c>
      <c r="V13" s="35">
        <v>132.83019524929674</v>
      </c>
      <c r="W13" s="35">
        <v>131.54405665556718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320.20334149006936</v>
      </c>
      <c r="D14" s="36">
        <v>312.30955763547411</v>
      </c>
      <c r="E14" s="36">
        <v>301.0692717974905</v>
      </c>
      <c r="F14" s="36">
        <v>288.24559720805581</v>
      </c>
      <c r="G14" s="36">
        <v>275.97375355176047</v>
      </c>
      <c r="H14" s="36">
        <v>264.33864793748205</v>
      </c>
      <c r="I14" s="36">
        <v>247.64725183457386</v>
      </c>
      <c r="J14" s="36">
        <v>233.46300825909267</v>
      </c>
      <c r="K14" s="36">
        <v>218.79202416308522</v>
      </c>
      <c r="L14" s="36">
        <v>200.56679898869177</v>
      </c>
      <c r="M14" s="36">
        <v>189.49938806328785</v>
      </c>
      <c r="N14" s="36">
        <v>177.65524202741528</v>
      </c>
      <c r="O14" s="36">
        <v>166.91334146817667</v>
      </c>
      <c r="P14" s="36">
        <v>155.60014095444703</v>
      </c>
      <c r="Q14" s="36">
        <v>136.38391492610631</v>
      </c>
      <c r="R14" s="36">
        <v>135.88139197096757</v>
      </c>
      <c r="S14" s="36">
        <v>134.89166650613069</v>
      </c>
      <c r="T14" s="36">
        <v>133.26553775865048</v>
      </c>
      <c r="U14" s="36">
        <v>131.64199509202047</v>
      </c>
      <c r="V14" s="36">
        <v>130.08394305703075</v>
      </c>
      <c r="W14" s="36">
        <v>128.78472183059881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0.27890158136815957</v>
      </c>
      <c r="C16" s="44">
        <f>C7/RES_summary!C$6</f>
        <v>0.32276795641884692</v>
      </c>
      <c r="D16" s="44">
        <f>D7/RES_summary!D$6</f>
        <v>0.36512332224644306</v>
      </c>
      <c r="E16" s="44">
        <f>E7/RES_summary!E$6</f>
        <v>0.41549614304336335</v>
      </c>
      <c r="F16" s="44">
        <f>F7/RES_summary!F$6</f>
        <v>0.46180702743102015</v>
      </c>
      <c r="G16" s="44">
        <f>G7/RES_summary!G$6</f>
        <v>0.52766246668924954</v>
      </c>
      <c r="H16" s="44">
        <f>H7/RES_summary!H$6</f>
        <v>0.57251115855132773</v>
      </c>
      <c r="I16" s="44">
        <f>I7/RES_summary!I$6</f>
        <v>0.62943321734936253</v>
      </c>
      <c r="J16" s="44">
        <f>J7/RES_summary!J$6</f>
        <v>0.70014335511564085</v>
      </c>
      <c r="K16" s="44">
        <f>K7/RES_summary!K$6</f>
        <v>0.78007497582040008</v>
      </c>
      <c r="L16" s="44">
        <f>L7/RES_summary!L$6</f>
        <v>0.85062888421166738</v>
      </c>
      <c r="M16" s="44">
        <f>M7/RES_summary!M$6</f>
        <v>0.91009305777000782</v>
      </c>
      <c r="N16" s="44">
        <f>N7/RES_summary!N$6</f>
        <v>0.98987172526290323</v>
      </c>
      <c r="O16" s="44">
        <f>O7/RES_summary!O$6</f>
        <v>1.0738973422580136</v>
      </c>
      <c r="P16" s="44">
        <f>P7/RES_summary!P$6</f>
        <v>1.2192496216655928</v>
      </c>
      <c r="Q16" s="44">
        <f>Q7/RES_summary!Q$6</f>
        <v>1.4193529434266614</v>
      </c>
      <c r="R16" s="44">
        <f>R7/RES_summary!R$6</f>
        <v>1.5943661906256603</v>
      </c>
      <c r="S16" s="44">
        <f>S7/RES_summary!S$6</f>
        <v>1.788550762245791</v>
      </c>
      <c r="T16" s="44">
        <f>T7/RES_summary!T$6</f>
        <v>1.9861255872473125</v>
      </c>
      <c r="U16" s="44">
        <f>U7/RES_summary!U$6</f>
        <v>2.1696360862343518</v>
      </c>
      <c r="V16" s="44">
        <f>V7/RES_summary!V$6</f>
        <v>2.3407321186747434</v>
      </c>
      <c r="W16" s="44">
        <f>W7/RES_summary!W$6</f>
        <v>2.4469659105228461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94.72506724163155</v>
      </c>
      <c r="C17" s="52">
        <f t="shared" si="2"/>
        <v>107.73340135261809</v>
      </c>
      <c r="D17" s="52">
        <f t="shared" si="2"/>
        <v>119.45423515072549</v>
      </c>
      <c r="E17" s="52">
        <f t="shared" si="2"/>
        <v>132.44123271084138</v>
      </c>
      <c r="F17" s="52">
        <f t="shared" si="2"/>
        <v>142.81669798675861</v>
      </c>
      <c r="G17" s="52">
        <f t="shared" si="2"/>
        <v>157.19624801052268</v>
      </c>
      <c r="H17" s="52">
        <f t="shared" si="2"/>
        <v>163.73618810062206</v>
      </c>
      <c r="I17" s="52">
        <f t="shared" si="2"/>
        <v>171.55165194723003</v>
      </c>
      <c r="J17" s="52">
        <f t="shared" si="2"/>
        <v>180.82349005678483</v>
      </c>
      <c r="K17" s="52">
        <f t="shared" si="2"/>
        <v>190.95452981232188</v>
      </c>
      <c r="L17" s="52">
        <f t="shared" si="2"/>
        <v>195.59958775738349</v>
      </c>
      <c r="M17" s="52">
        <f t="shared" si="2"/>
        <v>196.31515769989707</v>
      </c>
      <c r="N17" s="52">
        <f t="shared" si="2"/>
        <v>199.98402017798713</v>
      </c>
      <c r="O17" s="52">
        <f t="shared" si="2"/>
        <v>202.4274820571226</v>
      </c>
      <c r="P17" s="52">
        <f t="shared" si="2"/>
        <v>213.36323399717051</v>
      </c>
      <c r="Q17" s="52">
        <f t="shared" si="2"/>
        <v>227.96480546111567</v>
      </c>
      <c r="R17" s="52">
        <f t="shared" ref="R17:V17" si="3">R13*R16</f>
        <v>240.77112026701764</v>
      </c>
      <c r="S17" s="52">
        <f t="shared" si="3"/>
        <v>257.19164672759115</v>
      </c>
      <c r="T17" s="52">
        <f t="shared" si="3"/>
        <v>274.86281055560062</v>
      </c>
      <c r="U17" s="52">
        <f t="shared" si="3"/>
        <v>291.17698043874225</v>
      </c>
      <c r="V17" s="52">
        <f t="shared" si="3"/>
        <v>310.91990434986616</v>
      </c>
      <c r="W17" s="52">
        <f t="shared" ref="W17" si="4">W13*W16</f>
        <v>321.88382236805876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61.403094277142742</v>
      </c>
      <c r="C18" s="36">
        <f>C3*11630*1000/RES_summary!C$6</f>
        <v>71.357312954716846</v>
      </c>
      <c r="D18" s="36">
        <f>D3*11630*1000/RES_summary!D$6</f>
        <v>80.674023526465348</v>
      </c>
      <c r="E18" s="36">
        <f>E3*11630*1000/RES_summary!E$6</f>
        <v>91.076003459722713</v>
      </c>
      <c r="F18" s="36">
        <f>F3*11630*1000/RES_summary!F$6</f>
        <v>100.01217624774806</v>
      </c>
      <c r="G18" s="36">
        <f>G3*11630*1000/RES_summary!G$6</f>
        <v>111.69140375159267</v>
      </c>
      <c r="H18" s="36">
        <f>H3*11630*1000/RES_summary!H$6</f>
        <v>118.14125706518008</v>
      </c>
      <c r="I18" s="36">
        <f>I3*11630*1000/RES_summary!I$6</f>
        <v>125.55133627759263</v>
      </c>
      <c r="J18" s="36">
        <f>J3*11630*1000/RES_summary!J$6</f>
        <v>133.83602764470476</v>
      </c>
      <c r="K18" s="36">
        <f>K3*11630*1000/RES_summary!K$6</f>
        <v>142.56754427228711</v>
      </c>
      <c r="L18" s="36">
        <f>L3*11630*1000/RES_summary!L$6</f>
        <v>147.61451524807711</v>
      </c>
      <c r="M18" s="36">
        <f>M3*11630*1000/RES_summary!M$6</f>
        <v>148.72044463655243</v>
      </c>
      <c r="N18" s="36">
        <f>N3*11630*1000/RES_summary!N$6</f>
        <v>151.95503194018474</v>
      </c>
      <c r="O18" s="36">
        <f>O3*11630*1000/RES_summary!O$6</f>
        <v>154.36852855544996</v>
      </c>
      <c r="P18" s="36">
        <f>P3*11630*1000/RES_summary!P$6</f>
        <v>163.39842091091293</v>
      </c>
      <c r="Q18" s="36">
        <f>Q3*11630*1000/RES_summary!Q$6</f>
        <v>175.4682334863823</v>
      </c>
      <c r="R18" s="36">
        <f>R3*11630*1000/RES_summary!R$6</f>
        <v>186.25940911433611</v>
      </c>
      <c r="S18" s="36">
        <f>S3*11630*1000/RES_summary!S$6</f>
        <v>198.43785110669694</v>
      </c>
      <c r="T18" s="36">
        <f>T3*11630*1000/RES_summary!T$6</f>
        <v>214.30315352755227</v>
      </c>
      <c r="U18" s="36">
        <f>U3*11630*1000/RES_summary!U$6</f>
        <v>223.41806230291431</v>
      </c>
      <c r="V18" s="36">
        <f>V3*11630*1000/RES_summary!V$6</f>
        <v>260.91223994571936</v>
      </c>
      <c r="W18" s="36">
        <f>W3*11630*1000/RES_summary!W$6</f>
        <v>275.62903338472921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198.47123339121023</v>
      </c>
      <c r="C3" s="49">
        <f t="shared" ref="C3:W3" si="0">C5*C11/11630</f>
        <v>201.70745242722757</v>
      </c>
      <c r="D3" s="49">
        <f t="shared" si="0"/>
        <v>204.70059230133441</v>
      </c>
      <c r="E3" s="49">
        <f t="shared" si="0"/>
        <v>207.38151847169149</v>
      </c>
      <c r="F3" s="49">
        <f t="shared" si="0"/>
        <v>205.96209866562344</v>
      </c>
      <c r="G3" s="49">
        <f t="shared" si="0"/>
        <v>210.91556525777631</v>
      </c>
      <c r="H3" s="49">
        <f t="shared" si="0"/>
        <v>211.90214484972421</v>
      </c>
      <c r="I3" s="49">
        <f t="shared" si="0"/>
        <v>212.70208547684831</v>
      </c>
      <c r="J3" s="49">
        <f t="shared" si="0"/>
        <v>213.77650184053891</v>
      </c>
      <c r="K3" s="49">
        <f t="shared" si="0"/>
        <v>215.01725127111555</v>
      </c>
      <c r="L3" s="49">
        <f t="shared" si="0"/>
        <v>212.82457922930516</v>
      </c>
      <c r="M3" s="49">
        <f t="shared" si="0"/>
        <v>207.14048739143419</v>
      </c>
      <c r="N3" s="49">
        <f t="shared" si="0"/>
        <v>199.08272322274368</v>
      </c>
      <c r="O3" s="49">
        <f t="shared" si="0"/>
        <v>193.94507961593447</v>
      </c>
      <c r="P3" s="49">
        <f t="shared" si="0"/>
        <v>188.28843926202003</v>
      </c>
      <c r="Q3" s="49">
        <f t="shared" si="0"/>
        <v>177.65742817610078</v>
      </c>
      <c r="R3" s="49">
        <f t="shared" si="0"/>
        <v>166.61378242415634</v>
      </c>
      <c r="S3" s="49">
        <f t="shared" si="0"/>
        <v>157.86803526194953</v>
      </c>
      <c r="T3" s="49">
        <f t="shared" si="0"/>
        <v>150.5655678539413</v>
      </c>
      <c r="U3" s="49">
        <f t="shared" si="0"/>
        <v>139.88925750785879</v>
      </c>
      <c r="V3" s="49">
        <f t="shared" si="0"/>
        <v>145.33904407852731</v>
      </c>
      <c r="W3" s="49">
        <f t="shared" si="0"/>
        <v>143.16691321706728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4863.9862003643429</v>
      </c>
      <c r="C5" s="49">
        <f t="shared" ref="C5:W5" si="1">C7*C13/1000000</f>
        <v>4928.4194920900763</v>
      </c>
      <c r="D5" s="49">
        <f t="shared" si="1"/>
        <v>4990.5861652612093</v>
      </c>
      <c r="E5" s="49">
        <f t="shared" si="1"/>
        <v>5046.2902606011385</v>
      </c>
      <c r="F5" s="49">
        <f t="shared" si="1"/>
        <v>4992.9802863193954</v>
      </c>
      <c r="G5" s="49">
        <f t="shared" si="1"/>
        <v>5110.308726474389</v>
      </c>
      <c r="H5" s="49">
        <f t="shared" si="1"/>
        <v>5120.3886588560736</v>
      </c>
      <c r="I5" s="49">
        <f t="shared" si="1"/>
        <v>5128.324380822256</v>
      </c>
      <c r="J5" s="49">
        <f t="shared" si="1"/>
        <v>5154.6122839256168</v>
      </c>
      <c r="K5" s="49">
        <f t="shared" si="1"/>
        <v>5195.9574153275544</v>
      </c>
      <c r="L5" s="49">
        <f t="shared" si="1"/>
        <v>5140.6055659084532</v>
      </c>
      <c r="M5" s="49">
        <f t="shared" si="1"/>
        <v>4997.9342793187488</v>
      </c>
      <c r="N5" s="49">
        <f t="shared" si="1"/>
        <v>4801.1683110006479</v>
      </c>
      <c r="O5" s="49">
        <f t="shared" si="1"/>
        <v>4672.3049605026035</v>
      </c>
      <c r="P5" s="49">
        <f t="shared" si="1"/>
        <v>4527.7544959644074</v>
      </c>
      <c r="Q5" s="49">
        <f t="shared" si="1"/>
        <v>4260.7254514163278</v>
      </c>
      <c r="R5" s="49">
        <f t="shared" si="1"/>
        <v>3991.3815660133519</v>
      </c>
      <c r="S5" s="49">
        <f t="shared" si="1"/>
        <v>3770.2106563009256</v>
      </c>
      <c r="T5" s="49">
        <f t="shared" si="1"/>
        <v>3531.3081309708737</v>
      </c>
      <c r="U5" s="49">
        <f t="shared" si="1"/>
        <v>3306.1898339705031</v>
      </c>
      <c r="V5" s="49">
        <f t="shared" si="1"/>
        <v>3116.688531756497</v>
      </c>
      <c r="W5" s="49">
        <f t="shared" si="1"/>
        <v>2987.4446016226448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75773183.828783631</v>
      </c>
      <c r="C7" s="35">
        <v>77572346.329004765</v>
      </c>
      <c r="D7" s="35">
        <v>79744619.059097469</v>
      </c>
      <c r="E7" s="35">
        <v>82225065.724848226</v>
      </c>
      <c r="F7" s="35">
        <v>83245488.815614462</v>
      </c>
      <c r="G7" s="35">
        <v>87285523.800415754</v>
      </c>
      <c r="H7" s="35">
        <v>89490848.17895928</v>
      </c>
      <c r="I7" s="35">
        <v>91815125.739188999</v>
      </c>
      <c r="J7" s="35">
        <v>94697662.385412827</v>
      </c>
      <c r="K7" s="35">
        <v>98252700.1789065</v>
      </c>
      <c r="L7" s="35">
        <v>101475262.3522117</v>
      </c>
      <c r="M7" s="35">
        <v>105056190.77737056</v>
      </c>
      <c r="N7" s="35">
        <v>107068045.14059219</v>
      </c>
      <c r="O7" s="35">
        <v>109668745.53468634</v>
      </c>
      <c r="P7" s="35">
        <v>112282945.33902115</v>
      </c>
      <c r="Q7" s="35">
        <v>115229127.80266885</v>
      </c>
      <c r="R7" s="35">
        <v>117084869.3333786</v>
      </c>
      <c r="S7" s="35">
        <v>120009029.33730051</v>
      </c>
      <c r="T7" s="35">
        <v>123570084.36954331</v>
      </c>
      <c r="U7" s="35">
        <v>127139493.69512302</v>
      </c>
      <c r="V7" s="35">
        <v>130341748.70878591</v>
      </c>
      <c r="W7" s="35">
        <v>135773303.52463576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20038795.324311309</v>
      </c>
      <c r="D8" s="52">
        <v>20585458.285779789</v>
      </c>
      <c r="E8" s="52">
        <v>21277255.772830375</v>
      </c>
      <c r="F8" s="52">
        <v>19814891.574788347</v>
      </c>
      <c r="G8" s="52">
        <v>23258689.657355629</v>
      </c>
      <c r="H8" s="52">
        <v>21746838.336031109</v>
      </c>
      <c r="I8" s="52">
        <v>23106655.794018149</v>
      </c>
      <c r="J8" s="52">
        <v>23884731.584475949</v>
      </c>
      <c r="K8" s="52">
        <v>25338830.344042018</v>
      </c>
      <c r="L8" s="52">
        <v>25659500.403558478</v>
      </c>
      <c r="M8" s="52">
        <v>25944835.197712258</v>
      </c>
      <c r="N8" s="52">
        <v>22395276.683850661</v>
      </c>
      <c r="O8" s="52">
        <v>18296888.891694546</v>
      </c>
      <c r="P8" s="52">
        <v>18663356.792562082</v>
      </c>
      <c r="Q8" s="52">
        <v>21917488.148527354</v>
      </c>
      <c r="R8" s="52">
        <v>17607820.397692055</v>
      </c>
      <c r="S8" s="52">
        <v>15608938.609752893</v>
      </c>
      <c r="T8" s="52">
        <v>15463318.000890151</v>
      </c>
      <c r="U8" s="52">
        <v>13641958.988003597</v>
      </c>
      <c r="V8" s="52">
        <v>11564841.915042982</v>
      </c>
      <c r="W8" s="52">
        <v>12527177.970987201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18239632.824090183</v>
      </c>
      <c r="D9" s="36">
        <v>18413185.555687085</v>
      </c>
      <c r="E9" s="36">
        <v>18796809.10707961</v>
      </c>
      <c r="F9" s="36">
        <v>18794468.484022111</v>
      </c>
      <c r="G9" s="36">
        <v>19218654.672554344</v>
      </c>
      <c r="H9" s="36">
        <v>19541513.957487583</v>
      </c>
      <c r="I9" s="36">
        <v>20782378.233788431</v>
      </c>
      <c r="J9" s="36">
        <v>21002194.938252121</v>
      </c>
      <c r="K9" s="36">
        <v>21783792.550548345</v>
      </c>
      <c r="L9" s="36">
        <v>22436938.230253279</v>
      </c>
      <c r="M9" s="36">
        <v>22363906.772553399</v>
      </c>
      <c r="N9" s="36">
        <v>20383422.32062903</v>
      </c>
      <c r="O9" s="36">
        <v>15696188.497600392</v>
      </c>
      <c r="P9" s="36">
        <v>16049156.988227278</v>
      </c>
      <c r="Q9" s="36">
        <v>18971305.684879646</v>
      </c>
      <c r="R9" s="36">
        <v>15752078.866982311</v>
      </c>
      <c r="S9" s="36">
        <v>12684778.605830982</v>
      </c>
      <c r="T9" s="36">
        <v>11902262.968647361</v>
      </c>
      <c r="U9" s="36">
        <v>10072549.662423909</v>
      </c>
      <c r="V9" s="36">
        <v>8362586.9013801068</v>
      </c>
      <c r="W9" s="36">
        <v>7095623.1551373303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474.55324691646427</v>
      </c>
      <c r="C11" s="54">
        <v>475.98579534344998</v>
      </c>
      <c r="D11" s="54">
        <v>477.03171724316155</v>
      </c>
      <c r="E11" s="54">
        <v>477.94457616840714</v>
      </c>
      <c r="F11" s="54">
        <v>479.74137090914473</v>
      </c>
      <c r="G11" s="54">
        <v>479.99996775933175</v>
      </c>
      <c r="H11" s="54">
        <v>481.29587591752454</v>
      </c>
      <c r="I11" s="54">
        <v>482.36520750255625</v>
      </c>
      <c r="J11" s="54">
        <v>482.32933525545934</v>
      </c>
      <c r="K11" s="54">
        <v>481.26850018177686</v>
      </c>
      <c r="L11" s="54">
        <v>481.48993823831876</v>
      </c>
      <c r="M11" s="54">
        <v>482.00791241511649</v>
      </c>
      <c r="N11" s="54">
        <v>482.24347098507633</v>
      </c>
      <c r="O11" s="54">
        <v>482.75557674443479</v>
      </c>
      <c r="P11" s="54">
        <v>483.63809269452645</v>
      </c>
      <c r="Q11" s="54">
        <v>484.93053900040223</v>
      </c>
      <c r="R11" s="54">
        <v>485.47558221259175</v>
      </c>
      <c r="S11" s="54">
        <v>486.97683431244565</v>
      </c>
      <c r="T11" s="54">
        <v>495.87220633162593</v>
      </c>
      <c r="U11" s="54">
        <v>492.08065674274673</v>
      </c>
      <c r="V11" s="54">
        <v>542.33622173360413</v>
      </c>
      <c r="W11" s="54">
        <v>557.34295451374157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64.191392714274215</v>
      </c>
      <c r="C13" s="35">
        <v>63.53320126720611</v>
      </c>
      <c r="D13" s="35">
        <v>62.582105528183227</v>
      </c>
      <c r="E13" s="35">
        <v>61.371678041434038</v>
      </c>
      <c r="F13" s="35">
        <v>59.978989340535357</v>
      </c>
      <c r="G13" s="35">
        <v>58.547036254940224</v>
      </c>
      <c r="H13" s="35">
        <v>57.216897180553914</v>
      </c>
      <c r="I13" s="35">
        <v>55.85489688692283</v>
      </c>
      <c r="J13" s="35">
        <v>54.432307557357724</v>
      </c>
      <c r="K13" s="35">
        <v>52.883609365099723</v>
      </c>
      <c r="L13" s="35">
        <v>50.658706829117264</v>
      </c>
      <c r="M13" s="35">
        <v>47.573914895792313</v>
      </c>
      <c r="N13" s="35">
        <v>44.842215104386959</v>
      </c>
      <c r="O13" s="35">
        <v>42.60379689512208</v>
      </c>
      <c r="P13" s="35">
        <v>40.324507718367613</v>
      </c>
      <c r="Q13" s="35">
        <v>36.976114743425519</v>
      </c>
      <c r="R13" s="35">
        <v>34.089644449690539</v>
      </c>
      <c r="S13" s="35">
        <v>31.416058250952712</v>
      </c>
      <c r="T13" s="35">
        <v>28.577370882181302</v>
      </c>
      <c r="U13" s="35">
        <v>26.004428190493307</v>
      </c>
      <c r="V13" s="35">
        <v>23.911667310217783</v>
      </c>
      <c r="W13" s="35">
        <v>22.003181215080179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61.643462359358494</v>
      </c>
      <c r="D14" s="36">
        <v>60.435130691203916</v>
      </c>
      <c r="E14" s="36">
        <v>59.251106085144158</v>
      </c>
      <c r="F14" s="36">
        <v>57.608794570861455</v>
      </c>
      <c r="G14" s="36">
        <v>56.421818117815775</v>
      </c>
      <c r="H14" s="36">
        <v>54.836958619151801</v>
      </c>
      <c r="I14" s="36">
        <v>53.726674871747122</v>
      </c>
      <c r="J14" s="36">
        <v>52.05409914771019</v>
      </c>
      <c r="K14" s="36">
        <v>50.225152041176997</v>
      </c>
      <c r="L14" s="36">
        <v>46.096300453568865</v>
      </c>
      <c r="M14" s="36">
        <v>40.911052541882206</v>
      </c>
      <c r="N14" s="36">
        <v>39.071021640563451</v>
      </c>
      <c r="O14" s="36">
        <v>36.590765253375693</v>
      </c>
      <c r="P14" s="36">
        <v>34.02509014745803</v>
      </c>
      <c r="Q14" s="36">
        <v>28.417347056610929</v>
      </c>
      <c r="R14" s="36">
        <v>24.38385867993502</v>
      </c>
      <c r="S14" s="36">
        <v>19.444834396818006</v>
      </c>
      <c r="T14" s="36">
        <v>15.318382580230317</v>
      </c>
      <c r="U14" s="36">
        <v>12.328076572813908</v>
      </c>
      <c r="V14" s="36">
        <v>11.067756223622968</v>
      </c>
      <c r="W14" s="36">
        <v>10.470365962925197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17.323837629805269</v>
      </c>
      <c r="C16" s="44">
        <f>C7/RES_summary!C$6</f>
        <v>17.627791104610008</v>
      </c>
      <c r="D16" s="44">
        <f>D7/RES_summary!D$6</f>
        <v>17.973149809065497</v>
      </c>
      <c r="E16" s="44">
        <f>E7/RES_summary!E$6</f>
        <v>18.381023896507536</v>
      </c>
      <c r="F16" s="44">
        <f>F7/RES_summary!F$6</f>
        <v>18.463621216330502</v>
      </c>
      <c r="G16" s="44">
        <f>G7/RES_summary!G$6</f>
        <v>19.177018694084559</v>
      </c>
      <c r="H16" s="44">
        <f>H7/RES_summary!H$6</f>
        <v>19.564501725122621</v>
      </c>
      <c r="I16" s="44">
        <f>I7/RES_summary!I$6</f>
        <v>19.907889302440786</v>
      </c>
      <c r="J16" s="44">
        <f>J7/RES_summary!J$6</f>
        <v>20.338901802219986</v>
      </c>
      <c r="K16" s="44">
        <f>K7/RES_summary!K$6</f>
        <v>20.832744098220669</v>
      </c>
      <c r="L16" s="44">
        <f>L7/RES_summary!L$6</f>
        <v>21.324971840436813</v>
      </c>
      <c r="M16" s="44">
        <f>M7/RES_summary!M$6</f>
        <v>21.707170026524487</v>
      </c>
      <c r="N16" s="44">
        <f>N7/RES_summary!N$6</f>
        <v>22.030561689907277</v>
      </c>
      <c r="O16" s="44">
        <f>O7/RES_summary!O$6</f>
        <v>22.479290004336509</v>
      </c>
      <c r="P16" s="44">
        <f>P7/RES_summary!P$6</f>
        <v>22.92689769089667</v>
      </c>
      <c r="Q16" s="44">
        <f>Q7/RES_summary!Q$6</f>
        <v>23.359042286748323</v>
      </c>
      <c r="R16" s="44">
        <f>R7/RES_summary!R$6</f>
        <v>23.652739644908237</v>
      </c>
      <c r="S16" s="44">
        <f>S7/RES_summary!S$6</f>
        <v>24.167303562254421</v>
      </c>
      <c r="T16" s="44">
        <f>T7/RES_summary!T$6</f>
        <v>24.717076848022447</v>
      </c>
      <c r="U16" s="44">
        <f>U7/RES_summary!U$6</f>
        <v>25.215873587551041</v>
      </c>
      <c r="V16" s="44">
        <f>V7/RES_summary!V$6</f>
        <v>25.689531904296427</v>
      </c>
      <c r="W16" s="44">
        <f>W7/RES_summary!W$6</f>
        <v>26.485432103619321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1112.0412646131515</v>
      </c>
      <c r="C17" s="52">
        <f t="shared" si="2"/>
        <v>1119.9500001454533</v>
      </c>
      <c r="D17" s="52">
        <f t="shared" si="2"/>
        <v>1124.797558024783</v>
      </c>
      <c r="E17" s="52">
        <f t="shared" si="2"/>
        <v>1128.0742806483659</v>
      </c>
      <c r="F17" s="52">
        <f t="shared" si="2"/>
        <v>1107.4293401219695</v>
      </c>
      <c r="G17" s="52">
        <f t="shared" si="2"/>
        <v>1122.7576087442351</v>
      </c>
      <c r="H17" s="52">
        <f t="shared" si="2"/>
        <v>1119.4200835951108</v>
      </c>
      <c r="I17" s="52">
        <f t="shared" si="2"/>
        <v>1111.9531042241042</v>
      </c>
      <c r="J17" s="52">
        <f t="shared" si="2"/>
        <v>1107.0933582773357</v>
      </c>
      <c r="K17" s="52">
        <f t="shared" si="2"/>
        <v>1101.7107008933885</v>
      </c>
      <c r="L17" s="52">
        <f t="shared" si="2"/>
        <v>1080.2954966038697</v>
      </c>
      <c r="M17" s="52">
        <f t="shared" si="2"/>
        <v>1032.6950594703696</v>
      </c>
      <c r="N17" s="52">
        <f t="shared" si="2"/>
        <v>987.89918616928878</v>
      </c>
      <c r="O17" s="52">
        <f t="shared" si="2"/>
        <v>957.70310569130061</v>
      </c>
      <c r="P17" s="52">
        <f t="shared" si="2"/>
        <v>924.51586289478735</v>
      </c>
      <c r="Q17" s="52">
        <f t="shared" si="2"/>
        <v>863.72662789133483</v>
      </c>
      <c r="R17" s="52">
        <f t="shared" ref="R17:V17" si="3">R13*R16</f>
        <v>806.31348475602147</v>
      </c>
      <c r="S17" s="52">
        <f t="shared" si="3"/>
        <v>759.24141648024192</v>
      </c>
      <c r="T17" s="52">
        <f t="shared" si="3"/>
        <v>706.34907220931427</v>
      </c>
      <c r="U17" s="52">
        <f t="shared" si="3"/>
        <v>655.72437396802786</v>
      </c>
      <c r="V17" s="52">
        <f t="shared" si="3"/>
        <v>614.27954025076167</v>
      </c>
      <c r="W17" s="52">
        <f t="shared" ref="W17" si="4">W13*W16</f>
        <v>582.7637621356381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527.72279282726208</v>
      </c>
      <c r="C18" s="52">
        <f>C3*11630*1000/RES_summary!C$6</f>
        <v>533.08029156413033</v>
      </c>
      <c r="D18" s="52">
        <f>D3*11630*1000/RES_summary!D$6</f>
        <v>536.56411065547695</v>
      </c>
      <c r="E18" s="52">
        <f>E3*11630*1000/RES_summary!E$6</f>
        <v>539.15698395096399</v>
      </c>
      <c r="F18" s="52">
        <f>F3*11630*1000/RES_summary!F$6</f>
        <v>531.27966981512327</v>
      </c>
      <c r="G18" s="52">
        <f>G3*11630*1000/RES_summary!G$6</f>
        <v>538.92361599877722</v>
      </c>
      <c r="H18" s="52">
        <f>H3*11630*1000/RES_summary!H$6</f>
        <v>538.77226965357727</v>
      </c>
      <c r="I18" s="52">
        <f>I3*11630*1000/RES_summary!I$6</f>
        <v>536.3674898521715</v>
      </c>
      <c r="J18" s="52">
        <f>J3*11630*1000/RES_summary!J$6</f>
        <v>533.98360356364128</v>
      </c>
      <c r="K18" s="52">
        <f>K3*11630*1000/RES_summary!K$6</f>
        <v>530.21865665317512</v>
      </c>
      <c r="L18" s="52">
        <f>L3*11630*1000/RES_summary!L$6</f>
        <v>520.15141193893123</v>
      </c>
      <c r="M18" s="52">
        <f>M3*11630*1000/RES_summary!M$6</f>
        <v>497.76718977671749</v>
      </c>
      <c r="N18" s="52">
        <f>N3*11630*1000/RES_summary!N$6</f>
        <v>476.40793252161001</v>
      </c>
      <c r="O18" s="52">
        <f>O3*11630*1000/RES_summary!O$6</f>
        <v>462.33651513794013</v>
      </c>
      <c r="P18" s="52">
        <f>P3*11630*1000/RES_summary!P$6</f>
        <v>447.13108859626936</v>
      </c>
      <c r="Q18" s="52">
        <f>Q3*11630*1000/RES_summary!Q$6</f>
        <v>418.8474192123449</v>
      </c>
      <c r="R18" s="52">
        <f>R3*11630*1000/RES_summary!R$6</f>
        <v>391.44550845779321</v>
      </c>
      <c r="S18" s="52">
        <f>S3*11630*1000/RES_summary!S$6</f>
        <v>369.73298147644533</v>
      </c>
      <c r="T18" s="52">
        <f>T3*11630*1000/RES_summary!T$6</f>
        <v>350.25887287672964</v>
      </c>
      <c r="U18" s="52">
        <f>U3*11630*1000/RES_summary!U$6</f>
        <v>322.66928058441357</v>
      </c>
      <c r="V18" s="52">
        <f>V3*11630*1000/RES_summary!V$6</f>
        <v>333.14604494785345</v>
      </c>
      <c r="W18" s="52">
        <f>W3*11630*1000/RES_summary!W$6</f>
        <v>324.79927697221984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142.36317538711188</v>
      </c>
      <c r="D19" s="36">
        <v>145.47275420601628</v>
      </c>
      <c r="E19" s="36">
        <v>148.78356577513904</v>
      </c>
      <c r="F19" s="36">
        <v>149.41939140476691</v>
      </c>
      <c r="G19" s="36">
        <v>155.47065081162103</v>
      </c>
      <c r="H19" s="36">
        <v>157.92294052896497</v>
      </c>
      <c r="I19" s="36">
        <v>161.25052138464034</v>
      </c>
      <c r="J19" s="36">
        <v>164.97847127131715</v>
      </c>
      <c r="K19" s="36">
        <v>169.58845613309995</v>
      </c>
      <c r="L19" s="36">
        <v>172.95057747631122</v>
      </c>
      <c r="M19" s="36">
        <v>177.50533969686379</v>
      </c>
      <c r="N19" s="36">
        <v>177.93150725640615</v>
      </c>
      <c r="O19" s="36">
        <v>181.54213716949013</v>
      </c>
      <c r="P19" s="36">
        <v>185.21019877350406</v>
      </c>
      <c r="Q19" s="36">
        <v>189.3963031475738</v>
      </c>
      <c r="R19" s="36">
        <v>191.12301804591027</v>
      </c>
      <c r="S19" s="36">
        <v>195.27789520503262</v>
      </c>
      <c r="T19" s="36">
        <v>200.50860187285659</v>
      </c>
      <c r="U19" s="36">
        <v>204.99354821962018</v>
      </c>
      <c r="V19" s="36">
        <v>208.4681728499732</v>
      </c>
      <c r="W19" s="36">
        <v>215.89240995142796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73.550194064470148</v>
      </c>
      <c r="C3" s="49">
        <f t="shared" ref="C3:W3" si="0">C5*C11/11630</f>
        <v>74.295265261109634</v>
      </c>
      <c r="D3" s="49">
        <f t="shared" si="0"/>
        <v>75.135008812985362</v>
      </c>
      <c r="E3" s="49">
        <f t="shared" si="0"/>
        <v>75.933586585152597</v>
      </c>
      <c r="F3" s="49">
        <f t="shared" si="0"/>
        <v>75.58625113410389</v>
      </c>
      <c r="G3" s="49">
        <f t="shared" si="0"/>
        <v>77.417913568905718</v>
      </c>
      <c r="H3" s="49">
        <f t="shared" si="0"/>
        <v>78.187671989641359</v>
      </c>
      <c r="I3" s="49">
        <f t="shared" si="0"/>
        <v>78.957595225415076</v>
      </c>
      <c r="J3" s="49">
        <f t="shared" si="0"/>
        <v>79.648559853009203</v>
      </c>
      <c r="K3" s="49">
        <f t="shared" si="0"/>
        <v>80.883998868174729</v>
      </c>
      <c r="L3" s="49">
        <f t="shared" si="0"/>
        <v>81.317825288155333</v>
      </c>
      <c r="M3" s="49">
        <f t="shared" si="0"/>
        <v>83.126940913749166</v>
      </c>
      <c r="N3" s="49">
        <f t="shared" si="0"/>
        <v>83.872400087561545</v>
      </c>
      <c r="O3" s="49">
        <f t="shared" si="0"/>
        <v>84.510718190915142</v>
      </c>
      <c r="P3" s="49">
        <f t="shared" si="0"/>
        <v>85.021966807908782</v>
      </c>
      <c r="Q3" s="49">
        <f t="shared" si="0"/>
        <v>86.535527139415024</v>
      </c>
      <c r="R3" s="49">
        <f t="shared" si="0"/>
        <v>88.840561555362228</v>
      </c>
      <c r="S3" s="49">
        <f t="shared" si="0"/>
        <v>91.62405905663644</v>
      </c>
      <c r="T3" s="49">
        <f t="shared" si="0"/>
        <v>95.789224951803092</v>
      </c>
      <c r="U3" s="49">
        <f t="shared" si="0"/>
        <v>97.003961565598019</v>
      </c>
      <c r="V3" s="49">
        <f t="shared" si="0"/>
        <v>109.17518418786653</v>
      </c>
      <c r="W3" s="49">
        <f t="shared" si="0"/>
        <v>112.27047872182766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24834.478258101022</v>
      </c>
      <c r="C5" s="49">
        <f t="shared" ref="C5:W5" si="1">C7*C13/1000000</f>
        <v>24882.411891224147</v>
      </c>
      <c r="D5" s="49">
        <f t="shared" si="1"/>
        <v>25018.767482634357</v>
      </c>
      <c r="E5" s="49">
        <f t="shared" si="1"/>
        <v>25179.807694507726</v>
      </c>
      <c r="F5" s="49">
        <f t="shared" si="1"/>
        <v>24943.758704177653</v>
      </c>
      <c r="G5" s="49">
        <f t="shared" si="1"/>
        <v>25533.065588218207</v>
      </c>
      <c r="H5" s="49">
        <f t="shared" si="1"/>
        <v>25739.760143279334</v>
      </c>
      <c r="I5" s="49">
        <f t="shared" si="1"/>
        <v>25979.637223828675</v>
      </c>
      <c r="J5" s="49">
        <f t="shared" si="1"/>
        <v>26273.394808680128</v>
      </c>
      <c r="K5" s="49">
        <f t="shared" si="1"/>
        <v>26824.289240991464</v>
      </c>
      <c r="L5" s="49">
        <f t="shared" si="1"/>
        <v>27058.620326458953</v>
      </c>
      <c r="M5" s="49">
        <f t="shared" si="1"/>
        <v>27659.670942254972</v>
      </c>
      <c r="N5" s="49">
        <f t="shared" si="1"/>
        <v>27936.275408334914</v>
      </c>
      <c r="O5" s="49">
        <f t="shared" si="1"/>
        <v>28173.876721682616</v>
      </c>
      <c r="P5" s="49">
        <f t="shared" si="1"/>
        <v>28359.378325821941</v>
      </c>
      <c r="Q5" s="49">
        <f t="shared" si="1"/>
        <v>28866.347382367989</v>
      </c>
      <c r="R5" s="49">
        <f t="shared" si="1"/>
        <v>29328.751090509857</v>
      </c>
      <c r="S5" s="49">
        <f t="shared" si="1"/>
        <v>30001.288978334665</v>
      </c>
      <c r="T5" s="49">
        <f t="shared" si="1"/>
        <v>30827.005768659958</v>
      </c>
      <c r="U5" s="49">
        <f t="shared" si="1"/>
        <v>31572.275653476572</v>
      </c>
      <c r="V5" s="49">
        <f t="shared" si="1"/>
        <v>32338.365876318105</v>
      </c>
      <c r="W5" s="49">
        <f t="shared" si="1"/>
        <v>32314.153727564837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3019636.150373335</v>
      </c>
      <c r="C7" s="35">
        <v>3043825.2618404021</v>
      </c>
      <c r="D7" s="35">
        <v>3080450.8391288687</v>
      </c>
      <c r="E7" s="35">
        <v>3121264.9546030895</v>
      </c>
      <c r="F7" s="35">
        <v>3111797.5051278044</v>
      </c>
      <c r="G7" s="35">
        <v>3209387.3313877359</v>
      </c>
      <c r="H7" s="35">
        <v>3258595.9645765573</v>
      </c>
      <c r="I7" s="35">
        <v>3312983.0521526188</v>
      </c>
      <c r="J7" s="35">
        <v>3375721.7329473812</v>
      </c>
      <c r="K7" s="35">
        <v>3453594.2648045081</v>
      </c>
      <c r="L7" s="35">
        <v>3499639.1422048761</v>
      </c>
      <c r="M7" s="35">
        <v>3604805.6378885829</v>
      </c>
      <c r="N7" s="35">
        <v>3675955.060012769</v>
      </c>
      <c r="O7" s="35">
        <v>3758288.9916562564</v>
      </c>
      <c r="P7" s="35">
        <v>3842756.1629213118</v>
      </c>
      <c r="Q7" s="35">
        <v>3977758.3045413662</v>
      </c>
      <c r="R7" s="35">
        <v>4116674.8007633542</v>
      </c>
      <c r="S7" s="35">
        <v>4295287.5551442169</v>
      </c>
      <c r="T7" s="35">
        <v>4497159.6034991387</v>
      </c>
      <c r="U7" s="35">
        <v>4701312.9912099671</v>
      </c>
      <c r="V7" s="35">
        <v>4893894.2234321749</v>
      </c>
      <c r="W7" s="35">
        <v>4980370.5208968613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379445.81990707153</v>
      </c>
      <c r="D8" s="52">
        <v>398008.60531385196</v>
      </c>
      <c r="E8" s="52">
        <v>408429.1100461022</v>
      </c>
      <c r="F8" s="52">
        <v>364486.98046156112</v>
      </c>
      <c r="G8" s="52">
        <v>477993.01365507441</v>
      </c>
      <c r="H8" s="52">
        <v>436171.78536974918</v>
      </c>
      <c r="I8" s="52">
        <v>448023.32961484697</v>
      </c>
      <c r="J8" s="52">
        <v>463163.08857912291</v>
      </c>
      <c r="K8" s="52">
        <v>457318.35176419839</v>
      </c>
      <c r="L8" s="52">
        <v>444053.48271421995</v>
      </c>
      <c r="M8" s="52">
        <v>513595.60572980903</v>
      </c>
      <c r="N8" s="52">
        <v>435636.40258574719</v>
      </c>
      <c r="O8" s="52">
        <v>560326.94529856183</v>
      </c>
      <c r="P8" s="52">
        <v>520638.95663480461</v>
      </c>
      <c r="Q8" s="52">
        <v>583025.47123490134</v>
      </c>
      <c r="R8" s="52">
        <v>602079.5848011109</v>
      </c>
      <c r="S8" s="52">
        <v>635931.10614506109</v>
      </c>
      <c r="T8" s="52">
        <v>645925.53106914181</v>
      </c>
      <c r="U8" s="52">
        <v>717748.99344063736</v>
      </c>
      <c r="V8" s="52">
        <v>628217.63480795454</v>
      </c>
      <c r="W8" s="52">
        <v>646803.24276324827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355256.70844000438</v>
      </c>
      <c r="D9" s="36">
        <v>361383.02802538546</v>
      </c>
      <c r="E9" s="36">
        <v>367614.99457188137</v>
      </c>
      <c r="F9" s="36">
        <v>373954.42993684625</v>
      </c>
      <c r="G9" s="36">
        <v>380403.18739514286</v>
      </c>
      <c r="H9" s="36">
        <v>386963.15218092781</v>
      </c>
      <c r="I9" s="36">
        <v>393636.24203878548</v>
      </c>
      <c r="J9" s="36">
        <v>400424.40778436046</v>
      </c>
      <c r="K9" s="36">
        <v>379445.81990707153</v>
      </c>
      <c r="L9" s="36">
        <v>398008.60531385196</v>
      </c>
      <c r="M9" s="36">
        <v>408429.1100461022</v>
      </c>
      <c r="N9" s="36">
        <v>364486.98046156112</v>
      </c>
      <c r="O9" s="36">
        <v>477993.01365507441</v>
      </c>
      <c r="P9" s="36">
        <v>436171.78536974965</v>
      </c>
      <c r="Q9" s="36">
        <v>448023.32961484697</v>
      </c>
      <c r="R9" s="36">
        <v>463163.08857912337</v>
      </c>
      <c r="S9" s="36">
        <v>457318.35176419839</v>
      </c>
      <c r="T9" s="36">
        <v>444053.48271421995</v>
      </c>
      <c r="U9" s="36">
        <v>513595.60572980903</v>
      </c>
      <c r="V9" s="36">
        <v>435636.40258574672</v>
      </c>
      <c r="W9" s="36">
        <v>560326.94529856183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34.443596844671355</v>
      </c>
      <c r="C11" s="54">
        <v>34.725489585334408</v>
      </c>
      <c r="D11" s="54">
        <v>34.926586735399432</v>
      </c>
      <c r="E11" s="54">
        <v>35.072055462041916</v>
      </c>
      <c r="F11" s="54">
        <v>35.24200627158887</v>
      </c>
      <c r="G11" s="54">
        <v>35.262915520094616</v>
      </c>
      <c r="H11" s="54">
        <v>35.327548515519233</v>
      </c>
      <c r="I11" s="54">
        <v>35.346022138805253</v>
      </c>
      <c r="J11" s="54">
        <v>35.256682961444497</v>
      </c>
      <c r="K11" s="54">
        <v>35.06825095665063</v>
      </c>
      <c r="L11" s="54">
        <v>34.951017335369428</v>
      </c>
      <c r="M11" s="54">
        <v>34.952198991998806</v>
      </c>
      <c r="N11" s="54">
        <v>34.916466091514657</v>
      </c>
      <c r="O11" s="54">
        <v>34.885495605364603</v>
      </c>
      <c r="P11" s="54">
        <v>34.866965792252451</v>
      </c>
      <c r="Q11" s="54">
        <v>34.864410356473655</v>
      </c>
      <c r="R11" s="54">
        <v>35.228766738150973</v>
      </c>
      <c r="S11" s="54">
        <v>35.518067493639776</v>
      </c>
      <c r="T11" s="54">
        <v>36.138076287708707</v>
      </c>
      <c r="U11" s="54">
        <v>35.732491550183155</v>
      </c>
      <c r="V11" s="54">
        <v>39.263189641710206</v>
      </c>
      <c r="W11" s="54">
        <v>40.406618057927162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8224.328038671345</v>
      </c>
      <c r="C13" s="35">
        <v>8174.7175842082934</v>
      </c>
      <c r="D13" s="35">
        <v>8121.7876178506067</v>
      </c>
      <c r="E13" s="35">
        <v>8067.1804735364649</v>
      </c>
      <c r="F13" s="35">
        <v>8015.868212206562</v>
      </c>
      <c r="G13" s="35">
        <v>7955.744493195135</v>
      </c>
      <c r="H13" s="35">
        <v>7899.0339468563488</v>
      </c>
      <c r="I13" s="35">
        <v>7841.7658088979179</v>
      </c>
      <c r="J13" s="35">
        <v>7783.0451936393847</v>
      </c>
      <c r="K13" s="35">
        <v>7767.0644506093595</v>
      </c>
      <c r="L13" s="35">
        <v>7731.8315480410429</v>
      </c>
      <c r="M13" s="35">
        <v>7672.999246210642</v>
      </c>
      <c r="N13" s="35">
        <v>7599.7325735091754</v>
      </c>
      <c r="O13" s="35">
        <v>7496.4636259295621</v>
      </c>
      <c r="P13" s="35">
        <v>7379.9578020226982</v>
      </c>
      <c r="Q13" s="35">
        <v>7256.9384996095851</v>
      </c>
      <c r="R13" s="35">
        <v>7124.3789004347473</v>
      </c>
      <c r="S13" s="35">
        <v>6984.6986012389007</v>
      </c>
      <c r="T13" s="35">
        <v>6854.7724534112949</v>
      </c>
      <c r="U13" s="35">
        <v>6715.6293810914476</v>
      </c>
      <c r="V13" s="35">
        <v>6607.9004571616251</v>
      </c>
      <c r="W13" s="35">
        <v>6488.3031477235818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7826.3646230169043</v>
      </c>
      <c r="D14" s="36">
        <v>7810.1028972680733</v>
      </c>
      <c r="E14" s="36">
        <v>7796.7667848343608</v>
      </c>
      <c r="F14" s="36">
        <v>7790.3328930684411</v>
      </c>
      <c r="G14" s="36">
        <v>7778.079130707205</v>
      </c>
      <c r="H14" s="36">
        <v>7770.3477647053678</v>
      </c>
      <c r="I14" s="36">
        <v>7761.3606996212811</v>
      </c>
      <c r="J14" s="36">
        <v>7744.5274841843884</v>
      </c>
      <c r="K14" s="36">
        <v>7698.3041682065523</v>
      </c>
      <c r="L14" s="36">
        <v>7527.9653850123605</v>
      </c>
      <c r="M14" s="36">
        <v>7370.5403487318354</v>
      </c>
      <c r="N14" s="36">
        <v>7152.9361655021376</v>
      </c>
      <c r="O14" s="36">
        <v>7059.2157501447018</v>
      </c>
      <c r="P14" s="36">
        <v>6866.0018925977838</v>
      </c>
      <c r="Q14" s="36">
        <v>6833.7318283765708</v>
      </c>
      <c r="R14" s="36">
        <v>6725.6606593632869</v>
      </c>
      <c r="S14" s="36">
        <v>6593.6602579902801</v>
      </c>
      <c r="T14" s="36">
        <v>6453.5861129259338</v>
      </c>
      <c r="U14" s="36">
        <v>6312.4393920230059</v>
      </c>
      <c r="V14" s="36">
        <v>6179.6571551085835</v>
      </c>
      <c r="W14" s="36">
        <v>6077.9791887465635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0.69037202512647333</v>
      </c>
      <c r="C16" s="44">
        <f>C7/RES_summary!C$6</f>
        <v>0.69168870627025492</v>
      </c>
      <c r="D16" s="44">
        <f>D7/RES_summary!D$6</f>
        <v>0.69428389105595012</v>
      </c>
      <c r="E16" s="44">
        <f>E7/RES_summary!E$6</f>
        <v>0.69774399341772975</v>
      </c>
      <c r="F16" s="44">
        <f>F7/RES_summary!F$6</f>
        <v>0.69018815618781182</v>
      </c>
      <c r="G16" s="44">
        <f>G7/RES_summary!G$6</f>
        <v>0.70511670401739179</v>
      </c>
      <c r="H16" s="44">
        <f>H7/RES_summary!H$6</f>
        <v>0.71239470479647282</v>
      </c>
      <c r="I16" s="44">
        <f>I7/RES_summary!I$6</f>
        <v>0.71834024440011968</v>
      </c>
      <c r="J16" s="44">
        <f>J7/RES_summary!J$6</f>
        <v>0.7250281697408909</v>
      </c>
      <c r="K16" s="44">
        <f>K7/RES_summary!K$6</f>
        <v>0.7322734683804758</v>
      </c>
      <c r="L16" s="44">
        <f>L7/RES_summary!L$6</f>
        <v>0.73544728468083465</v>
      </c>
      <c r="M16" s="44">
        <f>M7/RES_summary!M$6</f>
        <v>0.74484072109605615</v>
      </c>
      <c r="N16" s="44">
        <f>N7/RES_summary!N$6</f>
        <v>0.75637277782178625</v>
      </c>
      <c r="O16" s="44">
        <f>O7/RES_summary!O$6</f>
        <v>0.77035319180181272</v>
      </c>
      <c r="P16" s="44">
        <f>P7/RES_summary!P$6</f>
        <v>0.78464701057090758</v>
      </c>
      <c r="Q16" s="44">
        <f>Q7/RES_summary!Q$6</f>
        <v>0.80636403498052001</v>
      </c>
      <c r="R16" s="44">
        <f>R7/RES_summary!R$6</f>
        <v>0.83162442610722243</v>
      </c>
      <c r="S16" s="44">
        <f>S7/RES_summary!S$6</f>
        <v>0.86498090023364338</v>
      </c>
      <c r="T16" s="44">
        <f>T7/RES_summary!T$6</f>
        <v>0.89954328415840656</v>
      </c>
      <c r="U16" s="44">
        <f>U7/RES_summary!U$6</f>
        <v>0.93242241758596356</v>
      </c>
      <c r="V16" s="44">
        <f>V7/RES_summary!V$6</f>
        <v>0.96455550914853072</v>
      </c>
      <c r="W16" s="44">
        <f>W7/RES_summary!W$6</f>
        <v>0.97152578495040254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5677.8460033619731</v>
      </c>
      <c r="C17" s="52">
        <f t="shared" si="2"/>
        <v>5654.3598299457381</v>
      </c>
      <c r="D17" s="52">
        <f t="shared" si="2"/>
        <v>5638.8263096513556</v>
      </c>
      <c r="E17" s="52">
        <f t="shared" si="2"/>
        <v>5628.826719226865</v>
      </c>
      <c r="F17" s="52">
        <f t="shared" si="2"/>
        <v>5532.4573016273389</v>
      </c>
      <c r="G17" s="52">
        <f t="shared" si="2"/>
        <v>5609.7283350462685</v>
      </c>
      <c r="H17" s="52">
        <f t="shared" si="2"/>
        <v>5627.2299567480459</v>
      </c>
      <c r="I17" s="52">
        <f t="shared" si="2"/>
        <v>5633.0559676922321</v>
      </c>
      <c r="J17" s="52">
        <f t="shared" si="2"/>
        <v>5642.9270117550013</v>
      </c>
      <c r="K17" s="52">
        <f t="shared" si="2"/>
        <v>5687.6152243824108</v>
      </c>
      <c r="L17" s="52">
        <f t="shared" si="2"/>
        <v>5686.3545176163989</v>
      </c>
      <c r="M17" s="52">
        <f t="shared" si="2"/>
        <v>5715.1622915170301</v>
      </c>
      <c r="N17" s="52">
        <f t="shared" si="2"/>
        <v>5748.2308373278474</v>
      </c>
      <c r="O17" s="52">
        <f t="shared" si="2"/>
        <v>5774.9246814610287</v>
      </c>
      <c r="P17" s="52">
        <f t="shared" si="2"/>
        <v>5790.6618274965558</v>
      </c>
      <c r="Q17" s="52">
        <f t="shared" si="2"/>
        <v>5851.7342101506656</v>
      </c>
      <c r="R17" s="52">
        <f t="shared" ref="R17:V17" si="3">R13*R16</f>
        <v>5924.807514444451</v>
      </c>
      <c r="S17" s="52">
        <f t="shared" si="3"/>
        <v>6041.6308839602943</v>
      </c>
      <c r="T17" s="52">
        <f t="shared" si="3"/>
        <v>6166.164524900174</v>
      </c>
      <c r="U17" s="52">
        <f t="shared" si="3"/>
        <v>6261.8033831286157</v>
      </c>
      <c r="V17" s="52">
        <f t="shared" si="3"/>
        <v>6373.6867898603405</v>
      </c>
      <c r="W17" s="52">
        <f t="shared" ref="W17" si="4">W13*W16</f>
        <v>6303.55380858832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195.56543868592831</v>
      </c>
      <c r="C18" s="36">
        <f>C3*11630*1000/RES_summary!C$6</f>
        <v>196.35041338651394</v>
      </c>
      <c r="D18" s="36">
        <f>D3*11630*1000/RES_summary!D$6</f>
        <v>196.94495618989032</v>
      </c>
      <c r="E18" s="36">
        <f>E3*11630*1000/RES_summary!E$6</f>
        <v>197.41452288294803</v>
      </c>
      <c r="F18" s="36">
        <f>F3*11630*1000/RES_summary!F$6</f>
        <v>194.97489492124828</v>
      </c>
      <c r="G18" s="36">
        <f>G3*11630*1000/RES_summary!G$6</f>
        <v>197.81537636941755</v>
      </c>
      <c r="H18" s="36">
        <f>H3*11630*1000/RES_summary!H$6</f>
        <v>198.79623930499977</v>
      </c>
      <c r="I18" s="36">
        <f>I3*11630*1000/RES_summary!I$6</f>
        <v>199.10612094317869</v>
      </c>
      <c r="J18" s="36">
        <f>J3*11630*1000/RES_summary!J$6</f>
        <v>198.95088862801742</v>
      </c>
      <c r="K18" s="36">
        <f>K3*11630*1000/RES_summary!K$6</f>
        <v>199.45471803350918</v>
      </c>
      <c r="L18" s="36">
        <f>L3*11630*1000/RES_summary!L$6</f>
        <v>198.74387532026705</v>
      </c>
      <c r="M18" s="36">
        <f>M3*11630*1000/RES_summary!M$6</f>
        <v>199.75748968467113</v>
      </c>
      <c r="N18" s="36">
        <f>N3*11630*1000/RES_summary!N$6</f>
        <v>200.70790711775666</v>
      </c>
      <c r="O18" s="36">
        <f>O3*11630*1000/RES_summary!O$6</f>
        <v>201.46110959642033</v>
      </c>
      <c r="P18" s="36">
        <f>P3*11630*1000/RES_summary!P$6</f>
        <v>201.90280785382447</v>
      </c>
      <c r="Q18" s="36">
        <f>Q3*11630*1000/RES_summary!Q$6</f>
        <v>204.01726279970805</v>
      </c>
      <c r="R18" s="36">
        <f>R3*11630*1000/RES_summary!R$6</f>
        <v>208.72366189480761</v>
      </c>
      <c r="S18" s="36">
        <f>S3*11630*1000/RES_summary!S$6</f>
        <v>214.58705350816024</v>
      </c>
      <c r="T18" s="36">
        <f>T3*11630*1000/RES_summary!T$6</f>
        <v>222.83332400340558</v>
      </c>
      <c r="U18" s="36">
        <f>U3*11630*1000/RES_summary!U$6</f>
        <v>223.74983647655156</v>
      </c>
      <c r="V18" s="36">
        <f>V3*11630*1000/RES_summary!V$6</f>
        <v>250.25127314714973</v>
      </c>
      <c r="W18" s="36">
        <f>W3*11630*1000/RES_summary!W$6</f>
        <v>254.70529115122031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138779</v>
      </c>
      <c r="C3" s="120">
        <v>137892</v>
      </c>
      <c r="D3" s="120">
        <v>122073</v>
      </c>
      <c r="E3" s="120">
        <v>104340</v>
      </c>
      <c r="F3" s="120">
        <v>98354</v>
      </c>
      <c r="G3" s="120">
        <v>88567</v>
      </c>
      <c r="H3" s="120">
        <v>87740</v>
      </c>
      <c r="I3" s="120">
        <v>94598</v>
      </c>
      <c r="J3" s="120">
        <v>102451</v>
      </c>
      <c r="K3" s="120">
        <v>104060</v>
      </c>
      <c r="L3" s="120">
        <v>100452</v>
      </c>
      <c r="M3" s="120">
        <v>96149</v>
      </c>
      <c r="N3" s="120">
        <v>84185</v>
      </c>
      <c r="O3" s="120">
        <v>82225</v>
      </c>
      <c r="P3" s="120">
        <v>75149</v>
      </c>
      <c r="Q3" s="120">
        <v>68331</v>
      </c>
      <c r="R3" s="120">
        <v>61965</v>
      </c>
      <c r="S3" s="120">
        <v>55768</v>
      </c>
      <c r="T3" s="120">
        <v>47199</v>
      </c>
      <c r="U3" s="120">
        <v>38461</v>
      </c>
      <c r="V3" s="120">
        <v>30567</v>
      </c>
      <c r="W3" s="120">
        <v>30114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138779</v>
      </c>
      <c r="C5" s="52">
        <v>137892</v>
      </c>
      <c r="D5" s="52">
        <v>122073</v>
      </c>
      <c r="E5" s="52">
        <v>104340</v>
      </c>
      <c r="F5" s="52">
        <v>98354</v>
      </c>
      <c r="G5" s="52">
        <v>88567</v>
      </c>
      <c r="H5" s="52">
        <v>87740</v>
      </c>
      <c r="I5" s="52">
        <v>94598</v>
      </c>
      <c r="J5" s="52">
        <v>102451</v>
      </c>
      <c r="K5" s="52">
        <v>104060</v>
      </c>
      <c r="L5" s="52">
        <v>100452</v>
      </c>
      <c r="M5" s="52">
        <v>96149</v>
      </c>
      <c r="N5" s="52">
        <v>84185</v>
      </c>
      <c r="O5" s="52">
        <v>82225</v>
      </c>
      <c r="P5" s="52">
        <v>75149</v>
      </c>
      <c r="Q5" s="52">
        <v>68331</v>
      </c>
      <c r="R5" s="52">
        <v>61965</v>
      </c>
      <c r="S5" s="52">
        <v>55768</v>
      </c>
      <c r="T5" s="52">
        <v>47199</v>
      </c>
      <c r="U5" s="52">
        <v>38461</v>
      </c>
      <c r="V5" s="52">
        <v>30567</v>
      </c>
      <c r="W5" s="52">
        <v>30114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1006</v>
      </c>
      <c r="C8" s="52">
        <v>1115</v>
      </c>
      <c r="D8" s="52">
        <v>1108</v>
      </c>
      <c r="E8" s="52">
        <v>1028</v>
      </c>
      <c r="F8" s="52">
        <v>873</v>
      </c>
      <c r="G8" s="52">
        <v>708</v>
      </c>
      <c r="H8" s="52">
        <v>632</v>
      </c>
      <c r="I8" s="52">
        <v>814</v>
      </c>
      <c r="J8" s="52">
        <v>1191</v>
      </c>
      <c r="K8" s="52">
        <v>1546</v>
      </c>
      <c r="L8" s="52">
        <v>1933</v>
      </c>
      <c r="M8" s="52">
        <v>2123</v>
      </c>
      <c r="N8" s="52">
        <v>2244</v>
      </c>
      <c r="O8" s="52">
        <v>2331</v>
      </c>
      <c r="P8" s="52">
        <v>2212</v>
      </c>
      <c r="Q8" s="52">
        <v>1933</v>
      </c>
      <c r="R8" s="52">
        <v>1540</v>
      </c>
      <c r="S8" s="52">
        <v>1161</v>
      </c>
      <c r="T8" s="52">
        <v>869</v>
      </c>
      <c r="U8" s="52">
        <v>685</v>
      </c>
      <c r="V8" s="52">
        <v>535</v>
      </c>
      <c r="W8" s="52">
        <v>457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766</v>
      </c>
      <c r="C10" s="52">
        <v>812</v>
      </c>
      <c r="D10" s="52">
        <v>784</v>
      </c>
      <c r="E10" s="52">
        <v>739</v>
      </c>
      <c r="F10" s="52">
        <v>776</v>
      </c>
      <c r="G10" s="52">
        <v>780</v>
      </c>
      <c r="H10" s="52">
        <v>867</v>
      </c>
      <c r="I10" s="52">
        <v>1077</v>
      </c>
      <c r="J10" s="52">
        <v>1157</v>
      </c>
      <c r="K10" s="52">
        <v>1293</v>
      </c>
      <c r="L10" s="52">
        <v>1334</v>
      </c>
      <c r="M10" s="52">
        <v>1347</v>
      </c>
      <c r="N10" s="52">
        <v>1331</v>
      </c>
      <c r="O10" s="52">
        <v>1331</v>
      </c>
      <c r="P10" s="52">
        <v>1319</v>
      </c>
      <c r="Q10" s="52">
        <v>1316</v>
      </c>
      <c r="R10" s="52">
        <v>1309</v>
      </c>
      <c r="S10" s="52">
        <v>1318</v>
      </c>
      <c r="T10" s="52">
        <v>1339</v>
      </c>
      <c r="U10" s="52">
        <v>1364</v>
      </c>
      <c r="V10" s="52">
        <v>1414</v>
      </c>
      <c r="W10" s="52">
        <v>1416</v>
      </c>
      <c r="DA10" s="63" t="s">
        <v>1060</v>
      </c>
    </row>
    <row r="11" spans="1:105" ht="12" customHeight="1" x14ac:dyDescent="0.25">
      <c r="A11" s="97" t="s">
        <v>124</v>
      </c>
      <c r="B11" s="52">
        <v>10627</v>
      </c>
      <c r="C11" s="52">
        <v>10738</v>
      </c>
      <c r="D11" s="52">
        <v>9644</v>
      </c>
      <c r="E11" s="52">
        <v>8946</v>
      </c>
      <c r="F11" s="52">
        <v>12446</v>
      </c>
      <c r="G11" s="52">
        <v>13388</v>
      </c>
      <c r="H11" s="52">
        <v>14061</v>
      </c>
      <c r="I11" s="52">
        <v>13963</v>
      </c>
      <c r="J11" s="52">
        <v>13159</v>
      </c>
      <c r="K11" s="52">
        <v>12601</v>
      </c>
      <c r="L11" s="52">
        <v>11286</v>
      </c>
      <c r="M11" s="52">
        <v>10203</v>
      </c>
      <c r="N11" s="52">
        <v>8070</v>
      </c>
      <c r="O11" s="52">
        <v>7921</v>
      </c>
      <c r="P11" s="52">
        <v>7566</v>
      </c>
      <c r="Q11" s="52">
        <v>7149</v>
      </c>
      <c r="R11" s="52">
        <v>6651</v>
      </c>
      <c r="S11" s="52">
        <v>5908</v>
      </c>
      <c r="T11" s="52">
        <v>4864</v>
      </c>
      <c r="U11" s="52">
        <v>3784</v>
      </c>
      <c r="V11" s="52">
        <v>2902</v>
      </c>
      <c r="W11" s="52">
        <v>2666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1</v>
      </c>
      <c r="G12" s="52">
        <v>2</v>
      </c>
      <c r="H12" s="52">
        <v>3</v>
      </c>
      <c r="I12" s="52">
        <v>4</v>
      </c>
      <c r="J12" s="52">
        <v>5</v>
      </c>
      <c r="K12" s="52">
        <v>9</v>
      </c>
      <c r="L12" s="52">
        <v>11</v>
      </c>
      <c r="M12" s="52">
        <v>12</v>
      </c>
      <c r="N12" s="52">
        <v>11</v>
      </c>
      <c r="O12" s="52">
        <v>12</v>
      </c>
      <c r="P12" s="52">
        <v>12</v>
      </c>
      <c r="Q12" s="52">
        <v>11</v>
      </c>
      <c r="R12" s="52">
        <v>11</v>
      </c>
      <c r="S12" s="52">
        <v>8</v>
      </c>
      <c r="T12" s="52">
        <v>6</v>
      </c>
      <c r="U12" s="52">
        <v>6</v>
      </c>
      <c r="V12" s="52">
        <v>4</v>
      </c>
      <c r="W12" s="52">
        <v>3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126981</v>
      </c>
      <c r="C15" s="52">
        <v>125324</v>
      </c>
      <c r="D15" s="52">
        <v>110617</v>
      </c>
      <c r="E15" s="52">
        <v>93548</v>
      </c>
      <c r="F15" s="52">
        <v>84062</v>
      </c>
      <c r="G15" s="52">
        <v>73352</v>
      </c>
      <c r="H15" s="52">
        <v>71287</v>
      </c>
      <c r="I15" s="52">
        <v>76170</v>
      </c>
      <c r="J15" s="52">
        <v>83082</v>
      </c>
      <c r="K15" s="52">
        <v>81670</v>
      </c>
      <c r="L15" s="52">
        <v>78748</v>
      </c>
      <c r="M15" s="52">
        <v>75077</v>
      </c>
      <c r="N15" s="52">
        <v>65806</v>
      </c>
      <c r="O15" s="52">
        <v>63095</v>
      </c>
      <c r="P15" s="52">
        <v>56708</v>
      </c>
      <c r="Q15" s="52">
        <v>50122</v>
      </c>
      <c r="R15" s="52">
        <v>44750</v>
      </c>
      <c r="S15" s="52">
        <v>40138</v>
      </c>
      <c r="T15" s="52">
        <v>33654</v>
      </c>
      <c r="U15" s="52">
        <v>27146</v>
      </c>
      <c r="V15" s="52">
        <v>21193</v>
      </c>
      <c r="W15" s="52">
        <v>20927</v>
      </c>
      <c r="DA15" s="63" t="s">
        <v>1063</v>
      </c>
    </row>
    <row r="16" spans="1:105" ht="12" customHeight="1" x14ac:dyDescent="0.25">
      <c r="A16" s="97" t="s">
        <v>121</v>
      </c>
      <c r="B16" s="52">
        <v>405</v>
      </c>
      <c r="C16" s="52">
        <v>1018</v>
      </c>
      <c r="D16" s="52">
        <v>1028</v>
      </c>
      <c r="E16" s="52">
        <v>1107</v>
      </c>
      <c r="F16" s="52">
        <v>1069</v>
      </c>
      <c r="G16" s="52">
        <v>1045</v>
      </c>
      <c r="H16" s="52">
        <v>1522</v>
      </c>
      <c r="I16" s="52">
        <v>3384</v>
      </c>
      <c r="J16" s="52">
        <v>5048</v>
      </c>
      <c r="K16" s="52">
        <v>8487</v>
      </c>
      <c r="L16" s="52">
        <v>9073</v>
      </c>
      <c r="M16" s="52">
        <v>9510</v>
      </c>
      <c r="N16" s="52">
        <v>8967</v>
      </c>
      <c r="O16" s="52">
        <v>9866</v>
      </c>
      <c r="P16" s="52">
        <v>9544</v>
      </c>
      <c r="Q16" s="52">
        <v>9733</v>
      </c>
      <c r="R16" s="52">
        <v>9244</v>
      </c>
      <c r="S16" s="52">
        <v>8396</v>
      </c>
      <c r="T16" s="52">
        <v>7336</v>
      </c>
      <c r="U16" s="52">
        <v>6161</v>
      </c>
      <c r="V16" s="52">
        <v>5054</v>
      </c>
      <c r="W16" s="52">
        <v>5102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5143</v>
      </c>
      <c r="C21" s="52">
        <v>5315</v>
      </c>
      <c r="D21" s="52">
        <v>4830</v>
      </c>
      <c r="E21" s="52">
        <v>4228</v>
      </c>
      <c r="F21" s="52">
        <v>4295</v>
      </c>
      <c r="G21" s="52">
        <v>4183</v>
      </c>
      <c r="H21" s="52">
        <v>4859</v>
      </c>
      <c r="I21" s="52">
        <v>5968</v>
      </c>
      <c r="J21" s="52">
        <v>6894</v>
      </c>
      <c r="K21" s="52">
        <v>7430</v>
      </c>
      <c r="L21" s="52">
        <v>7284</v>
      </c>
      <c r="M21" s="52">
        <v>7095</v>
      </c>
      <c r="N21" s="52">
        <v>6316</v>
      </c>
      <c r="O21" s="52">
        <v>6147</v>
      </c>
      <c r="P21" s="52">
        <v>5626</v>
      </c>
      <c r="Q21" s="52">
        <v>5047</v>
      </c>
      <c r="R21" s="52">
        <v>4574</v>
      </c>
      <c r="S21" s="52">
        <v>4102</v>
      </c>
      <c r="T21" s="52">
        <v>3477</v>
      </c>
      <c r="U21" s="52">
        <v>2844</v>
      </c>
      <c r="V21" s="52">
        <v>2238</v>
      </c>
      <c r="W21" s="52">
        <v>2066</v>
      </c>
      <c r="DA21" s="63" t="s">
        <v>1066</v>
      </c>
    </row>
    <row r="22" spans="1:105" ht="12" customHeight="1" x14ac:dyDescent="0.25">
      <c r="A22" s="109" t="s">
        <v>120</v>
      </c>
      <c r="B22" s="36">
        <v>133636</v>
      </c>
      <c r="C22" s="36">
        <v>132577</v>
      </c>
      <c r="D22" s="36">
        <v>117243</v>
      </c>
      <c r="E22" s="36">
        <v>100112</v>
      </c>
      <c r="F22" s="36">
        <v>94059</v>
      </c>
      <c r="G22" s="36">
        <v>84384</v>
      </c>
      <c r="H22" s="36">
        <v>82881</v>
      </c>
      <c r="I22" s="36">
        <v>88630</v>
      </c>
      <c r="J22" s="36">
        <v>95557</v>
      </c>
      <c r="K22" s="36">
        <v>96630</v>
      </c>
      <c r="L22" s="36">
        <v>93168</v>
      </c>
      <c r="M22" s="36">
        <v>89054</v>
      </c>
      <c r="N22" s="36">
        <v>77869</v>
      </c>
      <c r="O22" s="36">
        <v>76078</v>
      </c>
      <c r="P22" s="36">
        <v>69523</v>
      </c>
      <c r="Q22" s="36">
        <v>63284</v>
      </c>
      <c r="R22" s="36">
        <v>57391</v>
      </c>
      <c r="S22" s="36">
        <v>51666</v>
      </c>
      <c r="T22" s="36">
        <v>43722</v>
      </c>
      <c r="U22" s="36">
        <v>35617</v>
      </c>
      <c r="V22" s="36">
        <v>28329</v>
      </c>
      <c r="W22" s="36">
        <v>28048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46316</v>
      </c>
      <c r="C24" s="120">
        <v>45405</v>
      </c>
      <c r="D24" s="120">
        <v>44829</v>
      </c>
      <c r="E24" s="120">
        <v>42983</v>
      </c>
      <c r="F24" s="120">
        <v>47151</v>
      </c>
      <c r="G24" s="120">
        <v>57048</v>
      </c>
      <c r="H24" s="120">
        <v>64517</v>
      </c>
      <c r="I24" s="120">
        <v>68522</v>
      </c>
      <c r="J24" s="120">
        <v>68851</v>
      </c>
      <c r="K24" s="120">
        <v>71060</v>
      </c>
      <c r="L24" s="120">
        <v>72739</v>
      </c>
      <c r="M24" s="120">
        <v>73776</v>
      </c>
      <c r="N24" s="120">
        <v>74119</v>
      </c>
      <c r="O24" s="120">
        <v>74691</v>
      </c>
      <c r="P24" s="120">
        <v>76714</v>
      </c>
      <c r="Q24" s="120">
        <v>77808</v>
      </c>
      <c r="R24" s="120">
        <v>81501</v>
      </c>
      <c r="S24" s="120">
        <v>85148</v>
      </c>
      <c r="T24" s="120">
        <v>89558</v>
      </c>
      <c r="U24" s="120">
        <v>93652</v>
      </c>
      <c r="V24" s="120">
        <v>101294</v>
      </c>
      <c r="W24" s="120">
        <v>105532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46316</v>
      </c>
      <c r="C26" s="52">
        <v>45405</v>
      </c>
      <c r="D26" s="52">
        <v>44829</v>
      </c>
      <c r="E26" s="52">
        <v>42983</v>
      </c>
      <c r="F26" s="52">
        <v>47151</v>
      </c>
      <c r="G26" s="52">
        <v>57048</v>
      </c>
      <c r="H26" s="52">
        <v>64517</v>
      </c>
      <c r="I26" s="52">
        <v>68522</v>
      </c>
      <c r="J26" s="52">
        <v>68851</v>
      </c>
      <c r="K26" s="52">
        <v>71060</v>
      </c>
      <c r="L26" s="52">
        <v>72739</v>
      </c>
      <c r="M26" s="52">
        <v>73776</v>
      </c>
      <c r="N26" s="52">
        <v>74119</v>
      </c>
      <c r="O26" s="52">
        <v>74691</v>
      </c>
      <c r="P26" s="52">
        <v>76714</v>
      </c>
      <c r="Q26" s="52">
        <v>77808</v>
      </c>
      <c r="R26" s="52">
        <v>81501</v>
      </c>
      <c r="S26" s="52">
        <v>85148</v>
      </c>
      <c r="T26" s="52">
        <v>89558</v>
      </c>
      <c r="U26" s="52">
        <v>93652</v>
      </c>
      <c r="V26" s="52">
        <v>101294</v>
      </c>
      <c r="W26" s="52">
        <v>105532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336</v>
      </c>
      <c r="C29" s="52">
        <v>368</v>
      </c>
      <c r="D29" s="52">
        <v>374</v>
      </c>
      <c r="E29" s="52">
        <v>374</v>
      </c>
      <c r="F29" s="52">
        <v>380</v>
      </c>
      <c r="G29" s="52">
        <v>600</v>
      </c>
      <c r="H29" s="52">
        <v>993</v>
      </c>
      <c r="I29" s="52">
        <v>1314</v>
      </c>
      <c r="J29" s="52">
        <v>1509</v>
      </c>
      <c r="K29" s="52">
        <v>1587</v>
      </c>
      <c r="L29" s="52">
        <v>1667</v>
      </c>
      <c r="M29" s="52">
        <v>1674</v>
      </c>
      <c r="N29" s="52">
        <v>1685</v>
      </c>
      <c r="O29" s="52">
        <v>1688</v>
      </c>
      <c r="P29" s="52">
        <v>1687</v>
      </c>
      <c r="Q29" s="52">
        <v>1685</v>
      </c>
      <c r="R29" s="52">
        <v>1822</v>
      </c>
      <c r="S29" s="52">
        <v>2022</v>
      </c>
      <c r="T29" s="52">
        <v>2477</v>
      </c>
      <c r="U29" s="52">
        <v>3540</v>
      </c>
      <c r="V29" s="52">
        <v>5277</v>
      </c>
      <c r="W29" s="52">
        <v>6903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3566</v>
      </c>
      <c r="C31" s="52">
        <v>3553</v>
      </c>
      <c r="D31" s="52">
        <v>3644</v>
      </c>
      <c r="E31" s="52">
        <v>4243</v>
      </c>
      <c r="F31" s="52">
        <v>7387</v>
      </c>
      <c r="G31" s="52">
        <v>10464</v>
      </c>
      <c r="H31" s="52">
        <v>11554</v>
      </c>
      <c r="I31" s="52">
        <v>11484</v>
      </c>
      <c r="J31" s="52">
        <v>10845</v>
      </c>
      <c r="K31" s="52">
        <v>10490</v>
      </c>
      <c r="L31" s="52">
        <v>9939</v>
      </c>
      <c r="M31" s="52">
        <v>9590</v>
      </c>
      <c r="N31" s="52">
        <v>8899</v>
      </c>
      <c r="O31" s="52">
        <v>8565</v>
      </c>
      <c r="P31" s="52">
        <v>8919</v>
      </c>
      <c r="Q31" s="52">
        <v>8987</v>
      </c>
      <c r="R31" s="52">
        <v>9189</v>
      </c>
      <c r="S31" s="52">
        <v>9287</v>
      </c>
      <c r="T31" s="52">
        <v>9547</v>
      </c>
      <c r="U31" s="52">
        <v>9776</v>
      </c>
      <c r="V31" s="52">
        <v>10370</v>
      </c>
      <c r="W31" s="52">
        <v>10419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1</v>
      </c>
      <c r="H32" s="52">
        <v>1</v>
      </c>
      <c r="I32" s="52">
        <v>1</v>
      </c>
      <c r="J32" s="52">
        <v>1</v>
      </c>
      <c r="K32" s="52">
        <v>3</v>
      </c>
      <c r="L32" s="52">
        <v>4</v>
      </c>
      <c r="M32" s="52">
        <v>6</v>
      </c>
      <c r="N32" s="52">
        <v>5</v>
      </c>
      <c r="O32" s="52">
        <v>7</v>
      </c>
      <c r="P32" s="52">
        <v>9</v>
      </c>
      <c r="Q32" s="52">
        <v>9</v>
      </c>
      <c r="R32" s="52">
        <v>9</v>
      </c>
      <c r="S32" s="52">
        <v>10</v>
      </c>
      <c r="T32" s="52">
        <v>10</v>
      </c>
      <c r="U32" s="52">
        <v>12</v>
      </c>
      <c r="V32" s="52">
        <v>12</v>
      </c>
      <c r="W32" s="52">
        <v>12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42614</v>
      </c>
      <c r="C35" s="52">
        <v>41530</v>
      </c>
      <c r="D35" s="52">
        <v>40790</v>
      </c>
      <c r="E35" s="52">
        <v>38176</v>
      </c>
      <c r="F35" s="52">
        <v>39193</v>
      </c>
      <c r="G35" s="52">
        <v>45942</v>
      </c>
      <c r="H35" s="52">
        <v>51951</v>
      </c>
      <c r="I35" s="52">
        <v>55135</v>
      </c>
      <c r="J35" s="52">
        <v>55618</v>
      </c>
      <c r="K35" s="52">
        <v>55890</v>
      </c>
      <c r="L35" s="52">
        <v>57168</v>
      </c>
      <c r="M35" s="52">
        <v>57695</v>
      </c>
      <c r="N35" s="52">
        <v>58531</v>
      </c>
      <c r="O35" s="52">
        <v>58174</v>
      </c>
      <c r="P35" s="52">
        <v>58701</v>
      </c>
      <c r="Q35" s="52">
        <v>58573</v>
      </c>
      <c r="R35" s="52">
        <v>60939</v>
      </c>
      <c r="S35" s="52">
        <v>62985</v>
      </c>
      <c r="T35" s="52">
        <v>66288</v>
      </c>
      <c r="U35" s="52">
        <v>69730</v>
      </c>
      <c r="V35" s="52">
        <v>75835</v>
      </c>
      <c r="W35" s="52">
        <v>79185</v>
      </c>
      <c r="DA35" s="63" t="s">
        <v>1072</v>
      </c>
    </row>
    <row r="36" spans="1:105" ht="12" customHeight="1" x14ac:dyDescent="0.25">
      <c r="A36" s="97" t="s">
        <v>121</v>
      </c>
      <c r="B36" s="52">
        <v>136</v>
      </c>
      <c r="C36" s="52">
        <v>322</v>
      </c>
      <c r="D36" s="52">
        <v>395</v>
      </c>
      <c r="E36" s="52">
        <v>564</v>
      </c>
      <c r="F36" s="52">
        <v>571</v>
      </c>
      <c r="G36" s="52">
        <v>641</v>
      </c>
      <c r="H36" s="52">
        <v>1011</v>
      </c>
      <c r="I36" s="52">
        <v>1902</v>
      </c>
      <c r="J36" s="52">
        <v>2387</v>
      </c>
      <c r="K36" s="52">
        <v>4677</v>
      </c>
      <c r="L36" s="52">
        <v>5628</v>
      </c>
      <c r="M36" s="52">
        <v>6485</v>
      </c>
      <c r="N36" s="52">
        <v>6684</v>
      </c>
      <c r="O36" s="52">
        <v>7945</v>
      </c>
      <c r="P36" s="52">
        <v>9085</v>
      </c>
      <c r="Q36" s="52">
        <v>10239</v>
      </c>
      <c r="R36" s="52">
        <v>11364</v>
      </c>
      <c r="S36" s="52">
        <v>12866</v>
      </c>
      <c r="T36" s="52">
        <v>13713</v>
      </c>
      <c r="U36" s="52">
        <v>14134</v>
      </c>
      <c r="V36" s="52">
        <v>15077</v>
      </c>
      <c r="W36" s="52">
        <v>15916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1716</v>
      </c>
      <c r="C40" s="52">
        <v>1745</v>
      </c>
      <c r="D40" s="52">
        <v>1835</v>
      </c>
      <c r="E40" s="52">
        <v>1837</v>
      </c>
      <c r="F40" s="52">
        <v>2198</v>
      </c>
      <c r="G40" s="52">
        <v>2916</v>
      </c>
      <c r="H40" s="52">
        <v>3684</v>
      </c>
      <c r="I40" s="52">
        <v>4223</v>
      </c>
      <c r="J40" s="52">
        <v>4402</v>
      </c>
      <c r="K40" s="52">
        <v>4803</v>
      </c>
      <c r="L40" s="52">
        <v>5018</v>
      </c>
      <c r="M40" s="52">
        <v>5219</v>
      </c>
      <c r="N40" s="52">
        <v>5346</v>
      </c>
      <c r="O40" s="52">
        <v>5418</v>
      </c>
      <c r="P40" s="52">
        <v>5637</v>
      </c>
      <c r="Q40" s="52">
        <v>5690</v>
      </c>
      <c r="R40" s="52">
        <v>6007</v>
      </c>
      <c r="S40" s="52">
        <v>6292</v>
      </c>
      <c r="T40" s="52">
        <v>6522</v>
      </c>
      <c r="U40" s="52">
        <v>6656</v>
      </c>
      <c r="V40" s="52">
        <v>6598</v>
      </c>
      <c r="W40" s="52">
        <v>6570</v>
      </c>
      <c r="DA40" s="63" t="s">
        <v>1074</v>
      </c>
    </row>
    <row r="41" spans="1:105" ht="12" customHeight="1" x14ac:dyDescent="0.25">
      <c r="A41" s="109" t="s">
        <v>120</v>
      </c>
      <c r="B41" s="36">
        <v>44600</v>
      </c>
      <c r="C41" s="36">
        <v>43660</v>
      </c>
      <c r="D41" s="36">
        <v>42994</v>
      </c>
      <c r="E41" s="36">
        <v>41146</v>
      </c>
      <c r="F41" s="36">
        <v>44953</v>
      </c>
      <c r="G41" s="36">
        <v>54132</v>
      </c>
      <c r="H41" s="36">
        <v>60833</v>
      </c>
      <c r="I41" s="36">
        <v>64299</v>
      </c>
      <c r="J41" s="36">
        <v>64449</v>
      </c>
      <c r="K41" s="36">
        <v>66257</v>
      </c>
      <c r="L41" s="36">
        <v>67721</v>
      </c>
      <c r="M41" s="36">
        <v>68557</v>
      </c>
      <c r="N41" s="36">
        <v>68773</v>
      </c>
      <c r="O41" s="36">
        <v>69273</v>
      </c>
      <c r="P41" s="36">
        <v>71077</v>
      </c>
      <c r="Q41" s="36">
        <v>72118</v>
      </c>
      <c r="R41" s="36">
        <v>75494</v>
      </c>
      <c r="S41" s="36">
        <v>78856</v>
      </c>
      <c r="T41" s="36">
        <v>83036</v>
      </c>
      <c r="U41" s="36">
        <v>86996</v>
      </c>
      <c r="V41" s="36">
        <v>94696</v>
      </c>
      <c r="W41" s="36">
        <v>98962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1873176</v>
      </c>
      <c r="C43" s="120">
        <v>1804673</v>
      </c>
      <c r="D43" s="120">
        <v>1793380</v>
      </c>
      <c r="E43" s="120">
        <v>1858072</v>
      </c>
      <c r="F43" s="120">
        <v>1949833</v>
      </c>
      <c r="G43" s="120">
        <v>1975794</v>
      </c>
      <c r="H43" s="120">
        <v>1926019</v>
      </c>
      <c r="I43" s="120">
        <v>1842138</v>
      </c>
      <c r="J43" s="120">
        <v>1813251</v>
      </c>
      <c r="K43" s="120">
        <v>1747195</v>
      </c>
      <c r="L43" s="120">
        <v>1713120</v>
      </c>
      <c r="M43" s="120">
        <v>1708712</v>
      </c>
      <c r="N43" s="120">
        <v>1693164</v>
      </c>
      <c r="O43" s="120">
        <v>1714637</v>
      </c>
      <c r="P43" s="120">
        <v>1746281</v>
      </c>
      <c r="Q43" s="120">
        <v>1740435</v>
      </c>
      <c r="R43" s="120">
        <v>1734406</v>
      </c>
      <c r="S43" s="120">
        <v>1716691</v>
      </c>
      <c r="T43" s="120">
        <v>1712674</v>
      </c>
      <c r="U43" s="120">
        <v>1707554</v>
      </c>
      <c r="V43" s="120">
        <v>1700286</v>
      </c>
      <c r="W43" s="120">
        <v>1672843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1873176</v>
      </c>
      <c r="C45" s="52">
        <v>1804673</v>
      </c>
      <c r="D45" s="52">
        <v>1793380</v>
      </c>
      <c r="E45" s="52">
        <v>1858072</v>
      </c>
      <c r="F45" s="52">
        <v>1949833</v>
      </c>
      <c r="G45" s="52">
        <v>1975794</v>
      </c>
      <c r="H45" s="52">
        <v>1926019</v>
      </c>
      <c r="I45" s="52">
        <v>1842138</v>
      </c>
      <c r="J45" s="52">
        <v>1813251</v>
      </c>
      <c r="K45" s="52">
        <v>1747195</v>
      </c>
      <c r="L45" s="52">
        <v>1713120</v>
      </c>
      <c r="M45" s="52">
        <v>1708712</v>
      </c>
      <c r="N45" s="52">
        <v>1693164</v>
      </c>
      <c r="O45" s="52">
        <v>1714637</v>
      </c>
      <c r="P45" s="52">
        <v>1746281</v>
      </c>
      <c r="Q45" s="52">
        <v>1740435</v>
      </c>
      <c r="R45" s="52">
        <v>1734406</v>
      </c>
      <c r="S45" s="52">
        <v>1716691</v>
      </c>
      <c r="T45" s="52">
        <v>1712674</v>
      </c>
      <c r="U45" s="52">
        <v>1707554</v>
      </c>
      <c r="V45" s="52">
        <v>1700286</v>
      </c>
      <c r="W45" s="52">
        <v>1672843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13572</v>
      </c>
      <c r="C48" s="52">
        <v>14591</v>
      </c>
      <c r="D48" s="52">
        <v>14893</v>
      </c>
      <c r="E48" s="52">
        <v>15192</v>
      </c>
      <c r="F48" s="52">
        <v>16640</v>
      </c>
      <c r="G48" s="52">
        <v>21563</v>
      </c>
      <c r="H48" s="52">
        <v>25583</v>
      </c>
      <c r="I48" s="52">
        <v>27481</v>
      </c>
      <c r="J48" s="52">
        <v>28705</v>
      </c>
      <c r="K48" s="52">
        <v>28397</v>
      </c>
      <c r="L48" s="52">
        <v>29298</v>
      </c>
      <c r="M48" s="52">
        <v>28572</v>
      </c>
      <c r="N48" s="52">
        <v>30392</v>
      </c>
      <c r="O48" s="52">
        <v>34765</v>
      </c>
      <c r="P48" s="52">
        <v>39710</v>
      </c>
      <c r="Q48" s="52">
        <v>42412</v>
      </c>
      <c r="R48" s="52">
        <v>45203</v>
      </c>
      <c r="S48" s="52">
        <v>46902</v>
      </c>
      <c r="T48" s="52">
        <v>50865</v>
      </c>
      <c r="U48" s="52">
        <v>62993</v>
      </c>
      <c r="V48" s="52">
        <v>79208</v>
      </c>
      <c r="W48" s="52">
        <v>91167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458457</v>
      </c>
      <c r="C50" s="52">
        <v>455102</v>
      </c>
      <c r="D50" s="52">
        <v>477944</v>
      </c>
      <c r="E50" s="52">
        <v>522574</v>
      </c>
      <c r="F50" s="52">
        <v>576388</v>
      </c>
      <c r="G50" s="52">
        <v>612726</v>
      </c>
      <c r="H50" s="52">
        <v>628776</v>
      </c>
      <c r="I50" s="52">
        <v>634149</v>
      </c>
      <c r="J50" s="52">
        <v>658410</v>
      </c>
      <c r="K50" s="52">
        <v>668355</v>
      </c>
      <c r="L50" s="52">
        <v>685015</v>
      </c>
      <c r="M50" s="52">
        <v>705505</v>
      </c>
      <c r="N50" s="52">
        <v>703795</v>
      </c>
      <c r="O50" s="52">
        <v>711554</v>
      </c>
      <c r="P50" s="52">
        <v>719179</v>
      </c>
      <c r="Q50" s="52">
        <v>710403</v>
      </c>
      <c r="R50" s="52">
        <v>692934</v>
      </c>
      <c r="S50" s="52">
        <v>665770</v>
      </c>
      <c r="T50" s="52">
        <v>646692</v>
      </c>
      <c r="U50" s="52">
        <v>642283</v>
      </c>
      <c r="V50" s="52">
        <v>660767</v>
      </c>
      <c r="W50" s="52">
        <v>670576</v>
      </c>
      <c r="DA50" s="63" t="s">
        <v>1078</v>
      </c>
    </row>
    <row r="51" spans="1:105" ht="12" customHeight="1" x14ac:dyDescent="0.25">
      <c r="A51" s="97" t="s">
        <v>137</v>
      </c>
      <c r="B51" s="52">
        <v>14</v>
      </c>
      <c r="C51" s="52">
        <v>37</v>
      </c>
      <c r="D51" s="52">
        <v>44</v>
      </c>
      <c r="E51" s="52">
        <v>79</v>
      </c>
      <c r="F51" s="52">
        <v>98</v>
      </c>
      <c r="G51" s="52">
        <v>107</v>
      </c>
      <c r="H51" s="52">
        <v>128</v>
      </c>
      <c r="I51" s="52">
        <v>176</v>
      </c>
      <c r="J51" s="52">
        <v>287</v>
      </c>
      <c r="K51" s="52">
        <v>512</v>
      </c>
      <c r="L51" s="52">
        <v>652</v>
      </c>
      <c r="M51" s="52">
        <v>836</v>
      </c>
      <c r="N51" s="52">
        <v>801</v>
      </c>
      <c r="O51" s="52">
        <v>907</v>
      </c>
      <c r="P51" s="52">
        <v>1052</v>
      </c>
      <c r="Q51" s="52">
        <v>1232</v>
      </c>
      <c r="R51" s="52">
        <v>1186</v>
      </c>
      <c r="S51" s="52">
        <v>1220</v>
      </c>
      <c r="T51" s="52">
        <v>1204</v>
      </c>
      <c r="U51" s="52">
        <v>1154</v>
      </c>
      <c r="V51" s="52">
        <v>1266</v>
      </c>
      <c r="W51" s="52">
        <v>1285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1410204</v>
      </c>
      <c r="C54" s="52">
        <v>1340148</v>
      </c>
      <c r="D54" s="52">
        <v>1303790</v>
      </c>
      <c r="E54" s="52">
        <v>1313635</v>
      </c>
      <c r="F54" s="52">
        <v>1351257</v>
      </c>
      <c r="G54" s="52">
        <v>1340377</v>
      </c>
      <c r="H54" s="52">
        <v>1270616</v>
      </c>
      <c r="I54" s="52">
        <v>1175490</v>
      </c>
      <c r="J54" s="52">
        <v>1115958</v>
      </c>
      <c r="K54" s="52">
        <v>1010434</v>
      </c>
      <c r="L54" s="52">
        <v>944880</v>
      </c>
      <c r="M54" s="52">
        <v>904095</v>
      </c>
      <c r="N54" s="52">
        <v>886790</v>
      </c>
      <c r="O54" s="52">
        <v>883141</v>
      </c>
      <c r="P54" s="52">
        <v>893016</v>
      </c>
      <c r="Q54" s="52">
        <v>881792</v>
      </c>
      <c r="R54" s="52">
        <v>882851</v>
      </c>
      <c r="S54" s="52">
        <v>877753</v>
      </c>
      <c r="T54" s="52">
        <v>885922</v>
      </c>
      <c r="U54" s="52">
        <v>885410</v>
      </c>
      <c r="V54" s="52">
        <v>862708</v>
      </c>
      <c r="W54" s="52">
        <v>831674</v>
      </c>
      <c r="DA54" s="63" t="s">
        <v>1080</v>
      </c>
    </row>
    <row r="55" spans="1:105" ht="12" customHeight="1" x14ac:dyDescent="0.25">
      <c r="A55" s="97" t="s">
        <v>121</v>
      </c>
      <c r="B55" s="52">
        <v>4501</v>
      </c>
      <c r="C55" s="52">
        <v>9386</v>
      </c>
      <c r="D55" s="52">
        <v>11602</v>
      </c>
      <c r="E55" s="52">
        <v>21784</v>
      </c>
      <c r="F55" s="52">
        <v>22090</v>
      </c>
      <c r="G55" s="52">
        <v>22584</v>
      </c>
      <c r="H55" s="52">
        <v>26499</v>
      </c>
      <c r="I55" s="52">
        <v>32323</v>
      </c>
      <c r="J55" s="52">
        <v>38596</v>
      </c>
      <c r="K55" s="52">
        <v>67894</v>
      </c>
      <c r="L55" s="52">
        <v>82573</v>
      </c>
      <c r="M55" s="52">
        <v>98276</v>
      </c>
      <c r="N55" s="52">
        <v>101778</v>
      </c>
      <c r="O55" s="52">
        <v>119035</v>
      </c>
      <c r="P55" s="52">
        <v>133034</v>
      </c>
      <c r="Q55" s="52">
        <v>147008</v>
      </c>
      <c r="R55" s="52">
        <v>157435</v>
      </c>
      <c r="S55" s="52">
        <v>171948</v>
      </c>
      <c r="T55" s="52">
        <v>178856</v>
      </c>
      <c r="U55" s="52">
        <v>178707</v>
      </c>
      <c r="V55" s="52">
        <v>175545</v>
      </c>
      <c r="W55" s="52">
        <v>169308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69413</v>
      </c>
      <c r="C59" s="52">
        <v>69082</v>
      </c>
      <c r="D59" s="52">
        <v>73354</v>
      </c>
      <c r="E59" s="52">
        <v>80451</v>
      </c>
      <c r="F59" s="52">
        <v>90801</v>
      </c>
      <c r="G59" s="52">
        <v>98409</v>
      </c>
      <c r="H59" s="52">
        <v>105428</v>
      </c>
      <c r="I59" s="52">
        <v>107326</v>
      </c>
      <c r="J59" s="52">
        <v>110911</v>
      </c>
      <c r="K59" s="52">
        <v>113828</v>
      </c>
      <c r="L59" s="52">
        <v>115689</v>
      </c>
      <c r="M59" s="52">
        <v>120405</v>
      </c>
      <c r="N59" s="52">
        <v>122031</v>
      </c>
      <c r="O59" s="52">
        <v>124168</v>
      </c>
      <c r="P59" s="52">
        <v>127678</v>
      </c>
      <c r="Q59" s="52">
        <v>126790</v>
      </c>
      <c r="R59" s="52">
        <v>127061</v>
      </c>
      <c r="S59" s="52">
        <v>126194</v>
      </c>
      <c r="T59" s="52">
        <v>124698</v>
      </c>
      <c r="U59" s="52">
        <v>121403</v>
      </c>
      <c r="V59" s="52">
        <v>113031</v>
      </c>
      <c r="W59" s="52">
        <v>106737</v>
      </c>
      <c r="DA59" s="63" t="s">
        <v>1082</v>
      </c>
    </row>
    <row r="60" spans="1:105" ht="12" customHeight="1" x14ac:dyDescent="0.25">
      <c r="A60" s="109" t="s">
        <v>120</v>
      </c>
      <c r="B60" s="36">
        <v>1803763</v>
      </c>
      <c r="C60" s="36">
        <v>1735591</v>
      </c>
      <c r="D60" s="36">
        <v>1720026</v>
      </c>
      <c r="E60" s="36">
        <v>1777621</v>
      </c>
      <c r="F60" s="36">
        <v>1859032</v>
      </c>
      <c r="G60" s="36">
        <v>1877385</v>
      </c>
      <c r="H60" s="36">
        <v>1820591</v>
      </c>
      <c r="I60" s="36">
        <v>1734812</v>
      </c>
      <c r="J60" s="36">
        <v>1702340</v>
      </c>
      <c r="K60" s="36">
        <v>1633367</v>
      </c>
      <c r="L60" s="36">
        <v>1597431</v>
      </c>
      <c r="M60" s="36">
        <v>1588307</v>
      </c>
      <c r="N60" s="36">
        <v>1571133</v>
      </c>
      <c r="O60" s="36">
        <v>1590469</v>
      </c>
      <c r="P60" s="36">
        <v>1618603</v>
      </c>
      <c r="Q60" s="36">
        <v>1613645</v>
      </c>
      <c r="R60" s="36">
        <v>1607345</v>
      </c>
      <c r="S60" s="36">
        <v>1590497</v>
      </c>
      <c r="T60" s="36">
        <v>1587976</v>
      </c>
      <c r="U60" s="36">
        <v>1586151</v>
      </c>
      <c r="V60" s="36">
        <v>1587255</v>
      </c>
      <c r="W60" s="36">
        <v>1566106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1768548</v>
      </c>
      <c r="C62" s="120">
        <v>1866555</v>
      </c>
      <c r="D62" s="120">
        <v>1923087</v>
      </c>
      <c r="E62" s="120">
        <v>1963189</v>
      </c>
      <c r="F62" s="120">
        <v>2063264</v>
      </c>
      <c r="G62" s="120">
        <v>2152653</v>
      </c>
      <c r="H62" s="120">
        <v>2212912</v>
      </c>
      <c r="I62" s="120">
        <v>2244763</v>
      </c>
      <c r="J62" s="120">
        <v>2235156</v>
      </c>
      <c r="K62" s="120">
        <v>2293721</v>
      </c>
      <c r="L62" s="120">
        <v>2307848</v>
      </c>
      <c r="M62" s="120">
        <v>2361291</v>
      </c>
      <c r="N62" s="120">
        <v>2375832</v>
      </c>
      <c r="O62" s="120">
        <v>2362871</v>
      </c>
      <c r="P62" s="120">
        <v>2347788</v>
      </c>
      <c r="Q62" s="120">
        <v>2388545</v>
      </c>
      <c r="R62" s="120">
        <v>2390139</v>
      </c>
      <c r="S62" s="120">
        <v>2413067</v>
      </c>
      <c r="T62" s="120">
        <v>2442978</v>
      </c>
      <c r="U62" s="120">
        <v>2475702</v>
      </c>
      <c r="V62" s="120">
        <v>2490656</v>
      </c>
      <c r="W62" s="120">
        <v>2541833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1768548</v>
      </c>
      <c r="C64" s="52">
        <v>1866555</v>
      </c>
      <c r="D64" s="52">
        <v>1923087</v>
      </c>
      <c r="E64" s="52">
        <v>1963189</v>
      </c>
      <c r="F64" s="52">
        <v>2063264</v>
      </c>
      <c r="G64" s="52">
        <v>2152653</v>
      </c>
      <c r="H64" s="52">
        <v>2212912</v>
      </c>
      <c r="I64" s="52">
        <v>2244763</v>
      </c>
      <c r="J64" s="52">
        <v>2235156</v>
      </c>
      <c r="K64" s="52">
        <v>2293721</v>
      </c>
      <c r="L64" s="52">
        <v>2307848</v>
      </c>
      <c r="M64" s="52">
        <v>2361291</v>
      </c>
      <c r="N64" s="52">
        <v>2375832</v>
      </c>
      <c r="O64" s="52">
        <v>2362871</v>
      </c>
      <c r="P64" s="52">
        <v>2347788</v>
      </c>
      <c r="Q64" s="52">
        <v>2388545</v>
      </c>
      <c r="R64" s="52">
        <v>2390139</v>
      </c>
      <c r="S64" s="52">
        <v>2413067</v>
      </c>
      <c r="T64" s="52">
        <v>2442978</v>
      </c>
      <c r="U64" s="52">
        <v>2475702</v>
      </c>
      <c r="V64" s="52">
        <v>2490656</v>
      </c>
      <c r="W64" s="52">
        <v>2541833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12814</v>
      </c>
      <c r="C67" s="52">
        <v>15060</v>
      </c>
      <c r="D67" s="52">
        <v>15735</v>
      </c>
      <c r="E67" s="52">
        <v>17650</v>
      </c>
      <c r="F67" s="52">
        <v>19438</v>
      </c>
      <c r="G67" s="52">
        <v>24767</v>
      </c>
      <c r="H67" s="52">
        <v>31340</v>
      </c>
      <c r="I67" s="52">
        <v>36218</v>
      </c>
      <c r="J67" s="52">
        <v>39527</v>
      </c>
      <c r="K67" s="52">
        <v>40313</v>
      </c>
      <c r="L67" s="52">
        <v>42836</v>
      </c>
      <c r="M67" s="52">
        <v>43320</v>
      </c>
      <c r="N67" s="52">
        <v>46229</v>
      </c>
      <c r="O67" s="52">
        <v>50987</v>
      </c>
      <c r="P67" s="52">
        <v>53812</v>
      </c>
      <c r="Q67" s="52">
        <v>54407</v>
      </c>
      <c r="R67" s="52">
        <v>57599</v>
      </c>
      <c r="S67" s="52">
        <v>61600</v>
      </c>
      <c r="T67" s="52">
        <v>69233</v>
      </c>
      <c r="U67" s="52">
        <v>90328</v>
      </c>
      <c r="V67" s="52">
        <v>117621</v>
      </c>
      <c r="W67" s="52">
        <v>144010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1407514</v>
      </c>
      <c r="C69" s="52">
        <v>1453908</v>
      </c>
      <c r="D69" s="52">
        <v>1501016</v>
      </c>
      <c r="E69" s="52">
        <v>1553075</v>
      </c>
      <c r="F69" s="52">
        <v>1636483</v>
      </c>
      <c r="G69" s="52">
        <v>1703532</v>
      </c>
      <c r="H69" s="52">
        <v>1800778</v>
      </c>
      <c r="I69" s="52">
        <v>1908913</v>
      </c>
      <c r="J69" s="52">
        <v>2061787</v>
      </c>
      <c r="K69" s="52">
        <v>2191376</v>
      </c>
      <c r="L69" s="52">
        <v>2264240</v>
      </c>
      <c r="M69" s="52">
        <v>2319453</v>
      </c>
      <c r="N69" s="52">
        <v>2330438</v>
      </c>
      <c r="O69" s="52">
        <v>2314323</v>
      </c>
      <c r="P69" s="52">
        <v>2296769</v>
      </c>
      <c r="Q69" s="52">
        <v>2306653</v>
      </c>
      <c r="R69" s="52">
        <v>2338198</v>
      </c>
      <c r="S69" s="52">
        <v>2362498</v>
      </c>
      <c r="T69" s="52">
        <v>2394368</v>
      </c>
      <c r="U69" s="52">
        <v>2429039</v>
      </c>
      <c r="V69" s="52">
        <v>2425793</v>
      </c>
      <c r="W69" s="52">
        <v>2471396</v>
      </c>
      <c r="DA69" s="63" t="s">
        <v>1086</v>
      </c>
    </row>
    <row r="70" spans="1:105" ht="12" customHeight="1" x14ac:dyDescent="0.25">
      <c r="A70" s="97" t="s">
        <v>133</v>
      </c>
      <c r="B70" s="52">
        <v>43</v>
      </c>
      <c r="C70" s="52">
        <v>119</v>
      </c>
      <c r="D70" s="52">
        <v>149</v>
      </c>
      <c r="E70" s="52">
        <v>236</v>
      </c>
      <c r="F70" s="52">
        <v>278</v>
      </c>
      <c r="G70" s="52">
        <v>284</v>
      </c>
      <c r="H70" s="52">
        <v>366</v>
      </c>
      <c r="I70" s="52">
        <v>537</v>
      </c>
      <c r="J70" s="52">
        <v>871</v>
      </c>
      <c r="K70" s="52">
        <v>1770</v>
      </c>
      <c r="L70" s="52">
        <v>2274</v>
      </c>
      <c r="M70" s="52">
        <v>2528</v>
      </c>
      <c r="N70" s="52">
        <v>2690</v>
      </c>
      <c r="O70" s="52">
        <v>3079</v>
      </c>
      <c r="P70" s="52">
        <v>3283</v>
      </c>
      <c r="Q70" s="52">
        <v>3692</v>
      </c>
      <c r="R70" s="52">
        <v>4140</v>
      </c>
      <c r="S70" s="52">
        <v>4388</v>
      </c>
      <c r="T70" s="52">
        <v>4573</v>
      </c>
      <c r="U70" s="52">
        <v>4680</v>
      </c>
      <c r="V70" s="52">
        <v>4421</v>
      </c>
      <c r="W70" s="52">
        <v>4936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359843</v>
      </c>
      <c r="C73" s="52">
        <v>407690</v>
      </c>
      <c r="D73" s="52">
        <v>416239</v>
      </c>
      <c r="E73" s="52">
        <v>402360</v>
      </c>
      <c r="F73" s="52">
        <v>418953</v>
      </c>
      <c r="G73" s="52">
        <v>441096</v>
      </c>
      <c r="H73" s="52">
        <v>403644</v>
      </c>
      <c r="I73" s="52">
        <v>328939</v>
      </c>
      <c r="J73" s="52">
        <v>170425</v>
      </c>
      <c r="K73" s="52">
        <v>98954</v>
      </c>
      <c r="L73" s="52">
        <v>40251</v>
      </c>
      <c r="M73" s="52">
        <v>38057</v>
      </c>
      <c r="N73" s="52">
        <v>41136</v>
      </c>
      <c r="O73" s="52">
        <v>41480</v>
      </c>
      <c r="P73" s="52">
        <v>41271</v>
      </c>
      <c r="Q73" s="52">
        <v>64341</v>
      </c>
      <c r="R73" s="52">
        <v>37342</v>
      </c>
      <c r="S73" s="52">
        <v>36024</v>
      </c>
      <c r="T73" s="52">
        <v>34344</v>
      </c>
      <c r="U73" s="52">
        <v>32924</v>
      </c>
      <c r="V73" s="52">
        <v>49396</v>
      </c>
      <c r="W73" s="52">
        <v>53820</v>
      </c>
      <c r="DA73" s="63" t="s">
        <v>1088</v>
      </c>
    </row>
    <row r="74" spans="1:105" ht="12" customHeight="1" x14ac:dyDescent="0.25">
      <c r="A74" s="97" t="s">
        <v>121</v>
      </c>
      <c r="B74" s="52">
        <v>1148</v>
      </c>
      <c r="C74" s="52">
        <v>4838</v>
      </c>
      <c r="D74" s="52">
        <v>5683</v>
      </c>
      <c r="E74" s="52">
        <v>7518</v>
      </c>
      <c r="F74" s="52">
        <v>7550</v>
      </c>
      <c r="G74" s="52">
        <v>7741</v>
      </c>
      <c r="H74" s="52">
        <v>8124</v>
      </c>
      <c r="I74" s="52">
        <v>6374</v>
      </c>
      <c r="J74" s="52">
        <v>2073</v>
      </c>
      <c r="K74" s="52">
        <v>1621</v>
      </c>
      <c r="L74" s="52">
        <v>1083</v>
      </c>
      <c r="M74" s="52">
        <v>1253</v>
      </c>
      <c r="N74" s="52">
        <v>1568</v>
      </c>
      <c r="O74" s="52">
        <v>3989</v>
      </c>
      <c r="P74" s="52">
        <v>6465</v>
      </c>
      <c r="Q74" s="52">
        <v>13859</v>
      </c>
      <c r="R74" s="52">
        <v>10459</v>
      </c>
      <c r="S74" s="52">
        <v>10157</v>
      </c>
      <c r="T74" s="52">
        <v>9693</v>
      </c>
      <c r="U74" s="52">
        <v>9059</v>
      </c>
      <c r="V74" s="52">
        <v>11046</v>
      </c>
      <c r="W74" s="52">
        <v>11681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1046155</v>
      </c>
      <c r="C78" s="52">
        <v>1080480</v>
      </c>
      <c r="D78" s="52">
        <v>1114098</v>
      </c>
      <c r="E78" s="52">
        <v>1150920</v>
      </c>
      <c r="F78" s="52">
        <v>1210587</v>
      </c>
      <c r="G78" s="52">
        <v>1259468</v>
      </c>
      <c r="H78" s="52">
        <v>1301721</v>
      </c>
      <c r="I78" s="52">
        <v>1319552</v>
      </c>
      <c r="J78" s="52">
        <v>1310913</v>
      </c>
      <c r="K78" s="52">
        <v>1332095</v>
      </c>
      <c r="L78" s="52">
        <v>1353858</v>
      </c>
      <c r="M78" s="52">
        <v>1366013</v>
      </c>
      <c r="N78" s="52">
        <v>1375396</v>
      </c>
      <c r="O78" s="52">
        <v>1364734</v>
      </c>
      <c r="P78" s="52">
        <v>1353034</v>
      </c>
      <c r="Q78" s="52">
        <v>1330854</v>
      </c>
      <c r="R78" s="52">
        <v>1308226</v>
      </c>
      <c r="S78" s="52">
        <v>1246502</v>
      </c>
      <c r="T78" s="52">
        <v>1178596</v>
      </c>
      <c r="U78" s="52">
        <v>1121642</v>
      </c>
      <c r="V78" s="52">
        <v>1098809</v>
      </c>
      <c r="W78" s="52">
        <v>1106018</v>
      </c>
      <c r="DA78" s="63" t="s">
        <v>1090</v>
      </c>
    </row>
    <row r="79" spans="1:105" ht="12" customHeight="1" x14ac:dyDescent="0.25">
      <c r="A79" s="109" t="s">
        <v>120</v>
      </c>
      <c r="B79" s="36">
        <v>722393</v>
      </c>
      <c r="C79" s="36">
        <v>786075</v>
      </c>
      <c r="D79" s="36">
        <v>808989</v>
      </c>
      <c r="E79" s="36">
        <v>812269</v>
      </c>
      <c r="F79" s="36">
        <v>852677</v>
      </c>
      <c r="G79" s="36">
        <v>893185</v>
      </c>
      <c r="H79" s="36">
        <v>911191</v>
      </c>
      <c r="I79" s="36">
        <v>925211</v>
      </c>
      <c r="J79" s="36">
        <v>924243</v>
      </c>
      <c r="K79" s="36">
        <v>961626</v>
      </c>
      <c r="L79" s="36">
        <v>953990</v>
      </c>
      <c r="M79" s="36">
        <v>995278</v>
      </c>
      <c r="N79" s="36">
        <v>1000436</v>
      </c>
      <c r="O79" s="36">
        <v>998137</v>
      </c>
      <c r="P79" s="36">
        <v>994754</v>
      </c>
      <c r="Q79" s="36">
        <v>1057691</v>
      </c>
      <c r="R79" s="36">
        <v>1081913</v>
      </c>
      <c r="S79" s="36">
        <v>1166565</v>
      </c>
      <c r="T79" s="36">
        <v>1264382</v>
      </c>
      <c r="U79" s="36">
        <v>1354060</v>
      </c>
      <c r="V79" s="36">
        <v>1391847</v>
      </c>
      <c r="W79" s="36">
        <v>1435815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80192</v>
      </c>
      <c r="C81" s="120">
        <v>81764</v>
      </c>
      <c r="D81" s="120">
        <v>89038</v>
      </c>
      <c r="E81" s="120">
        <v>102294</v>
      </c>
      <c r="F81" s="120">
        <v>118453</v>
      </c>
      <c r="G81" s="120">
        <v>148366</v>
      </c>
      <c r="H81" s="120">
        <v>190650</v>
      </c>
      <c r="I81" s="120">
        <v>259242</v>
      </c>
      <c r="J81" s="120">
        <v>310251</v>
      </c>
      <c r="K81" s="120">
        <v>359134</v>
      </c>
      <c r="L81" s="120">
        <v>404743</v>
      </c>
      <c r="M81" s="120">
        <v>426137</v>
      </c>
      <c r="N81" s="120">
        <v>445972</v>
      </c>
      <c r="O81" s="120">
        <v>455084</v>
      </c>
      <c r="P81" s="120">
        <v>462343</v>
      </c>
      <c r="Q81" s="120">
        <v>474557</v>
      </c>
      <c r="R81" s="120">
        <v>490296</v>
      </c>
      <c r="S81" s="120">
        <v>491191</v>
      </c>
      <c r="T81" s="120">
        <v>485339</v>
      </c>
      <c r="U81" s="120">
        <v>482686</v>
      </c>
      <c r="V81" s="120">
        <v>485732</v>
      </c>
      <c r="W81" s="120">
        <v>483969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80192</v>
      </c>
      <c r="C83" s="52">
        <v>81764</v>
      </c>
      <c r="D83" s="52">
        <v>89038</v>
      </c>
      <c r="E83" s="52">
        <v>102294</v>
      </c>
      <c r="F83" s="52">
        <v>118453</v>
      </c>
      <c r="G83" s="52">
        <v>148366</v>
      </c>
      <c r="H83" s="52">
        <v>190650</v>
      </c>
      <c r="I83" s="52">
        <v>259242</v>
      </c>
      <c r="J83" s="52">
        <v>310251</v>
      </c>
      <c r="K83" s="52">
        <v>359134</v>
      </c>
      <c r="L83" s="52">
        <v>404743</v>
      </c>
      <c r="M83" s="52">
        <v>426137</v>
      </c>
      <c r="N83" s="52">
        <v>445972</v>
      </c>
      <c r="O83" s="52">
        <v>455084</v>
      </c>
      <c r="P83" s="52">
        <v>462343</v>
      </c>
      <c r="Q83" s="52">
        <v>474557</v>
      </c>
      <c r="R83" s="52">
        <v>490296</v>
      </c>
      <c r="S83" s="52">
        <v>491191</v>
      </c>
      <c r="T83" s="52">
        <v>485339</v>
      </c>
      <c r="U83" s="52">
        <v>482686</v>
      </c>
      <c r="V83" s="52">
        <v>485732</v>
      </c>
      <c r="W83" s="52">
        <v>483969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581</v>
      </c>
      <c r="C86" s="52">
        <v>660</v>
      </c>
      <c r="D86" s="52">
        <v>700</v>
      </c>
      <c r="E86" s="52">
        <v>835</v>
      </c>
      <c r="F86" s="52">
        <v>1081</v>
      </c>
      <c r="G86" s="52">
        <v>1911</v>
      </c>
      <c r="H86" s="52">
        <v>3377</v>
      </c>
      <c r="I86" s="52">
        <v>5213</v>
      </c>
      <c r="J86" s="52">
        <v>7091</v>
      </c>
      <c r="K86" s="52">
        <v>8651</v>
      </c>
      <c r="L86" s="52">
        <v>10256</v>
      </c>
      <c r="M86" s="52">
        <v>11048</v>
      </c>
      <c r="N86" s="52">
        <v>11708</v>
      </c>
      <c r="O86" s="52">
        <v>12008</v>
      </c>
      <c r="P86" s="52">
        <v>11863</v>
      </c>
      <c r="Q86" s="52">
        <v>11200</v>
      </c>
      <c r="R86" s="52">
        <v>11202</v>
      </c>
      <c r="S86" s="52">
        <v>11434</v>
      </c>
      <c r="T86" s="52">
        <v>12283</v>
      </c>
      <c r="U86" s="52">
        <v>15036</v>
      </c>
      <c r="V86" s="52">
        <v>19858</v>
      </c>
      <c r="W86" s="52">
        <v>25016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1530</v>
      </c>
      <c r="C88" s="52">
        <v>1613</v>
      </c>
      <c r="D88" s="52">
        <v>1853</v>
      </c>
      <c r="E88" s="52">
        <v>2236</v>
      </c>
      <c r="F88" s="52">
        <v>2721</v>
      </c>
      <c r="G88" s="52">
        <v>3623</v>
      </c>
      <c r="H88" s="52">
        <v>4932</v>
      </c>
      <c r="I88" s="52">
        <v>7045</v>
      </c>
      <c r="J88" s="52">
        <v>8870</v>
      </c>
      <c r="K88" s="52">
        <v>10776</v>
      </c>
      <c r="L88" s="52">
        <v>12683</v>
      </c>
      <c r="M88" s="52">
        <v>13803</v>
      </c>
      <c r="N88" s="52">
        <v>14676</v>
      </c>
      <c r="O88" s="52">
        <v>15104</v>
      </c>
      <c r="P88" s="52">
        <v>15332</v>
      </c>
      <c r="Q88" s="52">
        <v>16099</v>
      </c>
      <c r="R88" s="52">
        <v>17767</v>
      </c>
      <c r="S88" s="52">
        <v>20161</v>
      </c>
      <c r="T88" s="52">
        <v>21685</v>
      </c>
      <c r="U88" s="52">
        <v>22595</v>
      </c>
      <c r="V88" s="52">
        <v>22669</v>
      </c>
      <c r="W88" s="52">
        <v>22814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3</v>
      </c>
      <c r="K89" s="52">
        <v>6</v>
      </c>
      <c r="L89" s="52">
        <v>13</v>
      </c>
      <c r="M89" s="52">
        <v>13</v>
      </c>
      <c r="N89" s="52">
        <v>13</v>
      </c>
      <c r="O89" s="52">
        <v>19</v>
      </c>
      <c r="P89" s="52">
        <v>19</v>
      </c>
      <c r="Q89" s="52">
        <v>21</v>
      </c>
      <c r="R89" s="52">
        <v>28</v>
      </c>
      <c r="S89" s="52">
        <v>35</v>
      </c>
      <c r="T89" s="52">
        <v>41</v>
      </c>
      <c r="U89" s="52">
        <v>41</v>
      </c>
      <c r="V89" s="52">
        <v>40</v>
      </c>
      <c r="W89" s="52">
        <v>39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6057</v>
      </c>
      <c r="C92" s="52">
        <v>6295</v>
      </c>
      <c r="D92" s="52">
        <v>7231</v>
      </c>
      <c r="E92" s="52">
        <v>11645</v>
      </c>
      <c r="F92" s="52">
        <v>19771</v>
      </c>
      <c r="G92" s="52">
        <v>27585</v>
      </c>
      <c r="H92" s="52">
        <v>32590</v>
      </c>
      <c r="I92" s="52">
        <v>35753</v>
      </c>
      <c r="J92" s="52">
        <v>36883</v>
      </c>
      <c r="K92" s="52">
        <v>39668</v>
      </c>
      <c r="L92" s="52">
        <v>42520</v>
      </c>
      <c r="M92" s="52">
        <v>44969</v>
      </c>
      <c r="N92" s="52">
        <v>46775</v>
      </c>
      <c r="O92" s="52">
        <v>47574</v>
      </c>
      <c r="P92" s="52">
        <v>49737</v>
      </c>
      <c r="Q92" s="52">
        <v>51044</v>
      </c>
      <c r="R92" s="52">
        <v>51894</v>
      </c>
      <c r="S92" s="52">
        <v>50503</v>
      </c>
      <c r="T92" s="52">
        <v>48661</v>
      </c>
      <c r="U92" s="52">
        <v>47215</v>
      </c>
      <c r="V92" s="52">
        <v>46661</v>
      </c>
      <c r="W92" s="52">
        <v>44999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2</v>
      </c>
      <c r="F93" s="52">
        <v>3</v>
      </c>
      <c r="G93" s="52">
        <v>7</v>
      </c>
      <c r="H93" s="52">
        <v>9</v>
      </c>
      <c r="I93" s="52">
        <v>14</v>
      </c>
      <c r="J93" s="52">
        <v>17</v>
      </c>
      <c r="K93" s="52">
        <v>31</v>
      </c>
      <c r="L93" s="52">
        <v>41</v>
      </c>
      <c r="M93" s="52">
        <v>51</v>
      </c>
      <c r="N93" s="52">
        <v>51</v>
      </c>
      <c r="O93" s="52">
        <v>61</v>
      </c>
      <c r="P93" s="52">
        <v>76</v>
      </c>
      <c r="Q93" s="52">
        <v>85</v>
      </c>
      <c r="R93" s="52">
        <v>102</v>
      </c>
      <c r="S93" s="52">
        <v>106</v>
      </c>
      <c r="T93" s="52">
        <v>104</v>
      </c>
      <c r="U93" s="52">
        <v>101</v>
      </c>
      <c r="V93" s="52">
        <v>100</v>
      </c>
      <c r="W93" s="52">
        <v>96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72374</v>
      </c>
      <c r="C96" s="52">
        <v>73209</v>
      </c>
      <c r="D96" s="52">
        <v>79069</v>
      </c>
      <c r="E96" s="52">
        <v>86669</v>
      </c>
      <c r="F96" s="52">
        <v>94181</v>
      </c>
      <c r="G96" s="52">
        <v>115190</v>
      </c>
      <c r="H96" s="52">
        <v>149791</v>
      </c>
      <c r="I96" s="52">
        <v>205529</v>
      </c>
      <c r="J96" s="52">
        <v>247810</v>
      </c>
      <c r="K96" s="52">
        <v>275741</v>
      </c>
      <c r="L96" s="52">
        <v>309778</v>
      </c>
      <c r="M96" s="52">
        <v>323627</v>
      </c>
      <c r="N96" s="52">
        <v>340420</v>
      </c>
      <c r="O96" s="52">
        <v>343593</v>
      </c>
      <c r="P96" s="52">
        <v>342844</v>
      </c>
      <c r="Q96" s="52">
        <v>343370</v>
      </c>
      <c r="R96" s="52">
        <v>350827</v>
      </c>
      <c r="S96" s="52">
        <v>346996</v>
      </c>
      <c r="T96" s="52">
        <v>341020</v>
      </c>
      <c r="U96" s="52">
        <v>339680</v>
      </c>
      <c r="V96" s="52">
        <v>343189</v>
      </c>
      <c r="W96" s="52">
        <v>343072</v>
      </c>
      <c r="DA96" s="63" t="s">
        <v>1098</v>
      </c>
    </row>
    <row r="97" spans="1:105" ht="12" customHeight="1" x14ac:dyDescent="0.25">
      <c r="A97" s="97" t="s">
        <v>121</v>
      </c>
      <c r="B97" s="52">
        <v>231</v>
      </c>
      <c r="C97" s="52">
        <v>647</v>
      </c>
      <c r="D97" s="52">
        <v>885</v>
      </c>
      <c r="E97" s="52">
        <v>1742</v>
      </c>
      <c r="F97" s="52">
        <v>1777</v>
      </c>
      <c r="G97" s="52">
        <v>1961</v>
      </c>
      <c r="H97" s="52">
        <v>3328</v>
      </c>
      <c r="I97" s="52">
        <v>10900</v>
      </c>
      <c r="J97" s="52">
        <v>16668</v>
      </c>
      <c r="K97" s="52">
        <v>32912</v>
      </c>
      <c r="L97" s="52">
        <v>39708</v>
      </c>
      <c r="M97" s="52">
        <v>43674</v>
      </c>
      <c r="N97" s="52">
        <v>44037</v>
      </c>
      <c r="O97" s="52">
        <v>48733</v>
      </c>
      <c r="P97" s="52">
        <v>54335</v>
      </c>
      <c r="Q97" s="52">
        <v>63938</v>
      </c>
      <c r="R97" s="52">
        <v>69678</v>
      </c>
      <c r="S97" s="52">
        <v>73390</v>
      </c>
      <c r="T97" s="52">
        <v>73828</v>
      </c>
      <c r="U97" s="52">
        <v>73054</v>
      </c>
      <c r="V97" s="52">
        <v>73073</v>
      </c>
      <c r="W97" s="52">
        <v>72949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2972</v>
      </c>
      <c r="C102" s="52">
        <v>3170</v>
      </c>
      <c r="D102" s="52">
        <v>3768</v>
      </c>
      <c r="E102" s="52">
        <v>4596</v>
      </c>
      <c r="F102" s="52">
        <v>5712</v>
      </c>
      <c r="G102" s="52">
        <v>7689</v>
      </c>
      <c r="H102" s="52">
        <v>11067</v>
      </c>
      <c r="I102" s="52">
        <v>17080</v>
      </c>
      <c r="J102" s="52">
        <v>21411</v>
      </c>
      <c r="K102" s="52">
        <v>26016</v>
      </c>
      <c r="L102" s="52">
        <v>29411</v>
      </c>
      <c r="M102" s="52">
        <v>31317</v>
      </c>
      <c r="N102" s="52">
        <v>32834</v>
      </c>
      <c r="O102" s="52">
        <v>33405</v>
      </c>
      <c r="P102" s="52">
        <v>34293</v>
      </c>
      <c r="Q102" s="52">
        <v>34921</v>
      </c>
      <c r="R102" s="52">
        <v>36296</v>
      </c>
      <c r="S102" s="52">
        <v>36438</v>
      </c>
      <c r="T102" s="52">
        <v>35735</v>
      </c>
      <c r="U102" s="52">
        <v>34889</v>
      </c>
      <c r="V102" s="52">
        <v>32896</v>
      </c>
      <c r="W102" s="52">
        <v>31298</v>
      </c>
      <c r="DA102" s="63" t="s">
        <v>1101</v>
      </c>
    </row>
    <row r="103" spans="1:105" ht="12" customHeight="1" x14ac:dyDescent="0.25">
      <c r="A103" s="109" t="s">
        <v>120</v>
      </c>
      <c r="B103" s="36">
        <v>77220</v>
      </c>
      <c r="C103" s="36">
        <v>78594</v>
      </c>
      <c r="D103" s="36">
        <v>85270</v>
      </c>
      <c r="E103" s="36">
        <v>97698</v>
      </c>
      <c r="F103" s="36">
        <v>112741</v>
      </c>
      <c r="G103" s="36">
        <v>140677</v>
      </c>
      <c r="H103" s="36">
        <v>179583</v>
      </c>
      <c r="I103" s="36">
        <v>242162</v>
      </c>
      <c r="J103" s="36">
        <v>288840</v>
      </c>
      <c r="K103" s="36">
        <v>333118</v>
      </c>
      <c r="L103" s="36">
        <v>375332</v>
      </c>
      <c r="M103" s="36">
        <v>394820</v>
      </c>
      <c r="N103" s="36">
        <v>413138</v>
      </c>
      <c r="O103" s="36">
        <v>421679</v>
      </c>
      <c r="P103" s="36">
        <v>428050</v>
      </c>
      <c r="Q103" s="36">
        <v>439636</v>
      </c>
      <c r="R103" s="36">
        <v>454000</v>
      </c>
      <c r="S103" s="36">
        <v>454753</v>
      </c>
      <c r="T103" s="36">
        <v>449604</v>
      </c>
      <c r="U103" s="36">
        <v>447797</v>
      </c>
      <c r="V103" s="36">
        <v>452836</v>
      </c>
      <c r="W103" s="36">
        <v>452671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13889</v>
      </c>
      <c r="C124" s="120">
        <v>13456</v>
      </c>
      <c r="D124" s="120">
        <v>13371</v>
      </c>
      <c r="E124" s="120">
        <v>13100</v>
      </c>
      <c r="F124" s="120">
        <v>13396</v>
      </c>
      <c r="G124" s="120">
        <v>13376</v>
      </c>
      <c r="H124" s="120">
        <v>13406</v>
      </c>
      <c r="I124" s="120">
        <v>13338</v>
      </c>
      <c r="J124" s="120">
        <v>13155</v>
      </c>
      <c r="K124" s="120">
        <v>12706</v>
      </c>
      <c r="L124" s="120">
        <v>12722</v>
      </c>
      <c r="M124" s="120">
        <v>13177</v>
      </c>
      <c r="N124" s="120">
        <v>13340</v>
      </c>
      <c r="O124" s="120">
        <v>13268</v>
      </c>
      <c r="P124" s="120">
        <v>13254</v>
      </c>
      <c r="Q124" s="120">
        <v>12818</v>
      </c>
      <c r="R124" s="120">
        <v>12457</v>
      </c>
      <c r="S124" s="120">
        <v>12230</v>
      </c>
      <c r="T124" s="120">
        <v>12589</v>
      </c>
      <c r="U124" s="120">
        <v>12948</v>
      </c>
      <c r="V124" s="120">
        <v>13356</v>
      </c>
      <c r="W124" s="120">
        <v>13364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13889</v>
      </c>
      <c r="C126" s="52">
        <v>13456</v>
      </c>
      <c r="D126" s="52">
        <v>13371</v>
      </c>
      <c r="E126" s="52">
        <v>13100</v>
      </c>
      <c r="F126" s="52">
        <v>13396</v>
      </c>
      <c r="G126" s="52">
        <v>13376</v>
      </c>
      <c r="H126" s="52">
        <v>13406</v>
      </c>
      <c r="I126" s="52">
        <v>13338</v>
      </c>
      <c r="J126" s="52">
        <v>13155</v>
      </c>
      <c r="K126" s="52">
        <v>12706</v>
      </c>
      <c r="L126" s="52">
        <v>12722</v>
      </c>
      <c r="M126" s="52">
        <v>13177</v>
      </c>
      <c r="N126" s="52">
        <v>13340</v>
      </c>
      <c r="O126" s="52">
        <v>13268</v>
      </c>
      <c r="P126" s="52">
        <v>13254</v>
      </c>
      <c r="Q126" s="52">
        <v>12818</v>
      </c>
      <c r="R126" s="52">
        <v>12457</v>
      </c>
      <c r="S126" s="52">
        <v>12230</v>
      </c>
      <c r="T126" s="52">
        <v>12589</v>
      </c>
      <c r="U126" s="52">
        <v>12948</v>
      </c>
      <c r="V126" s="52">
        <v>13356</v>
      </c>
      <c r="W126" s="52">
        <v>13364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101</v>
      </c>
      <c r="C129" s="52">
        <v>110</v>
      </c>
      <c r="D129" s="52">
        <v>112</v>
      </c>
      <c r="E129" s="52">
        <v>114</v>
      </c>
      <c r="F129" s="52">
        <v>118</v>
      </c>
      <c r="G129" s="52">
        <v>137</v>
      </c>
      <c r="H129" s="52">
        <v>167</v>
      </c>
      <c r="I129" s="52">
        <v>193</v>
      </c>
      <c r="J129" s="52">
        <v>212</v>
      </c>
      <c r="K129" s="52">
        <v>214</v>
      </c>
      <c r="L129" s="52">
        <v>226</v>
      </c>
      <c r="M129" s="52">
        <v>223</v>
      </c>
      <c r="N129" s="52">
        <v>253</v>
      </c>
      <c r="O129" s="52">
        <v>291</v>
      </c>
      <c r="P129" s="52">
        <v>313</v>
      </c>
      <c r="Q129" s="52">
        <v>303</v>
      </c>
      <c r="R129" s="52">
        <v>292</v>
      </c>
      <c r="S129" s="52">
        <v>279</v>
      </c>
      <c r="T129" s="52">
        <v>291</v>
      </c>
      <c r="U129" s="52">
        <v>402</v>
      </c>
      <c r="V129" s="52">
        <v>575</v>
      </c>
      <c r="W129" s="52">
        <v>720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13845</v>
      </c>
      <c r="C135" s="52">
        <v>13357</v>
      </c>
      <c r="D135" s="52">
        <v>13246</v>
      </c>
      <c r="E135" s="52">
        <v>12896</v>
      </c>
      <c r="F135" s="52">
        <v>13188</v>
      </c>
      <c r="G135" s="52">
        <v>13164</v>
      </c>
      <c r="H135" s="52">
        <v>13137</v>
      </c>
      <c r="I135" s="52">
        <v>12920</v>
      </c>
      <c r="J135" s="52">
        <v>12635</v>
      </c>
      <c r="K135" s="52">
        <v>11828</v>
      </c>
      <c r="L135" s="52">
        <v>11641</v>
      </c>
      <c r="M135" s="52">
        <v>11865</v>
      </c>
      <c r="N135" s="52">
        <v>11980</v>
      </c>
      <c r="O135" s="52">
        <v>11718</v>
      </c>
      <c r="P135" s="52">
        <v>11583</v>
      </c>
      <c r="Q135" s="52">
        <v>11073</v>
      </c>
      <c r="R135" s="52">
        <v>10672</v>
      </c>
      <c r="S135" s="52">
        <v>10330</v>
      </c>
      <c r="T135" s="52">
        <v>10580</v>
      </c>
      <c r="U135" s="52">
        <v>10888</v>
      </c>
      <c r="V135" s="52">
        <v>11221</v>
      </c>
      <c r="W135" s="52">
        <v>11212</v>
      </c>
      <c r="DA135" s="63" t="s">
        <v>1115</v>
      </c>
    </row>
    <row r="136" spans="1:105" ht="12" customHeight="1" x14ac:dyDescent="0.25">
      <c r="A136" s="97" t="s">
        <v>121</v>
      </c>
      <c r="B136" s="52">
        <v>44</v>
      </c>
      <c r="C136" s="52">
        <v>99</v>
      </c>
      <c r="D136" s="52">
        <v>125</v>
      </c>
      <c r="E136" s="52">
        <v>204</v>
      </c>
      <c r="F136" s="52">
        <v>208</v>
      </c>
      <c r="G136" s="52">
        <v>212</v>
      </c>
      <c r="H136" s="52">
        <v>269</v>
      </c>
      <c r="I136" s="52">
        <v>418</v>
      </c>
      <c r="J136" s="52">
        <v>520</v>
      </c>
      <c r="K136" s="52">
        <v>878</v>
      </c>
      <c r="L136" s="52">
        <v>1081</v>
      </c>
      <c r="M136" s="52">
        <v>1312</v>
      </c>
      <c r="N136" s="52">
        <v>1360</v>
      </c>
      <c r="O136" s="52">
        <v>1550</v>
      </c>
      <c r="P136" s="52">
        <v>1671</v>
      </c>
      <c r="Q136" s="52">
        <v>1745</v>
      </c>
      <c r="R136" s="52">
        <v>1785</v>
      </c>
      <c r="S136" s="52">
        <v>1900</v>
      </c>
      <c r="T136" s="52">
        <v>2009</v>
      </c>
      <c r="U136" s="52">
        <v>2060</v>
      </c>
      <c r="V136" s="52">
        <v>2135</v>
      </c>
      <c r="W136" s="52">
        <v>2152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515</v>
      </c>
      <c r="C140" s="52">
        <v>516</v>
      </c>
      <c r="D140" s="52">
        <v>547</v>
      </c>
      <c r="E140" s="52">
        <v>561</v>
      </c>
      <c r="F140" s="52">
        <v>615</v>
      </c>
      <c r="G140" s="52">
        <v>661</v>
      </c>
      <c r="H140" s="52">
        <v>740</v>
      </c>
      <c r="I140" s="52">
        <v>794</v>
      </c>
      <c r="J140" s="52">
        <v>822</v>
      </c>
      <c r="K140" s="52">
        <v>844</v>
      </c>
      <c r="L140" s="52">
        <v>871</v>
      </c>
      <c r="M140" s="52">
        <v>937</v>
      </c>
      <c r="N140" s="52">
        <v>964</v>
      </c>
      <c r="O140" s="52">
        <v>964</v>
      </c>
      <c r="P140" s="52">
        <v>968</v>
      </c>
      <c r="Q140" s="52">
        <v>931</v>
      </c>
      <c r="R140" s="52">
        <v>908</v>
      </c>
      <c r="S140" s="52">
        <v>891</v>
      </c>
      <c r="T140" s="52">
        <v>904</v>
      </c>
      <c r="U140" s="52">
        <v>900</v>
      </c>
      <c r="V140" s="52">
        <v>847</v>
      </c>
      <c r="W140" s="52">
        <v>819</v>
      </c>
      <c r="DA140" s="63" t="s">
        <v>1117</v>
      </c>
    </row>
    <row r="141" spans="1:105" ht="12" customHeight="1" x14ac:dyDescent="0.25">
      <c r="A141" s="109" t="s">
        <v>120</v>
      </c>
      <c r="B141" s="36">
        <v>13374</v>
      </c>
      <c r="C141" s="36">
        <v>12940</v>
      </c>
      <c r="D141" s="36">
        <v>12824</v>
      </c>
      <c r="E141" s="36">
        <v>12539</v>
      </c>
      <c r="F141" s="36">
        <v>12781</v>
      </c>
      <c r="G141" s="36">
        <v>12715</v>
      </c>
      <c r="H141" s="36">
        <v>12666</v>
      </c>
      <c r="I141" s="36">
        <v>12544</v>
      </c>
      <c r="J141" s="36">
        <v>12333</v>
      </c>
      <c r="K141" s="36">
        <v>11862</v>
      </c>
      <c r="L141" s="36">
        <v>11851</v>
      </c>
      <c r="M141" s="36">
        <v>12240</v>
      </c>
      <c r="N141" s="36">
        <v>12376</v>
      </c>
      <c r="O141" s="36">
        <v>12304</v>
      </c>
      <c r="P141" s="36">
        <v>12286</v>
      </c>
      <c r="Q141" s="36">
        <v>11887</v>
      </c>
      <c r="R141" s="36">
        <v>11549</v>
      </c>
      <c r="S141" s="36">
        <v>11339</v>
      </c>
      <c r="T141" s="36">
        <v>11685</v>
      </c>
      <c r="U141" s="36">
        <v>12048</v>
      </c>
      <c r="V141" s="36">
        <v>12509</v>
      </c>
      <c r="W141" s="36">
        <v>12545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5709</v>
      </c>
      <c r="C143" s="120">
        <v>8219</v>
      </c>
      <c r="D143" s="120">
        <v>13337</v>
      </c>
      <c r="E143" s="120">
        <v>18706</v>
      </c>
      <c r="F143" s="120">
        <v>24787</v>
      </c>
      <c r="G143" s="120">
        <v>29084</v>
      </c>
      <c r="H143" s="120">
        <v>31243</v>
      </c>
      <c r="I143" s="120">
        <v>32997</v>
      </c>
      <c r="J143" s="120">
        <v>34474</v>
      </c>
      <c r="K143" s="120">
        <v>37616</v>
      </c>
      <c r="L143" s="120">
        <v>42050</v>
      </c>
      <c r="M143" s="120">
        <v>48172</v>
      </c>
      <c r="N143" s="120">
        <v>54937</v>
      </c>
      <c r="O143" s="120">
        <v>62691</v>
      </c>
      <c r="P143" s="120">
        <v>76288</v>
      </c>
      <c r="Q143" s="120">
        <v>88023</v>
      </c>
      <c r="R143" s="120">
        <v>103407</v>
      </c>
      <c r="S143" s="120">
        <v>119684</v>
      </c>
      <c r="T143" s="120">
        <v>139767</v>
      </c>
      <c r="U143" s="120">
        <v>165160</v>
      </c>
      <c r="V143" s="120">
        <v>192396</v>
      </c>
      <c r="W143" s="120">
        <v>219747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5709</v>
      </c>
      <c r="C145" s="52">
        <v>8219</v>
      </c>
      <c r="D145" s="52">
        <v>13337</v>
      </c>
      <c r="E145" s="52">
        <v>18706</v>
      </c>
      <c r="F145" s="52">
        <v>24787</v>
      </c>
      <c r="G145" s="52">
        <v>29084</v>
      </c>
      <c r="H145" s="52">
        <v>31243</v>
      </c>
      <c r="I145" s="52">
        <v>32997</v>
      </c>
      <c r="J145" s="52">
        <v>34474</v>
      </c>
      <c r="K145" s="52">
        <v>37616</v>
      </c>
      <c r="L145" s="52">
        <v>42050</v>
      </c>
      <c r="M145" s="52">
        <v>48172</v>
      </c>
      <c r="N145" s="52">
        <v>54937</v>
      </c>
      <c r="O145" s="52">
        <v>62691</v>
      </c>
      <c r="P145" s="52">
        <v>76288</v>
      </c>
      <c r="Q145" s="52">
        <v>88023</v>
      </c>
      <c r="R145" s="52">
        <v>103407</v>
      </c>
      <c r="S145" s="52">
        <v>119684</v>
      </c>
      <c r="T145" s="52">
        <v>139767</v>
      </c>
      <c r="U145" s="52">
        <v>165160</v>
      </c>
      <c r="V145" s="52">
        <v>192396</v>
      </c>
      <c r="W145" s="52">
        <v>219747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414</v>
      </c>
      <c r="C147" s="52">
        <v>510</v>
      </c>
      <c r="D147" s="52">
        <v>696</v>
      </c>
      <c r="E147" s="52">
        <v>973</v>
      </c>
      <c r="F147" s="52">
        <v>1297</v>
      </c>
      <c r="G147" s="52">
        <v>1634</v>
      </c>
      <c r="H147" s="52">
        <v>1917</v>
      </c>
      <c r="I147" s="52">
        <v>2129</v>
      </c>
      <c r="J147" s="52">
        <v>2257</v>
      </c>
      <c r="K147" s="52">
        <v>2332</v>
      </c>
      <c r="L147" s="52">
        <v>2554</v>
      </c>
      <c r="M147" s="52">
        <v>2800</v>
      </c>
      <c r="N147" s="52">
        <v>3416</v>
      </c>
      <c r="O147" s="52">
        <v>4363</v>
      </c>
      <c r="P147" s="52">
        <v>6245</v>
      </c>
      <c r="Q147" s="52">
        <v>8739</v>
      </c>
      <c r="R147" s="52">
        <v>12043</v>
      </c>
      <c r="S147" s="52">
        <v>15087</v>
      </c>
      <c r="T147" s="52">
        <v>18821</v>
      </c>
      <c r="U147" s="52">
        <v>24972</v>
      </c>
      <c r="V147" s="52">
        <v>34431</v>
      </c>
      <c r="W147" s="52">
        <v>46265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440</v>
      </c>
      <c r="C149" s="52">
        <v>663</v>
      </c>
      <c r="D149" s="52">
        <v>1180</v>
      </c>
      <c r="E149" s="52">
        <v>2446</v>
      </c>
      <c r="F149" s="52">
        <v>4641</v>
      </c>
      <c r="G149" s="52">
        <v>5704</v>
      </c>
      <c r="H149" s="52">
        <v>5958</v>
      </c>
      <c r="I149" s="52">
        <v>5865</v>
      </c>
      <c r="J149" s="52">
        <v>5583</v>
      </c>
      <c r="K149" s="52">
        <v>5513</v>
      </c>
      <c r="L149" s="52">
        <v>5546</v>
      </c>
      <c r="M149" s="52">
        <v>6158</v>
      </c>
      <c r="N149" s="52">
        <v>6683</v>
      </c>
      <c r="O149" s="52">
        <v>7440</v>
      </c>
      <c r="P149" s="52">
        <v>8982</v>
      </c>
      <c r="Q149" s="52">
        <v>9938</v>
      </c>
      <c r="R149" s="52">
        <v>11188</v>
      </c>
      <c r="S149" s="52">
        <v>12510</v>
      </c>
      <c r="T149" s="52">
        <v>14480</v>
      </c>
      <c r="U149" s="52">
        <v>17146</v>
      </c>
      <c r="V149" s="52">
        <v>19778</v>
      </c>
      <c r="W149" s="52">
        <v>21652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</v>
      </c>
      <c r="L150" s="52">
        <v>2</v>
      </c>
      <c r="M150" s="52">
        <v>4</v>
      </c>
      <c r="N150" s="52">
        <v>4</v>
      </c>
      <c r="O150" s="52">
        <v>6</v>
      </c>
      <c r="P150" s="52">
        <v>9</v>
      </c>
      <c r="Q150" s="52">
        <v>11</v>
      </c>
      <c r="R150" s="52">
        <v>14</v>
      </c>
      <c r="S150" s="52">
        <v>17</v>
      </c>
      <c r="T150" s="52">
        <v>19</v>
      </c>
      <c r="U150" s="52">
        <v>23</v>
      </c>
      <c r="V150" s="52">
        <v>24</v>
      </c>
      <c r="W150" s="52">
        <v>31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5252</v>
      </c>
      <c r="C153" s="52">
        <v>7430</v>
      </c>
      <c r="D153" s="52">
        <v>11948</v>
      </c>
      <c r="E153" s="52">
        <v>15832</v>
      </c>
      <c r="F153" s="52">
        <v>19703</v>
      </c>
      <c r="G153" s="52">
        <v>22918</v>
      </c>
      <c r="H153" s="52">
        <v>24744</v>
      </c>
      <c r="I153" s="52">
        <v>26224</v>
      </c>
      <c r="J153" s="52">
        <v>27591</v>
      </c>
      <c r="K153" s="52">
        <v>28921</v>
      </c>
      <c r="L153" s="52">
        <v>32379</v>
      </c>
      <c r="M153" s="52">
        <v>36934</v>
      </c>
      <c r="N153" s="52">
        <v>42848</v>
      </c>
      <c r="O153" s="52">
        <v>48485</v>
      </c>
      <c r="P153" s="52">
        <v>57984</v>
      </c>
      <c r="Q153" s="52">
        <v>65565</v>
      </c>
      <c r="R153" s="52">
        <v>76517</v>
      </c>
      <c r="S153" s="52">
        <v>87394</v>
      </c>
      <c r="T153" s="52">
        <v>102771</v>
      </c>
      <c r="U153" s="52">
        <v>122984</v>
      </c>
      <c r="V153" s="52">
        <v>144498</v>
      </c>
      <c r="W153" s="52">
        <v>165345</v>
      </c>
      <c r="DA153" s="63" t="s">
        <v>1123</v>
      </c>
    </row>
    <row r="154" spans="1:105" ht="12" customHeight="1" x14ac:dyDescent="0.25">
      <c r="A154" s="97" t="s">
        <v>121</v>
      </c>
      <c r="B154" s="52">
        <v>17</v>
      </c>
      <c r="C154" s="52">
        <v>126</v>
      </c>
      <c r="D154" s="52">
        <v>209</v>
      </c>
      <c r="E154" s="52">
        <v>428</v>
      </c>
      <c r="F154" s="52">
        <v>443</v>
      </c>
      <c r="G154" s="52">
        <v>462</v>
      </c>
      <c r="H154" s="52">
        <v>541</v>
      </c>
      <c r="I154" s="52">
        <v>908</v>
      </c>
      <c r="J154" s="52">
        <v>1300</v>
      </c>
      <c r="K154" s="52">
        <v>3181</v>
      </c>
      <c r="L154" s="52">
        <v>4123</v>
      </c>
      <c r="M154" s="52">
        <v>5076</v>
      </c>
      <c r="N154" s="52">
        <v>5402</v>
      </c>
      <c r="O154" s="52">
        <v>6760</v>
      </c>
      <c r="P154" s="52">
        <v>9313</v>
      </c>
      <c r="Q154" s="52">
        <v>12509</v>
      </c>
      <c r="R154" s="52">
        <v>15688</v>
      </c>
      <c r="S154" s="52">
        <v>19763</v>
      </c>
      <c r="T154" s="52">
        <v>22497</v>
      </c>
      <c r="U154" s="52">
        <v>25007</v>
      </c>
      <c r="V154" s="52">
        <v>28096</v>
      </c>
      <c r="W154" s="52">
        <v>32719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212</v>
      </c>
      <c r="C158" s="52">
        <v>338</v>
      </c>
      <c r="D158" s="52">
        <v>627</v>
      </c>
      <c r="E158" s="52">
        <v>910</v>
      </c>
      <c r="F158" s="52">
        <v>1261</v>
      </c>
      <c r="G158" s="52">
        <v>1529</v>
      </c>
      <c r="H158" s="52">
        <v>1728</v>
      </c>
      <c r="I158" s="52">
        <v>1947</v>
      </c>
      <c r="J158" s="52">
        <v>2154</v>
      </c>
      <c r="K158" s="52">
        <v>2562</v>
      </c>
      <c r="L158" s="52">
        <v>2937</v>
      </c>
      <c r="M158" s="52">
        <v>3461</v>
      </c>
      <c r="N158" s="52">
        <v>3978</v>
      </c>
      <c r="O158" s="52">
        <v>4531</v>
      </c>
      <c r="P158" s="52">
        <v>5645</v>
      </c>
      <c r="Q158" s="52">
        <v>6492</v>
      </c>
      <c r="R158" s="52">
        <v>7705</v>
      </c>
      <c r="S158" s="52">
        <v>8934</v>
      </c>
      <c r="T158" s="52">
        <v>10215</v>
      </c>
      <c r="U158" s="52">
        <v>11643</v>
      </c>
      <c r="V158" s="52">
        <v>12385</v>
      </c>
      <c r="W158" s="52">
        <v>13532</v>
      </c>
      <c r="DA158" s="63" t="s">
        <v>1125</v>
      </c>
    </row>
    <row r="159" spans="1:105" ht="12" customHeight="1" x14ac:dyDescent="0.25">
      <c r="A159" s="109" t="s">
        <v>120</v>
      </c>
      <c r="B159" s="36">
        <v>5497</v>
      </c>
      <c r="C159" s="36">
        <v>7881</v>
      </c>
      <c r="D159" s="36">
        <v>12710</v>
      </c>
      <c r="E159" s="36">
        <v>17796</v>
      </c>
      <c r="F159" s="36">
        <v>23526</v>
      </c>
      <c r="G159" s="36">
        <v>27555</v>
      </c>
      <c r="H159" s="36">
        <v>29515</v>
      </c>
      <c r="I159" s="36">
        <v>31050</v>
      </c>
      <c r="J159" s="36">
        <v>32320</v>
      </c>
      <c r="K159" s="36">
        <v>35054</v>
      </c>
      <c r="L159" s="36">
        <v>39113</v>
      </c>
      <c r="M159" s="36">
        <v>44711</v>
      </c>
      <c r="N159" s="36">
        <v>50959</v>
      </c>
      <c r="O159" s="36">
        <v>58160</v>
      </c>
      <c r="P159" s="36">
        <v>70643</v>
      </c>
      <c r="Q159" s="36">
        <v>81531</v>
      </c>
      <c r="R159" s="36">
        <v>95702</v>
      </c>
      <c r="S159" s="36">
        <v>110750</v>
      </c>
      <c r="T159" s="36">
        <v>129552</v>
      </c>
      <c r="U159" s="36">
        <v>153517</v>
      </c>
      <c r="V159" s="36">
        <v>180011</v>
      </c>
      <c r="W159" s="36">
        <v>206215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447317</v>
      </c>
      <c r="C161" s="120">
        <v>442607</v>
      </c>
      <c r="D161" s="120">
        <v>437760</v>
      </c>
      <c r="E161" s="120">
        <v>370683</v>
      </c>
      <c r="F161" s="120">
        <v>193384</v>
      </c>
      <c r="G161" s="120">
        <v>86681</v>
      </c>
      <c r="H161" s="120">
        <v>47657</v>
      </c>
      <c r="I161" s="120">
        <v>56399</v>
      </c>
      <c r="J161" s="120">
        <v>78398</v>
      </c>
      <c r="K161" s="120">
        <v>90771</v>
      </c>
      <c r="L161" s="120">
        <v>104844</v>
      </c>
      <c r="M161" s="120">
        <v>112286</v>
      </c>
      <c r="N161" s="120">
        <v>118429</v>
      </c>
      <c r="O161" s="120">
        <v>113190</v>
      </c>
      <c r="P161" s="120">
        <v>99616</v>
      </c>
      <c r="Q161" s="120">
        <v>82439</v>
      </c>
      <c r="R161" s="120">
        <v>75990</v>
      </c>
      <c r="S161" s="120">
        <v>71981</v>
      </c>
      <c r="T161" s="120">
        <v>69277</v>
      </c>
      <c r="U161" s="120">
        <v>65879</v>
      </c>
      <c r="V161" s="120">
        <v>59443</v>
      </c>
      <c r="W161" s="120">
        <v>58937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447317</v>
      </c>
      <c r="C163" s="52">
        <v>442607</v>
      </c>
      <c r="D163" s="52">
        <v>437760</v>
      </c>
      <c r="E163" s="52">
        <v>370683</v>
      </c>
      <c r="F163" s="52">
        <v>193384</v>
      </c>
      <c r="G163" s="52">
        <v>86681</v>
      </c>
      <c r="H163" s="52">
        <v>47657</v>
      </c>
      <c r="I163" s="52">
        <v>56399</v>
      </c>
      <c r="J163" s="52">
        <v>78398</v>
      </c>
      <c r="K163" s="52">
        <v>90771</v>
      </c>
      <c r="L163" s="52">
        <v>104844</v>
      </c>
      <c r="M163" s="52">
        <v>112286</v>
      </c>
      <c r="N163" s="52">
        <v>118429</v>
      </c>
      <c r="O163" s="52">
        <v>113190</v>
      </c>
      <c r="P163" s="52">
        <v>99616</v>
      </c>
      <c r="Q163" s="52">
        <v>82439</v>
      </c>
      <c r="R163" s="52">
        <v>75990</v>
      </c>
      <c r="S163" s="52">
        <v>71981</v>
      </c>
      <c r="T163" s="52">
        <v>69277</v>
      </c>
      <c r="U163" s="52">
        <v>65879</v>
      </c>
      <c r="V163" s="52">
        <v>59443</v>
      </c>
      <c r="W163" s="52">
        <v>58937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16205</v>
      </c>
      <c r="C165" s="52">
        <v>17372</v>
      </c>
      <c r="D165" s="52">
        <v>17699</v>
      </c>
      <c r="E165" s="52">
        <v>16660</v>
      </c>
      <c r="F165" s="52">
        <v>14424</v>
      </c>
      <c r="G165" s="52">
        <v>11569</v>
      </c>
      <c r="H165" s="52">
        <v>8361</v>
      </c>
      <c r="I165" s="52">
        <v>6556</v>
      </c>
      <c r="J165" s="52">
        <v>6112</v>
      </c>
      <c r="K165" s="52">
        <v>5242</v>
      </c>
      <c r="L165" s="52">
        <v>5826</v>
      </c>
      <c r="M165" s="52">
        <v>6311</v>
      </c>
      <c r="N165" s="52">
        <v>7589</v>
      </c>
      <c r="O165" s="52">
        <v>9109</v>
      </c>
      <c r="P165" s="52">
        <v>10136</v>
      </c>
      <c r="Q165" s="52">
        <v>9930</v>
      </c>
      <c r="R165" s="52">
        <v>8686</v>
      </c>
      <c r="S165" s="52">
        <v>7263</v>
      </c>
      <c r="T165" s="52">
        <v>5865</v>
      </c>
      <c r="U165" s="52">
        <v>4925</v>
      </c>
      <c r="V165" s="52">
        <v>4049</v>
      </c>
      <c r="W165" s="52">
        <v>3509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34443</v>
      </c>
      <c r="C167" s="52">
        <v>34657</v>
      </c>
      <c r="D167" s="52">
        <v>35612</v>
      </c>
      <c r="E167" s="52">
        <v>31479</v>
      </c>
      <c r="F167" s="52">
        <v>16738</v>
      </c>
      <c r="G167" s="52">
        <v>7567</v>
      </c>
      <c r="H167" s="52">
        <v>4309</v>
      </c>
      <c r="I167" s="52">
        <v>4494</v>
      </c>
      <c r="J167" s="52">
        <v>5781</v>
      </c>
      <c r="K167" s="52">
        <v>7058</v>
      </c>
      <c r="L167" s="52">
        <v>8832</v>
      </c>
      <c r="M167" s="52">
        <v>10209</v>
      </c>
      <c r="N167" s="52">
        <v>11974</v>
      </c>
      <c r="O167" s="52">
        <v>12215</v>
      </c>
      <c r="P167" s="52">
        <v>10956</v>
      </c>
      <c r="Q167" s="52">
        <v>9267</v>
      </c>
      <c r="R167" s="52">
        <v>8732</v>
      </c>
      <c r="S167" s="52">
        <v>8208</v>
      </c>
      <c r="T167" s="52">
        <v>7743</v>
      </c>
      <c r="U167" s="52">
        <v>7097</v>
      </c>
      <c r="V167" s="52">
        <v>6124</v>
      </c>
      <c r="W167" s="52">
        <v>5769</v>
      </c>
      <c r="DA167" s="63" t="s">
        <v>1129</v>
      </c>
    </row>
    <row r="168" spans="1:105" ht="12" customHeight="1" x14ac:dyDescent="0.25">
      <c r="A168" s="97" t="s">
        <v>123</v>
      </c>
      <c r="B168" s="52">
        <v>1</v>
      </c>
      <c r="C168" s="52">
        <v>3</v>
      </c>
      <c r="D168" s="52">
        <v>5</v>
      </c>
      <c r="E168" s="52">
        <v>6</v>
      </c>
      <c r="F168" s="52">
        <v>5</v>
      </c>
      <c r="G168" s="52">
        <v>0</v>
      </c>
      <c r="H168" s="52">
        <v>0</v>
      </c>
      <c r="I168" s="52">
        <v>1</v>
      </c>
      <c r="J168" s="52">
        <v>3</v>
      </c>
      <c r="K168" s="52">
        <v>9</v>
      </c>
      <c r="L168" s="52">
        <v>14</v>
      </c>
      <c r="M168" s="52">
        <v>17</v>
      </c>
      <c r="N168" s="52">
        <v>16</v>
      </c>
      <c r="O168" s="52">
        <v>16</v>
      </c>
      <c r="P168" s="52">
        <v>16</v>
      </c>
      <c r="Q168" s="52">
        <v>12</v>
      </c>
      <c r="R168" s="52">
        <v>11</v>
      </c>
      <c r="S168" s="52">
        <v>10</v>
      </c>
      <c r="T168" s="52">
        <v>8</v>
      </c>
      <c r="U168" s="52">
        <v>7</v>
      </c>
      <c r="V168" s="52">
        <v>7</v>
      </c>
      <c r="W168" s="52">
        <v>8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411559</v>
      </c>
      <c r="C171" s="52">
        <v>404702</v>
      </c>
      <c r="D171" s="52">
        <v>398188</v>
      </c>
      <c r="E171" s="52">
        <v>335287</v>
      </c>
      <c r="F171" s="52">
        <v>174362</v>
      </c>
      <c r="G171" s="52">
        <v>78043</v>
      </c>
      <c r="H171" s="52">
        <v>42644</v>
      </c>
      <c r="I171" s="52">
        <v>48339</v>
      </c>
      <c r="J171" s="52">
        <v>66995</v>
      </c>
      <c r="K171" s="52">
        <v>72624</v>
      </c>
      <c r="L171" s="52">
        <v>82382</v>
      </c>
      <c r="M171" s="52">
        <v>87691</v>
      </c>
      <c r="N171" s="52">
        <v>93106</v>
      </c>
      <c r="O171" s="52">
        <v>88229</v>
      </c>
      <c r="P171" s="52">
        <v>77305</v>
      </c>
      <c r="Q171" s="52">
        <v>63279</v>
      </c>
      <c r="R171" s="52">
        <v>57670</v>
      </c>
      <c r="S171" s="52">
        <v>54423</v>
      </c>
      <c r="T171" s="52">
        <v>52231</v>
      </c>
      <c r="U171" s="52">
        <v>49615</v>
      </c>
      <c r="V171" s="52">
        <v>44569</v>
      </c>
      <c r="W171" s="52">
        <v>44210</v>
      </c>
      <c r="DA171" s="63" t="s">
        <v>1131</v>
      </c>
    </row>
    <row r="172" spans="1:105" ht="12" customHeight="1" x14ac:dyDescent="0.25">
      <c r="A172" s="97" t="s">
        <v>121</v>
      </c>
      <c r="B172" s="52">
        <v>1314</v>
      </c>
      <c r="C172" s="52">
        <v>3245</v>
      </c>
      <c r="D172" s="52">
        <v>3955</v>
      </c>
      <c r="E172" s="52">
        <v>3911</v>
      </c>
      <c r="F172" s="52">
        <v>2279</v>
      </c>
      <c r="G172" s="52">
        <v>1071</v>
      </c>
      <c r="H172" s="52">
        <v>704</v>
      </c>
      <c r="I172" s="52">
        <v>3565</v>
      </c>
      <c r="J172" s="52">
        <v>5619</v>
      </c>
      <c r="K172" s="52">
        <v>11080</v>
      </c>
      <c r="L172" s="52">
        <v>13616</v>
      </c>
      <c r="M172" s="52">
        <v>14369</v>
      </c>
      <c r="N172" s="52">
        <v>13333</v>
      </c>
      <c r="O172" s="52">
        <v>12730</v>
      </c>
      <c r="P172" s="52">
        <v>11339</v>
      </c>
      <c r="Q172" s="52">
        <v>9881</v>
      </c>
      <c r="R172" s="52">
        <v>9577</v>
      </c>
      <c r="S172" s="52">
        <v>9340</v>
      </c>
      <c r="T172" s="52">
        <v>9295</v>
      </c>
      <c r="U172" s="52">
        <v>9160</v>
      </c>
      <c r="V172" s="52">
        <v>8743</v>
      </c>
      <c r="W172" s="52">
        <v>8950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16576</v>
      </c>
      <c r="C176" s="52">
        <v>17043</v>
      </c>
      <c r="D176" s="52">
        <v>17948</v>
      </c>
      <c r="E176" s="52">
        <v>15499</v>
      </c>
      <c r="F176" s="52">
        <v>8237</v>
      </c>
      <c r="G176" s="52">
        <v>3723</v>
      </c>
      <c r="H176" s="52">
        <v>2117</v>
      </c>
      <c r="I176" s="52">
        <v>3752</v>
      </c>
      <c r="J176" s="52">
        <v>5448</v>
      </c>
      <c r="K176" s="52">
        <v>6867</v>
      </c>
      <c r="L176" s="52">
        <v>7991</v>
      </c>
      <c r="M176" s="52">
        <v>8541</v>
      </c>
      <c r="N176" s="52">
        <v>8845</v>
      </c>
      <c r="O176" s="52">
        <v>8232</v>
      </c>
      <c r="P176" s="52">
        <v>7240</v>
      </c>
      <c r="Q176" s="52">
        <v>5957</v>
      </c>
      <c r="R176" s="52">
        <v>5485</v>
      </c>
      <c r="S176" s="52">
        <v>5186</v>
      </c>
      <c r="T176" s="52">
        <v>4961</v>
      </c>
      <c r="U176" s="52">
        <v>4655</v>
      </c>
      <c r="V176" s="52">
        <v>3927</v>
      </c>
      <c r="W176" s="52">
        <v>3688</v>
      </c>
      <c r="DA176" s="63" t="s">
        <v>1133</v>
      </c>
    </row>
    <row r="177" spans="1:105" ht="12" customHeight="1" x14ac:dyDescent="0.25">
      <c r="A177" s="109" t="s">
        <v>120</v>
      </c>
      <c r="B177" s="36">
        <v>430741</v>
      </c>
      <c r="C177" s="36">
        <v>425564</v>
      </c>
      <c r="D177" s="36">
        <v>419812</v>
      </c>
      <c r="E177" s="36">
        <v>355184</v>
      </c>
      <c r="F177" s="36">
        <v>185147</v>
      </c>
      <c r="G177" s="36">
        <v>82958</v>
      </c>
      <c r="H177" s="36">
        <v>45540</v>
      </c>
      <c r="I177" s="36">
        <v>52647</v>
      </c>
      <c r="J177" s="36">
        <v>72950</v>
      </c>
      <c r="K177" s="36">
        <v>83904</v>
      </c>
      <c r="L177" s="36">
        <v>96853</v>
      </c>
      <c r="M177" s="36">
        <v>103745</v>
      </c>
      <c r="N177" s="36">
        <v>109584</v>
      </c>
      <c r="O177" s="36">
        <v>104958</v>
      </c>
      <c r="P177" s="36">
        <v>92376</v>
      </c>
      <c r="Q177" s="36">
        <v>76482</v>
      </c>
      <c r="R177" s="36">
        <v>70505</v>
      </c>
      <c r="S177" s="36">
        <v>66795</v>
      </c>
      <c r="T177" s="36">
        <v>64316</v>
      </c>
      <c r="U177" s="36">
        <v>61224</v>
      </c>
      <c r="V177" s="36">
        <v>55516</v>
      </c>
      <c r="W177" s="36">
        <v>55249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10842</v>
      </c>
      <c r="D5" s="52">
        <v>15819</v>
      </c>
      <c r="E5" s="52">
        <v>17733</v>
      </c>
      <c r="F5" s="52">
        <v>5986</v>
      </c>
      <c r="G5" s="52">
        <v>9788</v>
      </c>
      <c r="H5" s="52">
        <v>7059</v>
      </c>
      <c r="I5" s="52">
        <v>10844</v>
      </c>
      <c r="J5" s="52">
        <v>10857</v>
      </c>
      <c r="K5" s="52">
        <v>10904</v>
      </c>
      <c r="L5" s="52">
        <v>11015</v>
      </c>
      <c r="M5" s="52">
        <v>11462</v>
      </c>
      <c r="N5" s="52">
        <v>12291</v>
      </c>
      <c r="O5" s="52">
        <v>10660</v>
      </c>
      <c r="P5" s="52">
        <v>7079</v>
      </c>
      <c r="Q5" s="52">
        <v>6818</v>
      </c>
      <c r="R5" s="52">
        <v>6366</v>
      </c>
      <c r="S5" s="52">
        <v>6197</v>
      </c>
      <c r="T5" s="52">
        <v>8569</v>
      </c>
      <c r="U5" s="52">
        <v>8739</v>
      </c>
      <c r="V5" s="52">
        <v>7894</v>
      </c>
      <c r="W5" s="52">
        <v>1312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157</v>
      </c>
      <c r="D8" s="52">
        <v>157</v>
      </c>
      <c r="E8" s="52">
        <v>162</v>
      </c>
      <c r="F8" s="52">
        <v>170</v>
      </c>
      <c r="G8" s="52">
        <v>181</v>
      </c>
      <c r="H8" s="52">
        <v>203</v>
      </c>
      <c r="I8" s="52">
        <v>136</v>
      </c>
      <c r="J8" s="52">
        <v>106</v>
      </c>
      <c r="K8" s="52">
        <v>151</v>
      </c>
      <c r="L8" s="52">
        <v>105</v>
      </c>
      <c r="M8" s="52">
        <v>95</v>
      </c>
      <c r="N8" s="52">
        <v>131</v>
      </c>
      <c r="O8" s="52">
        <v>240</v>
      </c>
      <c r="P8" s="52">
        <v>307</v>
      </c>
      <c r="Q8" s="52">
        <v>402</v>
      </c>
      <c r="R8" s="52">
        <v>428</v>
      </c>
      <c r="S8" s="52">
        <v>412</v>
      </c>
      <c r="T8" s="52">
        <v>333</v>
      </c>
      <c r="U8" s="52">
        <v>242</v>
      </c>
      <c r="V8" s="52">
        <v>212</v>
      </c>
      <c r="W8" s="52">
        <v>183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60</v>
      </c>
      <c r="D10" s="52">
        <v>60</v>
      </c>
      <c r="E10" s="52">
        <v>60</v>
      </c>
      <c r="F10" s="52">
        <v>60</v>
      </c>
      <c r="G10" s="52">
        <v>61</v>
      </c>
      <c r="H10" s="52">
        <v>61</v>
      </c>
      <c r="I10" s="52">
        <v>64</v>
      </c>
      <c r="J10" s="52">
        <v>136</v>
      </c>
      <c r="K10" s="52">
        <v>120</v>
      </c>
      <c r="L10" s="52">
        <v>146</v>
      </c>
      <c r="M10" s="52">
        <v>161</v>
      </c>
      <c r="N10" s="52">
        <v>178</v>
      </c>
      <c r="O10" s="52">
        <v>239</v>
      </c>
      <c r="P10" s="52">
        <v>27</v>
      </c>
      <c r="Q10" s="52">
        <v>25</v>
      </c>
      <c r="R10" s="52">
        <v>41</v>
      </c>
      <c r="S10" s="52">
        <v>173</v>
      </c>
      <c r="T10" s="52">
        <v>126</v>
      </c>
      <c r="U10" s="52">
        <v>154</v>
      </c>
      <c r="V10" s="52">
        <v>173</v>
      </c>
      <c r="W10" s="52">
        <v>31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1660</v>
      </c>
      <c r="D11" s="52">
        <v>1697</v>
      </c>
      <c r="E11" s="52">
        <v>1754</v>
      </c>
      <c r="F11" s="52">
        <v>1746</v>
      </c>
      <c r="G11" s="52">
        <v>1806</v>
      </c>
      <c r="H11" s="52">
        <v>1950</v>
      </c>
      <c r="I11" s="52">
        <v>1365</v>
      </c>
      <c r="J11" s="52">
        <v>2038</v>
      </c>
      <c r="K11" s="52">
        <v>2064</v>
      </c>
      <c r="L11" s="52">
        <v>2251</v>
      </c>
      <c r="M11" s="52">
        <v>2591</v>
      </c>
      <c r="N11" s="52">
        <v>2779</v>
      </c>
      <c r="O11" s="52">
        <v>1899</v>
      </c>
      <c r="P11" s="52">
        <v>1145</v>
      </c>
      <c r="Q11" s="52">
        <v>1295</v>
      </c>
      <c r="R11" s="52">
        <v>1303</v>
      </c>
      <c r="S11" s="52">
        <v>1285</v>
      </c>
      <c r="T11" s="52">
        <v>1324</v>
      </c>
      <c r="U11" s="52">
        <v>1240</v>
      </c>
      <c r="V11" s="52">
        <v>962</v>
      </c>
      <c r="W11" s="52">
        <v>839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1</v>
      </c>
      <c r="N12" s="52">
        <v>1</v>
      </c>
      <c r="O12" s="52">
        <v>1</v>
      </c>
      <c r="P12" s="52">
        <v>1</v>
      </c>
      <c r="Q12" s="52">
        <v>2</v>
      </c>
      <c r="R12" s="52">
        <v>2</v>
      </c>
      <c r="S12" s="52">
        <v>3</v>
      </c>
      <c r="T12" s="52">
        <v>2</v>
      </c>
      <c r="U12" s="52">
        <v>0</v>
      </c>
      <c r="V12" s="52">
        <v>2</v>
      </c>
      <c r="W12" s="52">
        <v>1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19841</v>
      </c>
      <c r="D15" s="52">
        <v>20205</v>
      </c>
      <c r="E15" s="52">
        <v>20815</v>
      </c>
      <c r="F15" s="52">
        <v>20687</v>
      </c>
      <c r="G15" s="52">
        <v>21120</v>
      </c>
      <c r="H15" s="52">
        <v>21896</v>
      </c>
      <c r="I15" s="52">
        <v>12691</v>
      </c>
      <c r="J15" s="52">
        <v>10957</v>
      </c>
      <c r="K15" s="52">
        <v>12116</v>
      </c>
      <c r="L15" s="52">
        <v>9658</v>
      </c>
      <c r="M15" s="52">
        <v>10825</v>
      </c>
      <c r="N15" s="52">
        <v>13108</v>
      </c>
      <c r="O15" s="52">
        <v>14640</v>
      </c>
      <c r="P15" s="52">
        <v>11680</v>
      </c>
      <c r="Q15" s="52">
        <v>13662</v>
      </c>
      <c r="R15" s="52">
        <v>11857</v>
      </c>
      <c r="S15" s="52">
        <v>8557</v>
      </c>
      <c r="T15" s="52">
        <v>8455</v>
      </c>
      <c r="U15" s="52">
        <v>7626</v>
      </c>
      <c r="V15" s="52">
        <v>6595</v>
      </c>
      <c r="W15" s="52">
        <v>5775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63</v>
      </c>
      <c r="D16" s="52">
        <v>77</v>
      </c>
      <c r="E16" s="52">
        <v>98</v>
      </c>
      <c r="F16" s="52">
        <v>92</v>
      </c>
      <c r="G16" s="52">
        <v>108</v>
      </c>
      <c r="H16" s="52">
        <v>127</v>
      </c>
      <c r="I16" s="52">
        <v>173</v>
      </c>
      <c r="J16" s="52">
        <v>303</v>
      </c>
      <c r="K16" s="52">
        <v>372</v>
      </c>
      <c r="L16" s="52">
        <v>288</v>
      </c>
      <c r="M16" s="52">
        <v>451</v>
      </c>
      <c r="N16" s="52">
        <v>739</v>
      </c>
      <c r="O16" s="52">
        <v>1146</v>
      </c>
      <c r="P16" s="52">
        <v>1510</v>
      </c>
      <c r="Q16" s="52">
        <v>2025</v>
      </c>
      <c r="R16" s="52">
        <v>2073</v>
      </c>
      <c r="S16" s="52">
        <v>1994</v>
      </c>
      <c r="T16" s="52">
        <v>1383</v>
      </c>
      <c r="U16" s="52">
        <v>1325</v>
      </c>
      <c r="V16" s="52">
        <v>1203</v>
      </c>
      <c r="W16" s="52">
        <v>1175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804</v>
      </c>
      <c r="D21" s="52">
        <v>822</v>
      </c>
      <c r="E21" s="52">
        <v>856</v>
      </c>
      <c r="F21" s="52">
        <v>849</v>
      </c>
      <c r="G21" s="52">
        <v>877</v>
      </c>
      <c r="H21" s="52">
        <v>922</v>
      </c>
      <c r="I21" s="52">
        <v>602</v>
      </c>
      <c r="J21" s="52">
        <v>717</v>
      </c>
      <c r="K21" s="52">
        <v>789</v>
      </c>
      <c r="L21" s="52">
        <v>743</v>
      </c>
      <c r="M21" s="52">
        <v>886</v>
      </c>
      <c r="N21" s="52">
        <v>1114</v>
      </c>
      <c r="O21" s="52">
        <v>1286</v>
      </c>
      <c r="P21" s="52">
        <v>1111</v>
      </c>
      <c r="Q21" s="52">
        <v>1341</v>
      </c>
      <c r="R21" s="52">
        <v>1173</v>
      </c>
      <c r="S21" s="52">
        <v>913</v>
      </c>
      <c r="T21" s="52">
        <v>809</v>
      </c>
      <c r="U21" s="52">
        <v>735</v>
      </c>
      <c r="V21" s="52">
        <v>660</v>
      </c>
      <c r="W21" s="52">
        <v>581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20881</v>
      </c>
      <c r="D22" s="36">
        <v>21274</v>
      </c>
      <c r="E22" s="36">
        <v>21937</v>
      </c>
      <c r="F22" s="36">
        <v>21801</v>
      </c>
      <c r="G22" s="36">
        <v>22293</v>
      </c>
      <c r="H22" s="36">
        <v>23203</v>
      </c>
      <c r="I22" s="36">
        <v>13729</v>
      </c>
      <c r="J22" s="36">
        <v>12721</v>
      </c>
      <c r="K22" s="36">
        <v>13888</v>
      </c>
      <c r="L22" s="36">
        <v>11607</v>
      </c>
      <c r="M22" s="36">
        <v>13166</v>
      </c>
      <c r="N22" s="36">
        <v>15725</v>
      </c>
      <c r="O22" s="36">
        <v>16680</v>
      </c>
      <c r="P22" s="36">
        <v>13354</v>
      </c>
      <c r="Q22" s="36">
        <v>15850</v>
      </c>
      <c r="R22" s="36">
        <v>14237</v>
      </c>
      <c r="S22" s="36">
        <v>11192</v>
      </c>
      <c r="T22" s="36">
        <v>10518</v>
      </c>
      <c r="U22" s="36">
        <v>9633</v>
      </c>
      <c r="V22" s="36">
        <v>8469</v>
      </c>
      <c r="W22" s="36">
        <v>7385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3618</v>
      </c>
      <c r="D26" s="52">
        <v>3619</v>
      </c>
      <c r="E26" s="52">
        <v>3623</v>
      </c>
      <c r="F26" s="52">
        <v>3638</v>
      </c>
      <c r="G26" s="52">
        <v>3661</v>
      </c>
      <c r="H26" s="52">
        <v>3712</v>
      </c>
      <c r="I26" s="52">
        <v>3803</v>
      </c>
      <c r="J26" s="52">
        <v>3948</v>
      </c>
      <c r="K26" s="52">
        <v>4173</v>
      </c>
      <c r="L26" s="52">
        <v>4460</v>
      </c>
      <c r="M26" s="52">
        <v>4844</v>
      </c>
      <c r="N26" s="52">
        <v>5321</v>
      </c>
      <c r="O26" s="52">
        <v>5174</v>
      </c>
      <c r="P26" s="52">
        <v>2967</v>
      </c>
      <c r="Q26" s="52">
        <v>3779</v>
      </c>
      <c r="R26" s="52">
        <v>4724</v>
      </c>
      <c r="S26" s="52">
        <v>5789</v>
      </c>
      <c r="T26" s="52">
        <v>6473</v>
      </c>
      <c r="U26" s="52">
        <v>7178</v>
      </c>
      <c r="V26" s="52">
        <v>8232</v>
      </c>
      <c r="W26" s="52">
        <v>8232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52</v>
      </c>
      <c r="D29" s="52">
        <v>53</v>
      </c>
      <c r="E29" s="52">
        <v>53</v>
      </c>
      <c r="F29" s="52">
        <v>57</v>
      </c>
      <c r="G29" s="52">
        <v>60</v>
      </c>
      <c r="H29" s="52">
        <v>70</v>
      </c>
      <c r="I29" s="52">
        <v>52</v>
      </c>
      <c r="J29" s="52">
        <v>64</v>
      </c>
      <c r="K29" s="52">
        <v>100</v>
      </c>
      <c r="L29" s="52">
        <v>130</v>
      </c>
      <c r="M29" s="52">
        <v>174</v>
      </c>
      <c r="N29" s="52">
        <v>246</v>
      </c>
      <c r="O29" s="52">
        <v>338</v>
      </c>
      <c r="P29" s="52">
        <v>335</v>
      </c>
      <c r="Q29" s="52">
        <v>264</v>
      </c>
      <c r="R29" s="52">
        <v>224</v>
      </c>
      <c r="S29" s="52">
        <v>210</v>
      </c>
      <c r="T29" s="52">
        <v>238</v>
      </c>
      <c r="U29" s="52">
        <v>269</v>
      </c>
      <c r="V29" s="52">
        <v>326</v>
      </c>
      <c r="W29" s="52">
        <v>386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557</v>
      </c>
      <c r="D31" s="52">
        <v>558</v>
      </c>
      <c r="E31" s="52">
        <v>566</v>
      </c>
      <c r="F31" s="52">
        <v>589</v>
      </c>
      <c r="G31" s="52">
        <v>643</v>
      </c>
      <c r="H31" s="52">
        <v>770</v>
      </c>
      <c r="I31" s="52">
        <v>673</v>
      </c>
      <c r="J31" s="52">
        <v>1026</v>
      </c>
      <c r="K31" s="52">
        <v>1326</v>
      </c>
      <c r="L31" s="52">
        <v>1778</v>
      </c>
      <c r="M31" s="52">
        <v>2276</v>
      </c>
      <c r="N31" s="52">
        <v>2667</v>
      </c>
      <c r="O31" s="52">
        <v>1978</v>
      </c>
      <c r="P31" s="52">
        <v>981</v>
      </c>
      <c r="Q31" s="52">
        <v>861</v>
      </c>
      <c r="R31" s="52">
        <v>1028</v>
      </c>
      <c r="S31" s="52">
        <v>1382</v>
      </c>
      <c r="T31" s="52">
        <v>1582</v>
      </c>
      <c r="U31" s="52">
        <v>1727</v>
      </c>
      <c r="V31" s="52">
        <v>1630</v>
      </c>
      <c r="W31" s="52">
        <v>1471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1</v>
      </c>
      <c r="O32" s="52">
        <v>0</v>
      </c>
      <c r="P32" s="52">
        <v>0</v>
      </c>
      <c r="Q32" s="52">
        <v>0</v>
      </c>
      <c r="R32" s="52">
        <v>2</v>
      </c>
      <c r="S32" s="52">
        <v>1</v>
      </c>
      <c r="T32" s="52">
        <v>2</v>
      </c>
      <c r="U32" s="52">
        <v>0</v>
      </c>
      <c r="V32" s="52">
        <v>2</v>
      </c>
      <c r="W32" s="52">
        <v>2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6658</v>
      </c>
      <c r="D35" s="52">
        <v>6670</v>
      </c>
      <c r="E35" s="52">
        <v>6746</v>
      </c>
      <c r="F35" s="52">
        <v>6954</v>
      </c>
      <c r="G35" s="52">
        <v>7352</v>
      </c>
      <c r="H35" s="52">
        <v>8040</v>
      </c>
      <c r="I35" s="52">
        <v>5173</v>
      </c>
      <c r="J35" s="52">
        <v>5153</v>
      </c>
      <c r="K35" s="52">
        <v>6623</v>
      </c>
      <c r="L35" s="52">
        <v>7521</v>
      </c>
      <c r="M35" s="52">
        <v>8633</v>
      </c>
      <c r="N35" s="52">
        <v>10855</v>
      </c>
      <c r="O35" s="52">
        <v>11613</v>
      </c>
      <c r="P35" s="52">
        <v>8432</v>
      </c>
      <c r="Q35" s="52">
        <v>7604</v>
      </c>
      <c r="R35" s="52">
        <v>7589</v>
      </c>
      <c r="S35" s="52">
        <v>8741</v>
      </c>
      <c r="T35" s="52">
        <v>9742</v>
      </c>
      <c r="U35" s="52">
        <v>10163</v>
      </c>
      <c r="V35" s="52">
        <v>10861</v>
      </c>
      <c r="W35" s="52">
        <v>10586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21</v>
      </c>
      <c r="D36" s="52">
        <v>21</v>
      </c>
      <c r="E36" s="52">
        <v>25</v>
      </c>
      <c r="F36" s="52">
        <v>30</v>
      </c>
      <c r="G36" s="52">
        <v>43</v>
      </c>
      <c r="H36" s="52">
        <v>58</v>
      </c>
      <c r="I36" s="52">
        <v>75</v>
      </c>
      <c r="J36" s="52">
        <v>132</v>
      </c>
      <c r="K36" s="52">
        <v>166</v>
      </c>
      <c r="L36" s="52">
        <v>188</v>
      </c>
      <c r="M36" s="52">
        <v>280</v>
      </c>
      <c r="N36" s="52">
        <v>407</v>
      </c>
      <c r="O36" s="52">
        <v>665</v>
      </c>
      <c r="P36" s="52">
        <v>874</v>
      </c>
      <c r="Q36" s="52">
        <v>1180</v>
      </c>
      <c r="R36" s="52">
        <v>1303</v>
      </c>
      <c r="S36" s="52">
        <v>1644</v>
      </c>
      <c r="T36" s="52">
        <v>1295</v>
      </c>
      <c r="U36" s="52">
        <v>1435</v>
      </c>
      <c r="V36" s="52">
        <v>1714</v>
      </c>
      <c r="W36" s="52">
        <v>2262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268</v>
      </c>
      <c r="D40" s="52">
        <v>268</v>
      </c>
      <c r="E40" s="52">
        <v>273</v>
      </c>
      <c r="F40" s="52">
        <v>284</v>
      </c>
      <c r="G40" s="52">
        <v>308</v>
      </c>
      <c r="H40" s="52">
        <v>351</v>
      </c>
      <c r="I40" s="52">
        <v>263</v>
      </c>
      <c r="J40" s="52">
        <v>332</v>
      </c>
      <c r="K40" s="52">
        <v>441</v>
      </c>
      <c r="L40" s="52">
        <v>544</v>
      </c>
      <c r="M40" s="52">
        <v>676</v>
      </c>
      <c r="N40" s="52">
        <v>868</v>
      </c>
      <c r="O40" s="52">
        <v>960</v>
      </c>
      <c r="P40" s="52">
        <v>760</v>
      </c>
      <c r="Q40" s="52">
        <v>740</v>
      </c>
      <c r="R40" s="52">
        <v>733</v>
      </c>
      <c r="S40" s="52">
        <v>866</v>
      </c>
      <c r="T40" s="52">
        <v>898</v>
      </c>
      <c r="U40" s="52">
        <v>950</v>
      </c>
      <c r="V40" s="52">
        <v>1026</v>
      </c>
      <c r="W40" s="52">
        <v>1039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6969</v>
      </c>
      <c r="D41" s="36">
        <v>6980</v>
      </c>
      <c r="E41" s="36">
        <v>7065</v>
      </c>
      <c r="F41" s="36">
        <v>7288</v>
      </c>
      <c r="G41" s="36">
        <v>7731</v>
      </c>
      <c r="H41" s="36">
        <v>8519</v>
      </c>
      <c r="I41" s="36">
        <v>5662</v>
      </c>
      <c r="J41" s="36">
        <v>5974</v>
      </c>
      <c r="K41" s="36">
        <v>7678</v>
      </c>
      <c r="L41" s="36">
        <v>8937</v>
      </c>
      <c r="M41" s="36">
        <v>10528</v>
      </c>
      <c r="N41" s="36">
        <v>13048</v>
      </c>
      <c r="O41" s="36">
        <v>13304</v>
      </c>
      <c r="P41" s="36">
        <v>9535</v>
      </c>
      <c r="Q41" s="36">
        <v>8904</v>
      </c>
      <c r="R41" s="36">
        <v>9191</v>
      </c>
      <c r="S41" s="36">
        <v>10903</v>
      </c>
      <c r="T41" s="36">
        <v>11726</v>
      </c>
      <c r="U41" s="36">
        <v>12355</v>
      </c>
      <c r="V41" s="36">
        <v>13200</v>
      </c>
      <c r="W41" s="36">
        <v>13307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146342</v>
      </c>
      <c r="D45" s="52">
        <v>146362</v>
      </c>
      <c r="E45" s="52">
        <v>146507</v>
      </c>
      <c r="F45" s="52">
        <v>146985</v>
      </c>
      <c r="G45" s="52">
        <v>148091</v>
      </c>
      <c r="H45" s="52">
        <v>150152</v>
      </c>
      <c r="I45" s="52">
        <v>153420</v>
      </c>
      <c r="J45" s="52">
        <v>158054</v>
      </c>
      <c r="K45" s="52">
        <v>164172</v>
      </c>
      <c r="L45" s="52">
        <v>171959</v>
      </c>
      <c r="M45" s="52">
        <v>181556</v>
      </c>
      <c r="N45" s="52">
        <v>193167</v>
      </c>
      <c r="O45" s="52">
        <v>177791</v>
      </c>
      <c r="P45" s="52">
        <v>77141</v>
      </c>
      <c r="Q45" s="52">
        <v>96351</v>
      </c>
      <c r="R45" s="52">
        <v>118552</v>
      </c>
      <c r="S45" s="52">
        <v>143872</v>
      </c>
      <c r="T45" s="52">
        <v>156933</v>
      </c>
      <c r="U45" s="52">
        <v>160123</v>
      </c>
      <c r="V45" s="52">
        <v>148332</v>
      </c>
      <c r="W45" s="52">
        <v>129392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2121</v>
      </c>
      <c r="D48" s="52">
        <v>2126</v>
      </c>
      <c r="E48" s="52">
        <v>2168</v>
      </c>
      <c r="F48" s="52">
        <v>2274</v>
      </c>
      <c r="G48" s="52">
        <v>2478</v>
      </c>
      <c r="H48" s="52">
        <v>2828</v>
      </c>
      <c r="I48" s="52">
        <v>2122</v>
      </c>
      <c r="J48" s="52">
        <v>2150</v>
      </c>
      <c r="K48" s="52">
        <v>3373</v>
      </c>
      <c r="L48" s="52">
        <v>3649</v>
      </c>
      <c r="M48" s="52">
        <v>4334</v>
      </c>
      <c r="N48" s="52">
        <v>5191</v>
      </c>
      <c r="O48" s="52">
        <v>6136</v>
      </c>
      <c r="P48" s="52">
        <v>4684</v>
      </c>
      <c r="Q48" s="52">
        <v>3853</v>
      </c>
      <c r="R48" s="52">
        <v>4071</v>
      </c>
      <c r="S48" s="52">
        <v>4850</v>
      </c>
      <c r="T48" s="52">
        <v>6038</v>
      </c>
      <c r="U48" s="52">
        <v>7025</v>
      </c>
      <c r="V48" s="52">
        <v>8630</v>
      </c>
      <c r="W48" s="52">
        <v>9149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35817</v>
      </c>
      <c r="D50" s="52">
        <v>35825</v>
      </c>
      <c r="E50" s="52">
        <v>35888</v>
      </c>
      <c r="F50" s="52">
        <v>36086</v>
      </c>
      <c r="G50" s="52">
        <v>36539</v>
      </c>
      <c r="H50" s="52">
        <v>37376</v>
      </c>
      <c r="I50" s="52">
        <v>38695</v>
      </c>
      <c r="J50" s="52">
        <v>78392</v>
      </c>
      <c r="K50" s="52">
        <v>73907</v>
      </c>
      <c r="L50" s="52">
        <v>86013</v>
      </c>
      <c r="M50" s="52">
        <v>96570</v>
      </c>
      <c r="N50" s="52">
        <v>109293</v>
      </c>
      <c r="O50" s="52">
        <v>104908</v>
      </c>
      <c r="P50" s="52">
        <v>31286</v>
      </c>
      <c r="Q50" s="52">
        <v>42345</v>
      </c>
      <c r="R50" s="52">
        <v>64135</v>
      </c>
      <c r="S50" s="52">
        <v>89671</v>
      </c>
      <c r="T50" s="52">
        <v>87709</v>
      </c>
      <c r="U50" s="52">
        <v>77401</v>
      </c>
      <c r="V50" s="52">
        <v>76553</v>
      </c>
      <c r="W50" s="52">
        <v>63771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1</v>
      </c>
      <c r="D51" s="52">
        <v>1</v>
      </c>
      <c r="E51" s="52">
        <v>1</v>
      </c>
      <c r="F51" s="52">
        <v>1</v>
      </c>
      <c r="G51" s="52">
        <v>1</v>
      </c>
      <c r="H51" s="52">
        <v>3</v>
      </c>
      <c r="I51" s="52">
        <v>1</v>
      </c>
      <c r="J51" s="52">
        <v>12</v>
      </c>
      <c r="K51" s="52">
        <v>14</v>
      </c>
      <c r="L51" s="52">
        <v>16</v>
      </c>
      <c r="M51" s="52">
        <v>25</v>
      </c>
      <c r="N51" s="52">
        <v>35</v>
      </c>
      <c r="O51" s="52">
        <v>50</v>
      </c>
      <c r="P51" s="52">
        <v>39</v>
      </c>
      <c r="Q51" s="52">
        <v>47</v>
      </c>
      <c r="R51" s="52">
        <v>62</v>
      </c>
      <c r="S51" s="52">
        <v>88</v>
      </c>
      <c r="T51" s="52">
        <v>105</v>
      </c>
      <c r="U51" s="52">
        <v>126</v>
      </c>
      <c r="V51" s="52">
        <v>122</v>
      </c>
      <c r="W51" s="52">
        <v>113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220344</v>
      </c>
      <c r="D54" s="52">
        <v>220639</v>
      </c>
      <c r="E54" s="52">
        <v>222758</v>
      </c>
      <c r="F54" s="52">
        <v>228897</v>
      </c>
      <c r="G54" s="52">
        <v>241743</v>
      </c>
      <c r="H54" s="52">
        <v>264291</v>
      </c>
      <c r="I54" s="52">
        <v>167039</v>
      </c>
      <c r="J54" s="52">
        <v>153026</v>
      </c>
      <c r="K54" s="52">
        <v>202872</v>
      </c>
      <c r="L54" s="52">
        <v>220570</v>
      </c>
      <c r="M54" s="52">
        <v>224409</v>
      </c>
      <c r="N54" s="52">
        <v>204838</v>
      </c>
      <c r="O54" s="52">
        <v>157436</v>
      </c>
      <c r="P54" s="52">
        <v>106222</v>
      </c>
      <c r="Q54" s="52">
        <v>109303</v>
      </c>
      <c r="R54" s="52">
        <v>125614</v>
      </c>
      <c r="S54" s="52">
        <v>136574</v>
      </c>
      <c r="T54" s="52">
        <v>160835</v>
      </c>
      <c r="U54" s="52">
        <v>163812</v>
      </c>
      <c r="V54" s="52">
        <v>147866</v>
      </c>
      <c r="W54" s="52">
        <v>130265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703</v>
      </c>
      <c r="D55" s="52">
        <v>716</v>
      </c>
      <c r="E55" s="52">
        <v>784</v>
      </c>
      <c r="F55" s="52">
        <v>970</v>
      </c>
      <c r="G55" s="52">
        <v>1369</v>
      </c>
      <c r="H55" s="52">
        <v>2010</v>
      </c>
      <c r="I55" s="52">
        <v>2501</v>
      </c>
      <c r="J55" s="52">
        <v>4020</v>
      </c>
      <c r="K55" s="52">
        <v>5352</v>
      </c>
      <c r="L55" s="52">
        <v>5512</v>
      </c>
      <c r="M55" s="52">
        <v>7128</v>
      </c>
      <c r="N55" s="52">
        <v>6276</v>
      </c>
      <c r="O55" s="52">
        <v>9101</v>
      </c>
      <c r="P55" s="52">
        <v>12099</v>
      </c>
      <c r="Q55" s="52">
        <v>16767</v>
      </c>
      <c r="R55" s="52">
        <v>20539</v>
      </c>
      <c r="S55" s="52">
        <v>23883</v>
      </c>
      <c r="T55" s="52">
        <v>20889</v>
      </c>
      <c r="U55" s="52">
        <v>22605</v>
      </c>
      <c r="V55" s="52">
        <v>22817</v>
      </c>
      <c r="W55" s="52">
        <v>28412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10846</v>
      </c>
      <c r="D59" s="52">
        <v>10866</v>
      </c>
      <c r="E59" s="52">
        <v>11019</v>
      </c>
      <c r="F59" s="52">
        <v>11479</v>
      </c>
      <c r="G59" s="52">
        <v>12454</v>
      </c>
      <c r="H59" s="52">
        <v>14202</v>
      </c>
      <c r="I59" s="52">
        <v>10446</v>
      </c>
      <c r="J59" s="52">
        <v>12809</v>
      </c>
      <c r="K59" s="52">
        <v>15495</v>
      </c>
      <c r="L59" s="52">
        <v>18149</v>
      </c>
      <c r="M59" s="52">
        <v>19963</v>
      </c>
      <c r="N59" s="52">
        <v>21241</v>
      </c>
      <c r="O59" s="52">
        <v>19848</v>
      </c>
      <c r="P59" s="52">
        <v>13112</v>
      </c>
      <c r="Q59" s="52">
        <v>15689</v>
      </c>
      <c r="R59" s="52">
        <v>18967</v>
      </c>
      <c r="S59" s="52">
        <v>21009</v>
      </c>
      <c r="T59" s="52">
        <v>22245</v>
      </c>
      <c r="U59" s="52">
        <v>22955</v>
      </c>
      <c r="V59" s="52">
        <v>21266</v>
      </c>
      <c r="W59" s="52">
        <v>19250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281838</v>
      </c>
      <c r="D60" s="36">
        <v>282255</v>
      </c>
      <c r="E60" s="36">
        <v>285281</v>
      </c>
      <c r="F60" s="36">
        <v>294083</v>
      </c>
      <c r="G60" s="36">
        <v>312593</v>
      </c>
      <c r="H60" s="36">
        <v>345072</v>
      </c>
      <c r="I60" s="36">
        <v>226284</v>
      </c>
      <c r="J60" s="36">
        <v>228633</v>
      </c>
      <c r="K60" s="36">
        <v>277043</v>
      </c>
      <c r="L60" s="36">
        <v>309362</v>
      </c>
      <c r="M60" s="36">
        <v>328326</v>
      </c>
      <c r="N60" s="36">
        <v>320877</v>
      </c>
      <c r="O60" s="36">
        <v>272709</v>
      </c>
      <c r="P60" s="36">
        <v>162873</v>
      </c>
      <c r="Q60" s="36">
        <v>190751</v>
      </c>
      <c r="R60" s="36">
        <v>235814</v>
      </c>
      <c r="S60" s="36">
        <v>265460</v>
      </c>
      <c r="T60" s="36">
        <v>292132</v>
      </c>
      <c r="U60" s="36">
        <v>295410</v>
      </c>
      <c r="V60" s="36">
        <v>273690</v>
      </c>
      <c r="W60" s="36">
        <v>245026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138168</v>
      </c>
      <c r="D64" s="52">
        <v>138226</v>
      </c>
      <c r="E64" s="52">
        <v>138618</v>
      </c>
      <c r="F64" s="52">
        <v>139639</v>
      </c>
      <c r="G64" s="52">
        <v>141571</v>
      </c>
      <c r="H64" s="52">
        <v>144737</v>
      </c>
      <c r="I64" s="52">
        <v>149487</v>
      </c>
      <c r="J64" s="52">
        <v>156108</v>
      </c>
      <c r="K64" s="52">
        <v>164876</v>
      </c>
      <c r="L64" s="52">
        <v>176019</v>
      </c>
      <c r="M64" s="52">
        <v>189848</v>
      </c>
      <c r="N64" s="52">
        <v>206661</v>
      </c>
      <c r="O64" s="52">
        <v>199155</v>
      </c>
      <c r="P64" s="52">
        <v>112388</v>
      </c>
      <c r="Q64" s="52">
        <v>140059</v>
      </c>
      <c r="R64" s="52">
        <v>171819</v>
      </c>
      <c r="S64" s="52">
        <v>207900</v>
      </c>
      <c r="T64" s="52">
        <v>201468</v>
      </c>
      <c r="U64" s="52">
        <v>202350</v>
      </c>
      <c r="V64" s="52">
        <v>206483</v>
      </c>
      <c r="W64" s="52">
        <v>198980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2002</v>
      </c>
      <c r="D67" s="52">
        <v>2010</v>
      </c>
      <c r="E67" s="52">
        <v>2067</v>
      </c>
      <c r="F67" s="52">
        <v>2204</v>
      </c>
      <c r="G67" s="52">
        <v>2468</v>
      </c>
      <c r="H67" s="52">
        <v>2920</v>
      </c>
      <c r="I67" s="52">
        <v>2437</v>
      </c>
      <c r="J67" s="52">
        <v>2725</v>
      </c>
      <c r="K67" s="52">
        <v>4283</v>
      </c>
      <c r="L67" s="52">
        <v>4557</v>
      </c>
      <c r="M67" s="52">
        <v>5653</v>
      </c>
      <c r="N67" s="52">
        <v>6544</v>
      </c>
      <c r="O67" s="52">
        <v>8083</v>
      </c>
      <c r="P67" s="52">
        <v>7409</v>
      </c>
      <c r="Q67" s="52">
        <v>6564</v>
      </c>
      <c r="R67" s="52">
        <v>6476</v>
      </c>
      <c r="S67" s="52">
        <v>7268</v>
      </c>
      <c r="T67" s="52">
        <v>8377</v>
      </c>
      <c r="U67" s="52">
        <v>9078</v>
      </c>
      <c r="V67" s="52">
        <v>10626</v>
      </c>
      <c r="W67" s="52">
        <v>11348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109962</v>
      </c>
      <c r="D69" s="52">
        <v>110001</v>
      </c>
      <c r="E69" s="52">
        <v>110267</v>
      </c>
      <c r="F69" s="52">
        <v>110995</v>
      </c>
      <c r="G69" s="52">
        <v>112426</v>
      </c>
      <c r="H69" s="52">
        <v>114840</v>
      </c>
      <c r="I69" s="52">
        <v>122652</v>
      </c>
      <c r="J69" s="52">
        <v>149559</v>
      </c>
      <c r="K69" s="52">
        <v>163633</v>
      </c>
      <c r="L69" s="52">
        <v>175267</v>
      </c>
      <c r="M69" s="52">
        <v>189140</v>
      </c>
      <c r="N69" s="52">
        <v>205605</v>
      </c>
      <c r="O69" s="52">
        <v>191684</v>
      </c>
      <c r="P69" s="52">
        <v>110713</v>
      </c>
      <c r="Q69" s="52">
        <v>139837</v>
      </c>
      <c r="R69" s="52">
        <v>171402</v>
      </c>
      <c r="S69" s="52">
        <v>207559</v>
      </c>
      <c r="T69" s="52">
        <v>200922</v>
      </c>
      <c r="U69" s="52">
        <v>201510</v>
      </c>
      <c r="V69" s="52">
        <v>205261</v>
      </c>
      <c r="W69" s="52">
        <v>196899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3</v>
      </c>
      <c r="D70" s="52">
        <v>4</v>
      </c>
      <c r="E70" s="52">
        <v>3</v>
      </c>
      <c r="F70" s="52">
        <v>3</v>
      </c>
      <c r="G70" s="52">
        <v>5</v>
      </c>
      <c r="H70" s="52">
        <v>4</v>
      </c>
      <c r="I70" s="52">
        <v>8</v>
      </c>
      <c r="J70" s="52">
        <v>13</v>
      </c>
      <c r="K70" s="52">
        <v>15</v>
      </c>
      <c r="L70" s="52">
        <v>27</v>
      </c>
      <c r="M70" s="52">
        <v>41</v>
      </c>
      <c r="N70" s="52">
        <v>59</v>
      </c>
      <c r="O70" s="52">
        <v>73</v>
      </c>
      <c r="P70" s="52">
        <v>75</v>
      </c>
      <c r="Q70" s="52">
        <v>105</v>
      </c>
      <c r="R70" s="52">
        <v>144</v>
      </c>
      <c r="S70" s="52">
        <v>181</v>
      </c>
      <c r="T70" s="52">
        <v>209</v>
      </c>
      <c r="U70" s="52">
        <v>235</v>
      </c>
      <c r="V70" s="52">
        <v>294</v>
      </c>
      <c r="W70" s="52">
        <v>316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56225</v>
      </c>
      <c r="D73" s="52">
        <v>56430</v>
      </c>
      <c r="E73" s="52">
        <v>57774</v>
      </c>
      <c r="F73" s="52">
        <v>61061</v>
      </c>
      <c r="G73" s="52">
        <v>66910</v>
      </c>
      <c r="H73" s="52">
        <v>76184</v>
      </c>
      <c r="I73" s="52">
        <v>74705</v>
      </c>
      <c r="J73" s="52">
        <v>158514</v>
      </c>
      <c r="K73" s="52">
        <v>71471</v>
      </c>
      <c r="L73" s="52">
        <v>58705</v>
      </c>
      <c r="M73" s="52">
        <v>4696</v>
      </c>
      <c r="N73" s="52">
        <v>7019</v>
      </c>
      <c r="O73" s="52">
        <v>15805</v>
      </c>
      <c r="P73" s="52">
        <v>13050</v>
      </c>
      <c r="Q73" s="52">
        <v>801</v>
      </c>
      <c r="R73" s="52">
        <v>26999</v>
      </c>
      <c r="S73" s="52">
        <v>1320</v>
      </c>
      <c r="T73" s="52">
        <v>1825</v>
      </c>
      <c r="U73" s="52">
        <v>3269</v>
      </c>
      <c r="V73" s="52">
        <v>5144</v>
      </c>
      <c r="W73" s="52">
        <v>7872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179</v>
      </c>
      <c r="D74" s="52">
        <v>188</v>
      </c>
      <c r="E74" s="52">
        <v>234</v>
      </c>
      <c r="F74" s="52">
        <v>340</v>
      </c>
      <c r="G74" s="52">
        <v>527</v>
      </c>
      <c r="H74" s="52">
        <v>797</v>
      </c>
      <c r="I74" s="52">
        <v>1750</v>
      </c>
      <c r="J74" s="52">
        <v>4301</v>
      </c>
      <c r="K74" s="52">
        <v>452</v>
      </c>
      <c r="L74" s="52">
        <v>538</v>
      </c>
      <c r="M74" s="52">
        <v>141</v>
      </c>
      <c r="N74" s="52">
        <v>211</v>
      </c>
      <c r="O74" s="52">
        <v>347</v>
      </c>
      <c r="P74" s="52">
        <v>411</v>
      </c>
      <c r="Q74" s="52">
        <v>87</v>
      </c>
      <c r="R74" s="52">
        <v>3400</v>
      </c>
      <c r="S74" s="52">
        <v>302</v>
      </c>
      <c r="T74" s="52">
        <v>487</v>
      </c>
      <c r="U74" s="52">
        <v>887</v>
      </c>
      <c r="V74" s="52">
        <v>1407</v>
      </c>
      <c r="W74" s="52">
        <v>2114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163462</v>
      </c>
      <c r="D78" s="52">
        <v>163848</v>
      </c>
      <c r="E78" s="52">
        <v>166552</v>
      </c>
      <c r="F78" s="52">
        <v>173896</v>
      </c>
      <c r="G78" s="52">
        <v>188321</v>
      </c>
      <c r="H78" s="52">
        <v>212497</v>
      </c>
      <c r="I78" s="52">
        <v>151175</v>
      </c>
      <c r="J78" s="52">
        <v>177201</v>
      </c>
      <c r="K78" s="52">
        <v>204489</v>
      </c>
      <c r="L78" s="52">
        <v>215047</v>
      </c>
      <c r="M78" s="52">
        <v>226543</v>
      </c>
      <c r="N78" s="52">
        <v>239659</v>
      </c>
      <c r="O78" s="52">
        <v>229375</v>
      </c>
      <c r="P78" s="52">
        <v>163461</v>
      </c>
      <c r="Q78" s="52">
        <v>185264</v>
      </c>
      <c r="R78" s="52">
        <v>209736</v>
      </c>
      <c r="S78" s="52">
        <v>243313</v>
      </c>
      <c r="T78" s="52">
        <v>239673</v>
      </c>
      <c r="U78" s="52">
        <v>229236</v>
      </c>
      <c r="V78" s="52">
        <v>217494</v>
      </c>
      <c r="W78" s="52">
        <v>189964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112874</v>
      </c>
      <c r="D79" s="36">
        <v>113219</v>
      </c>
      <c r="E79" s="36">
        <v>115554</v>
      </c>
      <c r="F79" s="36">
        <v>121518</v>
      </c>
      <c r="G79" s="36">
        <v>132626</v>
      </c>
      <c r="H79" s="36">
        <v>150707</v>
      </c>
      <c r="I79" s="36">
        <v>110042</v>
      </c>
      <c r="J79" s="36">
        <v>107364</v>
      </c>
      <c r="K79" s="36">
        <v>154021</v>
      </c>
      <c r="L79" s="36">
        <v>144376</v>
      </c>
      <c r="M79" s="36">
        <v>149622</v>
      </c>
      <c r="N79" s="36">
        <v>163388</v>
      </c>
      <c r="O79" s="36">
        <v>157735</v>
      </c>
      <c r="P79" s="36">
        <v>133471</v>
      </c>
      <c r="Q79" s="36">
        <v>140298</v>
      </c>
      <c r="R79" s="36">
        <v>150084</v>
      </c>
      <c r="S79" s="36">
        <v>172285</v>
      </c>
      <c r="T79" s="36">
        <v>162275</v>
      </c>
      <c r="U79" s="36">
        <v>174203</v>
      </c>
      <c r="V79" s="36">
        <v>169444</v>
      </c>
      <c r="W79" s="36">
        <v>173945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6265</v>
      </c>
      <c r="D83" s="52">
        <v>6267</v>
      </c>
      <c r="E83" s="52">
        <v>6281</v>
      </c>
      <c r="F83" s="52">
        <v>6330</v>
      </c>
      <c r="G83" s="52">
        <v>6437</v>
      </c>
      <c r="H83" s="52">
        <v>6640</v>
      </c>
      <c r="I83" s="52">
        <v>6996</v>
      </c>
      <c r="J83" s="52">
        <v>7576</v>
      </c>
      <c r="K83" s="52">
        <v>8471</v>
      </c>
      <c r="L83" s="52">
        <v>9796</v>
      </c>
      <c r="M83" s="52">
        <v>11609</v>
      </c>
      <c r="N83" s="52">
        <v>13993</v>
      </c>
      <c r="O83" s="52">
        <v>15760</v>
      </c>
      <c r="P83" s="52">
        <v>14433</v>
      </c>
      <c r="Q83" s="52">
        <v>18840</v>
      </c>
      <c r="R83" s="52">
        <v>23998</v>
      </c>
      <c r="S83" s="52">
        <v>29942</v>
      </c>
      <c r="T83" s="52">
        <v>35167</v>
      </c>
      <c r="U83" s="52">
        <v>39961</v>
      </c>
      <c r="V83" s="52">
        <v>44141</v>
      </c>
      <c r="W83" s="52">
        <v>48223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91</v>
      </c>
      <c r="D86" s="52">
        <v>91</v>
      </c>
      <c r="E86" s="52">
        <v>93</v>
      </c>
      <c r="F86" s="52">
        <v>98</v>
      </c>
      <c r="G86" s="52">
        <v>112</v>
      </c>
      <c r="H86" s="52">
        <v>135</v>
      </c>
      <c r="I86" s="52">
        <v>125</v>
      </c>
      <c r="J86" s="52">
        <v>180</v>
      </c>
      <c r="K86" s="52">
        <v>325</v>
      </c>
      <c r="L86" s="52">
        <v>494</v>
      </c>
      <c r="M86" s="52">
        <v>764</v>
      </c>
      <c r="N86" s="52">
        <v>1113</v>
      </c>
      <c r="O86" s="52">
        <v>1561</v>
      </c>
      <c r="P86" s="52">
        <v>1835</v>
      </c>
      <c r="Q86" s="52">
        <v>1950</v>
      </c>
      <c r="R86" s="52">
        <v>1924</v>
      </c>
      <c r="S86" s="52">
        <v>1854</v>
      </c>
      <c r="T86" s="52">
        <v>1833</v>
      </c>
      <c r="U86" s="52">
        <v>1704</v>
      </c>
      <c r="V86" s="52">
        <v>1785</v>
      </c>
      <c r="W86" s="52">
        <v>1871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120</v>
      </c>
      <c r="D88" s="52">
        <v>119</v>
      </c>
      <c r="E88" s="52">
        <v>120</v>
      </c>
      <c r="F88" s="52">
        <v>121</v>
      </c>
      <c r="G88" s="52">
        <v>124</v>
      </c>
      <c r="H88" s="52">
        <v>128</v>
      </c>
      <c r="I88" s="52">
        <v>137</v>
      </c>
      <c r="J88" s="52">
        <v>326</v>
      </c>
      <c r="K88" s="52">
        <v>284</v>
      </c>
      <c r="L88" s="52">
        <v>366</v>
      </c>
      <c r="M88" s="52">
        <v>538</v>
      </c>
      <c r="N88" s="52">
        <v>818</v>
      </c>
      <c r="O88" s="52">
        <v>1084</v>
      </c>
      <c r="P88" s="52">
        <v>362</v>
      </c>
      <c r="Q88" s="52">
        <v>469</v>
      </c>
      <c r="R88" s="52">
        <v>619</v>
      </c>
      <c r="S88" s="52">
        <v>1020</v>
      </c>
      <c r="T88" s="52">
        <v>1352</v>
      </c>
      <c r="U88" s="52">
        <v>1670</v>
      </c>
      <c r="V88" s="52">
        <v>1868</v>
      </c>
      <c r="W88" s="52">
        <v>2299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1</v>
      </c>
      <c r="W89" s="52">
        <v>3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946</v>
      </c>
      <c r="D92" s="52">
        <v>949</v>
      </c>
      <c r="E92" s="52">
        <v>967</v>
      </c>
      <c r="F92" s="52">
        <v>1025</v>
      </c>
      <c r="G92" s="52">
        <v>1195</v>
      </c>
      <c r="H92" s="52">
        <v>1563</v>
      </c>
      <c r="I92" s="52">
        <v>1678</v>
      </c>
      <c r="J92" s="52">
        <v>2712</v>
      </c>
      <c r="K92" s="52">
        <v>3876</v>
      </c>
      <c r="L92" s="52">
        <v>5415</v>
      </c>
      <c r="M92" s="52">
        <v>7087</v>
      </c>
      <c r="N92" s="52">
        <v>7705</v>
      </c>
      <c r="O92" s="52">
        <v>6844</v>
      </c>
      <c r="P92" s="52">
        <v>5742</v>
      </c>
      <c r="Q92" s="52">
        <v>5966</v>
      </c>
      <c r="R92" s="52">
        <v>6738</v>
      </c>
      <c r="S92" s="52">
        <v>8095</v>
      </c>
      <c r="T92" s="52">
        <v>8655</v>
      </c>
      <c r="U92" s="52">
        <v>8698</v>
      </c>
      <c r="V92" s="52">
        <v>8224</v>
      </c>
      <c r="W92" s="52">
        <v>7641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2</v>
      </c>
      <c r="M93" s="52">
        <v>2</v>
      </c>
      <c r="N93" s="52">
        <v>3</v>
      </c>
      <c r="O93" s="52">
        <v>6</v>
      </c>
      <c r="P93" s="52">
        <v>4</v>
      </c>
      <c r="Q93" s="52">
        <v>7</v>
      </c>
      <c r="R93" s="52">
        <v>9</v>
      </c>
      <c r="S93" s="52">
        <v>10</v>
      </c>
      <c r="T93" s="52">
        <v>12</v>
      </c>
      <c r="U93" s="52">
        <v>10</v>
      </c>
      <c r="V93" s="52">
        <v>12</v>
      </c>
      <c r="W93" s="52">
        <v>19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11308</v>
      </c>
      <c r="D96" s="52">
        <v>11333</v>
      </c>
      <c r="E96" s="52">
        <v>11507</v>
      </c>
      <c r="F96" s="52">
        <v>12032</v>
      </c>
      <c r="G96" s="52">
        <v>13120</v>
      </c>
      <c r="H96" s="52">
        <v>15040</v>
      </c>
      <c r="I96" s="52">
        <v>11402</v>
      </c>
      <c r="J96" s="52">
        <v>13381</v>
      </c>
      <c r="K96" s="52">
        <v>19359</v>
      </c>
      <c r="L96" s="52">
        <v>25098</v>
      </c>
      <c r="M96" s="52">
        <v>31342</v>
      </c>
      <c r="N96" s="52">
        <v>39366</v>
      </c>
      <c r="O96" s="52">
        <v>48983</v>
      </c>
      <c r="P96" s="52">
        <v>53640</v>
      </c>
      <c r="Q96" s="52">
        <v>57964</v>
      </c>
      <c r="R96" s="52">
        <v>53768</v>
      </c>
      <c r="S96" s="52">
        <v>52354</v>
      </c>
      <c r="T96" s="52">
        <v>54075</v>
      </c>
      <c r="U96" s="52">
        <v>51646</v>
      </c>
      <c r="V96" s="52">
        <v>54976</v>
      </c>
      <c r="W96" s="52">
        <v>54766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36</v>
      </c>
      <c r="D97" s="52">
        <v>36</v>
      </c>
      <c r="E97" s="52">
        <v>43</v>
      </c>
      <c r="F97" s="52">
        <v>58</v>
      </c>
      <c r="G97" s="52">
        <v>91</v>
      </c>
      <c r="H97" s="52">
        <v>144</v>
      </c>
      <c r="I97" s="52">
        <v>203</v>
      </c>
      <c r="J97" s="52">
        <v>357</v>
      </c>
      <c r="K97" s="52">
        <v>587</v>
      </c>
      <c r="L97" s="52">
        <v>903</v>
      </c>
      <c r="M97" s="52">
        <v>1647</v>
      </c>
      <c r="N97" s="52">
        <v>2563</v>
      </c>
      <c r="O97" s="52">
        <v>4239</v>
      </c>
      <c r="P97" s="52">
        <v>6292</v>
      </c>
      <c r="Q97" s="52">
        <v>8723</v>
      </c>
      <c r="R97" s="52">
        <v>9226</v>
      </c>
      <c r="S97" s="52">
        <v>10455</v>
      </c>
      <c r="T97" s="52">
        <v>7473</v>
      </c>
      <c r="U97" s="52">
        <v>7679</v>
      </c>
      <c r="V97" s="52">
        <v>9162</v>
      </c>
      <c r="W97" s="52">
        <v>12332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464</v>
      </c>
      <c r="D102" s="52">
        <v>466</v>
      </c>
      <c r="E102" s="52">
        <v>477</v>
      </c>
      <c r="F102" s="52">
        <v>505</v>
      </c>
      <c r="G102" s="52">
        <v>574</v>
      </c>
      <c r="H102" s="52">
        <v>692</v>
      </c>
      <c r="I102" s="52">
        <v>624</v>
      </c>
      <c r="J102" s="52">
        <v>905</v>
      </c>
      <c r="K102" s="52">
        <v>1345</v>
      </c>
      <c r="L102" s="52">
        <v>1903</v>
      </c>
      <c r="M102" s="52">
        <v>2574</v>
      </c>
      <c r="N102" s="52">
        <v>3448</v>
      </c>
      <c r="O102" s="52">
        <v>4411</v>
      </c>
      <c r="P102" s="52">
        <v>5081</v>
      </c>
      <c r="Q102" s="52">
        <v>5777</v>
      </c>
      <c r="R102" s="52">
        <v>5389</v>
      </c>
      <c r="S102" s="52">
        <v>5423</v>
      </c>
      <c r="T102" s="52">
        <v>5195</v>
      </c>
      <c r="U102" s="52">
        <v>5161</v>
      </c>
      <c r="V102" s="52">
        <v>5515</v>
      </c>
      <c r="W102" s="52">
        <v>5786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12066</v>
      </c>
      <c r="D103" s="36">
        <v>12092</v>
      </c>
      <c r="E103" s="36">
        <v>12286</v>
      </c>
      <c r="F103" s="36">
        <v>12868</v>
      </c>
      <c r="G103" s="36">
        <v>14121</v>
      </c>
      <c r="H103" s="36">
        <v>16411</v>
      </c>
      <c r="I103" s="36">
        <v>12951</v>
      </c>
      <c r="J103" s="36">
        <v>15969</v>
      </c>
      <c r="K103" s="36">
        <v>22956</v>
      </c>
      <c r="L103" s="36">
        <v>30204</v>
      </c>
      <c r="M103" s="36">
        <v>38505</v>
      </c>
      <c r="N103" s="36">
        <v>47659</v>
      </c>
      <c r="O103" s="36">
        <v>57682</v>
      </c>
      <c r="P103" s="36">
        <v>62212</v>
      </c>
      <c r="Q103" s="36">
        <v>68888</v>
      </c>
      <c r="R103" s="36">
        <v>66409</v>
      </c>
      <c r="S103" s="36">
        <v>67948</v>
      </c>
      <c r="T103" s="36">
        <v>67915</v>
      </c>
      <c r="U103" s="36">
        <v>66268</v>
      </c>
      <c r="V103" s="36">
        <v>70204</v>
      </c>
      <c r="W103" s="36">
        <v>72593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1085</v>
      </c>
      <c r="D126" s="52">
        <v>1085</v>
      </c>
      <c r="E126" s="52">
        <v>1086</v>
      </c>
      <c r="F126" s="52">
        <v>1090</v>
      </c>
      <c r="G126" s="52">
        <v>1097</v>
      </c>
      <c r="H126" s="52">
        <v>1112</v>
      </c>
      <c r="I126" s="52">
        <v>1131</v>
      </c>
      <c r="J126" s="52">
        <v>1159</v>
      </c>
      <c r="K126" s="52">
        <v>1197</v>
      </c>
      <c r="L126" s="52">
        <v>1250</v>
      </c>
      <c r="M126" s="52">
        <v>1313</v>
      </c>
      <c r="N126" s="52">
        <v>1392</v>
      </c>
      <c r="O126" s="52">
        <v>1273</v>
      </c>
      <c r="P126" s="52">
        <v>523</v>
      </c>
      <c r="Q126" s="52">
        <v>655</v>
      </c>
      <c r="R126" s="52">
        <v>821</v>
      </c>
      <c r="S126" s="52">
        <v>1003</v>
      </c>
      <c r="T126" s="52">
        <v>1075</v>
      </c>
      <c r="U126" s="52">
        <v>1088</v>
      </c>
      <c r="V126" s="52">
        <v>1143</v>
      </c>
      <c r="W126" s="52">
        <v>1089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16</v>
      </c>
      <c r="D129" s="52">
        <v>16</v>
      </c>
      <c r="E129" s="52">
        <v>15</v>
      </c>
      <c r="F129" s="52">
        <v>17</v>
      </c>
      <c r="G129" s="52">
        <v>19</v>
      </c>
      <c r="H129" s="52">
        <v>20</v>
      </c>
      <c r="I129" s="52">
        <v>13</v>
      </c>
      <c r="J129" s="52">
        <v>16</v>
      </c>
      <c r="K129" s="52">
        <v>26</v>
      </c>
      <c r="L129" s="52">
        <v>22</v>
      </c>
      <c r="M129" s="52">
        <v>31</v>
      </c>
      <c r="N129" s="52">
        <v>31</v>
      </c>
      <c r="O129" s="52">
        <v>45</v>
      </c>
      <c r="P129" s="52">
        <v>37</v>
      </c>
      <c r="Q129" s="52">
        <v>38</v>
      </c>
      <c r="R129" s="52">
        <v>35</v>
      </c>
      <c r="S129" s="52">
        <v>36</v>
      </c>
      <c r="T129" s="52">
        <v>47</v>
      </c>
      <c r="U129" s="52">
        <v>45</v>
      </c>
      <c r="V129" s="52">
        <v>59</v>
      </c>
      <c r="W129" s="52">
        <v>59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2163</v>
      </c>
      <c r="D135" s="52">
        <v>2167</v>
      </c>
      <c r="E135" s="52">
        <v>2189</v>
      </c>
      <c r="F135" s="52">
        <v>2257</v>
      </c>
      <c r="G135" s="52">
        <v>2390</v>
      </c>
      <c r="H135" s="52">
        <v>2617</v>
      </c>
      <c r="I135" s="52">
        <v>1672</v>
      </c>
      <c r="J135" s="52">
        <v>1644</v>
      </c>
      <c r="K135" s="52">
        <v>1965</v>
      </c>
      <c r="L135" s="52">
        <v>2141</v>
      </c>
      <c r="M135" s="52">
        <v>2204</v>
      </c>
      <c r="N135" s="52">
        <v>2377</v>
      </c>
      <c r="O135" s="52">
        <v>2125</v>
      </c>
      <c r="P135" s="52">
        <v>1382</v>
      </c>
      <c r="Q135" s="52">
        <v>1474</v>
      </c>
      <c r="R135" s="52">
        <v>1641</v>
      </c>
      <c r="S135" s="52">
        <v>1830</v>
      </c>
      <c r="T135" s="52">
        <v>2097</v>
      </c>
      <c r="U135" s="52">
        <v>2081</v>
      </c>
      <c r="V135" s="52">
        <v>1885</v>
      </c>
      <c r="W135" s="52">
        <v>1535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7</v>
      </c>
      <c r="D136" s="52">
        <v>7</v>
      </c>
      <c r="E136" s="52">
        <v>8</v>
      </c>
      <c r="F136" s="52">
        <v>8</v>
      </c>
      <c r="G136" s="52">
        <v>15</v>
      </c>
      <c r="H136" s="52">
        <v>21</v>
      </c>
      <c r="I136" s="52">
        <v>20</v>
      </c>
      <c r="J136" s="52">
        <v>47</v>
      </c>
      <c r="K136" s="52">
        <v>52</v>
      </c>
      <c r="L136" s="52">
        <v>49</v>
      </c>
      <c r="M136" s="52">
        <v>70</v>
      </c>
      <c r="N136" s="52">
        <v>80</v>
      </c>
      <c r="O136" s="52">
        <v>126</v>
      </c>
      <c r="P136" s="52">
        <v>155</v>
      </c>
      <c r="Q136" s="52">
        <v>218</v>
      </c>
      <c r="R136" s="52">
        <v>256</v>
      </c>
      <c r="S136" s="52">
        <v>313</v>
      </c>
      <c r="T136" s="52">
        <v>275</v>
      </c>
      <c r="U136" s="52">
        <v>268</v>
      </c>
      <c r="V136" s="52">
        <v>264</v>
      </c>
      <c r="W136" s="52">
        <v>310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80</v>
      </c>
      <c r="D140" s="52">
        <v>81</v>
      </c>
      <c r="E140" s="52">
        <v>81</v>
      </c>
      <c r="F140" s="52">
        <v>87</v>
      </c>
      <c r="G140" s="52">
        <v>89</v>
      </c>
      <c r="H140" s="52">
        <v>104</v>
      </c>
      <c r="I140" s="52">
        <v>76</v>
      </c>
      <c r="J140" s="52">
        <v>87</v>
      </c>
      <c r="K140" s="52">
        <v>105</v>
      </c>
      <c r="L140" s="52">
        <v>121</v>
      </c>
      <c r="M140" s="52">
        <v>128</v>
      </c>
      <c r="N140" s="52">
        <v>154</v>
      </c>
      <c r="O140" s="52">
        <v>152</v>
      </c>
      <c r="P140" s="52">
        <v>116</v>
      </c>
      <c r="Q140" s="52">
        <v>125</v>
      </c>
      <c r="R140" s="52">
        <v>139</v>
      </c>
      <c r="S140" s="52">
        <v>155</v>
      </c>
      <c r="T140" s="52">
        <v>161</v>
      </c>
      <c r="U140" s="52">
        <v>169</v>
      </c>
      <c r="V140" s="52">
        <v>159</v>
      </c>
      <c r="W140" s="52">
        <v>123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2090</v>
      </c>
      <c r="D141" s="36">
        <v>2092</v>
      </c>
      <c r="E141" s="36">
        <v>2116</v>
      </c>
      <c r="F141" s="36">
        <v>2183</v>
      </c>
      <c r="G141" s="36">
        <v>2311</v>
      </c>
      <c r="H141" s="36">
        <v>2533</v>
      </c>
      <c r="I141" s="36">
        <v>1624</v>
      </c>
      <c r="J141" s="36">
        <v>1598</v>
      </c>
      <c r="K141" s="36">
        <v>1913</v>
      </c>
      <c r="L141" s="36">
        <v>2070</v>
      </c>
      <c r="M141" s="36">
        <v>2143</v>
      </c>
      <c r="N141" s="36">
        <v>2304</v>
      </c>
      <c r="O141" s="36">
        <v>2101</v>
      </c>
      <c r="P141" s="36">
        <v>1421</v>
      </c>
      <c r="Q141" s="36">
        <v>1570</v>
      </c>
      <c r="R141" s="36">
        <v>1753</v>
      </c>
      <c r="S141" s="36">
        <v>1996</v>
      </c>
      <c r="T141" s="36">
        <v>2199</v>
      </c>
      <c r="U141" s="36">
        <v>2179</v>
      </c>
      <c r="V141" s="36">
        <v>1995</v>
      </c>
      <c r="W141" s="36">
        <v>1724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446</v>
      </c>
      <c r="D145" s="52">
        <v>446</v>
      </c>
      <c r="E145" s="52">
        <v>453</v>
      </c>
      <c r="F145" s="52">
        <v>471</v>
      </c>
      <c r="G145" s="52">
        <v>510</v>
      </c>
      <c r="H145" s="52">
        <v>579</v>
      </c>
      <c r="I145" s="52">
        <v>684</v>
      </c>
      <c r="J145" s="52">
        <v>835</v>
      </c>
      <c r="K145" s="52">
        <v>1032</v>
      </c>
      <c r="L145" s="52">
        <v>1268</v>
      </c>
      <c r="M145" s="52">
        <v>1567</v>
      </c>
      <c r="N145" s="52">
        <v>1928</v>
      </c>
      <c r="O145" s="52">
        <v>2277</v>
      </c>
      <c r="P145" s="52">
        <v>2441</v>
      </c>
      <c r="Q145" s="52">
        <v>3070</v>
      </c>
      <c r="R145" s="52">
        <v>3826</v>
      </c>
      <c r="S145" s="52">
        <v>4720</v>
      </c>
      <c r="T145" s="52">
        <v>5202</v>
      </c>
      <c r="U145" s="52">
        <v>5303</v>
      </c>
      <c r="V145" s="52">
        <v>5459</v>
      </c>
      <c r="W145" s="52">
        <v>5580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65</v>
      </c>
      <c r="D147" s="52">
        <v>64</v>
      </c>
      <c r="E147" s="52">
        <v>67</v>
      </c>
      <c r="F147" s="52">
        <v>76</v>
      </c>
      <c r="G147" s="52">
        <v>89</v>
      </c>
      <c r="H147" s="52">
        <v>119</v>
      </c>
      <c r="I147" s="52">
        <v>130</v>
      </c>
      <c r="J147" s="52">
        <v>175</v>
      </c>
      <c r="K147" s="52">
        <v>273</v>
      </c>
      <c r="L147" s="52">
        <v>338</v>
      </c>
      <c r="M147" s="52">
        <v>379</v>
      </c>
      <c r="N147" s="52">
        <v>387</v>
      </c>
      <c r="O147" s="52">
        <v>407</v>
      </c>
      <c r="P147" s="52">
        <v>388</v>
      </c>
      <c r="Q147" s="52">
        <v>424</v>
      </c>
      <c r="R147" s="52">
        <v>512</v>
      </c>
      <c r="S147" s="52">
        <v>739</v>
      </c>
      <c r="T147" s="52">
        <v>1078</v>
      </c>
      <c r="U147" s="52">
        <v>1429</v>
      </c>
      <c r="V147" s="52">
        <v>1985</v>
      </c>
      <c r="W147" s="52">
        <v>2588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69</v>
      </c>
      <c r="D149" s="52">
        <v>68</v>
      </c>
      <c r="E149" s="52">
        <v>75</v>
      </c>
      <c r="F149" s="52">
        <v>91</v>
      </c>
      <c r="G149" s="52">
        <v>132</v>
      </c>
      <c r="H149" s="52">
        <v>226</v>
      </c>
      <c r="I149" s="52">
        <v>349</v>
      </c>
      <c r="J149" s="52">
        <v>577</v>
      </c>
      <c r="K149" s="52">
        <v>857</v>
      </c>
      <c r="L149" s="52">
        <v>1128</v>
      </c>
      <c r="M149" s="52">
        <v>1330</v>
      </c>
      <c r="N149" s="52">
        <v>1254</v>
      </c>
      <c r="O149" s="52">
        <v>722</v>
      </c>
      <c r="P149" s="52">
        <v>540</v>
      </c>
      <c r="Q149" s="52">
        <v>648</v>
      </c>
      <c r="R149" s="52">
        <v>936</v>
      </c>
      <c r="S149" s="52">
        <v>1331</v>
      </c>
      <c r="T149" s="52">
        <v>1638</v>
      </c>
      <c r="U149" s="52">
        <v>1884</v>
      </c>
      <c r="V149" s="52">
        <v>1861</v>
      </c>
      <c r="W149" s="52">
        <v>1965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1</v>
      </c>
      <c r="S150" s="52">
        <v>1</v>
      </c>
      <c r="T150" s="52">
        <v>2</v>
      </c>
      <c r="U150" s="52">
        <v>0</v>
      </c>
      <c r="V150" s="52">
        <v>3</v>
      </c>
      <c r="W150" s="52">
        <v>1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821</v>
      </c>
      <c r="D153" s="52">
        <v>826</v>
      </c>
      <c r="E153" s="52">
        <v>872</v>
      </c>
      <c r="F153" s="52">
        <v>1014</v>
      </c>
      <c r="G153" s="52">
        <v>1308</v>
      </c>
      <c r="H153" s="52">
        <v>1816</v>
      </c>
      <c r="I153" s="52">
        <v>2092</v>
      </c>
      <c r="J153" s="52">
        <v>2952</v>
      </c>
      <c r="K153" s="52">
        <v>4255</v>
      </c>
      <c r="L153" s="52">
        <v>4856</v>
      </c>
      <c r="M153" s="52">
        <v>4640</v>
      </c>
      <c r="N153" s="52">
        <v>4592</v>
      </c>
      <c r="O153" s="52">
        <v>4487</v>
      </c>
      <c r="P153" s="52">
        <v>4441</v>
      </c>
      <c r="Q153" s="52">
        <v>5371</v>
      </c>
      <c r="R153" s="52">
        <v>6682</v>
      </c>
      <c r="S153" s="52">
        <v>8376</v>
      </c>
      <c r="T153" s="52">
        <v>10158</v>
      </c>
      <c r="U153" s="52">
        <v>11328</v>
      </c>
      <c r="V153" s="52">
        <v>12762</v>
      </c>
      <c r="W153" s="52">
        <v>14242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3</v>
      </c>
      <c r="D154" s="52">
        <v>2</v>
      </c>
      <c r="E154" s="52">
        <v>5</v>
      </c>
      <c r="F154" s="52">
        <v>8</v>
      </c>
      <c r="G154" s="52">
        <v>16</v>
      </c>
      <c r="H154" s="52">
        <v>32</v>
      </c>
      <c r="I154" s="52">
        <v>46</v>
      </c>
      <c r="J154" s="52">
        <v>81</v>
      </c>
      <c r="K154" s="52">
        <v>107</v>
      </c>
      <c r="L154" s="52">
        <v>137</v>
      </c>
      <c r="M154" s="52">
        <v>190</v>
      </c>
      <c r="N154" s="52">
        <v>219</v>
      </c>
      <c r="O154" s="52">
        <v>375</v>
      </c>
      <c r="P154" s="52">
        <v>580</v>
      </c>
      <c r="Q154" s="52">
        <v>851</v>
      </c>
      <c r="R154" s="52">
        <v>1129</v>
      </c>
      <c r="S154" s="52">
        <v>1538</v>
      </c>
      <c r="T154" s="52">
        <v>1471</v>
      </c>
      <c r="U154" s="52">
        <v>1814</v>
      </c>
      <c r="V154" s="52">
        <v>2291</v>
      </c>
      <c r="W154" s="52">
        <v>3203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33</v>
      </c>
      <c r="D158" s="52">
        <v>33</v>
      </c>
      <c r="E158" s="52">
        <v>35</v>
      </c>
      <c r="F158" s="52">
        <v>44</v>
      </c>
      <c r="G158" s="52">
        <v>63</v>
      </c>
      <c r="H158" s="52">
        <v>90</v>
      </c>
      <c r="I158" s="52">
        <v>123</v>
      </c>
      <c r="J158" s="52">
        <v>185</v>
      </c>
      <c r="K158" s="52">
        <v>273</v>
      </c>
      <c r="L158" s="52">
        <v>345</v>
      </c>
      <c r="M158" s="52">
        <v>354</v>
      </c>
      <c r="N158" s="52">
        <v>382</v>
      </c>
      <c r="O158" s="52">
        <v>378</v>
      </c>
      <c r="P158" s="52">
        <v>412</v>
      </c>
      <c r="Q158" s="52">
        <v>521</v>
      </c>
      <c r="R158" s="52">
        <v>647</v>
      </c>
      <c r="S158" s="52">
        <v>829</v>
      </c>
      <c r="T158" s="52">
        <v>945</v>
      </c>
      <c r="U158" s="52">
        <v>1106</v>
      </c>
      <c r="V158" s="52">
        <v>1230</v>
      </c>
      <c r="W158" s="52">
        <v>1415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859</v>
      </c>
      <c r="D159" s="36">
        <v>866</v>
      </c>
      <c r="E159" s="36">
        <v>915</v>
      </c>
      <c r="F159" s="36">
        <v>1068</v>
      </c>
      <c r="G159" s="36">
        <v>1398</v>
      </c>
      <c r="H159" s="36">
        <v>1983</v>
      </c>
      <c r="I159" s="36">
        <v>2363</v>
      </c>
      <c r="J159" s="36">
        <v>3421</v>
      </c>
      <c r="K159" s="36">
        <v>4953</v>
      </c>
      <c r="L159" s="36">
        <v>5777</v>
      </c>
      <c r="M159" s="36">
        <v>5812</v>
      </c>
      <c r="N159" s="36">
        <v>5694</v>
      </c>
      <c r="O159" s="36">
        <v>5209</v>
      </c>
      <c r="P159" s="36">
        <v>5134</v>
      </c>
      <c r="Q159" s="36">
        <v>6371</v>
      </c>
      <c r="R159" s="36">
        <v>8082</v>
      </c>
      <c r="S159" s="36">
        <v>10432</v>
      </c>
      <c r="T159" s="36">
        <v>12312</v>
      </c>
      <c r="U159" s="36">
        <v>13944</v>
      </c>
      <c r="V159" s="36">
        <v>15696</v>
      </c>
      <c r="W159" s="36">
        <v>18005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34947</v>
      </c>
      <c r="D163" s="52">
        <v>34954</v>
      </c>
      <c r="E163" s="52">
        <v>67077</v>
      </c>
      <c r="F163" s="52">
        <v>177299</v>
      </c>
      <c r="G163" s="52">
        <v>106703</v>
      </c>
      <c r="H163" s="52">
        <v>39024</v>
      </c>
      <c r="I163" s="52">
        <v>0</v>
      </c>
      <c r="J163" s="52">
        <v>2</v>
      </c>
      <c r="K163" s="52">
        <v>20</v>
      </c>
      <c r="L163" s="52">
        <v>79</v>
      </c>
      <c r="M163" s="52">
        <v>206</v>
      </c>
      <c r="N163" s="52">
        <v>12829</v>
      </c>
      <c r="O163" s="52">
        <v>28670</v>
      </c>
      <c r="P163" s="52">
        <v>13574</v>
      </c>
      <c r="Q163" s="52">
        <v>17177</v>
      </c>
      <c r="R163" s="52">
        <v>6449</v>
      </c>
      <c r="S163" s="52">
        <v>4011</v>
      </c>
      <c r="T163" s="52">
        <v>2704</v>
      </c>
      <c r="U163" s="52">
        <v>3398</v>
      </c>
      <c r="V163" s="52">
        <v>6436</v>
      </c>
      <c r="W163" s="52">
        <v>2329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2532</v>
      </c>
      <c r="D165" s="52">
        <v>2539</v>
      </c>
      <c r="E165" s="52">
        <v>2588</v>
      </c>
      <c r="F165" s="52">
        <v>2712</v>
      </c>
      <c r="G165" s="52">
        <v>2926</v>
      </c>
      <c r="H165" s="52">
        <v>3245</v>
      </c>
      <c r="I165" s="52">
        <v>2141</v>
      </c>
      <c r="J165" s="52">
        <v>1650</v>
      </c>
      <c r="K165" s="52">
        <v>2279</v>
      </c>
      <c r="L165" s="52">
        <v>1454</v>
      </c>
      <c r="M165" s="52">
        <v>738</v>
      </c>
      <c r="N165" s="52">
        <v>395</v>
      </c>
      <c r="O165" s="52">
        <v>622</v>
      </c>
      <c r="P165" s="52">
        <v>665</v>
      </c>
      <c r="Q165" s="52">
        <v>1062</v>
      </c>
      <c r="R165" s="52">
        <v>1446</v>
      </c>
      <c r="S165" s="52">
        <v>1622</v>
      </c>
      <c r="T165" s="52">
        <v>1689</v>
      </c>
      <c r="U165" s="52">
        <v>1433</v>
      </c>
      <c r="V165" s="52">
        <v>1488</v>
      </c>
      <c r="W165" s="52">
        <v>1323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5382</v>
      </c>
      <c r="D167" s="52">
        <v>5392</v>
      </c>
      <c r="E167" s="52">
        <v>5875</v>
      </c>
      <c r="F167" s="52">
        <v>14741</v>
      </c>
      <c r="G167" s="52">
        <v>9171</v>
      </c>
      <c r="H167" s="52">
        <v>3258</v>
      </c>
      <c r="I167" s="52">
        <v>1637</v>
      </c>
      <c r="J167" s="52">
        <v>4</v>
      </c>
      <c r="K167" s="52">
        <v>1057</v>
      </c>
      <c r="L167" s="52">
        <v>1292</v>
      </c>
      <c r="M167" s="52">
        <v>655</v>
      </c>
      <c r="N167" s="52">
        <v>1289</v>
      </c>
      <c r="O167" s="52">
        <v>2976</v>
      </c>
      <c r="P167" s="52">
        <v>1507</v>
      </c>
      <c r="Q167" s="52">
        <v>2099</v>
      </c>
      <c r="R167" s="52">
        <v>1486</v>
      </c>
      <c r="S167" s="52">
        <v>1430</v>
      </c>
      <c r="T167" s="52">
        <v>1549</v>
      </c>
      <c r="U167" s="52">
        <v>1673</v>
      </c>
      <c r="V167" s="52">
        <v>2051</v>
      </c>
      <c r="W167" s="52">
        <v>1341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1</v>
      </c>
      <c r="G168" s="52">
        <v>5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2</v>
      </c>
      <c r="O168" s="52">
        <v>4</v>
      </c>
      <c r="P168" s="52">
        <v>0</v>
      </c>
      <c r="Q168" s="52">
        <v>4</v>
      </c>
      <c r="R168" s="52">
        <v>3</v>
      </c>
      <c r="S168" s="52">
        <v>2</v>
      </c>
      <c r="T168" s="52">
        <v>3</v>
      </c>
      <c r="U168" s="52">
        <v>1</v>
      </c>
      <c r="V168" s="52">
        <v>2</v>
      </c>
      <c r="W168" s="52">
        <v>1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64306</v>
      </c>
      <c r="D171" s="52">
        <v>64418</v>
      </c>
      <c r="E171" s="52">
        <v>69088</v>
      </c>
      <c r="F171" s="52">
        <v>160925</v>
      </c>
      <c r="G171" s="52">
        <v>96320</v>
      </c>
      <c r="H171" s="52">
        <v>35400</v>
      </c>
      <c r="I171" s="52">
        <v>19552</v>
      </c>
      <c r="J171" s="52">
        <v>50</v>
      </c>
      <c r="K171" s="52">
        <v>10948</v>
      </c>
      <c r="L171" s="52">
        <v>12188</v>
      </c>
      <c r="M171" s="52">
        <v>4345</v>
      </c>
      <c r="N171" s="52">
        <v>12647</v>
      </c>
      <c r="O171" s="52">
        <v>26808</v>
      </c>
      <c r="P171" s="52">
        <v>12591</v>
      </c>
      <c r="Q171" s="52">
        <v>17324</v>
      </c>
      <c r="R171" s="52">
        <v>13273</v>
      </c>
      <c r="S171" s="52">
        <v>9797</v>
      </c>
      <c r="T171" s="52">
        <v>9860</v>
      </c>
      <c r="U171" s="52">
        <v>9765</v>
      </c>
      <c r="V171" s="52">
        <v>13293</v>
      </c>
      <c r="W171" s="52">
        <v>9371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205</v>
      </c>
      <c r="D172" s="52">
        <v>210</v>
      </c>
      <c r="E172" s="52">
        <v>336</v>
      </c>
      <c r="F172" s="52">
        <v>1632</v>
      </c>
      <c r="G172" s="52">
        <v>1208</v>
      </c>
      <c r="H172" s="52">
        <v>367</v>
      </c>
      <c r="I172" s="52">
        <v>62</v>
      </c>
      <c r="J172" s="52">
        <v>6</v>
      </c>
      <c r="K172" s="52">
        <v>437</v>
      </c>
      <c r="L172" s="52">
        <v>321</v>
      </c>
      <c r="M172" s="52">
        <v>446</v>
      </c>
      <c r="N172" s="52">
        <v>1973</v>
      </c>
      <c r="O172" s="52">
        <v>4364</v>
      </c>
      <c r="P172" s="52">
        <v>1766</v>
      </c>
      <c r="Q172" s="52">
        <v>2486</v>
      </c>
      <c r="R172" s="52">
        <v>2174</v>
      </c>
      <c r="S172" s="52">
        <v>2147</v>
      </c>
      <c r="T172" s="52">
        <v>1311</v>
      </c>
      <c r="U172" s="52">
        <v>1111</v>
      </c>
      <c r="V172" s="52">
        <v>1708</v>
      </c>
      <c r="W172" s="52">
        <v>1802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2590</v>
      </c>
      <c r="D176" s="52">
        <v>2596</v>
      </c>
      <c r="E176" s="52">
        <v>2862</v>
      </c>
      <c r="F176" s="52">
        <v>7262</v>
      </c>
      <c r="G176" s="52">
        <v>4514</v>
      </c>
      <c r="H176" s="52">
        <v>1606</v>
      </c>
      <c r="I176" s="52">
        <v>788</v>
      </c>
      <c r="J176" s="52">
        <v>5</v>
      </c>
      <c r="K176" s="52">
        <v>599</v>
      </c>
      <c r="L176" s="52">
        <v>777</v>
      </c>
      <c r="M176" s="52">
        <v>373</v>
      </c>
      <c r="N176" s="52">
        <v>1236</v>
      </c>
      <c r="O176" s="52">
        <v>2631</v>
      </c>
      <c r="P176" s="52">
        <v>1176</v>
      </c>
      <c r="Q176" s="52">
        <v>1630</v>
      </c>
      <c r="R176" s="52">
        <v>1284</v>
      </c>
      <c r="S176" s="52">
        <v>997</v>
      </c>
      <c r="T176" s="52">
        <v>893</v>
      </c>
      <c r="U176" s="52">
        <v>880</v>
      </c>
      <c r="V176" s="52">
        <v>1201</v>
      </c>
      <c r="W176" s="52">
        <v>891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67303</v>
      </c>
      <c r="D177" s="36">
        <v>67425</v>
      </c>
      <c r="E177" s="36">
        <v>72437</v>
      </c>
      <c r="F177" s="36">
        <v>170038</v>
      </c>
      <c r="G177" s="36">
        <v>102190</v>
      </c>
      <c r="H177" s="36">
        <v>37419</v>
      </c>
      <c r="I177" s="36">
        <v>20464</v>
      </c>
      <c r="J177" s="36">
        <v>53</v>
      </c>
      <c r="K177" s="36">
        <v>11846</v>
      </c>
      <c r="L177" s="36">
        <v>13023</v>
      </c>
      <c r="M177" s="36">
        <v>5075</v>
      </c>
      <c r="N177" s="36">
        <v>14678</v>
      </c>
      <c r="O177" s="36">
        <v>31519</v>
      </c>
      <c r="P177" s="36">
        <v>14702</v>
      </c>
      <c r="Q177" s="36">
        <v>20256</v>
      </c>
      <c r="R177" s="36">
        <v>15666</v>
      </c>
      <c r="S177" s="36">
        <v>12383</v>
      </c>
      <c r="T177" s="36">
        <v>11837</v>
      </c>
      <c r="U177" s="36">
        <v>11669</v>
      </c>
      <c r="V177" s="36">
        <v>15845</v>
      </c>
      <c r="W177" s="36">
        <v>11627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9955</v>
      </c>
      <c r="D5" s="52">
        <v>0</v>
      </c>
      <c r="E5" s="52">
        <v>0</v>
      </c>
      <c r="F5" s="52">
        <v>0</v>
      </c>
      <c r="G5" s="52">
        <v>1</v>
      </c>
      <c r="H5" s="52">
        <v>6232</v>
      </c>
      <c r="I5" s="52">
        <v>17702</v>
      </c>
      <c r="J5" s="52">
        <v>18710</v>
      </c>
      <c r="K5" s="52">
        <v>12513</v>
      </c>
      <c r="L5" s="52">
        <v>7407</v>
      </c>
      <c r="M5" s="52">
        <v>7159</v>
      </c>
      <c r="N5" s="52">
        <v>327</v>
      </c>
      <c r="O5" s="52">
        <v>8700</v>
      </c>
      <c r="P5" s="52">
        <v>3</v>
      </c>
      <c r="Q5" s="52">
        <v>0</v>
      </c>
      <c r="R5" s="52">
        <v>0</v>
      </c>
      <c r="S5" s="52">
        <v>0</v>
      </c>
      <c r="T5" s="52">
        <v>0</v>
      </c>
      <c r="U5" s="52">
        <v>1</v>
      </c>
      <c r="V5" s="52">
        <v>0</v>
      </c>
      <c r="W5" s="52">
        <v>859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266</v>
      </c>
      <c r="D8" s="52">
        <v>150</v>
      </c>
      <c r="E8" s="52">
        <v>82</v>
      </c>
      <c r="F8" s="52">
        <v>15</v>
      </c>
      <c r="G8" s="52">
        <v>16</v>
      </c>
      <c r="H8" s="52">
        <v>127</v>
      </c>
      <c r="I8" s="52">
        <v>318</v>
      </c>
      <c r="J8" s="52">
        <v>483</v>
      </c>
      <c r="K8" s="52">
        <v>506</v>
      </c>
      <c r="L8" s="52">
        <v>492</v>
      </c>
      <c r="M8" s="52">
        <v>285</v>
      </c>
      <c r="N8" s="52">
        <v>252</v>
      </c>
      <c r="O8" s="52">
        <v>327</v>
      </c>
      <c r="P8" s="52">
        <v>188</v>
      </c>
      <c r="Q8" s="52">
        <v>123</v>
      </c>
      <c r="R8" s="52">
        <v>35</v>
      </c>
      <c r="S8" s="52">
        <v>33</v>
      </c>
      <c r="T8" s="52">
        <v>41</v>
      </c>
      <c r="U8" s="52">
        <v>58</v>
      </c>
      <c r="V8" s="52">
        <v>62</v>
      </c>
      <c r="W8" s="52">
        <v>105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106</v>
      </c>
      <c r="D10" s="52">
        <v>32</v>
      </c>
      <c r="E10" s="52">
        <v>15</v>
      </c>
      <c r="F10" s="52">
        <v>97</v>
      </c>
      <c r="G10" s="52">
        <v>65</v>
      </c>
      <c r="H10" s="52">
        <v>148</v>
      </c>
      <c r="I10" s="52">
        <v>274</v>
      </c>
      <c r="J10" s="52">
        <v>216</v>
      </c>
      <c r="K10" s="52">
        <v>256</v>
      </c>
      <c r="L10" s="52">
        <v>187</v>
      </c>
      <c r="M10" s="52">
        <v>174</v>
      </c>
      <c r="N10" s="52">
        <v>162</v>
      </c>
      <c r="O10" s="52">
        <v>239</v>
      </c>
      <c r="P10" s="52">
        <v>15</v>
      </c>
      <c r="Q10" s="52">
        <v>22</v>
      </c>
      <c r="R10" s="52">
        <v>34</v>
      </c>
      <c r="S10" s="52">
        <v>182</v>
      </c>
      <c r="T10" s="52">
        <v>147</v>
      </c>
      <c r="U10" s="52">
        <v>179</v>
      </c>
      <c r="V10" s="52">
        <v>223</v>
      </c>
      <c r="W10" s="52">
        <v>33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1771</v>
      </c>
      <c r="D11" s="52">
        <v>603</v>
      </c>
      <c r="E11" s="52">
        <v>1056</v>
      </c>
      <c r="F11" s="52">
        <v>5246</v>
      </c>
      <c r="G11" s="52">
        <v>2748</v>
      </c>
      <c r="H11" s="52">
        <v>2623</v>
      </c>
      <c r="I11" s="52">
        <v>1267</v>
      </c>
      <c r="J11" s="52">
        <v>1234</v>
      </c>
      <c r="K11" s="52">
        <v>1506</v>
      </c>
      <c r="L11" s="52">
        <v>936</v>
      </c>
      <c r="M11" s="52">
        <v>1508</v>
      </c>
      <c r="N11" s="52">
        <v>646</v>
      </c>
      <c r="O11" s="52">
        <v>1750</v>
      </c>
      <c r="P11" s="52">
        <v>790</v>
      </c>
      <c r="Q11" s="52">
        <v>878</v>
      </c>
      <c r="R11" s="52">
        <v>805</v>
      </c>
      <c r="S11" s="52">
        <v>542</v>
      </c>
      <c r="T11" s="52">
        <v>280</v>
      </c>
      <c r="U11" s="52">
        <v>160</v>
      </c>
      <c r="V11" s="52">
        <v>80</v>
      </c>
      <c r="W11" s="52">
        <v>603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1</v>
      </c>
      <c r="G12" s="52">
        <v>1</v>
      </c>
      <c r="H12" s="52">
        <v>1</v>
      </c>
      <c r="I12" s="52">
        <v>1</v>
      </c>
      <c r="J12" s="52">
        <v>1</v>
      </c>
      <c r="K12" s="52">
        <v>4</v>
      </c>
      <c r="L12" s="52">
        <v>2</v>
      </c>
      <c r="M12" s="52">
        <v>2</v>
      </c>
      <c r="N12" s="52">
        <v>0</v>
      </c>
      <c r="O12" s="52">
        <v>2</v>
      </c>
      <c r="P12" s="52">
        <v>1</v>
      </c>
      <c r="Q12" s="52">
        <v>1</v>
      </c>
      <c r="R12" s="52">
        <v>2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18184</v>
      </c>
      <c r="D15" s="52">
        <v>5498</v>
      </c>
      <c r="E15" s="52">
        <v>3746</v>
      </c>
      <c r="F15" s="52">
        <v>11201</v>
      </c>
      <c r="G15" s="52">
        <v>10410</v>
      </c>
      <c r="H15" s="52">
        <v>19831</v>
      </c>
      <c r="I15" s="52">
        <v>17574</v>
      </c>
      <c r="J15" s="52">
        <v>17869</v>
      </c>
      <c r="K15" s="52">
        <v>10704</v>
      </c>
      <c r="L15" s="52">
        <v>6736</v>
      </c>
      <c r="M15" s="52">
        <v>7154</v>
      </c>
      <c r="N15" s="52">
        <v>3837</v>
      </c>
      <c r="O15" s="52">
        <v>11929</v>
      </c>
      <c r="P15" s="52">
        <v>5293</v>
      </c>
      <c r="Q15" s="52">
        <v>7076</v>
      </c>
      <c r="R15" s="52">
        <v>6485</v>
      </c>
      <c r="S15" s="52">
        <v>3945</v>
      </c>
      <c r="T15" s="52">
        <v>1971</v>
      </c>
      <c r="U15" s="52">
        <v>1118</v>
      </c>
      <c r="V15" s="52">
        <v>642</v>
      </c>
      <c r="W15" s="52">
        <v>5509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676</v>
      </c>
      <c r="D16" s="52">
        <v>87</v>
      </c>
      <c r="E16" s="52">
        <v>177</v>
      </c>
      <c r="F16" s="52">
        <v>54</v>
      </c>
      <c r="G16" s="52">
        <v>84</v>
      </c>
      <c r="H16" s="52">
        <v>604</v>
      </c>
      <c r="I16" s="52">
        <v>2035</v>
      </c>
      <c r="J16" s="52">
        <v>1967</v>
      </c>
      <c r="K16" s="52">
        <v>3811</v>
      </c>
      <c r="L16" s="52">
        <v>874</v>
      </c>
      <c r="M16" s="52">
        <v>888</v>
      </c>
      <c r="N16" s="52">
        <v>196</v>
      </c>
      <c r="O16" s="52">
        <v>2045</v>
      </c>
      <c r="P16" s="52">
        <v>1188</v>
      </c>
      <c r="Q16" s="52">
        <v>2214</v>
      </c>
      <c r="R16" s="52">
        <v>1584</v>
      </c>
      <c r="S16" s="52">
        <v>1146</v>
      </c>
      <c r="T16" s="52">
        <v>323</v>
      </c>
      <c r="U16" s="52">
        <v>150</v>
      </c>
      <c r="V16" s="52">
        <v>96</v>
      </c>
      <c r="W16" s="52">
        <v>1223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976</v>
      </c>
      <c r="D21" s="52">
        <v>337</v>
      </c>
      <c r="E21" s="52">
        <v>254</v>
      </c>
      <c r="F21" s="52">
        <v>916</v>
      </c>
      <c r="G21" s="52">
        <v>765</v>
      </c>
      <c r="H21" s="52">
        <v>1598</v>
      </c>
      <c r="I21" s="52">
        <v>1711</v>
      </c>
      <c r="J21" s="52">
        <v>1643</v>
      </c>
      <c r="K21" s="52">
        <v>1325</v>
      </c>
      <c r="L21" s="52">
        <v>597</v>
      </c>
      <c r="M21" s="52">
        <v>697</v>
      </c>
      <c r="N21" s="52">
        <v>335</v>
      </c>
      <c r="O21" s="52">
        <v>1117</v>
      </c>
      <c r="P21" s="52">
        <v>590</v>
      </c>
      <c r="Q21" s="52">
        <v>762</v>
      </c>
      <c r="R21" s="52">
        <v>700</v>
      </c>
      <c r="S21" s="52">
        <v>441</v>
      </c>
      <c r="T21" s="52">
        <v>184</v>
      </c>
      <c r="U21" s="52">
        <v>102</v>
      </c>
      <c r="V21" s="52">
        <v>54</v>
      </c>
      <c r="W21" s="52">
        <v>409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19822</v>
      </c>
      <c r="D22" s="36">
        <v>5940</v>
      </c>
      <c r="E22" s="36">
        <v>4806</v>
      </c>
      <c r="F22" s="36">
        <v>15748</v>
      </c>
      <c r="G22" s="36">
        <v>12618</v>
      </c>
      <c r="H22" s="36">
        <v>21700</v>
      </c>
      <c r="I22" s="36">
        <v>19478</v>
      </c>
      <c r="J22" s="36">
        <v>19648</v>
      </c>
      <c r="K22" s="36">
        <v>14961</v>
      </c>
      <c r="L22" s="36">
        <v>8145</v>
      </c>
      <c r="M22" s="36">
        <v>9052</v>
      </c>
      <c r="N22" s="36">
        <v>4540</v>
      </c>
      <c r="O22" s="36">
        <v>14889</v>
      </c>
      <c r="P22" s="36">
        <v>6799</v>
      </c>
      <c r="Q22" s="36">
        <v>9611</v>
      </c>
      <c r="R22" s="36">
        <v>8344</v>
      </c>
      <c r="S22" s="36">
        <v>5467</v>
      </c>
      <c r="T22" s="36">
        <v>2574</v>
      </c>
      <c r="U22" s="36">
        <v>1528</v>
      </c>
      <c r="V22" s="36">
        <v>1181</v>
      </c>
      <c r="W22" s="36">
        <v>7104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2707</v>
      </c>
      <c r="D26" s="52">
        <v>3043</v>
      </c>
      <c r="E26" s="52">
        <v>1777</v>
      </c>
      <c r="F26" s="52">
        <v>7806</v>
      </c>
      <c r="G26" s="52">
        <v>13558</v>
      </c>
      <c r="H26" s="52">
        <v>11181</v>
      </c>
      <c r="I26" s="52">
        <v>7808</v>
      </c>
      <c r="J26" s="52">
        <v>4277</v>
      </c>
      <c r="K26" s="52">
        <v>6382</v>
      </c>
      <c r="L26" s="52">
        <v>6139</v>
      </c>
      <c r="M26" s="52">
        <v>5881</v>
      </c>
      <c r="N26" s="52">
        <v>5664</v>
      </c>
      <c r="O26" s="52">
        <v>5746</v>
      </c>
      <c r="P26" s="52">
        <v>4990</v>
      </c>
      <c r="Q26" s="52">
        <v>4873</v>
      </c>
      <c r="R26" s="52">
        <v>8417</v>
      </c>
      <c r="S26" s="52">
        <v>9436</v>
      </c>
      <c r="T26" s="52">
        <v>10883</v>
      </c>
      <c r="U26" s="52">
        <v>11272</v>
      </c>
      <c r="V26" s="52">
        <v>15874</v>
      </c>
      <c r="W26" s="52">
        <v>12470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84</v>
      </c>
      <c r="D29" s="52">
        <v>59</v>
      </c>
      <c r="E29" s="52">
        <v>53</v>
      </c>
      <c r="F29" s="52">
        <v>63</v>
      </c>
      <c r="G29" s="52">
        <v>280</v>
      </c>
      <c r="H29" s="52">
        <v>463</v>
      </c>
      <c r="I29" s="52">
        <v>373</v>
      </c>
      <c r="J29" s="52">
        <v>259</v>
      </c>
      <c r="K29" s="52">
        <v>178</v>
      </c>
      <c r="L29" s="52">
        <v>210</v>
      </c>
      <c r="M29" s="52">
        <v>181</v>
      </c>
      <c r="N29" s="52">
        <v>257</v>
      </c>
      <c r="O29" s="52">
        <v>341</v>
      </c>
      <c r="P29" s="52">
        <v>334</v>
      </c>
      <c r="Q29" s="52">
        <v>262</v>
      </c>
      <c r="R29" s="52">
        <v>361</v>
      </c>
      <c r="S29" s="52">
        <v>410</v>
      </c>
      <c r="T29" s="52">
        <v>693</v>
      </c>
      <c r="U29" s="52">
        <v>1332</v>
      </c>
      <c r="V29" s="52">
        <v>2063</v>
      </c>
      <c r="W29" s="52">
        <v>2012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544</v>
      </c>
      <c r="D31" s="52">
        <v>649</v>
      </c>
      <c r="E31" s="52">
        <v>1165</v>
      </c>
      <c r="F31" s="52">
        <v>3733</v>
      </c>
      <c r="G31" s="52">
        <v>3720</v>
      </c>
      <c r="H31" s="52">
        <v>1860</v>
      </c>
      <c r="I31" s="52">
        <v>603</v>
      </c>
      <c r="J31" s="52">
        <v>387</v>
      </c>
      <c r="K31" s="52">
        <v>971</v>
      </c>
      <c r="L31" s="52">
        <v>1227</v>
      </c>
      <c r="M31" s="52">
        <v>1927</v>
      </c>
      <c r="N31" s="52">
        <v>1976</v>
      </c>
      <c r="O31" s="52">
        <v>1644</v>
      </c>
      <c r="P31" s="52">
        <v>1335</v>
      </c>
      <c r="Q31" s="52">
        <v>929</v>
      </c>
      <c r="R31" s="52">
        <v>1230</v>
      </c>
      <c r="S31" s="52">
        <v>1480</v>
      </c>
      <c r="T31" s="52">
        <v>1842</v>
      </c>
      <c r="U31" s="52">
        <v>1956</v>
      </c>
      <c r="V31" s="52">
        <v>2224</v>
      </c>
      <c r="W31" s="52">
        <v>1520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1</v>
      </c>
      <c r="H32" s="52">
        <v>0</v>
      </c>
      <c r="I32" s="52">
        <v>0</v>
      </c>
      <c r="J32" s="52">
        <v>0</v>
      </c>
      <c r="K32" s="52">
        <v>2</v>
      </c>
      <c r="L32" s="52">
        <v>1</v>
      </c>
      <c r="M32" s="52">
        <v>2</v>
      </c>
      <c r="N32" s="52">
        <v>0</v>
      </c>
      <c r="O32" s="52">
        <v>2</v>
      </c>
      <c r="P32" s="52">
        <v>2</v>
      </c>
      <c r="Q32" s="52">
        <v>0</v>
      </c>
      <c r="R32" s="52">
        <v>2</v>
      </c>
      <c r="S32" s="52">
        <v>2</v>
      </c>
      <c r="T32" s="52">
        <v>2</v>
      </c>
      <c r="U32" s="52">
        <v>2</v>
      </c>
      <c r="V32" s="52">
        <v>2</v>
      </c>
      <c r="W32" s="52">
        <v>2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5574</v>
      </c>
      <c r="D35" s="52">
        <v>5930</v>
      </c>
      <c r="E35" s="52">
        <v>4132</v>
      </c>
      <c r="F35" s="52">
        <v>7971</v>
      </c>
      <c r="G35" s="52">
        <v>14101</v>
      </c>
      <c r="H35" s="52">
        <v>14049</v>
      </c>
      <c r="I35" s="52">
        <v>8357</v>
      </c>
      <c r="J35" s="52">
        <v>5636</v>
      </c>
      <c r="K35" s="52">
        <v>6895</v>
      </c>
      <c r="L35" s="52">
        <v>8799</v>
      </c>
      <c r="M35" s="52">
        <v>9160</v>
      </c>
      <c r="N35" s="52">
        <v>11691</v>
      </c>
      <c r="O35" s="52">
        <v>11256</v>
      </c>
      <c r="P35" s="52">
        <v>8959</v>
      </c>
      <c r="Q35" s="52">
        <v>7476</v>
      </c>
      <c r="R35" s="52">
        <v>9955</v>
      </c>
      <c r="S35" s="52">
        <v>10787</v>
      </c>
      <c r="T35" s="52">
        <v>13045</v>
      </c>
      <c r="U35" s="52">
        <v>13605</v>
      </c>
      <c r="V35" s="52">
        <v>16966</v>
      </c>
      <c r="W35" s="52">
        <v>13936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207</v>
      </c>
      <c r="D36" s="52">
        <v>94</v>
      </c>
      <c r="E36" s="52">
        <v>194</v>
      </c>
      <c r="F36" s="52">
        <v>37</v>
      </c>
      <c r="G36" s="52">
        <v>113</v>
      </c>
      <c r="H36" s="52">
        <v>428</v>
      </c>
      <c r="I36" s="52">
        <v>966</v>
      </c>
      <c r="J36" s="52">
        <v>617</v>
      </c>
      <c r="K36" s="52">
        <v>2456</v>
      </c>
      <c r="L36" s="52">
        <v>1139</v>
      </c>
      <c r="M36" s="52">
        <v>1137</v>
      </c>
      <c r="N36" s="52">
        <v>606</v>
      </c>
      <c r="O36" s="52">
        <v>1926</v>
      </c>
      <c r="P36" s="52">
        <v>2014</v>
      </c>
      <c r="Q36" s="52">
        <v>2334</v>
      </c>
      <c r="R36" s="52">
        <v>2428</v>
      </c>
      <c r="S36" s="52">
        <v>3146</v>
      </c>
      <c r="T36" s="52">
        <v>2142</v>
      </c>
      <c r="U36" s="52">
        <v>1856</v>
      </c>
      <c r="V36" s="52">
        <v>2657</v>
      </c>
      <c r="W36" s="52">
        <v>3101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297</v>
      </c>
      <c r="D40" s="52">
        <v>358</v>
      </c>
      <c r="E40" s="52">
        <v>275</v>
      </c>
      <c r="F40" s="52">
        <v>645</v>
      </c>
      <c r="G40" s="52">
        <v>1026</v>
      </c>
      <c r="H40" s="52">
        <v>1119</v>
      </c>
      <c r="I40" s="52">
        <v>802</v>
      </c>
      <c r="J40" s="52">
        <v>511</v>
      </c>
      <c r="K40" s="52">
        <v>842</v>
      </c>
      <c r="L40" s="52">
        <v>759</v>
      </c>
      <c r="M40" s="52">
        <v>877</v>
      </c>
      <c r="N40" s="52">
        <v>995</v>
      </c>
      <c r="O40" s="52">
        <v>1032</v>
      </c>
      <c r="P40" s="52">
        <v>979</v>
      </c>
      <c r="Q40" s="52">
        <v>793</v>
      </c>
      <c r="R40" s="52">
        <v>1050</v>
      </c>
      <c r="S40" s="52">
        <v>1151</v>
      </c>
      <c r="T40" s="52">
        <v>1128</v>
      </c>
      <c r="U40" s="52">
        <v>1084</v>
      </c>
      <c r="V40" s="52">
        <v>968</v>
      </c>
      <c r="W40" s="52">
        <v>1011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6029</v>
      </c>
      <c r="D41" s="36">
        <v>6314</v>
      </c>
      <c r="E41" s="36">
        <v>5217</v>
      </c>
      <c r="F41" s="36">
        <v>11095</v>
      </c>
      <c r="G41" s="36">
        <v>16910</v>
      </c>
      <c r="H41" s="36">
        <v>15220</v>
      </c>
      <c r="I41" s="36">
        <v>9128</v>
      </c>
      <c r="J41" s="36">
        <v>6124</v>
      </c>
      <c r="K41" s="36">
        <v>9486</v>
      </c>
      <c r="L41" s="36">
        <v>10401</v>
      </c>
      <c r="M41" s="36">
        <v>11364</v>
      </c>
      <c r="N41" s="36">
        <v>13264</v>
      </c>
      <c r="O41" s="36">
        <v>13804</v>
      </c>
      <c r="P41" s="36">
        <v>11339</v>
      </c>
      <c r="Q41" s="36">
        <v>9945</v>
      </c>
      <c r="R41" s="36">
        <v>12567</v>
      </c>
      <c r="S41" s="36">
        <v>14265</v>
      </c>
      <c r="T41" s="36">
        <v>15906</v>
      </c>
      <c r="U41" s="36">
        <v>16315</v>
      </c>
      <c r="V41" s="36">
        <v>20900</v>
      </c>
      <c r="W41" s="36">
        <v>17573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77839</v>
      </c>
      <c r="D45" s="52">
        <v>135069</v>
      </c>
      <c r="E45" s="52">
        <v>211199</v>
      </c>
      <c r="F45" s="52">
        <v>238746</v>
      </c>
      <c r="G45" s="52">
        <v>174052</v>
      </c>
      <c r="H45" s="52">
        <v>100377</v>
      </c>
      <c r="I45" s="52">
        <v>69539</v>
      </c>
      <c r="J45" s="52">
        <v>129167</v>
      </c>
      <c r="K45" s="52">
        <v>98116</v>
      </c>
      <c r="L45" s="52">
        <v>137884</v>
      </c>
      <c r="M45" s="52">
        <v>177148</v>
      </c>
      <c r="N45" s="52">
        <v>177619</v>
      </c>
      <c r="O45" s="52">
        <v>199264</v>
      </c>
      <c r="P45" s="52">
        <v>108785</v>
      </c>
      <c r="Q45" s="52">
        <v>90505</v>
      </c>
      <c r="R45" s="52">
        <v>112523</v>
      </c>
      <c r="S45" s="52">
        <v>126157</v>
      </c>
      <c r="T45" s="52">
        <v>152916</v>
      </c>
      <c r="U45" s="52">
        <v>155003</v>
      </c>
      <c r="V45" s="52">
        <v>141064</v>
      </c>
      <c r="W45" s="52">
        <v>101949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3140</v>
      </c>
      <c r="D48" s="52">
        <v>2428</v>
      </c>
      <c r="E48" s="52">
        <v>2467</v>
      </c>
      <c r="F48" s="52">
        <v>3722</v>
      </c>
      <c r="G48" s="52">
        <v>7401</v>
      </c>
      <c r="H48" s="52">
        <v>6848</v>
      </c>
      <c r="I48" s="52">
        <v>4020</v>
      </c>
      <c r="J48" s="52">
        <v>3374</v>
      </c>
      <c r="K48" s="52">
        <v>3065</v>
      </c>
      <c r="L48" s="52">
        <v>4550</v>
      </c>
      <c r="M48" s="52">
        <v>3608</v>
      </c>
      <c r="N48" s="52">
        <v>7011</v>
      </c>
      <c r="O48" s="52">
        <v>10509</v>
      </c>
      <c r="P48" s="52">
        <v>9629</v>
      </c>
      <c r="Q48" s="52">
        <v>6555</v>
      </c>
      <c r="R48" s="52">
        <v>6862</v>
      </c>
      <c r="S48" s="52">
        <v>6549</v>
      </c>
      <c r="T48" s="52">
        <v>10001</v>
      </c>
      <c r="U48" s="52">
        <v>19153</v>
      </c>
      <c r="V48" s="52">
        <v>24845</v>
      </c>
      <c r="W48" s="52">
        <v>21108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32462</v>
      </c>
      <c r="D50" s="52">
        <v>58667</v>
      </c>
      <c r="E50" s="52">
        <v>80518</v>
      </c>
      <c r="F50" s="52">
        <v>89900</v>
      </c>
      <c r="G50" s="52">
        <v>72877</v>
      </c>
      <c r="H50" s="52">
        <v>53426</v>
      </c>
      <c r="I50" s="52">
        <v>44068</v>
      </c>
      <c r="J50" s="52">
        <v>102653</v>
      </c>
      <c r="K50" s="52">
        <v>83852</v>
      </c>
      <c r="L50" s="52">
        <v>102673</v>
      </c>
      <c r="M50" s="52">
        <v>117060</v>
      </c>
      <c r="N50" s="52">
        <v>107583</v>
      </c>
      <c r="O50" s="52">
        <v>112667</v>
      </c>
      <c r="P50" s="52">
        <v>38911</v>
      </c>
      <c r="Q50" s="52">
        <v>33569</v>
      </c>
      <c r="R50" s="52">
        <v>46666</v>
      </c>
      <c r="S50" s="52">
        <v>62507</v>
      </c>
      <c r="T50" s="52">
        <v>68631</v>
      </c>
      <c r="U50" s="52">
        <v>72992</v>
      </c>
      <c r="V50" s="52">
        <v>95037</v>
      </c>
      <c r="W50" s="52">
        <v>73580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24</v>
      </c>
      <c r="D51" s="52">
        <v>8</v>
      </c>
      <c r="E51" s="52">
        <v>36</v>
      </c>
      <c r="F51" s="52">
        <v>20</v>
      </c>
      <c r="G51" s="52">
        <v>10</v>
      </c>
      <c r="H51" s="52">
        <v>24</v>
      </c>
      <c r="I51" s="52">
        <v>49</v>
      </c>
      <c r="J51" s="52">
        <v>123</v>
      </c>
      <c r="K51" s="52">
        <v>239</v>
      </c>
      <c r="L51" s="52">
        <v>156</v>
      </c>
      <c r="M51" s="52">
        <v>209</v>
      </c>
      <c r="N51" s="52">
        <v>0</v>
      </c>
      <c r="O51" s="52">
        <v>156</v>
      </c>
      <c r="P51" s="52">
        <v>184</v>
      </c>
      <c r="Q51" s="52">
        <v>227</v>
      </c>
      <c r="R51" s="52">
        <v>16</v>
      </c>
      <c r="S51" s="52">
        <v>122</v>
      </c>
      <c r="T51" s="52">
        <v>89</v>
      </c>
      <c r="U51" s="52">
        <v>76</v>
      </c>
      <c r="V51" s="52">
        <v>234</v>
      </c>
      <c r="W51" s="52">
        <v>132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150288</v>
      </c>
      <c r="D54" s="52">
        <v>184281</v>
      </c>
      <c r="E54" s="52">
        <v>232603</v>
      </c>
      <c r="F54" s="52">
        <v>266519</v>
      </c>
      <c r="G54" s="52">
        <v>230863</v>
      </c>
      <c r="H54" s="52">
        <v>194530</v>
      </c>
      <c r="I54" s="52">
        <v>71913</v>
      </c>
      <c r="J54" s="52">
        <v>93494</v>
      </c>
      <c r="K54" s="52">
        <v>97348</v>
      </c>
      <c r="L54" s="52">
        <v>155016</v>
      </c>
      <c r="M54" s="52">
        <v>183624</v>
      </c>
      <c r="N54" s="52">
        <v>187533</v>
      </c>
      <c r="O54" s="52">
        <v>153787</v>
      </c>
      <c r="P54" s="52">
        <v>116097</v>
      </c>
      <c r="Q54" s="52">
        <v>98079</v>
      </c>
      <c r="R54" s="52">
        <v>126673</v>
      </c>
      <c r="S54" s="52">
        <v>131476</v>
      </c>
      <c r="T54" s="52">
        <v>169004</v>
      </c>
      <c r="U54" s="52">
        <v>163300</v>
      </c>
      <c r="V54" s="52">
        <v>125164</v>
      </c>
      <c r="W54" s="52">
        <v>99231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5588</v>
      </c>
      <c r="D55" s="52">
        <v>2932</v>
      </c>
      <c r="E55" s="52">
        <v>10966</v>
      </c>
      <c r="F55" s="52">
        <v>1276</v>
      </c>
      <c r="G55" s="52">
        <v>1863</v>
      </c>
      <c r="H55" s="52">
        <v>5925</v>
      </c>
      <c r="I55" s="52">
        <v>8325</v>
      </c>
      <c r="J55" s="52">
        <v>10293</v>
      </c>
      <c r="K55" s="52">
        <v>34650</v>
      </c>
      <c r="L55" s="52">
        <v>20191</v>
      </c>
      <c r="M55" s="52">
        <v>22831</v>
      </c>
      <c r="N55" s="52">
        <v>9778</v>
      </c>
      <c r="O55" s="52">
        <v>26358</v>
      </c>
      <c r="P55" s="52">
        <v>26098</v>
      </c>
      <c r="Q55" s="52">
        <v>30741</v>
      </c>
      <c r="R55" s="52">
        <v>30966</v>
      </c>
      <c r="S55" s="52">
        <v>38396</v>
      </c>
      <c r="T55" s="52">
        <v>27797</v>
      </c>
      <c r="U55" s="52">
        <v>22456</v>
      </c>
      <c r="V55" s="52">
        <v>19655</v>
      </c>
      <c r="W55" s="52">
        <v>22175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10515</v>
      </c>
      <c r="D59" s="52">
        <v>15138</v>
      </c>
      <c r="E59" s="52">
        <v>18116</v>
      </c>
      <c r="F59" s="52">
        <v>21829</v>
      </c>
      <c r="G59" s="52">
        <v>20062</v>
      </c>
      <c r="H59" s="52">
        <v>21221</v>
      </c>
      <c r="I59" s="52">
        <v>12344</v>
      </c>
      <c r="J59" s="52">
        <v>16394</v>
      </c>
      <c r="K59" s="52">
        <v>18412</v>
      </c>
      <c r="L59" s="52">
        <v>20010</v>
      </c>
      <c r="M59" s="52">
        <v>24679</v>
      </c>
      <c r="N59" s="52">
        <v>22867</v>
      </c>
      <c r="O59" s="52">
        <v>21985</v>
      </c>
      <c r="P59" s="52">
        <v>16622</v>
      </c>
      <c r="Q59" s="52">
        <v>14801</v>
      </c>
      <c r="R59" s="52">
        <v>19238</v>
      </c>
      <c r="S59" s="52">
        <v>20142</v>
      </c>
      <c r="T59" s="52">
        <v>20749</v>
      </c>
      <c r="U59" s="52">
        <v>19660</v>
      </c>
      <c r="V59" s="52">
        <v>12894</v>
      </c>
      <c r="W59" s="52">
        <v>12956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213666</v>
      </c>
      <c r="D60" s="36">
        <v>266690</v>
      </c>
      <c r="E60" s="36">
        <v>342876</v>
      </c>
      <c r="F60" s="36">
        <v>375494</v>
      </c>
      <c r="G60" s="36">
        <v>330946</v>
      </c>
      <c r="H60" s="36">
        <v>288278</v>
      </c>
      <c r="I60" s="36">
        <v>140505</v>
      </c>
      <c r="J60" s="36">
        <v>196161</v>
      </c>
      <c r="K60" s="36">
        <v>208070</v>
      </c>
      <c r="L60" s="36">
        <v>273426</v>
      </c>
      <c r="M60" s="36">
        <v>319202</v>
      </c>
      <c r="N60" s="36">
        <v>303703</v>
      </c>
      <c r="O60" s="36">
        <v>292045</v>
      </c>
      <c r="P60" s="36">
        <v>191007</v>
      </c>
      <c r="Q60" s="36">
        <v>185793</v>
      </c>
      <c r="R60" s="36">
        <v>229514</v>
      </c>
      <c r="S60" s="36">
        <v>248612</v>
      </c>
      <c r="T60" s="36">
        <v>289611</v>
      </c>
      <c r="U60" s="36">
        <v>293585</v>
      </c>
      <c r="V60" s="36">
        <v>274794</v>
      </c>
      <c r="W60" s="36">
        <v>223877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236175</v>
      </c>
      <c r="D64" s="52">
        <v>194758</v>
      </c>
      <c r="E64" s="52">
        <v>178720</v>
      </c>
      <c r="F64" s="52">
        <v>239714</v>
      </c>
      <c r="G64" s="52">
        <v>230960</v>
      </c>
      <c r="H64" s="52">
        <v>204996</v>
      </c>
      <c r="I64" s="52">
        <v>181338</v>
      </c>
      <c r="J64" s="52">
        <v>146501</v>
      </c>
      <c r="K64" s="52">
        <v>223441</v>
      </c>
      <c r="L64" s="52">
        <v>190146</v>
      </c>
      <c r="M64" s="52">
        <v>243291</v>
      </c>
      <c r="N64" s="52">
        <v>221202</v>
      </c>
      <c r="O64" s="52">
        <v>186194</v>
      </c>
      <c r="P64" s="52">
        <v>97305</v>
      </c>
      <c r="Q64" s="52">
        <v>180816</v>
      </c>
      <c r="R64" s="52">
        <v>173413</v>
      </c>
      <c r="S64" s="52">
        <v>230828</v>
      </c>
      <c r="T64" s="52">
        <v>231379</v>
      </c>
      <c r="U64" s="52">
        <v>235074</v>
      </c>
      <c r="V64" s="52">
        <v>221437</v>
      </c>
      <c r="W64" s="52">
        <v>250157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4248</v>
      </c>
      <c r="D67" s="52">
        <v>2685</v>
      </c>
      <c r="E67" s="52">
        <v>3982</v>
      </c>
      <c r="F67" s="52">
        <v>3992</v>
      </c>
      <c r="G67" s="52">
        <v>7797</v>
      </c>
      <c r="H67" s="52">
        <v>9493</v>
      </c>
      <c r="I67" s="52">
        <v>7315</v>
      </c>
      <c r="J67" s="52">
        <v>6034</v>
      </c>
      <c r="K67" s="52">
        <v>5069</v>
      </c>
      <c r="L67" s="52">
        <v>7080</v>
      </c>
      <c r="M67" s="52">
        <v>6137</v>
      </c>
      <c r="N67" s="52">
        <v>9453</v>
      </c>
      <c r="O67" s="52">
        <v>12841</v>
      </c>
      <c r="P67" s="52">
        <v>10234</v>
      </c>
      <c r="Q67" s="52">
        <v>7159</v>
      </c>
      <c r="R67" s="52">
        <v>9668</v>
      </c>
      <c r="S67" s="52">
        <v>11269</v>
      </c>
      <c r="T67" s="52">
        <v>16010</v>
      </c>
      <c r="U67" s="52">
        <v>30173</v>
      </c>
      <c r="V67" s="52">
        <v>37919</v>
      </c>
      <c r="W67" s="52">
        <v>37737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156356</v>
      </c>
      <c r="D69" s="52">
        <v>157109</v>
      </c>
      <c r="E69" s="52">
        <v>162326</v>
      </c>
      <c r="F69" s="52">
        <v>194403</v>
      </c>
      <c r="G69" s="52">
        <v>179475</v>
      </c>
      <c r="H69" s="52">
        <v>212086</v>
      </c>
      <c r="I69" s="52">
        <v>230787</v>
      </c>
      <c r="J69" s="52">
        <v>302433</v>
      </c>
      <c r="K69" s="52">
        <v>293222</v>
      </c>
      <c r="L69" s="52">
        <v>248131</v>
      </c>
      <c r="M69" s="52">
        <v>244353</v>
      </c>
      <c r="N69" s="52">
        <v>216590</v>
      </c>
      <c r="O69" s="52">
        <v>175569</v>
      </c>
      <c r="P69" s="52">
        <v>93159</v>
      </c>
      <c r="Q69" s="52">
        <v>149721</v>
      </c>
      <c r="R69" s="52">
        <v>202947</v>
      </c>
      <c r="S69" s="52">
        <v>231859</v>
      </c>
      <c r="T69" s="52">
        <v>232792</v>
      </c>
      <c r="U69" s="52">
        <v>236181</v>
      </c>
      <c r="V69" s="52">
        <v>202015</v>
      </c>
      <c r="W69" s="52">
        <v>242502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79</v>
      </c>
      <c r="D70" s="52">
        <v>34</v>
      </c>
      <c r="E70" s="52">
        <v>90</v>
      </c>
      <c r="F70" s="52">
        <v>45</v>
      </c>
      <c r="G70" s="52">
        <v>11</v>
      </c>
      <c r="H70" s="52">
        <v>86</v>
      </c>
      <c r="I70" s="52">
        <v>179</v>
      </c>
      <c r="J70" s="52">
        <v>347</v>
      </c>
      <c r="K70" s="52">
        <v>914</v>
      </c>
      <c r="L70" s="52">
        <v>531</v>
      </c>
      <c r="M70" s="52">
        <v>295</v>
      </c>
      <c r="N70" s="52">
        <v>221</v>
      </c>
      <c r="O70" s="52">
        <v>462</v>
      </c>
      <c r="P70" s="52">
        <v>279</v>
      </c>
      <c r="Q70" s="52">
        <v>514</v>
      </c>
      <c r="R70" s="52">
        <v>592</v>
      </c>
      <c r="S70" s="52">
        <v>429</v>
      </c>
      <c r="T70" s="52">
        <v>394</v>
      </c>
      <c r="U70" s="52">
        <v>342</v>
      </c>
      <c r="V70" s="52">
        <v>35</v>
      </c>
      <c r="W70" s="52">
        <v>831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104072</v>
      </c>
      <c r="D73" s="52">
        <v>64979</v>
      </c>
      <c r="E73" s="52">
        <v>43895</v>
      </c>
      <c r="F73" s="52">
        <v>77654</v>
      </c>
      <c r="G73" s="52">
        <v>89053</v>
      </c>
      <c r="H73" s="52">
        <v>38732</v>
      </c>
      <c r="I73" s="52">
        <v>0</v>
      </c>
      <c r="J73" s="52">
        <v>0</v>
      </c>
      <c r="K73" s="52">
        <v>0</v>
      </c>
      <c r="L73" s="52">
        <v>2</v>
      </c>
      <c r="M73" s="52">
        <v>2502</v>
      </c>
      <c r="N73" s="52">
        <v>10098</v>
      </c>
      <c r="O73" s="52">
        <v>16149</v>
      </c>
      <c r="P73" s="52">
        <v>12841</v>
      </c>
      <c r="Q73" s="52">
        <v>23871</v>
      </c>
      <c r="R73" s="52">
        <v>0</v>
      </c>
      <c r="S73" s="52">
        <v>2</v>
      </c>
      <c r="T73" s="52">
        <v>145</v>
      </c>
      <c r="U73" s="52">
        <v>1849</v>
      </c>
      <c r="V73" s="52">
        <v>21616</v>
      </c>
      <c r="W73" s="52">
        <v>12296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3869</v>
      </c>
      <c r="D74" s="52">
        <v>1033</v>
      </c>
      <c r="E74" s="52">
        <v>2069</v>
      </c>
      <c r="F74" s="52">
        <v>372</v>
      </c>
      <c r="G74" s="52">
        <v>718</v>
      </c>
      <c r="H74" s="52">
        <v>1180</v>
      </c>
      <c r="I74" s="52">
        <v>0</v>
      </c>
      <c r="J74" s="52">
        <v>0</v>
      </c>
      <c r="K74" s="52">
        <v>0</v>
      </c>
      <c r="L74" s="52">
        <v>0</v>
      </c>
      <c r="M74" s="52">
        <v>311</v>
      </c>
      <c r="N74" s="52">
        <v>526</v>
      </c>
      <c r="O74" s="52">
        <v>2768</v>
      </c>
      <c r="P74" s="52">
        <v>2887</v>
      </c>
      <c r="Q74" s="52">
        <v>7481</v>
      </c>
      <c r="R74" s="52">
        <v>0</v>
      </c>
      <c r="S74" s="52">
        <v>0</v>
      </c>
      <c r="T74" s="52">
        <v>23</v>
      </c>
      <c r="U74" s="52">
        <v>253</v>
      </c>
      <c r="V74" s="52">
        <v>3394</v>
      </c>
      <c r="W74" s="52">
        <v>2749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197787</v>
      </c>
      <c r="D78" s="52">
        <v>197466</v>
      </c>
      <c r="E78" s="52">
        <v>203374</v>
      </c>
      <c r="F78" s="52">
        <v>233563</v>
      </c>
      <c r="G78" s="52">
        <v>237202</v>
      </c>
      <c r="H78" s="52">
        <v>254750</v>
      </c>
      <c r="I78" s="52">
        <v>169006</v>
      </c>
      <c r="J78" s="52">
        <v>168562</v>
      </c>
      <c r="K78" s="52">
        <v>225671</v>
      </c>
      <c r="L78" s="52">
        <v>236810</v>
      </c>
      <c r="M78" s="52">
        <v>238698</v>
      </c>
      <c r="N78" s="52">
        <v>249042</v>
      </c>
      <c r="O78" s="52">
        <v>218713</v>
      </c>
      <c r="P78" s="52">
        <v>151761</v>
      </c>
      <c r="Q78" s="52">
        <v>163084</v>
      </c>
      <c r="R78" s="52">
        <v>187108</v>
      </c>
      <c r="S78" s="52">
        <v>181589</v>
      </c>
      <c r="T78" s="52">
        <v>171767</v>
      </c>
      <c r="U78" s="52">
        <v>172282</v>
      </c>
      <c r="V78" s="52">
        <v>194661</v>
      </c>
      <c r="W78" s="52">
        <v>197173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176556</v>
      </c>
      <c r="D79" s="36">
        <v>136133</v>
      </c>
      <c r="E79" s="36">
        <v>118834</v>
      </c>
      <c r="F79" s="36">
        <v>161926</v>
      </c>
      <c r="G79" s="36">
        <v>173134</v>
      </c>
      <c r="H79" s="36">
        <v>168713</v>
      </c>
      <c r="I79" s="36">
        <v>124062</v>
      </c>
      <c r="J79" s="36">
        <v>106396</v>
      </c>
      <c r="K79" s="36">
        <v>191404</v>
      </c>
      <c r="L79" s="36">
        <v>136740</v>
      </c>
      <c r="M79" s="36">
        <v>190910</v>
      </c>
      <c r="N79" s="36">
        <v>168546</v>
      </c>
      <c r="O79" s="36">
        <v>155436</v>
      </c>
      <c r="P79" s="36">
        <v>130088</v>
      </c>
      <c r="Q79" s="36">
        <v>203235</v>
      </c>
      <c r="R79" s="36">
        <v>174306</v>
      </c>
      <c r="S79" s="36">
        <v>256937</v>
      </c>
      <c r="T79" s="36">
        <v>260092</v>
      </c>
      <c r="U79" s="36">
        <v>263881</v>
      </c>
      <c r="V79" s="36">
        <v>207231</v>
      </c>
      <c r="W79" s="36">
        <v>217913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7837</v>
      </c>
      <c r="D83" s="52">
        <v>13541</v>
      </c>
      <c r="E83" s="52">
        <v>19537</v>
      </c>
      <c r="F83" s="52">
        <v>22489</v>
      </c>
      <c r="G83" s="52">
        <v>36350</v>
      </c>
      <c r="H83" s="52">
        <v>48924</v>
      </c>
      <c r="I83" s="52">
        <v>75588</v>
      </c>
      <c r="J83" s="52">
        <v>58585</v>
      </c>
      <c r="K83" s="52">
        <v>57354</v>
      </c>
      <c r="L83" s="52">
        <v>55405</v>
      </c>
      <c r="M83" s="52">
        <v>33003</v>
      </c>
      <c r="N83" s="52">
        <v>33828</v>
      </c>
      <c r="O83" s="52">
        <v>24872</v>
      </c>
      <c r="P83" s="52">
        <v>21692</v>
      </c>
      <c r="Q83" s="52">
        <v>31054</v>
      </c>
      <c r="R83" s="52">
        <v>39737</v>
      </c>
      <c r="S83" s="52">
        <v>30837</v>
      </c>
      <c r="T83" s="52">
        <v>29315</v>
      </c>
      <c r="U83" s="52">
        <v>37308</v>
      </c>
      <c r="V83" s="52">
        <v>47187</v>
      </c>
      <c r="W83" s="52">
        <v>46460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170</v>
      </c>
      <c r="D86" s="52">
        <v>131</v>
      </c>
      <c r="E86" s="52">
        <v>228</v>
      </c>
      <c r="F86" s="52">
        <v>344</v>
      </c>
      <c r="G86" s="52">
        <v>942</v>
      </c>
      <c r="H86" s="52">
        <v>1601</v>
      </c>
      <c r="I86" s="52">
        <v>1961</v>
      </c>
      <c r="J86" s="52">
        <v>2058</v>
      </c>
      <c r="K86" s="52">
        <v>1885</v>
      </c>
      <c r="L86" s="52">
        <v>2099</v>
      </c>
      <c r="M86" s="52">
        <v>1556</v>
      </c>
      <c r="N86" s="52">
        <v>1773</v>
      </c>
      <c r="O86" s="52">
        <v>1861</v>
      </c>
      <c r="P86" s="52">
        <v>1690</v>
      </c>
      <c r="Q86" s="52">
        <v>1287</v>
      </c>
      <c r="R86" s="52">
        <v>1926</v>
      </c>
      <c r="S86" s="52">
        <v>2086</v>
      </c>
      <c r="T86" s="52">
        <v>2682</v>
      </c>
      <c r="U86" s="52">
        <v>4457</v>
      </c>
      <c r="V86" s="52">
        <v>6607</v>
      </c>
      <c r="W86" s="52">
        <v>7029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203</v>
      </c>
      <c r="D88" s="52">
        <v>359</v>
      </c>
      <c r="E88" s="52">
        <v>503</v>
      </c>
      <c r="F88" s="52">
        <v>606</v>
      </c>
      <c r="G88" s="52">
        <v>1026</v>
      </c>
      <c r="H88" s="52">
        <v>1437</v>
      </c>
      <c r="I88" s="52">
        <v>2250</v>
      </c>
      <c r="J88" s="52">
        <v>2151</v>
      </c>
      <c r="K88" s="52">
        <v>2190</v>
      </c>
      <c r="L88" s="52">
        <v>2273</v>
      </c>
      <c r="M88" s="52">
        <v>1658</v>
      </c>
      <c r="N88" s="52">
        <v>1691</v>
      </c>
      <c r="O88" s="52">
        <v>1512</v>
      </c>
      <c r="P88" s="52">
        <v>590</v>
      </c>
      <c r="Q88" s="52">
        <v>1236</v>
      </c>
      <c r="R88" s="52">
        <v>2287</v>
      </c>
      <c r="S88" s="52">
        <v>3414</v>
      </c>
      <c r="T88" s="52">
        <v>2876</v>
      </c>
      <c r="U88" s="52">
        <v>2580</v>
      </c>
      <c r="V88" s="52">
        <v>1942</v>
      </c>
      <c r="W88" s="52">
        <v>2444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2</v>
      </c>
      <c r="K89" s="52">
        <v>3</v>
      </c>
      <c r="L89" s="52">
        <v>7</v>
      </c>
      <c r="M89" s="52">
        <v>0</v>
      </c>
      <c r="N89" s="52">
        <v>0</v>
      </c>
      <c r="O89" s="52">
        <v>6</v>
      </c>
      <c r="P89" s="52">
        <v>0</v>
      </c>
      <c r="Q89" s="52">
        <v>2</v>
      </c>
      <c r="R89" s="52">
        <v>7</v>
      </c>
      <c r="S89" s="52">
        <v>7</v>
      </c>
      <c r="T89" s="52">
        <v>6</v>
      </c>
      <c r="U89" s="52">
        <v>0</v>
      </c>
      <c r="V89" s="52">
        <v>0</v>
      </c>
      <c r="W89" s="52">
        <v>2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1184</v>
      </c>
      <c r="D92" s="52">
        <v>1885</v>
      </c>
      <c r="E92" s="52">
        <v>5381</v>
      </c>
      <c r="F92" s="52">
        <v>9151</v>
      </c>
      <c r="G92" s="52">
        <v>9009</v>
      </c>
      <c r="H92" s="52">
        <v>6568</v>
      </c>
      <c r="I92" s="52">
        <v>4841</v>
      </c>
      <c r="J92" s="52">
        <v>3842</v>
      </c>
      <c r="K92" s="52">
        <v>6661</v>
      </c>
      <c r="L92" s="52">
        <v>8267</v>
      </c>
      <c r="M92" s="52">
        <v>9536</v>
      </c>
      <c r="N92" s="52">
        <v>9511</v>
      </c>
      <c r="O92" s="52">
        <v>7643</v>
      </c>
      <c r="P92" s="52">
        <v>7905</v>
      </c>
      <c r="Q92" s="52">
        <v>7273</v>
      </c>
      <c r="R92" s="52">
        <v>7588</v>
      </c>
      <c r="S92" s="52">
        <v>6704</v>
      </c>
      <c r="T92" s="52">
        <v>6813</v>
      </c>
      <c r="U92" s="52">
        <v>7252</v>
      </c>
      <c r="V92" s="52">
        <v>7670</v>
      </c>
      <c r="W92" s="52">
        <v>5979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2</v>
      </c>
      <c r="F93" s="52">
        <v>1</v>
      </c>
      <c r="G93" s="52">
        <v>4</v>
      </c>
      <c r="H93" s="52">
        <v>2</v>
      </c>
      <c r="I93" s="52">
        <v>5</v>
      </c>
      <c r="J93" s="52">
        <v>3</v>
      </c>
      <c r="K93" s="52">
        <v>14</v>
      </c>
      <c r="L93" s="52">
        <v>12</v>
      </c>
      <c r="M93" s="52">
        <v>12</v>
      </c>
      <c r="N93" s="52">
        <v>3</v>
      </c>
      <c r="O93" s="52">
        <v>16</v>
      </c>
      <c r="P93" s="52">
        <v>19</v>
      </c>
      <c r="Q93" s="52">
        <v>16</v>
      </c>
      <c r="R93" s="52">
        <v>26</v>
      </c>
      <c r="S93" s="52">
        <v>14</v>
      </c>
      <c r="T93" s="52">
        <v>10</v>
      </c>
      <c r="U93" s="52">
        <v>7</v>
      </c>
      <c r="V93" s="52">
        <v>11</v>
      </c>
      <c r="W93" s="52">
        <v>15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12143</v>
      </c>
      <c r="D96" s="52">
        <v>17193</v>
      </c>
      <c r="E96" s="52">
        <v>19107</v>
      </c>
      <c r="F96" s="52">
        <v>19544</v>
      </c>
      <c r="G96" s="52">
        <v>34129</v>
      </c>
      <c r="H96" s="52">
        <v>49641</v>
      </c>
      <c r="I96" s="52">
        <v>67140</v>
      </c>
      <c r="J96" s="52">
        <v>55662</v>
      </c>
      <c r="K96" s="52">
        <v>47290</v>
      </c>
      <c r="L96" s="52">
        <v>59135</v>
      </c>
      <c r="M96" s="52">
        <v>45191</v>
      </c>
      <c r="N96" s="52">
        <v>56159</v>
      </c>
      <c r="O96" s="52">
        <v>52156</v>
      </c>
      <c r="P96" s="52">
        <v>52891</v>
      </c>
      <c r="Q96" s="52">
        <v>58490</v>
      </c>
      <c r="R96" s="52">
        <v>61225</v>
      </c>
      <c r="S96" s="52">
        <v>48523</v>
      </c>
      <c r="T96" s="52">
        <v>48099</v>
      </c>
      <c r="U96" s="52">
        <v>50306</v>
      </c>
      <c r="V96" s="52">
        <v>58485</v>
      </c>
      <c r="W96" s="52">
        <v>54649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452</v>
      </c>
      <c r="D97" s="52">
        <v>274</v>
      </c>
      <c r="E97" s="52">
        <v>900</v>
      </c>
      <c r="F97" s="52">
        <v>93</v>
      </c>
      <c r="G97" s="52">
        <v>275</v>
      </c>
      <c r="H97" s="52">
        <v>1511</v>
      </c>
      <c r="I97" s="52">
        <v>7775</v>
      </c>
      <c r="J97" s="52">
        <v>6125</v>
      </c>
      <c r="K97" s="52">
        <v>16831</v>
      </c>
      <c r="L97" s="52">
        <v>7699</v>
      </c>
      <c r="M97" s="52">
        <v>5613</v>
      </c>
      <c r="N97" s="52">
        <v>2926</v>
      </c>
      <c r="O97" s="52">
        <v>8935</v>
      </c>
      <c r="P97" s="52">
        <v>11894</v>
      </c>
      <c r="Q97" s="52">
        <v>18326</v>
      </c>
      <c r="R97" s="52">
        <v>14966</v>
      </c>
      <c r="S97" s="52">
        <v>14167</v>
      </c>
      <c r="T97" s="52">
        <v>7911</v>
      </c>
      <c r="U97" s="52">
        <v>6905</v>
      </c>
      <c r="V97" s="52">
        <v>9181</v>
      </c>
      <c r="W97" s="52">
        <v>12208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662</v>
      </c>
      <c r="D102" s="52">
        <v>1064</v>
      </c>
      <c r="E102" s="52">
        <v>1305</v>
      </c>
      <c r="F102" s="52">
        <v>1621</v>
      </c>
      <c r="G102" s="52">
        <v>2551</v>
      </c>
      <c r="H102" s="52">
        <v>4070</v>
      </c>
      <c r="I102" s="52">
        <v>6637</v>
      </c>
      <c r="J102" s="52">
        <v>5236</v>
      </c>
      <c r="K102" s="52">
        <v>5950</v>
      </c>
      <c r="L102" s="52">
        <v>5298</v>
      </c>
      <c r="M102" s="52">
        <v>4480</v>
      </c>
      <c r="N102" s="52">
        <v>4965</v>
      </c>
      <c r="O102" s="52">
        <v>4982</v>
      </c>
      <c r="P102" s="52">
        <v>5969</v>
      </c>
      <c r="Q102" s="52">
        <v>6405</v>
      </c>
      <c r="R102" s="52">
        <v>6764</v>
      </c>
      <c r="S102" s="52">
        <v>5565</v>
      </c>
      <c r="T102" s="52">
        <v>4492</v>
      </c>
      <c r="U102" s="52">
        <v>4315</v>
      </c>
      <c r="V102" s="52">
        <v>3522</v>
      </c>
      <c r="W102" s="52">
        <v>4188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13440</v>
      </c>
      <c r="D103" s="36">
        <v>18768</v>
      </c>
      <c r="E103" s="36">
        <v>24714</v>
      </c>
      <c r="F103" s="36">
        <v>27911</v>
      </c>
      <c r="G103" s="36">
        <v>42057</v>
      </c>
      <c r="H103" s="36">
        <v>55317</v>
      </c>
      <c r="I103" s="36">
        <v>75530</v>
      </c>
      <c r="J103" s="36">
        <v>62647</v>
      </c>
      <c r="K103" s="36">
        <v>67234</v>
      </c>
      <c r="L103" s="36">
        <v>72418</v>
      </c>
      <c r="M103" s="36">
        <v>57993</v>
      </c>
      <c r="N103" s="36">
        <v>65977</v>
      </c>
      <c r="O103" s="36">
        <v>66223</v>
      </c>
      <c r="P103" s="36">
        <v>68583</v>
      </c>
      <c r="Q103" s="36">
        <v>80474</v>
      </c>
      <c r="R103" s="36">
        <v>80773</v>
      </c>
      <c r="S103" s="36">
        <v>68701</v>
      </c>
      <c r="T103" s="36">
        <v>62766</v>
      </c>
      <c r="U103" s="36">
        <v>64461</v>
      </c>
      <c r="V103" s="36">
        <v>75243</v>
      </c>
      <c r="W103" s="36">
        <v>72428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652</v>
      </c>
      <c r="D126" s="52">
        <v>1000</v>
      </c>
      <c r="E126" s="52">
        <v>815</v>
      </c>
      <c r="F126" s="52">
        <v>1386</v>
      </c>
      <c r="G126" s="52">
        <v>1077</v>
      </c>
      <c r="H126" s="52">
        <v>1142</v>
      </c>
      <c r="I126" s="52">
        <v>1063</v>
      </c>
      <c r="J126" s="52">
        <v>976</v>
      </c>
      <c r="K126" s="52">
        <v>748</v>
      </c>
      <c r="L126" s="52">
        <v>1266</v>
      </c>
      <c r="M126" s="52">
        <v>1768</v>
      </c>
      <c r="N126" s="52">
        <v>1555</v>
      </c>
      <c r="O126" s="52">
        <v>1201</v>
      </c>
      <c r="P126" s="52">
        <v>509</v>
      </c>
      <c r="Q126" s="52">
        <v>219</v>
      </c>
      <c r="R126" s="52">
        <v>460</v>
      </c>
      <c r="S126" s="52">
        <v>776</v>
      </c>
      <c r="T126" s="52">
        <v>1434</v>
      </c>
      <c r="U126" s="52">
        <v>1447</v>
      </c>
      <c r="V126" s="52">
        <v>1551</v>
      </c>
      <c r="W126" s="52">
        <v>1097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25</v>
      </c>
      <c r="D129" s="52">
        <v>18</v>
      </c>
      <c r="E129" s="52">
        <v>17</v>
      </c>
      <c r="F129" s="52">
        <v>21</v>
      </c>
      <c r="G129" s="52">
        <v>38</v>
      </c>
      <c r="H129" s="52">
        <v>50</v>
      </c>
      <c r="I129" s="52">
        <v>39</v>
      </c>
      <c r="J129" s="52">
        <v>35</v>
      </c>
      <c r="K129" s="52">
        <v>28</v>
      </c>
      <c r="L129" s="52">
        <v>34</v>
      </c>
      <c r="M129" s="52">
        <v>28</v>
      </c>
      <c r="N129" s="52">
        <v>61</v>
      </c>
      <c r="O129" s="52">
        <v>83</v>
      </c>
      <c r="P129" s="52">
        <v>59</v>
      </c>
      <c r="Q129" s="52">
        <v>28</v>
      </c>
      <c r="R129" s="52">
        <v>24</v>
      </c>
      <c r="S129" s="52">
        <v>23</v>
      </c>
      <c r="T129" s="52">
        <v>59</v>
      </c>
      <c r="U129" s="52">
        <v>156</v>
      </c>
      <c r="V129" s="52">
        <v>232</v>
      </c>
      <c r="W129" s="52">
        <v>204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1675</v>
      </c>
      <c r="D135" s="52">
        <v>2056</v>
      </c>
      <c r="E135" s="52">
        <v>1839</v>
      </c>
      <c r="F135" s="52">
        <v>2549</v>
      </c>
      <c r="G135" s="52">
        <v>2366</v>
      </c>
      <c r="H135" s="52">
        <v>2590</v>
      </c>
      <c r="I135" s="52">
        <v>1455</v>
      </c>
      <c r="J135" s="52">
        <v>1359</v>
      </c>
      <c r="K135" s="52">
        <v>1158</v>
      </c>
      <c r="L135" s="52">
        <v>1954</v>
      </c>
      <c r="M135" s="52">
        <v>2428</v>
      </c>
      <c r="N135" s="52">
        <v>2492</v>
      </c>
      <c r="O135" s="52">
        <v>1863</v>
      </c>
      <c r="P135" s="52">
        <v>1247</v>
      </c>
      <c r="Q135" s="52">
        <v>964</v>
      </c>
      <c r="R135" s="52">
        <v>1240</v>
      </c>
      <c r="S135" s="52">
        <v>1488</v>
      </c>
      <c r="T135" s="52">
        <v>2347</v>
      </c>
      <c r="U135" s="52">
        <v>2389</v>
      </c>
      <c r="V135" s="52">
        <v>2218</v>
      </c>
      <c r="W135" s="52">
        <v>1526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62</v>
      </c>
      <c r="D136" s="52">
        <v>33</v>
      </c>
      <c r="E136" s="52">
        <v>87</v>
      </c>
      <c r="F136" s="52">
        <v>12</v>
      </c>
      <c r="G136" s="52">
        <v>19</v>
      </c>
      <c r="H136" s="52">
        <v>78</v>
      </c>
      <c r="I136" s="52">
        <v>169</v>
      </c>
      <c r="J136" s="52">
        <v>149</v>
      </c>
      <c r="K136" s="52">
        <v>410</v>
      </c>
      <c r="L136" s="52">
        <v>252</v>
      </c>
      <c r="M136" s="52">
        <v>301</v>
      </c>
      <c r="N136" s="52">
        <v>128</v>
      </c>
      <c r="O136" s="52">
        <v>316</v>
      </c>
      <c r="P136" s="52">
        <v>276</v>
      </c>
      <c r="Q136" s="52">
        <v>292</v>
      </c>
      <c r="R136" s="52">
        <v>296</v>
      </c>
      <c r="S136" s="52">
        <v>428</v>
      </c>
      <c r="T136" s="52">
        <v>384</v>
      </c>
      <c r="U136" s="52">
        <v>319</v>
      </c>
      <c r="V136" s="52">
        <v>339</v>
      </c>
      <c r="W136" s="52">
        <v>327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81</v>
      </c>
      <c r="D140" s="52">
        <v>112</v>
      </c>
      <c r="E140" s="52">
        <v>95</v>
      </c>
      <c r="F140" s="52">
        <v>141</v>
      </c>
      <c r="G140" s="52">
        <v>135</v>
      </c>
      <c r="H140" s="52">
        <v>183</v>
      </c>
      <c r="I140" s="52">
        <v>130</v>
      </c>
      <c r="J140" s="52">
        <v>115</v>
      </c>
      <c r="K140" s="52">
        <v>127</v>
      </c>
      <c r="L140" s="52">
        <v>148</v>
      </c>
      <c r="M140" s="52">
        <v>194</v>
      </c>
      <c r="N140" s="52">
        <v>181</v>
      </c>
      <c r="O140" s="52">
        <v>152</v>
      </c>
      <c r="P140" s="52">
        <v>120</v>
      </c>
      <c r="Q140" s="52">
        <v>88</v>
      </c>
      <c r="R140" s="52">
        <v>116</v>
      </c>
      <c r="S140" s="52">
        <v>138</v>
      </c>
      <c r="T140" s="52">
        <v>174</v>
      </c>
      <c r="U140" s="52">
        <v>165</v>
      </c>
      <c r="V140" s="52">
        <v>106</v>
      </c>
      <c r="W140" s="52">
        <v>95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1656</v>
      </c>
      <c r="D141" s="36">
        <v>1976</v>
      </c>
      <c r="E141" s="36">
        <v>1831</v>
      </c>
      <c r="F141" s="36">
        <v>2425</v>
      </c>
      <c r="G141" s="36">
        <v>2245</v>
      </c>
      <c r="H141" s="36">
        <v>2484</v>
      </c>
      <c r="I141" s="36">
        <v>1502</v>
      </c>
      <c r="J141" s="36">
        <v>1387</v>
      </c>
      <c r="K141" s="36">
        <v>1442</v>
      </c>
      <c r="L141" s="36">
        <v>2059</v>
      </c>
      <c r="M141" s="36">
        <v>2532</v>
      </c>
      <c r="N141" s="36">
        <v>2440</v>
      </c>
      <c r="O141" s="36">
        <v>2029</v>
      </c>
      <c r="P141" s="36">
        <v>1403</v>
      </c>
      <c r="Q141" s="36">
        <v>1171</v>
      </c>
      <c r="R141" s="36">
        <v>1415</v>
      </c>
      <c r="S141" s="36">
        <v>1786</v>
      </c>
      <c r="T141" s="36">
        <v>2545</v>
      </c>
      <c r="U141" s="36">
        <v>2542</v>
      </c>
      <c r="V141" s="36">
        <v>2456</v>
      </c>
      <c r="W141" s="36">
        <v>1760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2956</v>
      </c>
      <c r="D145" s="52">
        <v>5564</v>
      </c>
      <c r="E145" s="52">
        <v>5822</v>
      </c>
      <c r="F145" s="52">
        <v>6552</v>
      </c>
      <c r="G145" s="52">
        <v>4807</v>
      </c>
      <c r="H145" s="52">
        <v>2738</v>
      </c>
      <c r="I145" s="52">
        <v>2438</v>
      </c>
      <c r="J145" s="52">
        <v>2312</v>
      </c>
      <c r="K145" s="52">
        <v>4174</v>
      </c>
      <c r="L145" s="52">
        <v>5702</v>
      </c>
      <c r="M145" s="52">
        <v>7689</v>
      </c>
      <c r="N145" s="52">
        <v>8693</v>
      </c>
      <c r="O145" s="52">
        <v>10031</v>
      </c>
      <c r="P145" s="52">
        <v>16038</v>
      </c>
      <c r="Q145" s="52">
        <v>14805</v>
      </c>
      <c r="R145" s="52">
        <v>19210</v>
      </c>
      <c r="S145" s="52">
        <v>20997</v>
      </c>
      <c r="T145" s="52">
        <v>25285</v>
      </c>
      <c r="U145" s="52">
        <v>30696</v>
      </c>
      <c r="V145" s="52">
        <v>32695</v>
      </c>
      <c r="W145" s="52">
        <v>32931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161</v>
      </c>
      <c r="D147" s="52">
        <v>250</v>
      </c>
      <c r="E147" s="52">
        <v>344</v>
      </c>
      <c r="F147" s="52">
        <v>400</v>
      </c>
      <c r="G147" s="52">
        <v>426</v>
      </c>
      <c r="H147" s="52">
        <v>402</v>
      </c>
      <c r="I147" s="52">
        <v>342</v>
      </c>
      <c r="J147" s="52">
        <v>303</v>
      </c>
      <c r="K147" s="52">
        <v>348</v>
      </c>
      <c r="L147" s="52">
        <v>560</v>
      </c>
      <c r="M147" s="52">
        <v>625</v>
      </c>
      <c r="N147" s="52">
        <v>1003</v>
      </c>
      <c r="O147" s="52">
        <v>1354</v>
      </c>
      <c r="P147" s="52">
        <v>2270</v>
      </c>
      <c r="Q147" s="52">
        <v>2918</v>
      </c>
      <c r="R147" s="52">
        <v>3816</v>
      </c>
      <c r="S147" s="52">
        <v>3783</v>
      </c>
      <c r="T147" s="52">
        <v>4812</v>
      </c>
      <c r="U147" s="52">
        <v>7580</v>
      </c>
      <c r="V147" s="52">
        <v>11444</v>
      </c>
      <c r="W147" s="52">
        <v>14422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292</v>
      </c>
      <c r="D149" s="52">
        <v>585</v>
      </c>
      <c r="E149" s="52">
        <v>1341</v>
      </c>
      <c r="F149" s="52">
        <v>2286</v>
      </c>
      <c r="G149" s="52">
        <v>1195</v>
      </c>
      <c r="H149" s="52">
        <v>480</v>
      </c>
      <c r="I149" s="52">
        <v>256</v>
      </c>
      <c r="J149" s="52">
        <v>295</v>
      </c>
      <c r="K149" s="52">
        <v>787</v>
      </c>
      <c r="L149" s="52">
        <v>1161</v>
      </c>
      <c r="M149" s="52">
        <v>1942</v>
      </c>
      <c r="N149" s="52">
        <v>1779</v>
      </c>
      <c r="O149" s="52">
        <v>1479</v>
      </c>
      <c r="P149" s="52">
        <v>2082</v>
      </c>
      <c r="Q149" s="52">
        <v>1604</v>
      </c>
      <c r="R149" s="52">
        <v>2186</v>
      </c>
      <c r="S149" s="52">
        <v>2653</v>
      </c>
      <c r="T149" s="52">
        <v>3608</v>
      </c>
      <c r="U149" s="52">
        <v>4550</v>
      </c>
      <c r="V149" s="52">
        <v>4493</v>
      </c>
      <c r="W149" s="52">
        <v>3839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</v>
      </c>
      <c r="L150" s="52">
        <v>1</v>
      </c>
      <c r="M150" s="52">
        <v>2</v>
      </c>
      <c r="N150" s="52">
        <v>0</v>
      </c>
      <c r="O150" s="52">
        <v>2</v>
      </c>
      <c r="P150" s="52">
        <v>3</v>
      </c>
      <c r="Q150" s="52">
        <v>2</v>
      </c>
      <c r="R150" s="52">
        <v>4</v>
      </c>
      <c r="S150" s="52">
        <v>4</v>
      </c>
      <c r="T150" s="52">
        <v>4</v>
      </c>
      <c r="U150" s="52">
        <v>4</v>
      </c>
      <c r="V150" s="52">
        <v>4</v>
      </c>
      <c r="W150" s="52">
        <v>8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2999</v>
      </c>
      <c r="D153" s="52">
        <v>5344</v>
      </c>
      <c r="E153" s="52">
        <v>4756</v>
      </c>
      <c r="F153" s="52">
        <v>4885</v>
      </c>
      <c r="G153" s="52">
        <v>4523</v>
      </c>
      <c r="H153" s="52">
        <v>3642</v>
      </c>
      <c r="I153" s="52">
        <v>3572</v>
      </c>
      <c r="J153" s="52">
        <v>4319</v>
      </c>
      <c r="K153" s="52">
        <v>5585</v>
      </c>
      <c r="L153" s="52">
        <v>8314</v>
      </c>
      <c r="M153" s="52">
        <v>9195</v>
      </c>
      <c r="N153" s="52">
        <v>10506</v>
      </c>
      <c r="O153" s="52">
        <v>10124</v>
      </c>
      <c r="P153" s="52">
        <v>13940</v>
      </c>
      <c r="Q153" s="52">
        <v>12952</v>
      </c>
      <c r="R153" s="52">
        <v>17634</v>
      </c>
      <c r="S153" s="52">
        <v>19253</v>
      </c>
      <c r="T153" s="52">
        <v>25535</v>
      </c>
      <c r="U153" s="52">
        <v>31541</v>
      </c>
      <c r="V153" s="52">
        <v>34276</v>
      </c>
      <c r="W153" s="52">
        <v>35089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112</v>
      </c>
      <c r="D154" s="52">
        <v>85</v>
      </c>
      <c r="E154" s="52">
        <v>224</v>
      </c>
      <c r="F154" s="52">
        <v>23</v>
      </c>
      <c r="G154" s="52">
        <v>35</v>
      </c>
      <c r="H154" s="52">
        <v>111</v>
      </c>
      <c r="I154" s="52">
        <v>413</v>
      </c>
      <c r="J154" s="52">
        <v>473</v>
      </c>
      <c r="K154" s="52">
        <v>1988</v>
      </c>
      <c r="L154" s="52">
        <v>1079</v>
      </c>
      <c r="M154" s="52">
        <v>1143</v>
      </c>
      <c r="N154" s="52">
        <v>545</v>
      </c>
      <c r="O154" s="52">
        <v>1733</v>
      </c>
      <c r="P154" s="52">
        <v>3133</v>
      </c>
      <c r="Q154" s="52">
        <v>4047</v>
      </c>
      <c r="R154" s="52">
        <v>4308</v>
      </c>
      <c r="S154" s="52">
        <v>5613</v>
      </c>
      <c r="T154" s="52">
        <v>4205</v>
      </c>
      <c r="U154" s="52">
        <v>4324</v>
      </c>
      <c r="V154" s="52">
        <v>5380</v>
      </c>
      <c r="W154" s="52">
        <v>7826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159</v>
      </c>
      <c r="D158" s="52">
        <v>322</v>
      </c>
      <c r="E158" s="52">
        <v>318</v>
      </c>
      <c r="F158" s="52">
        <v>395</v>
      </c>
      <c r="G158" s="52">
        <v>331</v>
      </c>
      <c r="H158" s="52">
        <v>289</v>
      </c>
      <c r="I158" s="52">
        <v>342</v>
      </c>
      <c r="J158" s="52">
        <v>392</v>
      </c>
      <c r="K158" s="52">
        <v>681</v>
      </c>
      <c r="L158" s="52">
        <v>720</v>
      </c>
      <c r="M158" s="52">
        <v>878</v>
      </c>
      <c r="N158" s="52">
        <v>899</v>
      </c>
      <c r="O158" s="52">
        <v>931</v>
      </c>
      <c r="P158" s="52">
        <v>1526</v>
      </c>
      <c r="Q158" s="52">
        <v>1368</v>
      </c>
      <c r="R158" s="52">
        <v>1860</v>
      </c>
      <c r="S158" s="52">
        <v>2058</v>
      </c>
      <c r="T158" s="52">
        <v>2226</v>
      </c>
      <c r="U158" s="52">
        <v>2534</v>
      </c>
      <c r="V158" s="52">
        <v>1972</v>
      </c>
      <c r="W158" s="52">
        <v>2562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3243</v>
      </c>
      <c r="D159" s="36">
        <v>5695</v>
      </c>
      <c r="E159" s="36">
        <v>6001</v>
      </c>
      <c r="F159" s="36">
        <v>6798</v>
      </c>
      <c r="G159" s="36">
        <v>5427</v>
      </c>
      <c r="H159" s="36">
        <v>3943</v>
      </c>
      <c r="I159" s="36">
        <v>3898</v>
      </c>
      <c r="J159" s="36">
        <v>4691</v>
      </c>
      <c r="K159" s="36">
        <v>7687</v>
      </c>
      <c r="L159" s="36">
        <v>9836</v>
      </c>
      <c r="M159" s="36">
        <v>11410</v>
      </c>
      <c r="N159" s="36">
        <v>11942</v>
      </c>
      <c r="O159" s="36">
        <v>12410</v>
      </c>
      <c r="P159" s="36">
        <v>17617</v>
      </c>
      <c r="Q159" s="36">
        <v>17259</v>
      </c>
      <c r="R159" s="36">
        <v>22253</v>
      </c>
      <c r="S159" s="36">
        <v>25480</v>
      </c>
      <c r="T159" s="36">
        <v>31114</v>
      </c>
      <c r="U159" s="36">
        <v>37909</v>
      </c>
      <c r="V159" s="36">
        <v>42190</v>
      </c>
      <c r="W159" s="36">
        <v>44209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30237</v>
      </c>
      <c r="D163" s="52">
        <v>30107</v>
      </c>
      <c r="E163" s="52">
        <v>0</v>
      </c>
      <c r="F163" s="52">
        <v>0</v>
      </c>
      <c r="G163" s="52">
        <v>0</v>
      </c>
      <c r="H163" s="52">
        <v>0</v>
      </c>
      <c r="I163" s="52">
        <v>8742</v>
      </c>
      <c r="J163" s="52">
        <v>22001</v>
      </c>
      <c r="K163" s="52">
        <v>12393</v>
      </c>
      <c r="L163" s="52">
        <v>14152</v>
      </c>
      <c r="M163" s="52">
        <v>7648</v>
      </c>
      <c r="N163" s="52">
        <v>18972</v>
      </c>
      <c r="O163" s="52">
        <v>23431</v>
      </c>
      <c r="P163" s="52">
        <v>0</v>
      </c>
      <c r="Q163" s="52">
        <v>0</v>
      </c>
      <c r="R163" s="52">
        <v>0</v>
      </c>
      <c r="S163" s="52">
        <v>2</v>
      </c>
      <c r="T163" s="52">
        <v>0</v>
      </c>
      <c r="U163" s="52">
        <v>0</v>
      </c>
      <c r="V163" s="52">
        <v>0</v>
      </c>
      <c r="W163" s="52">
        <v>1823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3699</v>
      </c>
      <c r="D165" s="52">
        <v>2866</v>
      </c>
      <c r="E165" s="52">
        <v>1549</v>
      </c>
      <c r="F165" s="52">
        <v>476</v>
      </c>
      <c r="G165" s="52">
        <v>71</v>
      </c>
      <c r="H165" s="52">
        <v>37</v>
      </c>
      <c r="I165" s="52">
        <v>336</v>
      </c>
      <c r="J165" s="52">
        <v>1206</v>
      </c>
      <c r="K165" s="52">
        <v>1409</v>
      </c>
      <c r="L165" s="52">
        <v>2038</v>
      </c>
      <c r="M165" s="52">
        <v>1223</v>
      </c>
      <c r="N165" s="52">
        <v>1673</v>
      </c>
      <c r="O165" s="52">
        <v>2142</v>
      </c>
      <c r="P165" s="52">
        <v>1692</v>
      </c>
      <c r="Q165" s="52">
        <v>856</v>
      </c>
      <c r="R165" s="52">
        <v>202</v>
      </c>
      <c r="S165" s="52">
        <v>199</v>
      </c>
      <c r="T165" s="52">
        <v>291</v>
      </c>
      <c r="U165" s="52">
        <v>493</v>
      </c>
      <c r="V165" s="52">
        <v>612</v>
      </c>
      <c r="W165" s="52">
        <v>783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5596</v>
      </c>
      <c r="D167" s="52">
        <v>6347</v>
      </c>
      <c r="E167" s="52">
        <v>1742</v>
      </c>
      <c r="F167" s="52">
        <v>0</v>
      </c>
      <c r="G167" s="52">
        <v>0</v>
      </c>
      <c r="H167" s="52">
        <v>0</v>
      </c>
      <c r="I167" s="52">
        <v>1822</v>
      </c>
      <c r="J167" s="52">
        <v>1291</v>
      </c>
      <c r="K167" s="52">
        <v>2334</v>
      </c>
      <c r="L167" s="52">
        <v>3066</v>
      </c>
      <c r="M167" s="52">
        <v>2032</v>
      </c>
      <c r="N167" s="52">
        <v>3054</v>
      </c>
      <c r="O167" s="52">
        <v>3217</v>
      </c>
      <c r="P167" s="52">
        <v>248</v>
      </c>
      <c r="Q167" s="52">
        <v>410</v>
      </c>
      <c r="R167" s="52">
        <v>951</v>
      </c>
      <c r="S167" s="52">
        <v>906</v>
      </c>
      <c r="T167" s="52">
        <v>1084</v>
      </c>
      <c r="U167" s="52">
        <v>1027</v>
      </c>
      <c r="V167" s="52">
        <v>1078</v>
      </c>
      <c r="W167" s="52">
        <v>986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2</v>
      </c>
      <c r="D168" s="52">
        <v>2</v>
      </c>
      <c r="E168" s="52">
        <v>1</v>
      </c>
      <c r="F168" s="52">
        <v>0</v>
      </c>
      <c r="G168" s="52">
        <v>0</v>
      </c>
      <c r="H168" s="52">
        <v>0</v>
      </c>
      <c r="I168" s="52">
        <v>1</v>
      </c>
      <c r="J168" s="52">
        <v>2</v>
      </c>
      <c r="K168" s="52">
        <v>6</v>
      </c>
      <c r="L168" s="52">
        <v>5</v>
      </c>
      <c r="M168" s="52">
        <v>3</v>
      </c>
      <c r="N168" s="52">
        <v>1</v>
      </c>
      <c r="O168" s="52">
        <v>4</v>
      </c>
      <c r="P168" s="52">
        <v>0</v>
      </c>
      <c r="Q168" s="52">
        <v>0</v>
      </c>
      <c r="R168" s="52">
        <v>2</v>
      </c>
      <c r="S168" s="52">
        <v>1</v>
      </c>
      <c r="T168" s="52">
        <v>1</v>
      </c>
      <c r="U168" s="52">
        <v>0</v>
      </c>
      <c r="V168" s="52">
        <v>2</v>
      </c>
      <c r="W168" s="52">
        <v>2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57449</v>
      </c>
      <c r="D171" s="52">
        <v>57904</v>
      </c>
      <c r="E171" s="52">
        <v>6187</v>
      </c>
      <c r="F171" s="52">
        <v>0</v>
      </c>
      <c r="G171" s="52">
        <v>1</v>
      </c>
      <c r="H171" s="52">
        <v>1</v>
      </c>
      <c r="I171" s="52">
        <v>25247</v>
      </c>
      <c r="J171" s="52">
        <v>18706</v>
      </c>
      <c r="K171" s="52">
        <v>16577</v>
      </c>
      <c r="L171" s="52">
        <v>21946</v>
      </c>
      <c r="M171" s="52">
        <v>9654</v>
      </c>
      <c r="N171" s="52">
        <v>18062</v>
      </c>
      <c r="O171" s="52">
        <v>21931</v>
      </c>
      <c r="P171" s="52">
        <v>1667</v>
      </c>
      <c r="Q171" s="52">
        <v>3298</v>
      </c>
      <c r="R171" s="52">
        <v>7664</v>
      </c>
      <c r="S171" s="52">
        <v>6550</v>
      </c>
      <c r="T171" s="52">
        <v>7668</v>
      </c>
      <c r="U171" s="52">
        <v>7149</v>
      </c>
      <c r="V171" s="52">
        <v>8247</v>
      </c>
      <c r="W171" s="52">
        <v>9012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2136</v>
      </c>
      <c r="D172" s="52">
        <v>920</v>
      </c>
      <c r="E172" s="52">
        <v>292</v>
      </c>
      <c r="F172" s="52">
        <v>0</v>
      </c>
      <c r="G172" s="52">
        <v>0</v>
      </c>
      <c r="H172" s="52">
        <v>0</v>
      </c>
      <c r="I172" s="52">
        <v>2923</v>
      </c>
      <c r="J172" s="52">
        <v>2060</v>
      </c>
      <c r="K172" s="52">
        <v>5898</v>
      </c>
      <c r="L172" s="52">
        <v>2857</v>
      </c>
      <c r="M172" s="52">
        <v>1199</v>
      </c>
      <c r="N172" s="52">
        <v>937</v>
      </c>
      <c r="O172" s="52">
        <v>3761</v>
      </c>
      <c r="P172" s="52">
        <v>375</v>
      </c>
      <c r="Q172" s="52">
        <v>1028</v>
      </c>
      <c r="R172" s="52">
        <v>1870</v>
      </c>
      <c r="S172" s="52">
        <v>1910</v>
      </c>
      <c r="T172" s="52">
        <v>1266</v>
      </c>
      <c r="U172" s="52">
        <v>976</v>
      </c>
      <c r="V172" s="52">
        <v>1291</v>
      </c>
      <c r="W172" s="52">
        <v>2009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3057</v>
      </c>
      <c r="D176" s="52">
        <v>3501</v>
      </c>
      <c r="E176" s="52">
        <v>413</v>
      </c>
      <c r="F176" s="52">
        <v>0</v>
      </c>
      <c r="G176" s="52">
        <v>0</v>
      </c>
      <c r="H176" s="52">
        <v>0</v>
      </c>
      <c r="I176" s="52">
        <v>2423</v>
      </c>
      <c r="J176" s="52">
        <v>1701</v>
      </c>
      <c r="K176" s="52">
        <v>2018</v>
      </c>
      <c r="L176" s="52">
        <v>1901</v>
      </c>
      <c r="M176" s="52">
        <v>923</v>
      </c>
      <c r="N176" s="52">
        <v>1540</v>
      </c>
      <c r="O176" s="52">
        <v>2018</v>
      </c>
      <c r="P176" s="52">
        <v>184</v>
      </c>
      <c r="Q176" s="52">
        <v>347</v>
      </c>
      <c r="R176" s="52">
        <v>812</v>
      </c>
      <c r="S176" s="52">
        <v>698</v>
      </c>
      <c r="T176" s="52">
        <v>668</v>
      </c>
      <c r="U176" s="52">
        <v>574</v>
      </c>
      <c r="V176" s="52">
        <v>473</v>
      </c>
      <c r="W176" s="52">
        <v>652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62126</v>
      </c>
      <c r="D177" s="36">
        <v>61673</v>
      </c>
      <c r="E177" s="36">
        <v>7809</v>
      </c>
      <c r="F177" s="36">
        <v>1</v>
      </c>
      <c r="G177" s="36">
        <v>1</v>
      </c>
      <c r="H177" s="36">
        <v>1</v>
      </c>
      <c r="I177" s="36">
        <v>27571</v>
      </c>
      <c r="J177" s="36">
        <v>20356</v>
      </c>
      <c r="K177" s="36">
        <v>22800</v>
      </c>
      <c r="L177" s="36">
        <v>25972</v>
      </c>
      <c r="M177" s="36">
        <v>11967</v>
      </c>
      <c r="N177" s="36">
        <v>20517</v>
      </c>
      <c r="O177" s="36">
        <v>26893</v>
      </c>
      <c r="P177" s="36">
        <v>2120</v>
      </c>
      <c r="Q177" s="36">
        <v>4362</v>
      </c>
      <c r="R177" s="36">
        <v>9689</v>
      </c>
      <c r="S177" s="36">
        <v>8673</v>
      </c>
      <c r="T177" s="36">
        <v>9358</v>
      </c>
      <c r="U177" s="36">
        <v>8577</v>
      </c>
      <c r="V177" s="36">
        <v>10137</v>
      </c>
      <c r="W177" s="36">
        <v>11360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3406</v>
      </c>
      <c r="D5" s="52">
        <v>0</v>
      </c>
      <c r="E5" s="52">
        <v>0</v>
      </c>
      <c r="F5" s="52">
        <v>0</v>
      </c>
      <c r="G5" s="52">
        <v>0</v>
      </c>
      <c r="H5" s="52">
        <v>2090</v>
      </c>
      <c r="I5" s="52">
        <v>6892</v>
      </c>
      <c r="J5" s="52">
        <v>7278</v>
      </c>
      <c r="K5" s="52">
        <v>5006</v>
      </c>
      <c r="L5" s="52">
        <v>2647</v>
      </c>
      <c r="M5" s="52">
        <v>2802</v>
      </c>
      <c r="N5" s="52">
        <v>91</v>
      </c>
      <c r="O5" s="52">
        <v>2445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322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69</v>
      </c>
      <c r="D8" s="52">
        <v>0</v>
      </c>
      <c r="E8" s="52">
        <v>0</v>
      </c>
      <c r="F8" s="52">
        <v>0</v>
      </c>
      <c r="G8" s="52">
        <v>0</v>
      </c>
      <c r="H8" s="52">
        <v>111</v>
      </c>
      <c r="I8" s="52">
        <v>239</v>
      </c>
      <c r="J8" s="52">
        <v>192</v>
      </c>
      <c r="K8" s="52">
        <v>33</v>
      </c>
      <c r="L8" s="52">
        <v>68</v>
      </c>
      <c r="M8" s="52">
        <v>15</v>
      </c>
      <c r="N8" s="52">
        <v>3</v>
      </c>
      <c r="O8" s="52">
        <v>123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49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</v>
      </c>
      <c r="D10" s="52">
        <v>0</v>
      </c>
      <c r="E10" s="52">
        <v>0</v>
      </c>
      <c r="F10" s="52">
        <v>0</v>
      </c>
      <c r="G10" s="52">
        <v>0</v>
      </c>
      <c r="H10" s="52">
        <v>4</v>
      </c>
      <c r="I10" s="52">
        <v>23</v>
      </c>
      <c r="J10" s="52">
        <v>56</v>
      </c>
      <c r="K10" s="52">
        <v>49</v>
      </c>
      <c r="L10" s="52">
        <v>25</v>
      </c>
      <c r="M10" s="52">
        <v>17</v>
      </c>
      <c r="N10" s="52">
        <v>1</v>
      </c>
      <c r="O10" s="52">
        <v>11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292</v>
      </c>
      <c r="D11" s="52">
        <v>0</v>
      </c>
      <c r="E11" s="52">
        <v>0</v>
      </c>
      <c r="F11" s="52">
        <v>0</v>
      </c>
      <c r="G11" s="52">
        <v>0</v>
      </c>
      <c r="H11" s="52">
        <v>237</v>
      </c>
      <c r="I11" s="52">
        <v>417</v>
      </c>
      <c r="J11" s="52">
        <v>423</v>
      </c>
      <c r="K11" s="52">
        <v>466</v>
      </c>
      <c r="L11" s="52">
        <v>288</v>
      </c>
      <c r="M11" s="52">
        <v>440</v>
      </c>
      <c r="N11" s="52">
        <v>12</v>
      </c>
      <c r="O11" s="52">
        <v>270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27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</v>
      </c>
      <c r="L12" s="52">
        <v>1</v>
      </c>
      <c r="M12" s="52">
        <v>1</v>
      </c>
      <c r="N12" s="52">
        <v>0</v>
      </c>
      <c r="O12" s="52">
        <v>1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2999</v>
      </c>
      <c r="D15" s="52">
        <v>0</v>
      </c>
      <c r="E15" s="52">
        <v>0</v>
      </c>
      <c r="F15" s="52">
        <v>0</v>
      </c>
      <c r="G15" s="52">
        <v>0</v>
      </c>
      <c r="H15" s="52">
        <v>1794</v>
      </c>
      <c r="I15" s="52">
        <v>5782</v>
      </c>
      <c r="J15" s="52">
        <v>6125</v>
      </c>
      <c r="K15" s="52">
        <v>3311</v>
      </c>
      <c r="L15" s="52">
        <v>2064</v>
      </c>
      <c r="M15" s="52">
        <v>2085</v>
      </c>
      <c r="N15" s="52">
        <v>74</v>
      </c>
      <c r="O15" s="52">
        <v>1847</v>
      </c>
      <c r="P15" s="52">
        <v>1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241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112</v>
      </c>
      <c r="D16" s="52">
        <v>0</v>
      </c>
      <c r="E16" s="52">
        <v>0</v>
      </c>
      <c r="F16" s="52">
        <v>0</v>
      </c>
      <c r="G16" s="52">
        <v>0</v>
      </c>
      <c r="H16" s="52">
        <v>55</v>
      </c>
      <c r="I16" s="52">
        <v>670</v>
      </c>
      <c r="J16" s="52">
        <v>674</v>
      </c>
      <c r="K16" s="52">
        <v>1179</v>
      </c>
      <c r="L16" s="52">
        <v>269</v>
      </c>
      <c r="M16" s="52">
        <v>259</v>
      </c>
      <c r="N16" s="52">
        <v>4</v>
      </c>
      <c r="O16" s="52">
        <v>316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54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160</v>
      </c>
      <c r="D21" s="52">
        <v>0</v>
      </c>
      <c r="E21" s="52">
        <v>0</v>
      </c>
      <c r="F21" s="52">
        <v>0</v>
      </c>
      <c r="G21" s="52">
        <v>0</v>
      </c>
      <c r="H21" s="52">
        <v>143</v>
      </c>
      <c r="I21" s="52">
        <v>557</v>
      </c>
      <c r="J21" s="52">
        <v>561</v>
      </c>
      <c r="K21" s="52">
        <v>407</v>
      </c>
      <c r="L21" s="52">
        <v>181</v>
      </c>
      <c r="M21" s="52">
        <v>201</v>
      </c>
      <c r="N21" s="52">
        <v>6</v>
      </c>
      <c r="O21" s="52">
        <v>171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18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3246</v>
      </c>
      <c r="D22" s="36">
        <v>0</v>
      </c>
      <c r="E22" s="36">
        <v>0</v>
      </c>
      <c r="F22" s="36">
        <v>0</v>
      </c>
      <c r="G22" s="36">
        <v>0</v>
      </c>
      <c r="H22" s="36">
        <v>1947</v>
      </c>
      <c r="I22" s="36">
        <v>6335</v>
      </c>
      <c r="J22" s="36">
        <v>6717</v>
      </c>
      <c r="K22" s="36">
        <v>4599</v>
      </c>
      <c r="L22" s="36">
        <v>2466</v>
      </c>
      <c r="M22" s="36">
        <v>2601</v>
      </c>
      <c r="N22" s="36">
        <v>85</v>
      </c>
      <c r="O22" s="36">
        <v>2274</v>
      </c>
      <c r="P22" s="36">
        <v>1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304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926</v>
      </c>
      <c r="D26" s="52">
        <v>1082</v>
      </c>
      <c r="E26" s="52">
        <v>583</v>
      </c>
      <c r="F26" s="52">
        <v>2068</v>
      </c>
      <c r="G26" s="52">
        <v>4278</v>
      </c>
      <c r="H26" s="52">
        <v>3751</v>
      </c>
      <c r="I26" s="52">
        <v>3040</v>
      </c>
      <c r="J26" s="52">
        <v>1663</v>
      </c>
      <c r="K26" s="52">
        <v>2553</v>
      </c>
      <c r="L26" s="52">
        <v>2194</v>
      </c>
      <c r="M26" s="52">
        <v>2302</v>
      </c>
      <c r="N26" s="52">
        <v>1577</v>
      </c>
      <c r="O26" s="52">
        <v>1615</v>
      </c>
      <c r="P26" s="52">
        <v>2594</v>
      </c>
      <c r="Q26" s="52">
        <v>2220</v>
      </c>
      <c r="R26" s="52">
        <v>3076</v>
      </c>
      <c r="S26" s="52">
        <v>2884</v>
      </c>
      <c r="T26" s="52">
        <v>3532</v>
      </c>
      <c r="U26" s="52">
        <v>3741</v>
      </c>
      <c r="V26" s="52">
        <v>5050</v>
      </c>
      <c r="W26" s="52">
        <v>4676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19</v>
      </c>
      <c r="D29" s="52">
        <v>6</v>
      </c>
      <c r="E29" s="52">
        <v>4</v>
      </c>
      <c r="F29" s="52">
        <v>14</v>
      </c>
      <c r="G29" s="52">
        <v>175</v>
      </c>
      <c r="H29" s="52">
        <v>200</v>
      </c>
      <c r="I29" s="52">
        <v>105</v>
      </c>
      <c r="J29" s="52">
        <v>44</v>
      </c>
      <c r="K29" s="52">
        <v>16</v>
      </c>
      <c r="L29" s="52">
        <v>55</v>
      </c>
      <c r="M29" s="52">
        <v>11</v>
      </c>
      <c r="N29" s="52">
        <v>52</v>
      </c>
      <c r="O29" s="52">
        <v>82</v>
      </c>
      <c r="P29" s="52">
        <v>100</v>
      </c>
      <c r="Q29" s="52">
        <v>38</v>
      </c>
      <c r="R29" s="52">
        <v>95</v>
      </c>
      <c r="S29" s="52">
        <v>88</v>
      </c>
      <c r="T29" s="52">
        <v>183</v>
      </c>
      <c r="U29" s="52">
        <v>482</v>
      </c>
      <c r="V29" s="52">
        <v>935</v>
      </c>
      <c r="W29" s="52">
        <v>711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80</v>
      </c>
      <c r="D31" s="52">
        <v>105</v>
      </c>
      <c r="E31" s="52">
        <v>124</v>
      </c>
      <c r="F31" s="52">
        <v>658</v>
      </c>
      <c r="G31" s="52">
        <v>888</v>
      </c>
      <c r="H31" s="52">
        <v>427</v>
      </c>
      <c r="I31" s="52">
        <v>185</v>
      </c>
      <c r="J31" s="52">
        <v>97</v>
      </c>
      <c r="K31" s="52">
        <v>240</v>
      </c>
      <c r="L31" s="52">
        <v>242</v>
      </c>
      <c r="M31" s="52">
        <v>363</v>
      </c>
      <c r="N31" s="52">
        <v>219</v>
      </c>
      <c r="O31" s="52">
        <v>180</v>
      </c>
      <c r="P31" s="52">
        <v>282</v>
      </c>
      <c r="Q31" s="52">
        <v>193</v>
      </c>
      <c r="R31" s="52">
        <v>279</v>
      </c>
      <c r="S31" s="52">
        <v>278</v>
      </c>
      <c r="T31" s="52">
        <v>382</v>
      </c>
      <c r="U31" s="52">
        <v>421</v>
      </c>
      <c r="V31" s="52">
        <v>514</v>
      </c>
      <c r="W31" s="52">
        <v>384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0</v>
      </c>
      <c r="M32" s="52">
        <v>1</v>
      </c>
      <c r="N32" s="52">
        <v>0</v>
      </c>
      <c r="O32" s="52">
        <v>0</v>
      </c>
      <c r="P32" s="52">
        <v>1</v>
      </c>
      <c r="Q32" s="52">
        <v>0</v>
      </c>
      <c r="R32" s="52">
        <v>1</v>
      </c>
      <c r="S32" s="52">
        <v>1</v>
      </c>
      <c r="T32" s="52">
        <v>1</v>
      </c>
      <c r="U32" s="52">
        <v>1</v>
      </c>
      <c r="V32" s="52">
        <v>1</v>
      </c>
      <c r="W32" s="52">
        <v>1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816</v>
      </c>
      <c r="D35" s="52">
        <v>962</v>
      </c>
      <c r="E35" s="52">
        <v>438</v>
      </c>
      <c r="F35" s="52">
        <v>1403</v>
      </c>
      <c r="G35" s="52">
        <v>3363</v>
      </c>
      <c r="H35" s="52">
        <v>3226</v>
      </c>
      <c r="I35" s="52">
        <v>2559</v>
      </c>
      <c r="J35" s="52">
        <v>1411</v>
      </c>
      <c r="K35" s="52">
        <v>1705</v>
      </c>
      <c r="L35" s="52">
        <v>1727</v>
      </c>
      <c r="M35" s="52">
        <v>1724</v>
      </c>
      <c r="N35" s="52">
        <v>1291</v>
      </c>
      <c r="O35" s="52">
        <v>1225</v>
      </c>
      <c r="P35" s="52">
        <v>1887</v>
      </c>
      <c r="Q35" s="52">
        <v>1543</v>
      </c>
      <c r="R35" s="52">
        <v>2247</v>
      </c>
      <c r="S35" s="52">
        <v>2016</v>
      </c>
      <c r="T35" s="52">
        <v>2704</v>
      </c>
      <c r="U35" s="52">
        <v>2918</v>
      </c>
      <c r="V35" s="52">
        <v>3919</v>
      </c>
      <c r="W35" s="52">
        <v>3507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30</v>
      </c>
      <c r="D36" s="52">
        <v>15</v>
      </c>
      <c r="E36" s="52">
        <v>21</v>
      </c>
      <c r="F36" s="52">
        <v>7</v>
      </c>
      <c r="G36" s="52">
        <v>27</v>
      </c>
      <c r="H36" s="52">
        <v>98</v>
      </c>
      <c r="I36" s="52">
        <v>296</v>
      </c>
      <c r="J36" s="52">
        <v>155</v>
      </c>
      <c r="K36" s="52">
        <v>607</v>
      </c>
      <c r="L36" s="52">
        <v>225</v>
      </c>
      <c r="M36" s="52">
        <v>214</v>
      </c>
      <c r="N36" s="52">
        <v>67</v>
      </c>
      <c r="O36" s="52">
        <v>210</v>
      </c>
      <c r="P36" s="52">
        <v>424</v>
      </c>
      <c r="Q36" s="52">
        <v>484</v>
      </c>
      <c r="R36" s="52">
        <v>549</v>
      </c>
      <c r="S36" s="52">
        <v>589</v>
      </c>
      <c r="T36" s="52">
        <v>445</v>
      </c>
      <c r="U36" s="52">
        <v>401</v>
      </c>
      <c r="V36" s="52">
        <v>616</v>
      </c>
      <c r="W36" s="52">
        <v>784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43</v>
      </c>
      <c r="D40" s="52">
        <v>58</v>
      </c>
      <c r="E40" s="52">
        <v>29</v>
      </c>
      <c r="F40" s="52">
        <v>114</v>
      </c>
      <c r="G40" s="52">
        <v>245</v>
      </c>
      <c r="H40" s="52">
        <v>257</v>
      </c>
      <c r="I40" s="52">
        <v>246</v>
      </c>
      <c r="J40" s="52">
        <v>128</v>
      </c>
      <c r="K40" s="52">
        <v>208</v>
      </c>
      <c r="L40" s="52">
        <v>150</v>
      </c>
      <c r="M40" s="52">
        <v>165</v>
      </c>
      <c r="N40" s="52">
        <v>110</v>
      </c>
      <c r="O40" s="52">
        <v>113</v>
      </c>
      <c r="P40" s="52">
        <v>208</v>
      </c>
      <c r="Q40" s="52">
        <v>164</v>
      </c>
      <c r="R40" s="52">
        <v>238</v>
      </c>
      <c r="S40" s="52">
        <v>216</v>
      </c>
      <c r="T40" s="52">
        <v>236</v>
      </c>
      <c r="U40" s="52">
        <v>235</v>
      </c>
      <c r="V40" s="52">
        <v>226</v>
      </c>
      <c r="W40" s="52">
        <v>256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883</v>
      </c>
      <c r="D41" s="36">
        <v>1024</v>
      </c>
      <c r="E41" s="36">
        <v>554</v>
      </c>
      <c r="F41" s="36">
        <v>1954</v>
      </c>
      <c r="G41" s="36">
        <v>4033</v>
      </c>
      <c r="H41" s="36">
        <v>3494</v>
      </c>
      <c r="I41" s="36">
        <v>2794</v>
      </c>
      <c r="J41" s="36">
        <v>1535</v>
      </c>
      <c r="K41" s="36">
        <v>2345</v>
      </c>
      <c r="L41" s="36">
        <v>2044</v>
      </c>
      <c r="M41" s="36">
        <v>2137</v>
      </c>
      <c r="N41" s="36">
        <v>1467</v>
      </c>
      <c r="O41" s="36">
        <v>1502</v>
      </c>
      <c r="P41" s="36">
        <v>2386</v>
      </c>
      <c r="Q41" s="36">
        <v>2056</v>
      </c>
      <c r="R41" s="36">
        <v>2838</v>
      </c>
      <c r="S41" s="36">
        <v>2668</v>
      </c>
      <c r="T41" s="36">
        <v>3296</v>
      </c>
      <c r="U41" s="36">
        <v>3506</v>
      </c>
      <c r="V41" s="36">
        <v>4824</v>
      </c>
      <c r="W41" s="36">
        <v>4420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26636</v>
      </c>
      <c r="D45" s="52">
        <v>48063</v>
      </c>
      <c r="E45" s="52">
        <v>69412</v>
      </c>
      <c r="F45" s="52">
        <v>63266</v>
      </c>
      <c r="G45" s="52">
        <v>54925</v>
      </c>
      <c r="H45" s="52">
        <v>33679</v>
      </c>
      <c r="I45" s="52">
        <v>27075</v>
      </c>
      <c r="J45" s="52">
        <v>50247</v>
      </c>
      <c r="K45" s="52">
        <v>39257</v>
      </c>
      <c r="L45" s="52">
        <v>49284</v>
      </c>
      <c r="M45" s="52">
        <v>69355</v>
      </c>
      <c r="N45" s="52">
        <v>49456</v>
      </c>
      <c r="O45" s="52">
        <v>56010</v>
      </c>
      <c r="P45" s="52">
        <v>56575</v>
      </c>
      <c r="Q45" s="52">
        <v>41234</v>
      </c>
      <c r="R45" s="52">
        <v>41133</v>
      </c>
      <c r="S45" s="52">
        <v>38567</v>
      </c>
      <c r="T45" s="52">
        <v>49641</v>
      </c>
      <c r="U45" s="52">
        <v>51453</v>
      </c>
      <c r="V45" s="52">
        <v>44877</v>
      </c>
      <c r="W45" s="52">
        <v>38234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538</v>
      </c>
      <c r="D48" s="52">
        <v>280</v>
      </c>
      <c r="E48" s="52">
        <v>522</v>
      </c>
      <c r="F48" s="52">
        <v>454</v>
      </c>
      <c r="G48" s="52">
        <v>2248</v>
      </c>
      <c r="H48" s="52">
        <v>1791</v>
      </c>
      <c r="I48" s="52">
        <v>936</v>
      </c>
      <c r="J48" s="52">
        <v>1325</v>
      </c>
      <c r="K48" s="52">
        <v>254</v>
      </c>
      <c r="L48" s="52">
        <v>1253</v>
      </c>
      <c r="M48" s="52">
        <v>350</v>
      </c>
      <c r="N48" s="52">
        <v>1610</v>
      </c>
      <c r="O48" s="52">
        <v>2826</v>
      </c>
      <c r="P48" s="52">
        <v>2197</v>
      </c>
      <c r="Q48" s="52">
        <v>711</v>
      </c>
      <c r="R48" s="52">
        <v>1270</v>
      </c>
      <c r="S48" s="52">
        <v>1171</v>
      </c>
      <c r="T48" s="52">
        <v>2571</v>
      </c>
      <c r="U48" s="52">
        <v>6636</v>
      </c>
      <c r="V48" s="52">
        <v>8312</v>
      </c>
      <c r="W48" s="52">
        <v>5814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479</v>
      </c>
      <c r="D50" s="52">
        <v>2165</v>
      </c>
      <c r="E50" s="52">
        <v>5141</v>
      </c>
      <c r="F50" s="52">
        <v>6150</v>
      </c>
      <c r="G50" s="52">
        <v>5156</v>
      </c>
      <c r="H50" s="52">
        <v>2280</v>
      </c>
      <c r="I50" s="52">
        <v>5234</v>
      </c>
      <c r="J50" s="52">
        <v>18827</v>
      </c>
      <c r="K50" s="52">
        <v>10087</v>
      </c>
      <c r="L50" s="52">
        <v>12120</v>
      </c>
      <c r="M50" s="52">
        <v>17767</v>
      </c>
      <c r="N50" s="52">
        <v>13041</v>
      </c>
      <c r="O50" s="52">
        <v>16942</v>
      </c>
      <c r="P50" s="52">
        <v>7933</v>
      </c>
      <c r="Q50" s="52">
        <v>5032</v>
      </c>
      <c r="R50" s="52">
        <v>5217</v>
      </c>
      <c r="S50" s="52">
        <v>6017</v>
      </c>
      <c r="T50" s="52">
        <v>7654</v>
      </c>
      <c r="U50" s="52">
        <v>9400</v>
      </c>
      <c r="V50" s="52">
        <v>12780</v>
      </c>
      <c r="W50" s="52">
        <v>10236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2</v>
      </c>
      <c r="F51" s="52">
        <v>1</v>
      </c>
      <c r="G51" s="52">
        <v>1</v>
      </c>
      <c r="H51" s="52">
        <v>1</v>
      </c>
      <c r="I51" s="52">
        <v>6</v>
      </c>
      <c r="J51" s="52">
        <v>23</v>
      </c>
      <c r="K51" s="52">
        <v>29</v>
      </c>
      <c r="L51" s="52">
        <v>19</v>
      </c>
      <c r="M51" s="52">
        <v>32</v>
      </c>
      <c r="N51" s="52">
        <v>0</v>
      </c>
      <c r="O51" s="52">
        <v>24</v>
      </c>
      <c r="P51" s="52">
        <v>39</v>
      </c>
      <c r="Q51" s="52">
        <v>35</v>
      </c>
      <c r="R51" s="52">
        <v>2</v>
      </c>
      <c r="S51" s="52">
        <v>13</v>
      </c>
      <c r="T51" s="52">
        <v>11</v>
      </c>
      <c r="U51" s="52">
        <v>11</v>
      </c>
      <c r="V51" s="52">
        <v>33</v>
      </c>
      <c r="W51" s="52">
        <v>20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25219</v>
      </c>
      <c r="D54" s="52">
        <v>45179</v>
      </c>
      <c r="E54" s="52">
        <v>61376</v>
      </c>
      <c r="F54" s="52">
        <v>56843</v>
      </c>
      <c r="G54" s="52">
        <v>49370</v>
      </c>
      <c r="H54" s="52">
        <v>30470</v>
      </c>
      <c r="I54" s="52">
        <v>19569</v>
      </c>
      <c r="J54" s="52">
        <v>28283</v>
      </c>
      <c r="K54" s="52">
        <v>21492</v>
      </c>
      <c r="L54" s="52">
        <v>32864</v>
      </c>
      <c r="M54" s="52">
        <v>45855</v>
      </c>
      <c r="N54" s="52">
        <v>34610</v>
      </c>
      <c r="O54" s="52">
        <v>33331</v>
      </c>
      <c r="P54" s="52">
        <v>39683</v>
      </c>
      <c r="Q54" s="52">
        <v>27536</v>
      </c>
      <c r="R54" s="52">
        <v>28859</v>
      </c>
      <c r="S54" s="52">
        <v>25182</v>
      </c>
      <c r="T54" s="52">
        <v>36047</v>
      </c>
      <c r="U54" s="52">
        <v>36960</v>
      </c>
      <c r="V54" s="52">
        <v>27712</v>
      </c>
      <c r="W54" s="52">
        <v>22868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938</v>
      </c>
      <c r="D55" s="52">
        <v>719</v>
      </c>
      <c r="E55" s="52">
        <v>2893</v>
      </c>
      <c r="F55" s="52">
        <v>272</v>
      </c>
      <c r="G55" s="52">
        <v>398</v>
      </c>
      <c r="H55" s="52">
        <v>928</v>
      </c>
      <c r="I55" s="52">
        <v>2266</v>
      </c>
      <c r="J55" s="52">
        <v>3114</v>
      </c>
      <c r="K55" s="52">
        <v>7649</v>
      </c>
      <c r="L55" s="52">
        <v>4281</v>
      </c>
      <c r="M55" s="52">
        <v>5701</v>
      </c>
      <c r="N55" s="52">
        <v>1805</v>
      </c>
      <c r="O55" s="52">
        <v>5713</v>
      </c>
      <c r="P55" s="52">
        <v>8920</v>
      </c>
      <c r="Q55" s="52">
        <v>8631</v>
      </c>
      <c r="R55" s="52">
        <v>7055</v>
      </c>
      <c r="S55" s="52">
        <v>7355</v>
      </c>
      <c r="T55" s="52">
        <v>5929</v>
      </c>
      <c r="U55" s="52">
        <v>5082</v>
      </c>
      <c r="V55" s="52">
        <v>4352</v>
      </c>
      <c r="W55" s="52">
        <v>5110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1249</v>
      </c>
      <c r="D59" s="52">
        <v>2582</v>
      </c>
      <c r="E59" s="52">
        <v>3483</v>
      </c>
      <c r="F59" s="52">
        <v>3476</v>
      </c>
      <c r="G59" s="52">
        <v>3139</v>
      </c>
      <c r="H59" s="52">
        <v>2309</v>
      </c>
      <c r="I59" s="52">
        <v>2187</v>
      </c>
      <c r="J59" s="52">
        <v>3875</v>
      </c>
      <c r="K59" s="52">
        <v>3192</v>
      </c>
      <c r="L59" s="52">
        <v>3361</v>
      </c>
      <c r="M59" s="52">
        <v>4978</v>
      </c>
      <c r="N59" s="52">
        <v>3463</v>
      </c>
      <c r="O59" s="52">
        <v>3922</v>
      </c>
      <c r="P59" s="52">
        <v>4529</v>
      </c>
      <c r="Q59" s="52">
        <v>3042</v>
      </c>
      <c r="R59" s="52">
        <v>3181</v>
      </c>
      <c r="S59" s="52">
        <v>2891</v>
      </c>
      <c r="T59" s="52">
        <v>3319</v>
      </c>
      <c r="U59" s="52">
        <v>3230</v>
      </c>
      <c r="V59" s="52">
        <v>2013</v>
      </c>
      <c r="W59" s="52">
        <v>2093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25387</v>
      </c>
      <c r="D60" s="36">
        <v>45481</v>
      </c>
      <c r="E60" s="36">
        <v>65929</v>
      </c>
      <c r="F60" s="36">
        <v>59790</v>
      </c>
      <c r="G60" s="36">
        <v>51786</v>
      </c>
      <c r="H60" s="36">
        <v>31370</v>
      </c>
      <c r="I60" s="36">
        <v>24888</v>
      </c>
      <c r="J60" s="36">
        <v>46372</v>
      </c>
      <c r="K60" s="36">
        <v>36065</v>
      </c>
      <c r="L60" s="36">
        <v>45923</v>
      </c>
      <c r="M60" s="36">
        <v>64377</v>
      </c>
      <c r="N60" s="36">
        <v>45993</v>
      </c>
      <c r="O60" s="36">
        <v>52088</v>
      </c>
      <c r="P60" s="36">
        <v>52046</v>
      </c>
      <c r="Q60" s="36">
        <v>38192</v>
      </c>
      <c r="R60" s="36">
        <v>37952</v>
      </c>
      <c r="S60" s="36">
        <v>35676</v>
      </c>
      <c r="T60" s="36">
        <v>46322</v>
      </c>
      <c r="U60" s="36">
        <v>48223</v>
      </c>
      <c r="V60" s="36">
        <v>42864</v>
      </c>
      <c r="W60" s="36">
        <v>36141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80822</v>
      </c>
      <c r="D64" s="52">
        <v>69307</v>
      </c>
      <c r="E64" s="52">
        <v>58735</v>
      </c>
      <c r="F64" s="52">
        <v>63526</v>
      </c>
      <c r="G64" s="52">
        <v>72888</v>
      </c>
      <c r="H64" s="52">
        <v>68784</v>
      </c>
      <c r="I64" s="52">
        <v>70609</v>
      </c>
      <c r="J64" s="52">
        <v>56994</v>
      </c>
      <c r="K64" s="52">
        <v>89404</v>
      </c>
      <c r="L64" s="52">
        <v>67967</v>
      </c>
      <c r="M64" s="52">
        <v>95254</v>
      </c>
      <c r="N64" s="52">
        <v>61594</v>
      </c>
      <c r="O64" s="52">
        <v>52332</v>
      </c>
      <c r="P64" s="52">
        <v>50601</v>
      </c>
      <c r="Q64" s="52">
        <v>82382</v>
      </c>
      <c r="R64" s="52">
        <v>63394</v>
      </c>
      <c r="S64" s="52">
        <v>70569</v>
      </c>
      <c r="T64" s="52">
        <v>75117</v>
      </c>
      <c r="U64" s="52">
        <v>78036</v>
      </c>
      <c r="V64" s="52">
        <v>70448</v>
      </c>
      <c r="W64" s="52">
        <v>93821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1633</v>
      </c>
      <c r="D67" s="52">
        <v>404</v>
      </c>
      <c r="E67" s="52">
        <v>442</v>
      </c>
      <c r="F67" s="52">
        <v>455</v>
      </c>
      <c r="G67" s="52">
        <v>2983</v>
      </c>
      <c r="H67" s="52">
        <v>3657</v>
      </c>
      <c r="I67" s="52">
        <v>2440</v>
      </c>
      <c r="J67" s="52">
        <v>1503</v>
      </c>
      <c r="K67" s="52">
        <v>579</v>
      </c>
      <c r="L67" s="52">
        <v>1728</v>
      </c>
      <c r="M67" s="52">
        <v>482</v>
      </c>
      <c r="N67" s="52">
        <v>2005</v>
      </c>
      <c r="O67" s="52">
        <v>2640</v>
      </c>
      <c r="P67" s="52">
        <v>1964</v>
      </c>
      <c r="Q67" s="52">
        <v>1419</v>
      </c>
      <c r="R67" s="52">
        <v>1958</v>
      </c>
      <c r="S67" s="52">
        <v>2141</v>
      </c>
      <c r="T67" s="52">
        <v>3889</v>
      </c>
      <c r="U67" s="52">
        <v>10066</v>
      </c>
      <c r="V67" s="52">
        <v>13048</v>
      </c>
      <c r="W67" s="52">
        <v>14268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43861</v>
      </c>
      <c r="D69" s="52">
        <v>45806</v>
      </c>
      <c r="E69" s="52">
        <v>43605</v>
      </c>
      <c r="F69" s="52">
        <v>42839</v>
      </c>
      <c r="G69" s="52">
        <v>44554</v>
      </c>
      <c r="H69" s="52">
        <v>55369</v>
      </c>
      <c r="I69" s="52">
        <v>70554</v>
      </c>
      <c r="J69" s="52">
        <v>56929</v>
      </c>
      <c r="K69" s="52">
        <v>89126</v>
      </c>
      <c r="L69" s="52">
        <v>67821</v>
      </c>
      <c r="M69" s="52">
        <v>94039</v>
      </c>
      <c r="N69" s="52">
        <v>58576</v>
      </c>
      <c r="O69" s="52">
        <v>46892</v>
      </c>
      <c r="P69" s="52">
        <v>42666</v>
      </c>
      <c r="Q69" s="52">
        <v>67864</v>
      </c>
      <c r="R69" s="52">
        <v>63208</v>
      </c>
      <c r="S69" s="52">
        <v>70437</v>
      </c>
      <c r="T69" s="52">
        <v>74935</v>
      </c>
      <c r="U69" s="52">
        <v>77225</v>
      </c>
      <c r="V69" s="52">
        <v>62479</v>
      </c>
      <c r="W69" s="52">
        <v>87876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22</v>
      </c>
      <c r="D70" s="52">
        <v>10</v>
      </c>
      <c r="E70" s="52">
        <v>24</v>
      </c>
      <c r="F70" s="52">
        <v>10</v>
      </c>
      <c r="G70" s="52">
        <v>3</v>
      </c>
      <c r="H70" s="52">
        <v>23</v>
      </c>
      <c r="I70" s="52">
        <v>55</v>
      </c>
      <c r="J70" s="52">
        <v>65</v>
      </c>
      <c r="K70" s="52">
        <v>278</v>
      </c>
      <c r="L70" s="52">
        <v>145</v>
      </c>
      <c r="M70" s="52">
        <v>114</v>
      </c>
      <c r="N70" s="52">
        <v>60</v>
      </c>
      <c r="O70" s="52">
        <v>123</v>
      </c>
      <c r="P70" s="52">
        <v>129</v>
      </c>
      <c r="Q70" s="52">
        <v>234</v>
      </c>
      <c r="R70" s="52">
        <v>186</v>
      </c>
      <c r="S70" s="52">
        <v>131</v>
      </c>
      <c r="T70" s="52">
        <v>127</v>
      </c>
      <c r="U70" s="52">
        <v>113</v>
      </c>
      <c r="V70" s="52">
        <v>12</v>
      </c>
      <c r="W70" s="52">
        <v>302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35615</v>
      </c>
      <c r="D73" s="52">
        <v>23123</v>
      </c>
      <c r="E73" s="52">
        <v>14426</v>
      </c>
      <c r="F73" s="52">
        <v>20578</v>
      </c>
      <c r="G73" s="52">
        <v>28104</v>
      </c>
      <c r="H73" s="52">
        <v>12996</v>
      </c>
      <c r="I73" s="52">
        <v>0</v>
      </c>
      <c r="J73" s="52">
        <v>0</v>
      </c>
      <c r="K73" s="52">
        <v>0</v>
      </c>
      <c r="L73" s="52">
        <v>1</v>
      </c>
      <c r="M73" s="52">
        <v>979</v>
      </c>
      <c r="N73" s="52">
        <v>2811</v>
      </c>
      <c r="O73" s="52">
        <v>4539</v>
      </c>
      <c r="P73" s="52">
        <v>6373</v>
      </c>
      <c r="Q73" s="52">
        <v>10875</v>
      </c>
      <c r="R73" s="52">
        <v>0</v>
      </c>
      <c r="S73" s="52">
        <v>1</v>
      </c>
      <c r="T73" s="52">
        <v>47</v>
      </c>
      <c r="U73" s="52">
        <v>614</v>
      </c>
      <c r="V73" s="52">
        <v>6877</v>
      </c>
      <c r="W73" s="52">
        <v>4612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1324</v>
      </c>
      <c r="D74" s="52">
        <v>368</v>
      </c>
      <c r="E74" s="52">
        <v>680</v>
      </c>
      <c r="F74" s="52">
        <v>99</v>
      </c>
      <c r="G74" s="52">
        <v>227</v>
      </c>
      <c r="H74" s="52">
        <v>396</v>
      </c>
      <c r="I74" s="52">
        <v>0</v>
      </c>
      <c r="J74" s="52">
        <v>0</v>
      </c>
      <c r="K74" s="52">
        <v>0</v>
      </c>
      <c r="L74" s="52">
        <v>0</v>
      </c>
      <c r="M74" s="52">
        <v>122</v>
      </c>
      <c r="N74" s="52">
        <v>147</v>
      </c>
      <c r="O74" s="52">
        <v>778</v>
      </c>
      <c r="P74" s="52">
        <v>1433</v>
      </c>
      <c r="Q74" s="52">
        <v>3409</v>
      </c>
      <c r="R74" s="52">
        <v>0</v>
      </c>
      <c r="S74" s="52">
        <v>0</v>
      </c>
      <c r="T74" s="52">
        <v>8</v>
      </c>
      <c r="U74" s="52">
        <v>84</v>
      </c>
      <c r="V74" s="52">
        <v>1080</v>
      </c>
      <c r="W74" s="52">
        <v>1031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20402</v>
      </c>
      <c r="D78" s="52">
        <v>20863</v>
      </c>
      <c r="E78" s="52">
        <v>19695</v>
      </c>
      <c r="F78" s="52">
        <v>22138</v>
      </c>
      <c r="G78" s="52">
        <v>26536</v>
      </c>
      <c r="H78" s="52">
        <v>26933</v>
      </c>
      <c r="I78" s="52">
        <v>29000</v>
      </c>
      <c r="J78" s="52">
        <v>28259</v>
      </c>
      <c r="K78" s="52">
        <v>36912</v>
      </c>
      <c r="L78" s="52">
        <v>34926</v>
      </c>
      <c r="M78" s="52">
        <v>41750</v>
      </c>
      <c r="N78" s="52">
        <v>29788</v>
      </c>
      <c r="O78" s="52">
        <v>24477</v>
      </c>
      <c r="P78" s="52">
        <v>19451</v>
      </c>
      <c r="Q78" s="52">
        <v>24187</v>
      </c>
      <c r="R78" s="52">
        <v>23131</v>
      </c>
      <c r="S78" s="52">
        <v>19222</v>
      </c>
      <c r="T78" s="52">
        <v>20154</v>
      </c>
      <c r="U78" s="52">
        <v>21261</v>
      </c>
      <c r="V78" s="52">
        <v>25550</v>
      </c>
      <c r="W78" s="52">
        <v>33293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60420</v>
      </c>
      <c r="D79" s="36">
        <v>48444</v>
      </c>
      <c r="E79" s="36">
        <v>39040</v>
      </c>
      <c r="F79" s="36">
        <v>41388</v>
      </c>
      <c r="G79" s="36">
        <v>46352</v>
      </c>
      <c r="H79" s="36">
        <v>41851</v>
      </c>
      <c r="I79" s="36">
        <v>41609</v>
      </c>
      <c r="J79" s="36">
        <v>28735</v>
      </c>
      <c r="K79" s="36">
        <v>52492</v>
      </c>
      <c r="L79" s="36">
        <v>33041</v>
      </c>
      <c r="M79" s="36">
        <v>53504</v>
      </c>
      <c r="N79" s="36">
        <v>31806</v>
      </c>
      <c r="O79" s="36">
        <v>27855</v>
      </c>
      <c r="P79" s="36">
        <v>31150</v>
      </c>
      <c r="Q79" s="36">
        <v>58195</v>
      </c>
      <c r="R79" s="36">
        <v>40263</v>
      </c>
      <c r="S79" s="36">
        <v>51347</v>
      </c>
      <c r="T79" s="36">
        <v>54963</v>
      </c>
      <c r="U79" s="36">
        <v>56775</v>
      </c>
      <c r="V79" s="36">
        <v>44898</v>
      </c>
      <c r="W79" s="36">
        <v>60528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2681</v>
      </c>
      <c r="D83" s="52">
        <v>4818</v>
      </c>
      <c r="E83" s="52">
        <v>6420</v>
      </c>
      <c r="F83" s="52">
        <v>5959</v>
      </c>
      <c r="G83" s="52">
        <v>11470</v>
      </c>
      <c r="H83" s="52">
        <v>16415</v>
      </c>
      <c r="I83" s="52">
        <v>29430</v>
      </c>
      <c r="J83" s="52">
        <v>22790</v>
      </c>
      <c r="K83" s="52">
        <v>22947</v>
      </c>
      <c r="L83" s="52">
        <v>19803</v>
      </c>
      <c r="M83" s="52">
        <v>12921</v>
      </c>
      <c r="N83" s="52">
        <v>9419</v>
      </c>
      <c r="O83" s="52">
        <v>6990</v>
      </c>
      <c r="P83" s="52">
        <v>11280</v>
      </c>
      <c r="Q83" s="52">
        <v>14148</v>
      </c>
      <c r="R83" s="52">
        <v>14525</v>
      </c>
      <c r="S83" s="52">
        <v>9427</v>
      </c>
      <c r="T83" s="52">
        <v>9516</v>
      </c>
      <c r="U83" s="52">
        <v>12384</v>
      </c>
      <c r="V83" s="52">
        <v>15011</v>
      </c>
      <c r="W83" s="52">
        <v>17424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54</v>
      </c>
      <c r="D86" s="52">
        <v>28</v>
      </c>
      <c r="E86" s="52">
        <v>48</v>
      </c>
      <c r="F86" s="52">
        <v>43</v>
      </c>
      <c r="G86" s="52">
        <v>469</v>
      </c>
      <c r="H86" s="52">
        <v>873</v>
      </c>
      <c r="I86" s="52">
        <v>1017</v>
      </c>
      <c r="J86" s="52">
        <v>601</v>
      </c>
      <c r="K86" s="52">
        <v>148</v>
      </c>
      <c r="L86" s="52">
        <v>503</v>
      </c>
      <c r="M86" s="52">
        <v>66</v>
      </c>
      <c r="N86" s="52">
        <v>307</v>
      </c>
      <c r="O86" s="52">
        <v>353</v>
      </c>
      <c r="P86" s="52">
        <v>437</v>
      </c>
      <c r="Q86" s="52">
        <v>244</v>
      </c>
      <c r="R86" s="52">
        <v>449</v>
      </c>
      <c r="S86" s="52">
        <v>286</v>
      </c>
      <c r="T86" s="52">
        <v>492</v>
      </c>
      <c r="U86" s="52">
        <v>1597</v>
      </c>
      <c r="V86" s="52">
        <v>2780</v>
      </c>
      <c r="W86" s="52">
        <v>2650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7</v>
      </c>
      <c r="D88" s="52">
        <v>24</v>
      </c>
      <c r="E88" s="52">
        <v>43</v>
      </c>
      <c r="F88" s="52">
        <v>45</v>
      </c>
      <c r="G88" s="52">
        <v>110</v>
      </c>
      <c r="H88" s="52">
        <v>184</v>
      </c>
      <c r="I88" s="52">
        <v>381</v>
      </c>
      <c r="J88" s="52">
        <v>364</v>
      </c>
      <c r="K88" s="52">
        <v>269</v>
      </c>
      <c r="L88" s="52">
        <v>206</v>
      </c>
      <c r="M88" s="52">
        <v>100</v>
      </c>
      <c r="N88" s="52">
        <v>65</v>
      </c>
      <c r="O88" s="52">
        <v>44</v>
      </c>
      <c r="P88" s="52">
        <v>27</v>
      </c>
      <c r="Q88" s="52">
        <v>82</v>
      </c>
      <c r="R88" s="52">
        <v>194</v>
      </c>
      <c r="S88" s="52">
        <v>242</v>
      </c>
      <c r="T88" s="52">
        <v>229</v>
      </c>
      <c r="U88" s="52">
        <v>261</v>
      </c>
      <c r="V88" s="52">
        <v>184</v>
      </c>
      <c r="W88" s="52">
        <v>252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1</v>
      </c>
      <c r="K89" s="52">
        <v>1</v>
      </c>
      <c r="L89" s="52">
        <v>1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1</v>
      </c>
      <c r="S89" s="52">
        <v>1</v>
      </c>
      <c r="T89" s="52">
        <v>1</v>
      </c>
      <c r="U89" s="52">
        <v>0</v>
      </c>
      <c r="V89" s="52">
        <v>0</v>
      </c>
      <c r="W89" s="52">
        <v>1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230</v>
      </c>
      <c r="D92" s="52">
        <v>467</v>
      </c>
      <c r="E92" s="52">
        <v>1351</v>
      </c>
      <c r="F92" s="52">
        <v>1880</v>
      </c>
      <c r="G92" s="52">
        <v>2357</v>
      </c>
      <c r="H92" s="52">
        <v>1847</v>
      </c>
      <c r="I92" s="52">
        <v>1763</v>
      </c>
      <c r="J92" s="52">
        <v>1313</v>
      </c>
      <c r="K92" s="52">
        <v>2132</v>
      </c>
      <c r="L92" s="52">
        <v>2156</v>
      </c>
      <c r="M92" s="52">
        <v>2025</v>
      </c>
      <c r="N92" s="52">
        <v>1297</v>
      </c>
      <c r="O92" s="52">
        <v>772</v>
      </c>
      <c r="P92" s="52">
        <v>1224</v>
      </c>
      <c r="Q92" s="52">
        <v>1217</v>
      </c>
      <c r="R92" s="52">
        <v>1298</v>
      </c>
      <c r="S92" s="52">
        <v>887</v>
      </c>
      <c r="T92" s="52">
        <v>1006</v>
      </c>
      <c r="U92" s="52">
        <v>1364</v>
      </c>
      <c r="V92" s="52">
        <v>1509</v>
      </c>
      <c r="W92" s="52">
        <v>1409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1</v>
      </c>
      <c r="F93" s="52">
        <v>0</v>
      </c>
      <c r="G93" s="52">
        <v>1</v>
      </c>
      <c r="H93" s="52">
        <v>1</v>
      </c>
      <c r="I93" s="52">
        <v>2</v>
      </c>
      <c r="J93" s="52">
        <v>1</v>
      </c>
      <c r="K93" s="52">
        <v>6</v>
      </c>
      <c r="L93" s="52">
        <v>4</v>
      </c>
      <c r="M93" s="52">
        <v>3</v>
      </c>
      <c r="N93" s="52">
        <v>1</v>
      </c>
      <c r="O93" s="52">
        <v>2</v>
      </c>
      <c r="P93" s="52">
        <v>3</v>
      </c>
      <c r="Q93" s="52">
        <v>3</v>
      </c>
      <c r="R93" s="52">
        <v>5</v>
      </c>
      <c r="S93" s="52">
        <v>2</v>
      </c>
      <c r="T93" s="52">
        <v>2</v>
      </c>
      <c r="U93" s="52">
        <v>2</v>
      </c>
      <c r="V93" s="52">
        <v>3</v>
      </c>
      <c r="W93" s="52">
        <v>5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2356</v>
      </c>
      <c r="D96" s="52">
        <v>4259</v>
      </c>
      <c r="E96" s="52">
        <v>4799</v>
      </c>
      <c r="F96" s="52">
        <v>4015</v>
      </c>
      <c r="G96" s="52">
        <v>8930</v>
      </c>
      <c r="H96" s="52">
        <v>13958</v>
      </c>
      <c r="I96" s="52">
        <v>24453</v>
      </c>
      <c r="J96" s="52">
        <v>19017</v>
      </c>
      <c r="K96" s="52">
        <v>15148</v>
      </c>
      <c r="L96" s="52">
        <v>15427</v>
      </c>
      <c r="M96" s="52">
        <v>9600</v>
      </c>
      <c r="N96" s="52">
        <v>7657</v>
      </c>
      <c r="O96" s="52">
        <v>5269</v>
      </c>
      <c r="P96" s="52">
        <v>8186</v>
      </c>
      <c r="Q96" s="52">
        <v>9780</v>
      </c>
      <c r="R96" s="52">
        <v>10468</v>
      </c>
      <c r="S96" s="52">
        <v>6420</v>
      </c>
      <c r="T96" s="52">
        <v>7109</v>
      </c>
      <c r="U96" s="52">
        <v>9457</v>
      </c>
      <c r="V96" s="52">
        <v>11508</v>
      </c>
      <c r="W96" s="52">
        <v>12879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88</v>
      </c>
      <c r="D97" s="52">
        <v>68</v>
      </c>
      <c r="E97" s="52">
        <v>226</v>
      </c>
      <c r="F97" s="52">
        <v>19</v>
      </c>
      <c r="G97" s="52">
        <v>72</v>
      </c>
      <c r="H97" s="52">
        <v>425</v>
      </c>
      <c r="I97" s="52">
        <v>2831</v>
      </c>
      <c r="J97" s="52">
        <v>2094</v>
      </c>
      <c r="K97" s="52">
        <v>5391</v>
      </c>
      <c r="L97" s="52">
        <v>2009</v>
      </c>
      <c r="M97" s="52">
        <v>1193</v>
      </c>
      <c r="N97" s="52">
        <v>399</v>
      </c>
      <c r="O97" s="52">
        <v>903</v>
      </c>
      <c r="P97" s="52">
        <v>1840</v>
      </c>
      <c r="Q97" s="52">
        <v>3066</v>
      </c>
      <c r="R97" s="52">
        <v>2559</v>
      </c>
      <c r="S97" s="52">
        <v>1875</v>
      </c>
      <c r="T97" s="52">
        <v>1169</v>
      </c>
      <c r="U97" s="52">
        <v>1300</v>
      </c>
      <c r="V97" s="52">
        <v>1807</v>
      </c>
      <c r="W97" s="52">
        <v>2878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126</v>
      </c>
      <c r="D102" s="52">
        <v>259</v>
      </c>
      <c r="E102" s="52">
        <v>322</v>
      </c>
      <c r="F102" s="52">
        <v>327</v>
      </c>
      <c r="G102" s="52">
        <v>656</v>
      </c>
      <c r="H102" s="52">
        <v>1126</v>
      </c>
      <c r="I102" s="52">
        <v>2377</v>
      </c>
      <c r="J102" s="52">
        <v>1758</v>
      </c>
      <c r="K102" s="52">
        <v>1866</v>
      </c>
      <c r="L102" s="52">
        <v>1350</v>
      </c>
      <c r="M102" s="52">
        <v>927</v>
      </c>
      <c r="N102" s="52">
        <v>660</v>
      </c>
      <c r="O102" s="52">
        <v>489</v>
      </c>
      <c r="P102" s="52">
        <v>903</v>
      </c>
      <c r="Q102" s="52">
        <v>1044</v>
      </c>
      <c r="R102" s="52">
        <v>1123</v>
      </c>
      <c r="S102" s="52">
        <v>707</v>
      </c>
      <c r="T102" s="52">
        <v>636</v>
      </c>
      <c r="U102" s="52">
        <v>777</v>
      </c>
      <c r="V102" s="52">
        <v>673</v>
      </c>
      <c r="W102" s="52">
        <v>954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2555</v>
      </c>
      <c r="D103" s="36">
        <v>4559</v>
      </c>
      <c r="E103" s="36">
        <v>6098</v>
      </c>
      <c r="F103" s="36">
        <v>5632</v>
      </c>
      <c r="G103" s="36">
        <v>10814</v>
      </c>
      <c r="H103" s="36">
        <v>15289</v>
      </c>
      <c r="I103" s="36">
        <v>27053</v>
      </c>
      <c r="J103" s="36">
        <v>21032</v>
      </c>
      <c r="K103" s="36">
        <v>21081</v>
      </c>
      <c r="L103" s="36">
        <v>18453</v>
      </c>
      <c r="M103" s="36">
        <v>11994</v>
      </c>
      <c r="N103" s="36">
        <v>8759</v>
      </c>
      <c r="O103" s="36">
        <v>6501</v>
      </c>
      <c r="P103" s="36">
        <v>10377</v>
      </c>
      <c r="Q103" s="36">
        <v>13104</v>
      </c>
      <c r="R103" s="36">
        <v>13402</v>
      </c>
      <c r="S103" s="36">
        <v>8720</v>
      </c>
      <c r="T103" s="36">
        <v>8880</v>
      </c>
      <c r="U103" s="36">
        <v>11607</v>
      </c>
      <c r="V103" s="36">
        <v>14338</v>
      </c>
      <c r="W103" s="36">
        <v>16470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223</v>
      </c>
      <c r="D126" s="52">
        <v>355</v>
      </c>
      <c r="E126" s="52">
        <v>267</v>
      </c>
      <c r="F126" s="52">
        <v>367</v>
      </c>
      <c r="G126" s="52">
        <v>339</v>
      </c>
      <c r="H126" s="52">
        <v>383</v>
      </c>
      <c r="I126" s="52">
        <v>413</v>
      </c>
      <c r="J126" s="52">
        <v>379</v>
      </c>
      <c r="K126" s="52">
        <v>299</v>
      </c>
      <c r="L126" s="52">
        <v>452</v>
      </c>
      <c r="M126" s="52">
        <v>692</v>
      </c>
      <c r="N126" s="52">
        <v>432</v>
      </c>
      <c r="O126" s="52">
        <v>337</v>
      </c>
      <c r="P126" s="52">
        <v>264</v>
      </c>
      <c r="Q126" s="52">
        <v>99</v>
      </c>
      <c r="R126" s="52">
        <v>168</v>
      </c>
      <c r="S126" s="52">
        <v>237</v>
      </c>
      <c r="T126" s="52">
        <v>465</v>
      </c>
      <c r="U126" s="52">
        <v>480</v>
      </c>
      <c r="V126" s="52">
        <v>493</v>
      </c>
      <c r="W126" s="52">
        <v>411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5</v>
      </c>
      <c r="D129" s="52">
        <v>2</v>
      </c>
      <c r="E129" s="52">
        <v>2</v>
      </c>
      <c r="F129" s="52">
        <v>3</v>
      </c>
      <c r="G129" s="52">
        <v>14</v>
      </c>
      <c r="H129" s="52">
        <v>20</v>
      </c>
      <c r="I129" s="52">
        <v>14</v>
      </c>
      <c r="J129" s="52">
        <v>10</v>
      </c>
      <c r="K129" s="52">
        <v>2</v>
      </c>
      <c r="L129" s="52">
        <v>11</v>
      </c>
      <c r="M129" s="52">
        <v>3</v>
      </c>
      <c r="N129" s="52">
        <v>14</v>
      </c>
      <c r="O129" s="52">
        <v>17</v>
      </c>
      <c r="P129" s="52">
        <v>10</v>
      </c>
      <c r="Q129" s="52">
        <v>2</v>
      </c>
      <c r="R129" s="52">
        <v>5</v>
      </c>
      <c r="S129" s="52">
        <v>7</v>
      </c>
      <c r="T129" s="52">
        <v>24</v>
      </c>
      <c r="U129" s="52">
        <v>62</v>
      </c>
      <c r="V129" s="52">
        <v>91</v>
      </c>
      <c r="W129" s="52">
        <v>63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215</v>
      </c>
      <c r="D135" s="52">
        <v>349</v>
      </c>
      <c r="E135" s="52">
        <v>255</v>
      </c>
      <c r="F135" s="52">
        <v>365</v>
      </c>
      <c r="G135" s="52">
        <v>336</v>
      </c>
      <c r="H135" s="52">
        <v>372</v>
      </c>
      <c r="I135" s="52">
        <v>370</v>
      </c>
      <c r="J135" s="52">
        <v>341</v>
      </c>
      <c r="K135" s="52">
        <v>221</v>
      </c>
      <c r="L135" s="52">
        <v>400</v>
      </c>
      <c r="M135" s="52">
        <v>615</v>
      </c>
      <c r="N135" s="52">
        <v>411</v>
      </c>
      <c r="O135" s="52">
        <v>288</v>
      </c>
      <c r="P135" s="52">
        <v>216</v>
      </c>
      <c r="Q135" s="52">
        <v>75</v>
      </c>
      <c r="R135" s="52">
        <v>135</v>
      </c>
      <c r="S135" s="52">
        <v>183</v>
      </c>
      <c r="T135" s="52">
        <v>399</v>
      </c>
      <c r="U135" s="52">
        <v>422</v>
      </c>
      <c r="V135" s="52">
        <v>426</v>
      </c>
      <c r="W135" s="52">
        <v>336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8</v>
      </c>
      <c r="D136" s="52">
        <v>6</v>
      </c>
      <c r="E136" s="52">
        <v>12</v>
      </c>
      <c r="F136" s="52">
        <v>2</v>
      </c>
      <c r="G136" s="52">
        <v>3</v>
      </c>
      <c r="H136" s="52">
        <v>11</v>
      </c>
      <c r="I136" s="52">
        <v>43</v>
      </c>
      <c r="J136" s="52">
        <v>38</v>
      </c>
      <c r="K136" s="52">
        <v>78</v>
      </c>
      <c r="L136" s="52">
        <v>52</v>
      </c>
      <c r="M136" s="52">
        <v>77</v>
      </c>
      <c r="N136" s="52">
        <v>21</v>
      </c>
      <c r="O136" s="52">
        <v>49</v>
      </c>
      <c r="P136" s="52">
        <v>48</v>
      </c>
      <c r="Q136" s="52">
        <v>24</v>
      </c>
      <c r="R136" s="52">
        <v>33</v>
      </c>
      <c r="S136" s="52">
        <v>54</v>
      </c>
      <c r="T136" s="52">
        <v>66</v>
      </c>
      <c r="U136" s="52">
        <v>58</v>
      </c>
      <c r="V136" s="52">
        <v>67</v>
      </c>
      <c r="W136" s="52">
        <v>75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10</v>
      </c>
      <c r="D140" s="52">
        <v>19</v>
      </c>
      <c r="E140" s="52">
        <v>13</v>
      </c>
      <c r="F140" s="52">
        <v>20</v>
      </c>
      <c r="G140" s="52">
        <v>19</v>
      </c>
      <c r="H140" s="52">
        <v>26</v>
      </c>
      <c r="I140" s="52">
        <v>33</v>
      </c>
      <c r="J140" s="52">
        <v>29</v>
      </c>
      <c r="K140" s="52">
        <v>24</v>
      </c>
      <c r="L140" s="52">
        <v>31</v>
      </c>
      <c r="M140" s="52">
        <v>50</v>
      </c>
      <c r="N140" s="52">
        <v>30</v>
      </c>
      <c r="O140" s="52">
        <v>24</v>
      </c>
      <c r="P140" s="52">
        <v>21</v>
      </c>
      <c r="Q140" s="52">
        <v>7</v>
      </c>
      <c r="R140" s="52">
        <v>13</v>
      </c>
      <c r="S140" s="52">
        <v>18</v>
      </c>
      <c r="T140" s="52">
        <v>31</v>
      </c>
      <c r="U140" s="52">
        <v>30</v>
      </c>
      <c r="V140" s="52">
        <v>22</v>
      </c>
      <c r="W140" s="52">
        <v>22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213</v>
      </c>
      <c r="D141" s="36">
        <v>336</v>
      </c>
      <c r="E141" s="36">
        <v>254</v>
      </c>
      <c r="F141" s="36">
        <v>347</v>
      </c>
      <c r="G141" s="36">
        <v>320</v>
      </c>
      <c r="H141" s="36">
        <v>357</v>
      </c>
      <c r="I141" s="36">
        <v>380</v>
      </c>
      <c r="J141" s="36">
        <v>350</v>
      </c>
      <c r="K141" s="36">
        <v>275</v>
      </c>
      <c r="L141" s="36">
        <v>421</v>
      </c>
      <c r="M141" s="36">
        <v>642</v>
      </c>
      <c r="N141" s="36">
        <v>402</v>
      </c>
      <c r="O141" s="36">
        <v>313</v>
      </c>
      <c r="P141" s="36">
        <v>243</v>
      </c>
      <c r="Q141" s="36">
        <v>92</v>
      </c>
      <c r="R141" s="36">
        <v>155</v>
      </c>
      <c r="S141" s="36">
        <v>219</v>
      </c>
      <c r="T141" s="36">
        <v>434</v>
      </c>
      <c r="U141" s="36">
        <v>450</v>
      </c>
      <c r="V141" s="36">
        <v>471</v>
      </c>
      <c r="W141" s="36">
        <v>389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1011</v>
      </c>
      <c r="D145" s="52">
        <v>1979</v>
      </c>
      <c r="E145" s="52">
        <v>1913</v>
      </c>
      <c r="F145" s="52">
        <v>1736</v>
      </c>
      <c r="G145" s="52">
        <v>1516</v>
      </c>
      <c r="H145" s="52">
        <v>918</v>
      </c>
      <c r="I145" s="52">
        <v>949</v>
      </c>
      <c r="J145" s="52">
        <v>899</v>
      </c>
      <c r="K145" s="52">
        <v>1670</v>
      </c>
      <c r="L145" s="52">
        <v>2038</v>
      </c>
      <c r="M145" s="52">
        <v>3010</v>
      </c>
      <c r="N145" s="52">
        <v>2420</v>
      </c>
      <c r="O145" s="52">
        <v>2819</v>
      </c>
      <c r="P145" s="52">
        <v>8340</v>
      </c>
      <c r="Q145" s="52">
        <v>6745</v>
      </c>
      <c r="R145" s="52">
        <v>7022</v>
      </c>
      <c r="S145" s="52">
        <v>6419</v>
      </c>
      <c r="T145" s="52">
        <v>8208</v>
      </c>
      <c r="U145" s="52">
        <v>10189</v>
      </c>
      <c r="V145" s="52">
        <v>10401</v>
      </c>
      <c r="W145" s="52">
        <v>12350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60</v>
      </c>
      <c r="D147" s="52">
        <v>115</v>
      </c>
      <c r="E147" s="52">
        <v>123</v>
      </c>
      <c r="F147" s="52">
        <v>113</v>
      </c>
      <c r="G147" s="52">
        <v>113</v>
      </c>
      <c r="H147" s="52">
        <v>78</v>
      </c>
      <c r="I147" s="52">
        <v>87</v>
      </c>
      <c r="J147" s="52">
        <v>89</v>
      </c>
      <c r="K147" s="52">
        <v>108</v>
      </c>
      <c r="L147" s="52">
        <v>217</v>
      </c>
      <c r="M147" s="52">
        <v>152</v>
      </c>
      <c r="N147" s="52">
        <v>278</v>
      </c>
      <c r="O147" s="52">
        <v>365</v>
      </c>
      <c r="P147" s="52">
        <v>1170</v>
      </c>
      <c r="Q147" s="52">
        <v>968</v>
      </c>
      <c r="R147" s="52">
        <v>1068</v>
      </c>
      <c r="S147" s="52">
        <v>1023</v>
      </c>
      <c r="T147" s="52">
        <v>1450</v>
      </c>
      <c r="U147" s="52">
        <v>2282</v>
      </c>
      <c r="V147" s="52">
        <v>2981</v>
      </c>
      <c r="W147" s="52">
        <v>4191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87</v>
      </c>
      <c r="D149" s="52">
        <v>193</v>
      </c>
      <c r="E149" s="52">
        <v>406</v>
      </c>
      <c r="F149" s="52">
        <v>552</v>
      </c>
      <c r="G149" s="52">
        <v>315</v>
      </c>
      <c r="H149" s="52">
        <v>105</v>
      </c>
      <c r="I149" s="52">
        <v>58</v>
      </c>
      <c r="J149" s="52">
        <v>53</v>
      </c>
      <c r="K149" s="52">
        <v>157</v>
      </c>
      <c r="L149" s="52">
        <v>225</v>
      </c>
      <c r="M149" s="52">
        <v>475</v>
      </c>
      <c r="N149" s="52">
        <v>336</v>
      </c>
      <c r="O149" s="52">
        <v>313</v>
      </c>
      <c r="P149" s="52">
        <v>907</v>
      </c>
      <c r="Q149" s="52">
        <v>584</v>
      </c>
      <c r="R149" s="52">
        <v>637</v>
      </c>
      <c r="S149" s="52">
        <v>619</v>
      </c>
      <c r="T149" s="52">
        <v>889</v>
      </c>
      <c r="U149" s="52">
        <v>1146</v>
      </c>
      <c r="V149" s="52">
        <v>1058</v>
      </c>
      <c r="W149" s="52">
        <v>1014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1</v>
      </c>
      <c r="N150" s="52">
        <v>0</v>
      </c>
      <c r="O150" s="52">
        <v>1</v>
      </c>
      <c r="P150" s="52">
        <v>2</v>
      </c>
      <c r="Q150" s="52">
        <v>1</v>
      </c>
      <c r="R150" s="52">
        <v>2</v>
      </c>
      <c r="S150" s="52">
        <v>2</v>
      </c>
      <c r="T150" s="52">
        <v>2</v>
      </c>
      <c r="U150" s="52">
        <v>2</v>
      </c>
      <c r="V150" s="52">
        <v>2</v>
      </c>
      <c r="W150" s="52">
        <v>3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891</v>
      </c>
      <c r="D153" s="52">
        <v>1758</v>
      </c>
      <c r="E153" s="52">
        <v>1439</v>
      </c>
      <c r="F153" s="52">
        <v>1178</v>
      </c>
      <c r="G153" s="52">
        <v>1191</v>
      </c>
      <c r="H153" s="52">
        <v>789</v>
      </c>
      <c r="I153" s="52">
        <v>799</v>
      </c>
      <c r="J153" s="52">
        <v>762</v>
      </c>
      <c r="K153" s="52">
        <v>1116</v>
      </c>
      <c r="L153" s="52">
        <v>1604</v>
      </c>
      <c r="M153" s="52">
        <v>2254</v>
      </c>
      <c r="N153" s="52">
        <v>1981</v>
      </c>
      <c r="O153" s="52">
        <v>2138</v>
      </c>
      <c r="P153" s="52">
        <v>6067</v>
      </c>
      <c r="Q153" s="52">
        <v>4690</v>
      </c>
      <c r="R153" s="52">
        <v>5129</v>
      </c>
      <c r="S153" s="52">
        <v>4487</v>
      </c>
      <c r="T153" s="52">
        <v>6284</v>
      </c>
      <c r="U153" s="52">
        <v>7948</v>
      </c>
      <c r="V153" s="52">
        <v>8073</v>
      </c>
      <c r="W153" s="52">
        <v>9263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33</v>
      </c>
      <c r="D154" s="52">
        <v>28</v>
      </c>
      <c r="E154" s="52">
        <v>68</v>
      </c>
      <c r="F154" s="52">
        <v>6</v>
      </c>
      <c r="G154" s="52">
        <v>10</v>
      </c>
      <c r="H154" s="52">
        <v>24</v>
      </c>
      <c r="I154" s="52">
        <v>92</v>
      </c>
      <c r="J154" s="52">
        <v>84</v>
      </c>
      <c r="K154" s="52">
        <v>397</v>
      </c>
      <c r="L154" s="52">
        <v>209</v>
      </c>
      <c r="M154" s="52">
        <v>280</v>
      </c>
      <c r="N154" s="52">
        <v>103</v>
      </c>
      <c r="O154" s="52">
        <v>367</v>
      </c>
      <c r="P154" s="52">
        <v>1364</v>
      </c>
      <c r="Q154" s="52">
        <v>1470</v>
      </c>
      <c r="R154" s="52">
        <v>1254</v>
      </c>
      <c r="S154" s="52">
        <v>1311</v>
      </c>
      <c r="T154" s="52">
        <v>1033</v>
      </c>
      <c r="U154" s="52">
        <v>1093</v>
      </c>
      <c r="V154" s="52">
        <v>1268</v>
      </c>
      <c r="W154" s="52">
        <v>2070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47</v>
      </c>
      <c r="D158" s="52">
        <v>106</v>
      </c>
      <c r="E158" s="52">
        <v>96</v>
      </c>
      <c r="F158" s="52">
        <v>95</v>
      </c>
      <c r="G158" s="52">
        <v>87</v>
      </c>
      <c r="H158" s="52">
        <v>63</v>
      </c>
      <c r="I158" s="52">
        <v>77</v>
      </c>
      <c r="J158" s="52">
        <v>69</v>
      </c>
      <c r="K158" s="52">
        <v>136</v>
      </c>
      <c r="L158" s="52">
        <v>139</v>
      </c>
      <c r="M158" s="52">
        <v>216</v>
      </c>
      <c r="N158" s="52">
        <v>169</v>
      </c>
      <c r="O158" s="52">
        <v>197</v>
      </c>
      <c r="P158" s="52">
        <v>668</v>
      </c>
      <c r="Q158" s="52">
        <v>498</v>
      </c>
      <c r="R158" s="52">
        <v>543</v>
      </c>
      <c r="S158" s="52">
        <v>481</v>
      </c>
      <c r="T158" s="52">
        <v>549</v>
      </c>
      <c r="U158" s="52">
        <v>640</v>
      </c>
      <c r="V158" s="52">
        <v>466</v>
      </c>
      <c r="W158" s="52">
        <v>676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964</v>
      </c>
      <c r="D159" s="36">
        <v>1873</v>
      </c>
      <c r="E159" s="36">
        <v>1817</v>
      </c>
      <c r="F159" s="36">
        <v>1641</v>
      </c>
      <c r="G159" s="36">
        <v>1429</v>
      </c>
      <c r="H159" s="36">
        <v>855</v>
      </c>
      <c r="I159" s="36">
        <v>872</v>
      </c>
      <c r="J159" s="36">
        <v>830</v>
      </c>
      <c r="K159" s="36">
        <v>1534</v>
      </c>
      <c r="L159" s="36">
        <v>1899</v>
      </c>
      <c r="M159" s="36">
        <v>2794</v>
      </c>
      <c r="N159" s="36">
        <v>2251</v>
      </c>
      <c r="O159" s="36">
        <v>2622</v>
      </c>
      <c r="P159" s="36">
        <v>7672</v>
      </c>
      <c r="Q159" s="36">
        <v>6247</v>
      </c>
      <c r="R159" s="36">
        <v>6479</v>
      </c>
      <c r="S159" s="36">
        <v>5938</v>
      </c>
      <c r="T159" s="36">
        <v>7659</v>
      </c>
      <c r="U159" s="36">
        <v>9549</v>
      </c>
      <c r="V159" s="36">
        <v>9935</v>
      </c>
      <c r="W159" s="36">
        <v>11674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10347</v>
      </c>
      <c r="D163" s="52">
        <v>10713</v>
      </c>
      <c r="E163" s="52">
        <v>0</v>
      </c>
      <c r="F163" s="52">
        <v>0</v>
      </c>
      <c r="G163" s="52">
        <v>0</v>
      </c>
      <c r="H163" s="52">
        <v>0</v>
      </c>
      <c r="I163" s="52">
        <v>3403</v>
      </c>
      <c r="J163" s="52">
        <v>8558</v>
      </c>
      <c r="K163" s="52">
        <v>4958</v>
      </c>
      <c r="L163" s="52">
        <v>5058</v>
      </c>
      <c r="M163" s="52">
        <v>2994</v>
      </c>
      <c r="N163" s="52">
        <v>5282</v>
      </c>
      <c r="O163" s="52">
        <v>6585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683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615</v>
      </c>
      <c r="D165" s="52">
        <v>312</v>
      </c>
      <c r="E165" s="52">
        <v>0</v>
      </c>
      <c r="F165" s="52">
        <v>0</v>
      </c>
      <c r="G165" s="52">
        <v>0</v>
      </c>
      <c r="H165" s="52">
        <v>0</v>
      </c>
      <c r="I165" s="52">
        <v>312</v>
      </c>
      <c r="J165" s="52">
        <v>840</v>
      </c>
      <c r="K165" s="52">
        <v>160</v>
      </c>
      <c r="L165" s="52">
        <v>533</v>
      </c>
      <c r="M165" s="52">
        <v>76</v>
      </c>
      <c r="N165" s="52">
        <v>599</v>
      </c>
      <c r="O165" s="52">
        <v>835</v>
      </c>
      <c r="P165" s="52">
        <v>0</v>
      </c>
      <c r="Q165" s="52">
        <v>0</v>
      </c>
      <c r="R165" s="52">
        <v>0</v>
      </c>
      <c r="S165" s="52">
        <v>0</v>
      </c>
      <c r="T165" s="52">
        <v>0</v>
      </c>
      <c r="U165" s="52">
        <v>0</v>
      </c>
      <c r="V165" s="52">
        <v>0</v>
      </c>
      <c r="W165" s="52">
        <v>228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889</v>
      </c>
      <c r="D167" s="52">
        <v>1044</v>
      </c>
      <c r="E167" s="52">
        <v>0</v>
      </c>
      <c r="F167" s="52">
        <v>0</v>
      </c>
      <c r="G167" s="52">
        <v>0</v>
      </c>
      <c r="H167" s="52">
        <v>0</v>
      </c>
      <c r="I167" s="52">
        <v>207</v>
      </c>
      <c r="J167" s="52">
        <v>501</v>
      </c>
      <c r="K167" s="52">
        <v>466</v>
      </c>
      <c r="L167" s="52">
        <v>557</v>
      </c>
      <c r="M167" s="52">
        <v>473</v>
      </c>
      <c r="N167" s="52">
        <v>733</v>
      </c>
      <c r="O167" s="52">
        <v>733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56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1</v>
      </c>
      <c r="K168" s="52">
        <v>1</v>
      </c>
      <c r="L168" s="52">
        <v>1</v>
      </c>
      <c r="M168" s="52">
        <v>1</v>
      </c>
      <c r="N168" s="52">
        <v>0</v>
      </c>
      <c r="O168" s="52">
        <v>1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9119</v>
      </c>
      <c r="D171" s="52">
        <v>9518</v>
      </c>
      <c r="E171" s="52">
        <v>0</v>
      </c>
      <c r="F171" s="52">
        <v>0</v>
      </c>
      <c r="G171" s="52">
        <v>0</v>
      </c>
      <c r="H171" s="52">
        <v>0</v>
      </c>
      <c r="I171" s="52">
        <v>2864</v>
      </c>
      <c r="J171" s="52">
        <v>7257</v>
      </c>
      <c r="K171" s="52">
        <v>3312</v>
      </c>
      <c r="L171" s="52">
        <v>3981</v>
      </c>
      <c r="M171" s="52">
        <v>2241</v>
      </c>
      <c r="N171" s="52">
        <v>4324</v>
      </c>
      <c r="O171" s="52">
        <v>4995</v>
      </c>
      <c r="P171" s="52">
        <v>0</v>
      </c>
      <c r="Q171" s="52">
        <v>0</v>
      </c>
      <c r="R171" s="52">
        <v>0</v>
      </c>
      <c r="S171" s="52">
        <v>0</v>
      </c>
      <c r="T171" s="52">
        <v>0</v>
      </c>
      <c r="U171" s="52">
        <v>0</v>
      </c>
      <c r="V171" s="52">
        <v>0</v>
      </c>
      <c r="W171" s="52">
        <v>512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339</v>
      </c>
      <c r="D172" s="52">
        <v>151</v>
      </c>
      <c r="E172" s="52">
        <v>0</v>
      </c>
      <c r="F172" s="52">
        <v>0</v>
      </c>
      <c r="G172" s="52">
        <v>0</v>
      </c>
      <c r="H172" s="52">
        <v>0</v>
      </c>
      <c r="I172" s="52">
        <v>332</v>
      </c>
      <c r="J172" s="52">
        <v>799</v>
      </c>
      <c r="K172" s="52">
        <v>1179</v>
      </c>
      <c r="L172" s="52">
        <v>519</v>
      </c>
      <c r="M172" s="52">
        <v>279</v>
      </c>
      <c r="N172" s="52">
        <v>225</v>
      </c>
      <c r="O172" s="52">
        <v>856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115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485</v>
      </c>
      <c r="D176" s="52">
        <v>575</v>
      </c>
      <c r="E176" s="52">
        <v>0</v>
      </c>
      <c r="F176" s="52">
        <v>0</v>
      </c>
      <c r="G176" s="52">
        <v>0</v>
      </c>
      <c r="H176" s="52">
        <v>0</v>
      </c>
      <c r="I176" s="52">
        <v>275</v>
      </c>
      <c r="J176" s="52">
        <v>660</v>
      </c>
      <c r="K176" s="52">
        <v>403</v>
      </c>
      <c r="L176" s="52">
        <v>345</v>
      </c>
      <c r="M176" s="52">
        <v>215</v>
      </c>
      <c r="N176" s="52">
        <v>370</v>
      </c>
      <c r="O176" s="52">
        <v>461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37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9862</v>
      </c>
      <c r="D177" s="36">
        <v>10138</v>
      </c>
      <c r="E177" s="36">
        <v>0</v>
      </c>
      <c r="F177" s="36">
        <v>0</v>
      </c>
      <c r="G177" s="36">
        <v>0</v>
      </c>
      <c r="H177" s="36">
        <v>0</v>
      </c>
      <c r="I177" s="36">
        <v>3128</v>
      </c>
      <c r="J177" s="36">
        <v>7898</v>
      </c>
      <c r="K177" s="36">
        <v>4555</v>
      </c>
      <c r="L177" s="36">
        <v>4713</v>
      </c>
      <c r="M177" s="36">
        <v>2779</v>
      </c>
      <c r="N177" s="36">
        <v>4912</v>
      </c>
      <c r="O177" s="36">
        <v>6124</v>
      </c>
      <c r="P177" s="36">
        <v>0</v>
      </c>
      <c r="Q177" s="36">
        <v>0</v>
      </c>
      <c r="R177" s="36">
        <v>0</v>
      </c>
      <c r="S177" s="36">
        <v>0</v>
      </c>
      <c r="T177" s="36">
        <v>0</v>
      </c>
      <c r="U177" s="36">
        <v>0</v>
      </c>
      <c r="V177" s="36">
        <v>0</v>
      </c>
      <c r="W177" s="36">
        <v>646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6549</v>
      </c>
      <c r="D5" s="52">
        <v>0</v>
      </c>
      <c r="E5" s="52">
        <v>0</v>
      </c>
      <c r="F5" s="52">
        <v>0</v>
      </c>
      <c r="G5" s="52">
        <v>1</v>
      </c>
      <c r="H5" s="52">
        <v>4142</v>
      </c>
      <c r="I5" s="52">
        <v>10810</v>
      </c>
      <c r="J5" s="52">
        <v>11432</v>
      </c>
      <c r="K5" s="52">
        <v>7507</v>
      </c>
      <c r="L5" s="52">
        <v>4760</v>
      </c>
      <c r="M5" s="52">
        <v>4357</v>
      </c>
      <c r="N5" s="52">
        <v>236</v>
      </c>
      <c r="O5" s="52">
        <v>6255</v>
      </c>
      <c r="P5" s="52">
        <v>2</v>
      </c>
      <c r="Q5" s="52">
        <v>0</v>
      </c>
      <c r="R5" s="52">
        <v>0</v>
      </c>
      <c r="S5" s="52">
        <v>0</v>
      </c>
      <c r="T5" s="52">
        <v>0</v>
      </c>
      <c r="U5" s="52">
        <v>1</v>
      </c>
      <c r="V5" s="52">
        <v>0</v>
      </c>
      <c r="W5" s="52">
        <v>537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197</v>
      </c>
      <c r="D8" s="52">
        <v>150</v>
      </c>
      <c r="E8" s="52">
        <v>82</v>
      </c>
      <c r="F8" s="52">
        <v>15</v>
      </c>
      <c r="G8" s="52">
        <v>16</v>
      </c>
      <c r="H8" s="52">
        <v>16</v>
      </c>
      <c r="I8" s="52">
        <v>79</v>
      </c>
      <c r="J8" s="52">
        <v>291</v>
      </c>
      <c r="K8" s="52">
        <v>473</v>
      </c>
      <c r="L8" s="52">
        <v>424</v>
      </c>
      <c r="M8" s="52">
        <v>270</v>
      </c>
      <c r="N8" s="52">
        <v>249</v>
      </c>
      <c r="O8" s="52">
        <v>204</v>
      </c>
      <c r="P8" s="52">
        <v>188</v>
      </c>
      <c r="Q8" s="52">
        <v>123</v>
      </c>
      <c r="R8" s="52">
        <v>35</v>
      </c>
      <c r="S8" s="52">
        <v>33</v>
      </c>
      <c r="T8" s="52">
        <v>41</v>
      </c>
      <c r="U8" s="52">
        <v>58</v>
      </c>
      <c r="V8" s="52">
        <v>62</v>
      </c>
      <c r="W8" s="52">
        <v>56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103</v>
      </c>
      <c r="D10" s="52">
        <f>RES_hhdet_in!D10-RES_hhdet_in_new!D10</f>
        <v>32</v>
      </c>
      <c r="E10" s="52">
        <f>RES_hhdet_in!E10-RES_hhdet_in_new!E10</f>
        <v>15</v>
      </c>
      <c r="F10" s="52">
        <f>RES_hhdet_in!F10-RES_hhdet_in_new!F10</f>
        <v>97</v>
      </c>
      <c r="G10" s="52">
        <f>RES_hhdet_in!G10-RES_hhdet_in_new!G10</f>
        <v>65</v>
      </c>
      <c r="H10" s="52">
        <f>RES_hhdet_in!H10-RES_hhdet_in_new!H10</f>
        <v>144</v>
      </c>
      <c r="I10" s="52">
        <f>RES_hhdet_in!I10-RES_hhdet_in_new!I10</f>
        <v>251</v>
      </c>
      <c r="J10" s="52">
        <f>RES_hhdet_in!J10-RES_hhdet_in_new!J10</f>
        <v>160</v>
      </c>
      <c r="K10" s="52">
        <f>RES_hhdet_in!K10-RES_hhdet_in_new!K10</f>
        <v>207</v>
      </c>
      <c r="L10" s="52">
        <f>RES_hhdet_in!L10-RES_hhdet_in_new!L10</f>
        <v>162</v>
      </c>
      <c r="M10" s="52">
        <f>RES_hhdet_in!M10-RES_hhdet_in_new!M10</f>
        <v>157</v>
      </c>
      <c r="N10" s="52">
        <f>RES_hhdet_in!N10-RES_hhdet_in_new!N10</f>
        <v>161</v>
      </c>
      <c r="O10" s="52">
        <f>RES_hhdet_in!O10-RES_hhdet_in_new!O10</f>
        <v>228</v>
      </c>
      <c r="P10" s="52">
        <f>RES_hhdet_in!P10-RES_hhdet_in_new!P10</f>
        <v>15</v>
      </c>
      <c r="Q10" s="52">
        <f>RES_hhdet_in!Q10-RES_hhdet_in_new!Q10</f>
        <v>22</v>
      </c>
      <c r="R10" s="52">
        <f>RES_hhdet_in!R10-RES_hhdet_in_new!R10</f>
        <v>34</v>
      </c>
      <c r="S10" s="52">
        <f>RES_hhdet_in!S10-RES_hhdet_in_new!S10</f>
        <v>182</v>
      </c>
      <c r="T10" s="52">
        <f>RES_hhdet_in!T10-RES_hhdet_in_new!T10</f>
        <v>147</v>
      </c>
      <c r="U10" s="52">
        <f>RES_hhdet_in!U10-RES_hhdet_in_new!U10</f>
        <v>179</v>
      </c>
      <c r="V10" s="52">
        <f>RES_hhdet_in!V10-RES_hhdet_in_new!V10</f>
        <v>223</v>
      </c>
      <c r="W10" s="52">
        <f>RES_hhdet_in!W10-RES_hhdet_in_new!W10</f>
        <v>33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1479</v>
      </c>
      <c r="D11" s="52">
        <f>RES_hhdet_in!D11-RES_hhdet_in_new!D11</f>
        <v>603</v>
      </c>
      <c r="E11" s="52">
        <f>RES_hhdet_in!E11-RES_hhdet_in_new!E11</f>
        <v>1056</v>
      </c>
      <c r="F11" s="52">
        <f>RES_hhdet_in!F11-RES_hhdet_in_new!F11</f>
        <v>5246</v>
      </c>
      <c r="G11" s="52">
        <f>RES_hhdet_in!G11-RES_hhdet_in_new!G11</f>
        <v>2748</v>
      </c>
      <c r="H11" s="52">
        <f>RES_hhdet_in!H11-RES_hhdet_in_new!H11</f>
        <v>2386</v>
      </c>
      <c r="I11" s="52">
        <f>RES_hhdet_in!I11-RES_hhdet_in_new!I11</f>
        <v>850</v>
      </c>
      <c r="J11" s="52">
        <f>RES_hhdet_in!J11-RES_hhdet_in_new!J11</f>
        <v>811</v>
      </c>
      <c r="K11" s="52">
        <f>RES_hhdet_in!K11-RES_hhdet_in_new!K11</f>
        <v>1040</v>
      </c>
      <c r="L11" s="52">
        <f>RES_hhdet_in!L11-RES_hhdet_in_new!L11</f>
        <v>648</v>
      </c>
      <c r="M11" s="52">
        <f>RES_hhdet_in!M11-RES_hhdet_in_new!M11</f>
        <v>1068</v>
      </c>
      <c r="N11" s="52">
        <f>RES_hhdet_in!N11-RES_hhdet_in_new!N11</f>
        <v>634</v>
      </c>
      <c r="O11" s="52">
        <f>RES_hhdet_in!O11-RES_hhdet_in_new!O11</f>
        <v>1480</v>
      </c>
      <c r="P11" s="52">
        <f>RES_hhdet_in!P11-RES_hhdet_in_new!P11</f>
        <v>790</v>
      </c>
      <c r="Q11" s="52">
        <f>RES_hhdet_in!Q11-RES_hhdet_in_new!Q11</f>
        <v>878</v>
      </c>
      <c r="R11" s="52">
        <f>RES_hhdet_in!R11-RES_hhdet_in_new!R11</f>
        <v>805</v>
      </c>
      <c r="S11" s="52">
        <f>RES_hhdet_in!S11-RES_hhdet_in_new!S11</f>
        <v>542</v>
      </c>
      <c r="T11" s="52">
        <f>RES_hhdet_in!T11-RES_hhdet_in_new!T11</f>
        <v>280</v>
      </c>
      <c r="U11" s="52">
        <f>RES_hhdet_in!U11-RES_hhdet_in_new!U11</f>
        <v>160</v>
      </c>
      <c r="V11" s="52">
        <f>RES_hhdet_in!V11-RES_hhdet_in_new!V11</f>
        <v>80</v>
      </c>
      <c r="W11" s="52">
        <f>RES_hhdet_in!W11-RES_hhdet_in_new!W11</f>
        <v>576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1</v>
      </c>
      <c r="G12" s="52">
        <f>RES_hhdet_in!G12-RES_hhdet_in_new!G12</f>
        <v>1</v>
      </c>
      <c r="H12" s="52">
        <f>RES_hhdet_in!H12-RES_hhdet_in_new!H12</f>
        <v>1</v>
      </c>
      <c r="I12" s="52">
        <f>RES_hhdet_in!I12-RES_hhdet_in_new!I12</f>
        <v>1</v>
      </c>
      <c r="J12" s="52">
        <f>RES_hhdet_in!J12-RES_hhdet_in_new!J12</f>
        <v>1</v>
      </c>
      <c r="K12" s="52">
        <f>RES_hhdet_in!K12-RES_hhdet_in_new!K12</f>
        <v>3</v>
      </c>
      <c r="L12" s="52">
        <f>RES_hhdet_in!L12-RES_hhdet_in_new!L12</f>
        <v>1</v>
      </c>
      <c r="M12" s="52">
        <f>RES_hhdet_in!M12-RES_hhdet_in_new!M12</f>
        <v>1</v>
      </c>
      <c r="N12" s="52">
        <f>RES_hhdet_in!N12-RES_hhdet_in_new!N12</f>
        <v>0</v>
      </c>
      <c r="O12" s="52">
        <f>RES_hhdet_in!O12-RES_hhdet_in_new!O12</f>
        <v>1</v>
      </c>
      <c r="P12" s="52">
        <f>RES_hhdet_in!P12-RES_hhdet_in_new!P12</f>
        <v>1</v>
      </c>
      <c r="Q12" s="52">
        <f>RES_hhdet_in!Q12-RES_hhdet_in_new!Q12</f>
        <v>1</v>
      </c>
      <c r="R12" s="52">
        <f>RES_hhdet_in!R12-RES_hhdet_in_new!R12</f>
        <v>2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15185</v>
      </c>
      <c r="D15" s="52">
        <f>RES_hhdet_in!D15-RES_hhdet_in_new!D15</f>
        <v>5498</v>
      </c>
      <c r="E15" s="52">
        <f>RES_hhdet_in!E15-RES_hhdet_in_new!E15</f>
        <v>3746</v>
      </c>
      <c r="F15" s="52">
        <f>RES_hhdet_in!F15-RES_hhdet_in_new!F15</f>
        <v>11201</v>
      </c>
      <c r="G15" s="52">
        <f>RES_hhdet_in!G15-RES_hhdet_in_new!G15</f>
        <v>10410</v>
      </c>
      <c r="H15" s="52">
        <f>RES_hhdet_in!H15-RES_hhdet_in_new!H15</f>
        <v>18037</v>
      </c>
      <c r="I15" s="52">
        <f>RES_hhdet_in!I15-RES_hhdet_in_new!I15</f>
        <v>11792</v>
      </c>
      <c r="J15" s="52">
        <f>RES_hhdet_in!J15-RES_hhdet_in_new!J15</f>
        <v>11744</v>
      </c>
      <c r="K15" s="52">
        <f>RES_hhdet_in!K15-RES_hhdet_in_new!K15</f>
        <v>7393</v>
      </c>
      <c r="L15" s="52">
        <f>RES_hhdet_in!L15-RES_hhdet_in_new!L15</f>
        <v>4672</v>
      </c>
      <c r="M15" s="52">
        <f>RES_hhdet_in!M15-RES_hhdet_in_new!M15</f>
        <v>5069</v>
      </c>
      <c r="N15" s="52">
        <f>RES_hhdet_in!N15-RES_hhdet_in_new!N15</f>
        <v>3763</v>
      </c>
      <c r="O15" s="52">
        <f>RES_hhdet_in!O15-RES_hhdet_in_new!O15</f>
        <v>10082</v>
      </c>
      <c r="P15" s="52">
        <f>RES_hhdet_in!P15-RES_hhdet_in_new!P15</f>
        <v>5292</v>
      </c>
      <c r="Q15" s="52">
        <f>RES_hhdet_in!Q15-RES_hhdet_in_new!Q15</f>
        <v>7076</v>
      </c>
      <c r="R15" s="52">
        <f>RES_hhdet_in!R15-RES_hhdet_in_new!R15</f>
        <v>6485</v>
      </c>
      <c r="S15" s="52">
        <f>RES_hhdet_in!S15-RES_hhdet_in_new!S15</f>
        <v>3945</v>
      </c>
      <c r="T15" s="52">
        <f>RES_hhdet_in!T15-RES_hhdet_in_new!T15</f>
        <v>1971</v>
      </c>
      <c r="U15" s="52">
        <f>RES_hhdet_in!U15-RES_hhdet_in_new!U15</f>
        <v>1118</v>
      </c>
      <c r="V15" s="52">
        <f>RES_hhdet_in!V15-RES_hhdet_in_new!V15</f>
        <v>642</v>
      </c>
      <c r="W15" s="52">
        <f>RES_hhdet_in!W15-RES_hhdet_in_new!W15</f>
        <v>5268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564</v>
      </c>
      <c r="D16" s="52">
        <f>RES_hhdet_in!D16-RES_hhdet_in_new!D16</f>
        <v>87</v>
      </c>
      <c r="E16" s="52">
        <f>RES_hhdet_in!E16-RES_hhdet_in_new!E16</f>
        <v>177</v>
      </c>
      <c r="F16" s="52">
        <f>RES_hhdet_in!F16-RES_hhdet_in_new!F16</f>
        <v>54</v>
      </c>
      <c r="G16" s="52">
        <f>RES_hhdet_in!G16-RES_hhdet_in_new!G16</f>
        <v>84</v>
      </c>
      <c r="H16" s="52">
        <f>RES_hhdet_in!H16-RES_hhdet_in_new!H16</f>
        <v>549</v>
      </c>
      <c r="I16" s="52">
        <f>RES_hhdet_in!I16-RES_hhdet_in_new!I16</f>
        <v>1365</v>
      </c>
      <c r="J16" s="52">
        <f>RES_hhdet_in!J16-RES_hhdet_in_new!J16</f>
        <v>1293</v>
      </c>
      <c r="K16" s="52">
        <f>RES_hhdet_in!K16-RES_hhdet_in_new!K16</f>
        <v>2632</v>
      </c>
      <c r="L16" s="52">
        <f>RES_hhdet_in!L16-RES_hhdet_in_new!L16</f>
        <v>605</v>
      </c>
      <c r="M16" s="52">
        <f>RES_hhdet_in!M16-RES_hhdet_in_new!M16</f>
        <v>629</v>
      </c>
      <c r="N16" s="52">
        <f>RES_hhdet_in!N16-RES_hhdet_in_new!N16</f>
        <v>192</v>
      </c>
      <c r="O16" s="52">
        <f>RES_hhdet_in!O16-RES_hhdet_in_new!O16</f>
        <v>1729</v>
      </c>
      <c r="P16" s="52">
        <f>RES_hhdet_in!P16-RES_hhdet_in_new!P16</f>
        <v>1188</v>
      </c>
      <c r="Q16" s="52">
        <f>RES_hhdet_in!Q16-RES_hhdet_in_new!Q16</f>
        <v>2214</v>
      </c>
      <c r="R16" s="52">
        <f>RES_hhdet_in!R16-RES_hhdet_in_new!R16</f>
        <v>1584</v>
      </c>
      <c r="S16" s="52">
        <f>RES_hhdet_in!S16-RES_hhdet_in_new!S16</f>
        <v>1146</v>
      </c>
      <c r="T16" s="52">
        <f>RES_hhdet_in!T16-RES_hhdet_in_new!T16</f>
        <v>323</v>
      </c>
      <c r="U16" s="52">
        <f>RES_hhdet_in!U16-RES_hhdet_in_new!U16</f>
        <v>150</v>
      </c>
      <c r="V16" s="52">
        <f>RES_hhdet_in!V16-RES_hhdet_in_new!V16</f>
        <v>96</v>
      </c>
      <c r="W16" s="52">
        <f>RES_hhdet_in!W16-RES_hhdet_in_new!W16</f>
        <v>1169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816</v>
      </c>
      <c r="D21" s="52">
        <v>337</v>
      </c>
      <c r="E21" s="52">
        <v>254</v>
      </c>
      <c r="F21" s="52">
        <v>916</v>
      </c>
      <c r="G21" s="52">
        <v>765</v>
      </c>
      <c r="H21" s="52">
        <v>1455</v>
      </c>
      <c r="I21" s="52">
        <v>1154</v>
      </c>
      <c r="J21" s="52">
        <v>1082</v>
      </c>
      <c r="K21" s="52">
        <v>918</v>
      </c>
      <c r="L21" s="52">
        <v>416</v>
      </c>
      <c r="M21" s="52">
        <v>496</v>
      </c>
      <c r="N21" s="52">
        <v>329</v>
      </c>
      <c r="O21" s="52">
        <v>946</v>
      </c>
      <c r="P21" s="52">
        <v>590</v>
      </c>
      <c r="Q21" s="52">
        <v>762</v>
      </c>
      <c r="R21" s="52">
        <v>700</v>
      </c>
      <c r="S21" s="52">
        <v>441</v>
      </c>
      <c r="T21" s="52">
        <v>184</v>
      </c>
      <c r="U21" s="52">
        <v>102</v>
      </c>
      <c r="V21" s="52">
        <v>54</v>
      </c>
      <c r="W21" s="52">
        <v>391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16576</v>
      </c>
      <c r="D22" s="36">
        <v>5940</v>
      </c>
      <c r="E22" s="36">
        <v>4806</v>
      </c>
      <c r="F22" s="36">
        <v>15748</v>
      </c>
      <c r="G22" s="36">
        <v>12618</v>
      </c>
      <c r="H22" s="36">
        <v>19753</v>
      </c>
      <c r="I22" s="36">
        <v>13143</v>
      </c>
      <c r="J22" s="36">
        <v>12931</v>
      </c>
      <c r="K22" s="36">
        <v>10362</v>
      </c>
      <c r="L22" s="36">
        <v>5679</v>
      </c>
      <c r="M22" s="36">
        <v>6451</v>
      </c>
      <c r="N22" s="36">
        <v>4455</v>
      </c>
      <c r="O22" s="36">
        <v>12615</v>
      </c>
      <c r="P22" s="36">
        <v>6798</v>
      </c>
      <c r="Q22" s="36">
        <v>9611</v>
      </c>
      <c r="R22" s="36">
        <v>8344</v>
      </c>
      <c r="S22" s="36">
        <v>5467</v>
      </c>
      <c r="T22" s="36">
        <v>2574</v>
      </c>
      <c r="U22" s="36">
        <v>1528</v>
      </c>
      <c r="V22" s="36">
        <v>1181</v>
      </c>
      <c r="W22" s="36">
        <v>6800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1781</v>
      </c>
      <c r="D26" s="52">
        <v>1961</v>
      </c>
      <c r="E26" s="52">
        <v>1194</v>
      </c>
      <c r="F26" s="52">
        <v>5738</v>
      </c>
      <c r="G26" s="52">
        <v>9280</v>
      </c>
      <c r="H26" s="52">
        <v>7430</v>
      </c>
      <c r="I26" s="52">
        <v>4768</v>
      </c>
      <c r="J26" s="52">
        <v>2614</v>
      </c>
      <c r="K26" s="52">
        <v>3829</v>
      </c>
      <c r="L26" s="52">
        <v>3945</v>
      </c>
      <c r="M26" s="52">
        <v>3579</v>
      </c>
      <c r="N26" s="52">
        <v>4087</v>
      </c>
      <c r="O26" s="52">
        <v>4131</v>
      </c>
      <c r="P26" s="52">
        <v>2396</v>
      </c>
      <c r="Q26" s="52">
        <v>2653</v>
      </c>
      <c r="R26" s="52">
        <v>5341</v>
      </c>
      <c r="S26" s="52">
        <v>6552</v>
      </c>
      <c r="T26" s="52">
        <v>7351</v>
      </c>
      <c r="U26" s="52">
        <v>7531</v>
      </c>
      <c r="V26" s="52">
        <v>10824</v>
      </c>
      <c r="W26" s="52">
        <v>7794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65</v>
      </c>
      <c r="D29" s="52">
        <v>53</v>
      </c>
      <c r="E29" s="52">
        <v>49</v>
      </c>
      <c r="F29" s="52">
        <v>49</v>
      </c>
      <c r="G29" s="52">
        <v>105</v>
      </c>
      <c r="H29" s="52">
        <v>263</v>
      </c>
      <c r="I29" s="52">
        <v>268</v>
      </c>
      <c r="J29" s="52">
        <v>215</v>
      </c>
      <c r="K29" s="52">
        <v>162</v>
      </c>
      <c r="L29" s="52">
        <v>155</v>
      </c>
      <c r="M29" s="52">
        <v>170</v>
      </c>
      <c r="N29" s="52">
        <v>205</v>
      </c>
      <c r="O29" s="52">
        <v>259</v>
      </c>
      <c r="P29" s="52">
        <v>234</v>
      </c>
      <c r="Q29" s="52">
        <v>224</v>
      </c>
      <c r="R29" s="52">
        <v>266</v>
      </c>
      <c r="S29" s="52">
        <v>322</v>
      </c>
      <c r="T29" s="52">
        <v>510</v>
      </c>
      <c r="U29" s="52">
        <v>850</v>
      </c>
      <c r="V29" s="52">
        <v>1128</v>
      </c>
      <c r="W29" s="52">
        <v>1301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464</v>
      </c>
      <c r="D31" s="52">
        <f>RES_hhdet_in!D31-RES_hhdet_in_new!D31</f>
        <v>544</v>
      </c>
      <c r="E31" s="52">
        <f>RES_hhdet_in!E31-RES_hhdet_in_new!E31</f>
        <v>1041</v>
      </c>
      <c r="F31" s="52">
        <f>RES_hhdet_in!F31-RES_hhdet_in_new!F31</f>
        <v>3075</v>
      </c>
      <c r="G31" s="52">
        <f>RES_hhdet_in!G31-RES_hhdet_in_new!G31</f>
        <v>2832</v>
      </c>
      <c r="H31" s="52">
        <f>RES_hhdet_in!H31-RES_hhdet_in_new!H31</f>
        <v>1433</v>
      </c>
      <c r="I31" s="52">
        <f>RES_hhdet_in!I31-RES_hhdet_in_new!I31</f>
        <v>418</v>
      </c>
      <c r="J31" s="52">
        <f>RES_hhdet_in!J31-RES_hhdet_in_new!J31</f>
        <v>290</v>
      </c>
      <c r="K31" s="52">
        <f>RES_hhdet_in!K31-RES_hhdet_in_new!K31</f>
        <v>731</v>
      </c>
      <c r="L31" s="52">
        <f>RES_hhdet_in!L31-RES_hhdet_in_new!L31</f>
        <v>985</v>
      </c>
      <c r="M31" s="52">
        <f>RES_hhdet_in!M31-RES_hhdet_in_new!M31</f>
        <v>1564</v>
      </c>
      <c r="N31" s="52">
        <f>RES_hhdet_in!N31-RES_hhdet_in_new!N31</f>
        <v>1757</v>
      </c>
      <c r="O31" s="52">
        <f>RES_hhdet_in!O31-RES_hhdet_in_new!O31</f>
        <v>1464</v>
      </c>
      <c r="P31" s="52">
        <f>RES_hhdet_in!P31-RES_hhdet_in_new!P31</f>
        <v>1053</v>
      </c>
      <c r="Q31" s="52">
        <f>RES_hhdet_in!Q31-RES_hhdet_in_new!Q31</f>
        <v>736</v>
      </c>
      <c r="R31" s="52">
        <f>RES_hhdet_in!R31-RES_hhdet_in_new!R31</f>
        <v>951</v>
      </c>
      <c r="S31" s="52">
        <f>RES_hhdet_in!S31-RES_hhdet_in_new!S31</f>
        <v>1202</v>
      </c>
      <c r="T31" s="52">
        <f>RES_hhdet_in!T31-RES_hhdet_in_new!T31</f>
        <v>1460</v>
      </c>
      <c r="U31" s="52">
        <f>RES_hhdet_in!U31-RES_hhdet_in_new!U31</f>
        <v>1535</v>
      </c>
      <c r="V31" s="52">
        <f>RES_hhdet_in!V31-RES_hhdet_in_new!V31</f>
        <v>1710</v>
      </c>
      <c r="W31" s="52">
        <f>RES_hhdet_in!W31-RES_hhdet_in_new!W31</f>
        <v>1136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1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1</v>
      </c>
      <c r="L32" s="52">
        <f>RES_hhdet_in!L32-RES_hhdet_in_new!L32</f>
        <v>1</v>
      </c>
      <c r="M32" s="52">
        <f>RES_hhdet_in!M32-RES_hhdet_in_new!M32</f>
        <v>1</v>
      </c>
      <c r="N32" s="52">
        <f>RES_hhdet_in!N32-RES_hhdet_in_new!N32</f>
        <v>0</v>
      </c>
      <c r="O32" s="52">
        <f>RES_hhdet_in!O32-RES_hhdet_in_new!O32</f>
        <v>2</v>
      </c>
      <c r="P32" s="52">
        <f>RES_hhdet_in!P32-RES_hhdet_in_new!P32</f>
        <v>1</v>
      </c>
      <c r="Q32" s="52">
        <f>RES_hhdet_in!Q32-RES_hhdet_in_new!Q32</f>
        <v>0</v>
      </c>
      <c r="R32" s="52">
        <f>RES_hhdet_in!R32-RES_hhdet_in_new!R32</f>
        <v>1</v>
      </c>
      <c r="S32" s="52">
        <f>RES_hhdet_in!S32-RES_hhdet_in_new!S32</f>
        <v>1</v>
      </c>
      <c r="T32" s="52">
        <f>RES_hhdet_in!T32-RES_hhdet_in_new!T32</f>
        <v>1</v>
      </c>
      <c r="U32" s="52">
        <f>RES_hhdet_in!U32-RES_hhdet_in_new!U32</f>
        <v>1</v>
      </c>
      <c r="V32" s="52">
        <f>RES_hhdet_in!V32-RES_hhdet_in_new!V32</f>
        <v>1</v>
      </c>
      <c r="W32" s="52">
        <f>RES_hhdet_in!W32-RES_hhdet_in_new!W32</f>
        <v>1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4758</v>
      </c>
      <c r="D35" s="52">
        <f>RES_hhdet_in!D35-RES_hhdet_in_new!D35</f>
        <v>4968</v>
      </c>
      <c r="E35" s="52">
        <f>RES_hhdet_in!E35-RES_hhdet_in_new!E35</f>
        <v>3694</v>
      </c>
      <c r="F35" s="52">
        <f>RES_hhdet_in!F35-RES_hhdet_in_new!F35</f>
        <v>6568</v>
      </c>
      <c r="G35" s="52">
        <f>RES_hhdet_in!G35-RES_hhdet_in_new!G35</f>
        <v>10738</v>
      </c>
      <c r="H35" s="52">
        <f>RES_hhdet_in!H35-RES_hhdet_in_new!H35</f>
        <v>10823</v>
      </c>
      <c r="I35" s="52">
        <f>RES_hhdet_in!I35-RES_hhdet_in_new!I35</f>
        <v>5798</v>
      </c>
      <c r="J35" s="52">
        <f>RES_hhdet_in!J35-RES_hhdet_in_new!J35</f>
        <v>4225</v>
      </c>
      <c r="K35" s="52">
        <f>RES_hhdet_in!K35-RES_hhdet_in_new!K35</f>
        <v>5190</v>
      </c>
      <c r="L35" s="52">
        <f>RES_hhdet_in!L35-RES_hhdet_in_new!L35</f>
        <v>7072</v>
      </c>
      <c r="M35" s="52">
        <f>RES_hhdet_in!M35-RES_hhdet_in_new!M35</f>
        <v>7436</v>
      </c>
      <c r="N35" s="52">
        <f>RES_hhdet_in!N35-RES_hhdet_in_new!N35</f>
        <v>10400</v>
      </c>
      <c r="O35" s="52">
        <f>RES_hhdet_in!O35-RES_hhdet_in_new!O35</f>
        <v>10031</v>
      </c>
      <c r="P35" s="52">
        <f>RES_hhdet_in!P35-RES_hhdet_in_new!P35</f>
        <v>7072</v>
      </c>
      <c r="Q35" s="52">
        <f>RES_hhdet_in!Q35-RES_hhdet_in_new!Q35</f>
        <v>5933</v>
      </c>
      <c r="R35" s="52">
        <f>RES_hhdet_in!R35-RES_hhdet_in_new!R35</f>
        <v>7708</v>
      </c>
      <c r="S35" s="52">
        <f>RES_hhdet_in!S35-RES_hhdet_in_new!S35</f>
        <v>8771</v>
      </c>
      <c r="T35" s="52">
        <f>RES_hhdet_in!T35-RES_hhdet_in_new!T35</f>
        <v>10341</v>
      </c>
      <c r="U35" s="52">
        <f>RES_hhdet_in!U35-RES_hhdet_in_new!U35</f>
        <v>10687</v>
      </c>
      <c r="V35" s="52">
        <f>RES_hhdet_in!V35-RES_hhdet_in_new!V35</f>
        <v>13047</v>
      </c>
      <c r="W35" s="52">
        <f>RES_hhdet_in!W35-RES_hhdet_in_new!W35</f>
        <v>10429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177</v>
      </c>
      <c r="D36" s="52">
        <f>RES_hhdet_in!D36-RES_hhdet_in_new!D36</f>
        <v>79</v>
      </c>
      <c r="E36" s="52">
        <f>RES_hhdet_in!E36-RES_hhdet_in_new!E36</f>
        <v>173</v>
      </c>
      <c r="F36" s="52">
        <f>RES_hhdet_in!F36-RES_hhdet_in_new!F36</f>
        <v>30</v>
      </c>
      <c r="G36" s="52">
        <f>RES_hhdet_in!G36-RES_hhdet_in_new!G36</f>
        <v>86</v>
      </c>
      <c r="H36" s="52">
        <f>RES_hhdet_in!H36-RES_hhdet_in_new!H36</f>
        <v>330</v>
      </c>
      <c r="I36" s="52">
        <f>RES_hhdet_in!I36-RES_hhdet_in_new!I36</f>
        <v>670</v>
      </c>
      <c r="J36" s="52">
        <f>RES_hhdet_in!J36-RES_hhdet_in_new!J36</f>
        <v>462</v>
      </c>
      <c r="K36" s="52">
        <f>RES_hhdet_in!K36-RES_hhdet_in_new!K36</f>
        <v>1849</v>
      </c>
      <c r="L36" s="52">
        <f>RES_hhdet_in!L36-RES_hhdet_in_new!L36</f>
        <v>914</v>
      </c>
      <c r="M36" s="52">
        <f>RES_hhdet_in!M36-RES_hhdet_in_new!M36</f>
        <v>923</v>
      </c>
      <c r="N36" s="52">
        <f>RES_hhdet_in!N36-RES_hhdet_in_new!N36</f>
        <v>539</v>
      </c>
      <c r="O36" s="52">
        <f>RES_hhdet_in!O36-RES_hhdet_in_new!O36</f>
        <v>1716</v>
      </c>
      <c r="P36" s="52">
        <f>RES_hhdet_in!P36-RES_hhdet_in_new!P36</f>
        <v>1590</v>
      </c>
      <c r="Q36" s="52">
        <f>RES_hhdet_in!Q36-RES_hhdet_in_new!Q36</f>
        <v>1850</v>
      </c>
      <c r="R36" s="52">
        <f>RES_hhdet_in!R36-RES_hhdet_in_new!R36</f>
        <v>1879</v>
      </c>
      <c r="S36" s="52">
        <f>RES_hhdet_in!S36-RES_hhdet_in_new!S36</f>
        <v>2557</v>
      </c>
      <c r="T36" s="52">
        <f>RES_hhdet_in!T36-RES_hhdet_in_new!T36</f>
        <v>1697</v>
      </c>
      <c r="U36" s="52">
        <f>RES_hhdet_in!U36-RES_hhdet_in_new!U36</f>
        <v>1455</v>
      </c>
      <c r="V36" s="52">
        <f>RES_hhdet_in!V36-RES_hhdet_in_new!V36</f>
        <v>2041</v>
      </c>
      <c r="W36" s="52">
        <f>RES_hhdet_in!W36-RES_hhdet_in_new!W36</f>
        <v>2317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254</v>
      </c>
      <c r="D40" s="52">
        <v>300</v>
      </c>
      <c r="E40" s="52">
        <v>246</v>
      </c>
      <c r="F40" s="52">
        <v>531</v>
      </c>
      <c r="G40" s="52">
        <v>781</v>
      </c>
      <c r="H40" s="52">
        <v>862</v>
      </c>
      <c r="I40" s="52">
        <v>556</v>
      </c>
      <c r="J40" s="52">
        <v>383</v>
      </c>
      <c r="K40" s="52">
        <v>634</v>
      </c>
      <c r="L40" s="52">
        <v>609</v>
      </c>
      <c r="M40" s="52">
        <v>712</v>
      </c>
      <c r="N40" s="52">
        <v>885</v>
      </c>
      <c r="O40" s="52">
        <v>919</v>
      </c>
      <c r="P40" s="52">
        <v>771</v>
      </c>
      <c r="Q40" s="52">
        <v>629</v>
      </c>
      <c r="R40" s="52">
        <v>812</v>
      </c>
      <c r="S40" s="52">
        <v>935</v>
      </c>
      <c r="T40" s="52">
        <v>892</v>
      </c>
      <c r="U40" s="52">
        <v>849</v>
      </c>
      <c r="V40" s="52">
        <v>742</v>
      </c>
      <c r="W40" s="52">
        <v>755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5146</v>
      </c>
      <c r="D41" s="36">
        <v>5290</v>
      </c>
      <c r="E41" s="36">
        <v>4663</v>
      </c>
      <c r="F41" s="36">
        <v>9141</v>
      </c>
      <c r="G41" s="36">
        <v>12877</v>
      </c>
      <c r="H41" s="36">
        <v>11726</v>
      </c>
      <c r="I41" s="36">
        <v>6334</v>
      </c>
      <c r="J41" s="36">
        <v>4589</v>
      </c>
      <c r="K41" s="36">
        <v>7141</v>
      </c>
      <c r="L41" s="36">
        <v>8357</v>
      </c>
      <c r="M41" s="36">
        <v>9227</v>
      </c>
      <c r="N41" s="36">
        <v>11797</v>
      </c>
      <c r="O41" s="36">
        <v>12302</v>
      </c>
      <c r="P41" s="36">
        <v>8953</v>
      </c>
      <c r="Q41" s="36">
        <v>7889</v>
      </c>
      <c r="R41" s="36">
        <v>9729</v>
      </c>
      <c r="S41" s="36">
        <v>11597</v>
      </c>
      <c r="T41" s="36">
        <v>12610</v>
      </c>
      <c r="U41" s="36">
        <v>12809</v>
      </c>
      <c r="V41" s="36">
        <v>16076</v>
      </c>
      <c r="W41" s="36">
        <v>13153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51203</v>
      </c>
      <c r="D45" s="52">
        <v>87006</v>
      </c>
      <c r="E45" s="52">
        <v>141787</v>
      </c>
      <c r="F45" s="52">
        <v>175480</v>
      </c>
      <c r="G45" s="52">
        <v>119127</v>
      </c>
      <c r="H45" s="52">
        <v>66698</v>
      </c>
      <c r="I45" s="52">
        <v>42464</v>
      </c>
      <c r="J45" s="52">
        <v>78920</v>
      </c>
      <c r="K45" s="52">
        <v>58859</v>
      </c>
      <c r="L45" s="52">
        <v>88600</v>
      </c>
      <c r="M45" s="52">
        <v>107793</v>
      </c>
      <c r="N45" s="52">
        <v>128163</v>
      </c>
      <c r="O45" s="52">
        <v>143254</v>
      </c>
      <c r="P45" s="52">
        <v>52210</v>
      </c>
      <c r="Q45" s="52">
        <v>49271</v>
      </c>
      <c r="R45" s="52">
        <v>71390</v>
      </c>
      <c r="S45" s="52">
        <v>87590</v>
      </c>
      <c r="T45" s="52">
        <v>103275</v>
      </c>
      <c r="U45" s="52">
        <v>103550</v>
      </c>
      <c r="V45" s="52">
        <v>96187</v>
      </c>
      <c r="W45" s="52">
        <v>63715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2602</v>
      </c>
      <c r="D48" s="52">
        <v>2148</v>
      </c>
      <c r="E48" s="52">
        <v>1945</v>
      </c>
      <c r="F48" s="52">
        <v>3268</v>
      </c>
      <c r="G48" s="52">
        <v>5153</v>
      </c>
      <c r="H48" s="52">
        <v>5057</v>
      </c>
      <c r="I48" s="52">
        <v>3084</v>
      </c>
      <c r="J48" s="52">
        <v>2049</v>
      </c>
      <c r="K48" s="52">
        <v>2811</v>
      </c>
      <c r="L48" s="52">
        <v>3297</v>
      </c>
      <c r="M48" s="52">
        <v>3258</v>
      </c>
      <c r="N48" s="52">
        <v>5401</v>
      </c>
      <c r="O48" s="52">
        <v>7683</v>
      </c>
      <c r="P48" s="52">
        <v>7432</v>
      </c>
      <c r="Q48" s="52">
        <v>5844</v>
      </c>
      <c r="R48" s="52">
        <v>5592</v>
      </c>
      <c r="S48" s="52">
        <v>5378</v>
      </c>
      <c r="T48" s="52">
        <v>7430</v>
      </c>
      <c r="U48" s="52">
        <v>12517</v>
      </c>
      <c r="V48" s="52">
        <v>16533</v>
      </c>
      <c r="W48" s="52">
        <v>15294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31983</v>
      </c>
      <c r="D50" s="52">
        <f>RES_hhdet_in!D50-RES_hhdet_in_new!D50</f>
        <v>56502</v>
      </c>
      <c r="E50" s="52">
        <f>RES_hhdet_in!E50-RES_hhdet_in_new!E50</f>
        <v>75377</v>
      </c>
      <c r="F50" s="52">
        <f>RES_hhdet_in!F50-RES_hhdet_in_new!F50</f>
        <v>83750</v>
      </c>
      <c r="G50" s="52">
        <f>RES_hhdet_in!G50-RES_hhdet_in_new!G50</f>
        <v>67721</v>
      </c>
      <c r="H50" s="52">
        <f>RES_hhdet_in!H50-RES_hhdet_in_new!H50</f>
        <v>51146</v>
      </c>
      <c r="I50" s="52">
        <f>RES_hhdet_in!I50-RES_hhdet_in_new!I50</f>
        <v>38834</v>
      </c>
      <c r="J50" s="52">
        <f>RES_hhdet_in!J50-RES_hhdet_in_new!J50</f>
        <v>83826</v>
      </c>
      <c r="K50" s="52">
        <f>RES_hhdet_in!K50-RES_hhdet_in_new!K50</f>
        <v>73765</v>
      </c>
      <c r="L50" s="52">
        <f>RES_hhdet_in!L50-RES_hhdet_in_new!L50</f>
        <v>90553</v>
      </c>
      <c r="M50" s="52">
        <f>RES_hhdet_in!M50-RES_hhdet_in_new!M50</f>
        <v>99293</v>
      </c>
      <c r="N50" s="52">
        <f>RES_hhdet_in!N50-RES_hhdet_in_new!N50</f>
        <v>94542</v>
      </c>
      <c r="O50" s="52">
        <f>RES_hhdet_in!O50-RES_hhdet_in_new!O50</f>
        <v>95725</v>
      </c>
      <c r="P50" s="52">
        <f>RES_hhdet_in!P50-RES_hhdet_in_new!P50</f>
        <v>30978</v>
      </c>
      <c r="Q50" s="52">
        <f>RES_hhdet_in!Q50-RES_hhdet_in_new!Q50</f>
        <v>28537</v>
      </c>
      <c r="R50" s="52">
        <f>RES_hhdet_in!R50-RES_hhdet_in_new!R50</f>
        <v>41449</v>
      </c>
      <c r="S50" s="52">
        <f>RES_hhdet_in!S50-RES_hhdet_in_new!S50</f>
        <v>56490</v>
      </c>
      <c r="T50" s="52">
        <f>RES_hhdet_in!T50-RES_hhdet_in_new!T50</f>
        <v>60977</v>
      </c>
      <c r="U50" s="52">
        <f>RES_hhdet_in!U50-RES_hhdet_in_new!U50</f>
        <v>63592</v>
      </c>
      <c r="V50" s="52">
        <f>RES_hhdet_in!V50-RES_hhdet_in_new!V50</f>
        <v>82257</v>
      </c>
      <c r="W50" s="52">
        <f>RES_hhdet_in!W50-RES_hhdet_in_new!W50</f>
        <v>63344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24</v>
      </c>
      <c r="D51" s="52">
        <f>RES_hhdet_in!D51-RES_hhdet_in_new!D51</f>
        <v>8</v>
      </c>
      <c r="E51" s="52">
        <f>RES_hhdet_in!E51-RES_hhdet_in_new!E51</f>
        <v>34</v>
      </c>
      <c r="F51" s="52">
        <f>RES_hhdet_in!F51-RES_hhdet_in_new!F51</f>
        <v>19</v>
      </c>
      <c r="G51" s="52">
        <f>RES_hhdet_in!G51-RES_hhdet_in_new!G51</f>
        <v>9</v>
      </c>
      <c r="H51" s="52">
        <f>RES_hhdet_in!H51-RES_hhdet_in_new!H51</f>
        <v>23</v>
      </c>
      <c r="I51" s="52">
        <f>RES_hhdet_in!I51-RES_hhdet_in_new!I51</f>
        <v>43</v>
      </c>
      <c r="J51" s="52">
        <f>RES_hhdet_in!J51-RES_hhdet_in_new!J51</f>
        <v>100</v>
      </c>
      <c r="K51" s="52">
        <f>RES_hhdet_in!K51-RES_hhdet_in_new!K51</f>
        <v>210</v>
      </c>
      <c r="L51" s="52">
        <f>RES_hhdet_in!L51-RES_hhdet_in_new!L51</f>
        <v>137</v>
      </c>
      <c r="M51" s="52">
        <f>RES_hhdet_in!M51-RES_hhdet_in_new!M51</f>
        <v>177</v>
      </c>
      <c r="N51" s="52">
        <f>RES_hhdet_in!N51-RES_hhdet_in_new!N51</f>
        <v>0</v>
      </c>
      <c r="O51" s="52">
        <f>RES_hhdet_in!O51-RES_hhdet_in_new!O51</f>
        <v>132</v>
      </c>
      <c r="P51" s="52">
        <f>RES_hhdet_in!P51-RES_hhdet_in_new!P51</f>
        <v>145</v>
      </c>
      <c r="Q51" s="52">
        <f>RES_hhdet_in!Q51-RES_hhdet_in_new!Q51</f>
        <v>192</v>
      </c>
      <c r="R51" s="52">
        <f>RES_hhdet_in!R51-RES_hhdet_in_new!R51</f>
        <v>14</v>
      </c>
      <c r="S51" s="52">
        <f>RES_hhdet_in!S51-RES_hhdet_in_new!S51</f>
        <v>109</v>
      </c>
      <c r="T51" s="52">
        <f>RES_hhdet_in!T51-RES_hhdet_in_new!T51</f>
        <v>78</v>
      </c>
      <c r="U51" s="52">
        <f>RES_hhdet_in!U51-RES_hhdet_in_new!U51</f>
        <v>65</v>
      </c>
      <c r="V51" s="52">
        <f>RES_hhdet_in!V51-RES_hhdet_in_new!V51</f>
        <v>201</v>
      </c>
      <c r="W51" s="52">
        <f>RES_hhdet_in!W51-RES_hhdet_in_new!W51</f>
        <v>112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125069</v>
      </c>
      <c r="D54" s="52">
        <f>RES_hhdet_in!D54-RES_hhdet_in_new!D54</f>
        <v>139102</v>
      </c>
      <c r="E54" s="52">
        <f>RES_hhdet_in!E54-RES_hhdet_in_new!E54</f>
        <v>171227</v>
      </c>
      <c r="F54" s="52">
        <f>RES_hhdet_in!F54-RES_hhdet_in_new!F54</f>
        <v>209676</v>
      </c>
      <c r="G54" s="52">
        <f>RES_hhdet_in!G54-RES_hhdet_in_new!G54</f>
        <v>181493</v>
      </c>
      <c r="H54" s="52">
        <f>RES_hhdet_in!H54-RES_hhdet_in_new!H54</f>
        <v>164060</v>
      </c>
      <c r="I54" s="52">
        <f>RES_hhdet_in!I54-RES_hhdet_in_new!I54</f>
        <v>52344</v>
      </c>
      <c r="J54" s="52">
        <f>RES_hhdet_in!J54-RES_hhdet_in_new!J54</f>
        <v>65211</v>
      </c>
      <c r="K54" s="52">
        <f>RES_hhdet_in!K54-RES_hhdet_in_new!K54</f>
        <v>75856</v>
      </c>
      <c r="L54" s="52">
        <f>RES_hhdet_in!L54-RES_hhdet_in_new!L54</f>
        <v>122152</v>
      </c>
      <c r="M54" s="52">
        <f>RES_hhdet_in!M54-RES_hhdet_in_new!M54</f>
        <v>137769</v>
      </c>
      <c r="N54" s="52">
        <f>RES_hhdet_in!N54-RES_hhdet_in_new!N54</f>
        <v>152923</v>
      </c>
      <c r="O54" s="52">
        <f>RES_hhdet_in!O54-RES_hhdet_in_new!O54</f>
        <v>120456</v>
      </c>
      <c r="P54" s="52">
        <f>RES_hhdet_in!P54-RES_hhdet_in_new!P54</f>
        <v>76414</v>
      </c>
      <c r="Q54" s="52">
        <f>RES_hhdet_in!Q54-RES_hhdet_in_new!Q54</f>
        <v>70543</v>
      </c>
      <c r="R54" s="52">
        <f>RES_hhdet_in!R54-RES_hhdet_in_new!R54</f>
        <v>97814</v>
      </c>
      <c r="S54" s="52">
        <f>RES_hhdet_in!S54-RES_hhdet_in_new!S54</f>
        <v>106294</v>
      </c>
      <c r="T54" s="52">
        <f>RES_hhdet_in!T54-RES_hhdet_in_new!T54</f>
        <v>132957</v>
      </c>
      <c r="U54" s="52">
        <f>RES_hhdet_in!U54-RES_hhdet_in_new!U54</f>
        <v>126340</v>
      </c>
      <c r="V54" s="52">
        <f>RES_hhdet_in!V54-RES_hhdet_in_new!V54</f>
        <v>97452</v>
      </c>
      <c r="W54" s="52">
        <f>RES_hhdet_in!W54-RES_hhdet_in_new!W54</f>
        <v>76363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4650</v>
      </c>
      <c r="D55" s="52">
        <f>RES_hhdet_in!D55-RES_hhdet_in_new!D55</f>
        <v>2213</v>
      </c>
      <c r="E55" s="52">
        <f>RES_hhdet_in!E55-RES_hhdet_in_new!E55</f>
        <v>8073</v>
      </c>
      <c r="F55" s="52">
        <f>RES_hhdet_in!F55-RES_hhdet_in_new!F55</f>
        <v>1004</v>
      </c>
      <c r="G55" s="52">
        <f>RES_hhdet_in!G55-RES_hhdet_in_new!G55</f>
        <v>1465</v>
      </c>
      <c r="H55" s="52">
        <f>RES_hhdet_in!H55-RES_hhdet_in_new!H55</f>
        <v>4997</v>
      </c>
      <c r="I55" s="52">
        <f>RES_hhdet_in!I55-RES_hhdet_in_new!I55</f>
        <v>6059</v>
      </c>
      <c r="J55" s="52">
        <f>RES_hhdet_in!J55-RES_hhdet_in_new!J55</f>
        <v>7179</v>
      </c>
      <c r="K55" s="52">
        <f>RES_hhdet_in!K55-RES_hhdet_in_new!K55</f>
        <v>27001</v>
      </c>
      <c r="L55" s="52">
        <f>RES_hhdet_in!L55-RES_hhdet_in_new!L55</f>
        <v>15910</v>
      </c>
      <c r="M55" s="52">
        <f>RES_hhdet_in!M55-RES_hhdet_in_new!M55</f>
        <v>17130</v>
      </c>
      <c r="N55" s="52">
        <f>RES_hhdet_in!N55-RES_hhdet_in_new!N55</f>
        <v>7973</v>
      </c>
      <c r="O55" s="52">
        <f>RES_hhdet_in!O55-RES_hhdet_in_new!O55</f>
        <v>20645</v>
      </c>
      <c r="P55" s="52">
        <f>RES_hhdet_in!P55-RES_hhdet_in_new!P55</f>
        <v>17178</v>
      </c>
      <c r="Q55" s="52">
        <f>RES_hhdet_in!Q55-RES_hhdet_in_new!Q55</f>
        <v>22110</v>
      </c>
      <c r="R55" s="52">
        <f>RES_hhdet_in!R55-RES_hhdet_in_new!R55</f>
        <v>23911</v>
      </c>
      <c r="S55" s="52">
        <f>RES_hhdet_in!S55-RES_hhdet_in_new!S55</f>
        <v>31041</v>
      </c>
      <c r="T55" s="52">
        <f>RES_hhdet_in!T55-RES_hhdet_in_new!T55</f>
        <v>21868</v>
      </c>
      <c r="U55" s="52">
        <f>RES_hhdet_in!U55-RES_hhdet_in_new!U55</f>
        <v>17374</v>
      </c>
      <c r="V55" s="52">
        <f>RES_hhdet_in!V55-RES_hhdet_in_new!V55</f>
        <v>15303</v>
      </c>
      <c r="W55" s="52">
        <f>RES_hhdet_in!W55-RES_hhdet_in_new!W55</f>
        <v>17065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9266</v>
      </c>
      <c r="D59" s="52">
        <v>12556</v>
      </c>
      <c r="E59" s="52">
        <v>14633</v>
      </c>
      <c r="F59" s="52">
        <v>18353</v>
      </c>
      <c r="G59" s="52">
        <v>16923</v>
      </c>
      <c r="H59" s="52">
        <v>18912</v>
      </c>
      <c r="I59" s="52">
        <v>10157</v>
      </c>
      <c r="J59" s="52">
        <v>12519</v>
      </c>
      <c r="K59" s="52">
        <v>15220</v>
      </c>
      <c r="L59" s="52">
        <v>16649</v>
      </c>
      <c r="M59" s="52">
        <v>19701</v>
      </c>
      <c r="N59" s="52">
        <v>19404</v>
      </c>
      <c r="O59" s="52">
        <v>18063</v>
      </c>
      <c r="P59" s="52">
        <v>12093</v>
      </c>
      <c r="Q59" s="52">
        <v>11759</v>
      </c>
      <c r="R59" s="52">
        <v>16057</v>
      </c>
      <c r="S59" s="52">
        <v>17251</v>
      </c>
      <c r="T59" s="52">
        <v>17430</v>
      </c>
      <c r="U59" s="52">
        <v>16430</v>
      </c>
      <c r="V59" s="52">
        <v>10881</v>
      </c>
      <c r="W59" s="52">
        <v>10863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188279</v>
      </c>
      <c r="D60" s="36">
        <v>221209</v>
      </c>
      <c r="E60" s="36">
        <v>276947</v>
      </c>
      <c r="F60" s="36">
        <v>315704</v>
      </c>
      <c r="G60" s="36">
        <v>279160</v>
      </c>
      <c r="H60" s="36">
        <v>256908</v>
      </c>
      <c r="I60" s="36">
        <v>115617</v>
      </c>
      <c r="J60" s="36">
        <v>149789</v>
      </c>
      <c r="K60" s="36">
        <v>172005</v>
      </c>
      <c r="L60" s="36">
        <v>227503</v>
      </c>
      <c r="M60" s="36">
        <v>254825</v>
      </c>
      <c r="N60" s="36">
        <v>257710</v>
      </c>
      <c r="O60" s="36">
        <v>239957</v>
      </c>
      <c r="P60" s="36">
        <v>138961</v>
      </c>
      <c r="Q60" s="36">
        <v>147601</v>
      </c>
      <c r="R60" s="36">
        <v>191562</v>
      </c>
      <c r="S60" s="36">
        <v>212936</v>
      </c>
      <c r="T60" s="36">
        <v>243289</v>
      </c>
      <c r="U60" s="36">
        <v>245362</v>
      </c>
      <c r="V60" s="36">
        <v>231930</v>
      </c>
      <c r="W60" s="36">
        <v>187736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155353</v>
      </c>
      <c r="D64" s="52">
        <v>125451</v>
      </c>
      <c r="E64" s="52">
        <v>119985</v>
      </c>
      <c r="F64" s="52">
        <v>176188</v>
      </c>
      <c r="G64" s="52">
        <v>158072</v>
      </c>
      <c r="H64" s="52">
        <v>136212</v>
      </c>
      <c r="I64" s="52">
        <v>110729</v>
      </c>
      <c r="J64" s="52">
        <v>89507</v>
      </c>
      <c r="K64" s="52">
        <v>134037</v>
      </c>
      <c r="L64" s="52">
        <v>122179</v>
      </c>
      <c r="M64" s="52">
        <v>148037</v>
      </c>
      <c r="N64" s="52">
        <v>159608</v>
      </c>
      <c r="O64" s="52">
        <v>133862</v>
      </c>
      <c r="P64" s="52">
        <v>46704</v>
      </c>
      <c r="Q64" s="52">
        <v>98434</v>
      </c>
      <c r="R64" s="52">
        <v>110019</v>
      </c>
      <c r="S64" s="52">
        <v>160259</v>
      </c>
      <c r="T64" s="52">
        <v>156262</v>
      </c>
      <c r="U64" s="52">
        <v>157038</v>
      </c>
      <c r="V64" s="52">
        <v>150989</v>
      </c>
      <c r="W64" s="52">
        <v>156336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2615</v>
      </c>
      <c r="D67" s="52">
        <v>2281</v>
      </c>
      <c r="E67" s="52">
        <v>3540</v>
      </c>
      <c r="F67" s="52">
        <v>3537</v>
      </c>
      <c r="G67" s="52">
        <v>4814</v>
      </c>
      <c r="H67" s="52">
        <v>5836</v>
      </c>
      <c r="I67" s="52">
        <v>4875</v>
      </c>
      <c r="J67" s="52">
        <v>4531</v>
      </c>
      <c r="K67" s="52">
        <v>4490</v>
      </c>
      <c r="L67" s="52">
        <v>5352</v>
      </c>
      <c r="M67" s="52">
        <v>5655</v>
      </c>
      <c r="N67" s="52">
        <v>7448</v>
      </c>
      <c r="O67" s="52">
        <v>10201</v>
      </c>
      <c r="P67" s="52">
        <v>8270</v>
      </c>
      <c r="Q67" s="52">
        <v>5740</v>
      </c>
      <c r="R67" s="52">
        <v>7710</v>
      </c>
      <c r="S67" s="52">
        <v>9128</v>
      </c>
      <c r="T67" s="52">
        <v>12121</v>
      </c>
      <c r="U67" s="52">
        <v>20107</v>
      </c>
      <c r="V67" s="52">
        <v>24871</v>
      </c>
      <c r="W67" s="52">
        <v>23469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112495</v>
      </c>
      <c r="D69" s="52">
        <f>RES_hhdet_in!D69-RES_hhdet_in_new!D69</f>
        <v>111303</v>
      </c>
      <c r="E69" s="52">
        <f>RES_hhdet_in!E69-RES_hhdet_in_new!E69</f>
        <v>118721</v>
      </c>
      <c r="F69" s="52">
        <f>RES_hhdet_in!F69-RES_hhdet_in_new!F69</f>
        <v>151564</v>
      </c>
      <c r="G69" s="52">
        <f>RES_hhdet_in!G69-RES_hhdet_in_new!G69</f>
        <v>134921</v>
      </c>
      <c r="H69" s="52">
        <f>RES_hhdet_in!H69-RES_hhdet_in_new!H69</f>
        <v>156717</v>
      </c>
      <c r="I69" s="52">
        <f>RES_hhdet_in!I69-RES_hhdet_in_new!I69</f>
        <v>160233</v>
      </c>
      <c r="J69" s="52">
        <f>RES_hhdet_in!J69-RES_hhdet_in_new!J69</f>
        <v>245504</v>
      </c>
      <c r="K69" s="52">
        <f>RES_hhdet_in!K69-RES_hhdet_in_new!K69</f>
        <v>204096</v>
      </c>
      <c r="L69" s="52">
        <f>RES_hhdet_in!L69-RES_hhdet_in_new!L69</f>
        <v>180310</v>
      </c>
      <c r="M69" s="52">
        <f>RES_hhdet_in!M69-RES_hhdet_in_new!M69</f>
        <v>150314</v>
      </c>
      <c r="N69" s="52">
        <f>RES_hhdet_in!N69-RES_hhdet_in_new!N69</f>
        <v>158014</v>
      </c>
      <c r="O69" s="52">
        <f>RES_hhdet_in!O69-RES_hhdet_in_new!O69</f>
        <v>128677</v>
      </c>
      <c r="P69" s="52">
        <f>RES_hhdet_in!P69-RES_hhdet_in_new!P69</f>
        <v>50493</v>
      </c>
      <c r="Q69" s="52">
        <f>RES_hhdet_in!Q69-RES_hhdet_in_new!Q69</f>
        <v>81857</v>
      </c>
      <c r="R69" s="52">
        <f>RES_hhdet_in!R69-RES_hhdet_in_new!R69</f>
        <v>139739</v>
      </c>
      <c r="S69" s="52">
        <f>RES_hhdet_in!S69-RES_hhdet_in_new!S69</f>
        <v>161422</v>
      </c>
      <c r="T69" s="52">
        <f>RES_hhdet_in!T69-RES_hhdet_in_new!T69</f>
        <v>157857</v>
      </c>
      <c r="U69" s="52">
        <f>RES_hhdet_in!U69-RES_hhdet_in_new!U69</f>
        <v>158956</v>
      </c>
      <c r="V69" s="52">
        <f>RES_hhdet_in!V69-RES_hhdet_in_new!V69</f>
        <v>139536</v>
      </c>
      <c r="W69" s="52">
        <f>RES_hhdet_in!W69-RES_hhdet_in_new!W69</f>
        <v>154626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57</v>
      </c>
      <c r="D70" s="52">
        <f>RES_hhdet_in!D70-RES_hhdet_in_new!D70</f>
        <v>24</v>
      </c>
      <c r="E70" s="52">
        <f>RES_hhdet_in!E70-RES_hhdet_in_new!E70</f>
        <v>66</v>
      </c>
      <c r="F70" s="52">
        <f>RES_hhdet_in!F70-RES_hhdet_in_new!F70</f>
        <v>35</v>
      </c>
      <c r="G70" s="52">
        <f>RES_hhdet_in!G70-RES_hhdet_in_new!G70</f>
        <v>8</v>
      </c>
      <c r="H70" s="52">
        <f>RES_hhdet_in!H70-RES_hhdet_in_new!H70</f>
        <v>63</v>
      </c>
      <c r="I70" s="52">
        <f>RES_hhdet_in!I70-RES_hhdet_in_new!I70</f>
        <v>124</v>
      </c>
      <c r="J70" s="52">
        <f>RES_hhdet_in!J70-RES_hhdet_in_new!J70</f>
        <v>282</v>
      </c>
      <c r="K70" s="52">
        <f>RES_hhdet_in!K70-RES_hhdet_in_new!K70</f>
        <v>636</v>
      </c>
      <c r="L70" s="52">
        <f>RES_hhdet_in!L70-RES_hhdet_in_new!L70</f>
        <v>386</v>
      </c>
      <c r="M70" s="52">
        <f>RES_hhdet_in!M70-RES_hhdet_in_new!M70</f>
        <v>181</v>
      </c>
      <c r="N70" s="52">
        <f>RES_hhdet_in!N70-RES_hhdet_in_new!N70</f>
        <v>161</v>
      </c>
      <c r="O70" s="52">
        <f>RES_hhdet_in!O70-RES_hhdet_in_new!O70</f>
        <v>339</v>
      </c>
      <c r="P70" s="52">
        <f>RES_hhdet_in!P70-RES_hhdet_in_new!P70</f>
        <v>150</v>
      </c>
      <c r="Q70" s="52">
        <f>RES_hhdet_in!Q70-RES_hhdet_in_new!Q70</f>
        <v>280</v>
      </c>
      <c r="R70" s="52">
        <f>RES_hhdet_in!R70-RES_hhdet_in_new!R70</f>
        <v>406</v>
      </c>
      <c r="S70" s="52">
        <f>RES_hhdet_in!S70-RES_hhdet_in_new!S70</f>
        <v>298</v>
      </c>
      <c r="T70" s="52">
        <f>RES_hhdet_in!T70-RES_hhdet_in_new!T70</f>
        <v>267</v>
      </c>
      <c r="U70" s="52">
        <f>RES_hhdet_in!U70-RES_hhdet_in_new!U70</f>
        <v>229</v>
      </c>
      <c r="V70" s="52">
        <f>RES_hhdet_in!V70-RES_hhdet_in_new!V70</f>
        <v>23</v>
      </c>
      <c r="W70" s="52">
        <f>RES_hhdet_in!W70-RES_hhdet_in_new!W70</f>
        <v>529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68457</v>
      </c>
      <c r="D73" s="52">
        <f>RES_hhdet_in!D73-RES_hhdet_in_new!D73</f>
        <v>41856</v>
      </c>
      <c r="E73" s="52">
        <f>RES_hhdet_in!E73-RES_hhdet_in_new!E73</f>
        <v>29469</v>
      </c>
      <c r="F73" s="52">
        <f>RES_hhdet_in!F73-RES_hhdet_in_new!F73</f>
        <v>57076</v>
      </c>
      <c r="G73" s="52">
        <f>RES_hhdet_in!G73-RES_hhdet_in_new!G73</f>
        <v>60949</v>
      </c>
      <c r="H73" s="52">
        <f>RES_hhdet_in!H73-RES_hhdet_in_new!H73</f>
        <v>25736</v>
      </c>
      <c r="I73" s="52">
        <f>RES_hhdet_in!I73-RES_hhdet_in_new!I73</f>
        <v>0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1</v>
      </c>
      <c r="M73" s="52">
        <f>RES_hhdet_in!M73-RES_hhdet_in_new!M73</f>
        <v>1523</v>
      </c>
      <c r="N73" s="52">
        <f>RES_hhdet_in!N73-RES_hhdet_in_new!N73</f>
        <v>7287</v>
      </c>
      <c r="O73" s="52">
        <f>RES_hhdet_in!O73-RES_hhdet_in_new!O73</f>
        <v>11610</v>
      </c>
      <c r="P73" s="52">
        <f>RES_hhdet_in!P73-RES_hhdet_in_new!P73</f>
        <v>6468</v>
      </c>
      <c r="Q73" s="52">
        <f>RES_hhdet_in!Q73-RES_hhdet_in_new!Q73</f>
        <v>12996</v>
      </c>
      <c r="R73" s="52">
        <f>RES_hhdet_in!R73-RES_hhdet_in_new!R73</f>
        <v>0</v>
      </c>
      <c r="S73" s="52">
        <f>RES_hhdet_in!S73-RES_hhdet_in_new!S73</f>
        <v>1</v>
      </c>
      <c r="T73" s="52">
        <f>RES_hhdet_in!T73-RES_hhdet_in_new!T73</f>
        <v>98</v>
      </c>
      <c r="U73" s="52">
        <f>RES_hhdet_in!U73-RES_hhdet_in_new!U73</f>
        <v>1235</v>
      </c>
      <c r="V73" s="52">
        <f>RES_hhdet_in!V73-RES_hhdet_in_new!V73</f>
        <v>14739</v>
      </c>
      <c r="W73" s="52">
        <f>RES_hhdet_in!W73-RES_hhdet_in_new!W73</f>
        <v>7684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2545</v>
      </c>
      <c r="D74" s="52">
        <f>RES_hhdet_in!D74-RES_hhdet_in_new!D74</f>
        <v>665</v>
      </c>
      <c r="E74" s="52">
        <f>RES_hhdet_in!E74-RES_hhdet_in_new!E74</f>
        <v>1389</v>
      </c>
      <c r="F74" s="52">
        <f>RES_hhdet_in!F74-RES_hhdet_in_new!F74</f>
        <v>273</v>
      </c>
      <c r="G74" s="52">
        <f>RES_hhdet_in!G74-RES_hhdet_in_new!G74</f>
        <v>491</v>
      </c>
      <c r="H74" s="52">
        <f>RES_hhdet_in!H74-RES_hhdet_in_new!H74</f>
        <v>784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189</v>
      </c>
      <c r="N74" s="52">
        <f>RES_hhdet_in!N74-RES_hhdet_in_new!N74</f>
        <v>379</v>
      </c>
      <c r="O74" s="52">
        <f>RES_hhdet_in!O74-RES_hhdet_in_new!O74</f>
        <v>1990</v>
      </c>
      <c r="P74" s="52">
        <f>RES_hhdet_in!P74-RES_hhdet_in_new!P74</f>
        <v>1454</v>
      </c>
      <c r="Q74" s="52">
        <f>RES_hhdet_in!Q74-RES_hhdet_in_new!Q74</f>
        <v>4072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15</v>
      </c>
      <c r="U74" s="52">
        <f>RES_hhdet_in!U74-RES_hhdet_in_new!U74</f>
        <v>169</v>
      </c>
      <c r="V74" s="52">
        <f>RES_hhdet_in!V74-RES_hhdet_in_new!V74</f>
        <v>2314</v>
      </c>
      <c r="W74" s="52">
        <f>RES_hhdet_in!W74-RES_hhdet_in_new!W74</f>
        <v>1718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177385</v>
      </c>
      <c r="D78" s="52">
        <v>176603</v>
      </c>
      <c r="E78" s="52">
        <v>183679</v>
      </c>
      <c r="F78" s="52">
        <v>211425</v>
      </c>
      <c r="G78" s="52">
        <v>210666</v>
      </c>
      <c r="H78" s="52">
        <v>227817</v>
      </c>
      <c r="I78" s="52">
        <v>140006</v>
      </c>
      <c r="J78" s="52">
        <v>140303</v>
      </c>
      <c r="K78" s="52">
        <v>188759</v>
      </c>
      <c r="L78" s="52">
        <v>201884</v>
      </c>
      <c r="M78" s="52">
        <v>196948</v>
      </c>
      <c r="N78" s="52">
        <v>219254</v>
      </c>
      <c r="O78" s="52">
        <v>194236</v>
      </c>
      <c r="P78" s="52">
        <v>132310</v>
      </c>
      <c r="Q78" s="52">
        <v>138897</v>
      </c>
      <c r="R78" s="52">
        <v>163977</v>
      </c>
      <c r="S78" s="52">
        <v>162367</v>
      </c>
      <c r="T78" s="52">
        <v>151613</v>
      </c>
      <c r="U78" s="52">
        <v>151021</v>
      </c>
      <c r="V78" s="52">
        <v>169111</v>
      </c>
      <c r="W78" s="52">
        <v>163880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116136</v>
      </c>
      <c r="D79" s="36">
        <v>87689</v>
      </c>
      <c r="E79" s="36">
        <v>79794</v>
      </c>
      <c r="F79" s="36">
        <v>120538</v>
      </c>
      <c r="G79" s="36">
        <v>126782</v>
      </c>
      <c r="H79" s="36">
        <v>126862</v>
      </c>
      <c r="I79" s="36">
        <v>82453</v>
      </c>
      <c r="J79" s="36">
        <v>77661</v>
      </c>
      <c r="K79" s="36">
        <v>138912</v>
      </c>
      <c r="L79" s="36">
        <v>103699</v>
      </c>
      <c r="M79" s="36">
        <v>137406</v>
      </c>
      <c r="N79" s="36">
        <v>136740</v>
      </c>
      <c r="O79" s="36">
        <v>127581</v>
      </c>
      <c r="P79" s="36">
        <v>98938</v>
      </c>
      <c r="Q79" s="36">
        <v>145040</v>
      </c>
      <c r="R79" s="36">
        <v>134043</v>
      </c>
      <c r="S79" s="36">
        <v>205590</v>
      </c>
      <c r="T79" s="36">
        <v>205129</v>
      </c>
      <c r="U79" s="36">
        <v>207106</v>
      </c>
      <c r="V79" s="36">
        <v>162333</v>
      </c>
      <c r="W79" s="36">
        <v>157385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5156</v>
      </c>
      <c r="D83" s="52">
        <v>8723</v>
      </c>
      <c r="E83" s="52">
        <v>13117</v>
      </c>
      <c r="F83" s="52">
        <v>16530</v>
      </c>
      <c r="G83" s="52">
        <v>24880</v>
      </c>
      <c r="H83" s="52">
        <v>32509</v>
      </c>
      <c r="I83" s="52">
        <v>46158</v>
      </c>
      <c r="J83" s="52">
        <v>35795</v>
      </c>
      <c r="K83" s="52">
        <v>34407</v>
      </c>
      <c r="L83" s="52">
        <v>35602</v>
      </c>
      <c r="M83" s="52">
        <v>20082</v>
      </c>
      <c r="N83" s="52">
        <v>24409</v>
      </c>
      <c r="O83" s="52">
        <v>17882</v>
      </c>
      <c r="P83" s="52">
        <v>10412</v>
      </c>
      <c r="Q83" s="52">
        <v>16906</v>
      </c>
      <c r="R83" s="52">
        <v>25212</v>
      </c>
      <c r="S83" s="52">
        <v>21410</v>
      </c>
      <c r="T83" s="52">
        <v>19799</v>
      </c>
      <c r="U83" s="52">
        <v>24924</v>
      </c>
      <c r="V83" s="52">
        <v>32176</v>
      </c>
      <c r="W83" s="52">
        <v>29036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116</v>
      </c>
      <c r="D86" s="52">
        <v>103</v>
      </c>
      <c r="E86" s="52">
        <v>180</v>
      </c>
      <c r="F86" s="52">
        <v>301</v>
      </c>
      <c r="G86" s="52">
        <v>473</v>
      </c>
      <c r="H86" s="52">
        <v>728</v>
      </c>
      <c r="I86" s="52">
        <v>944</v>
      </c>
      <c r="J86" s="52">
        <v>1457</v>
      </c>
      <c r="K86" s="52">
        <v>1737</v>
      </c>
      <c r="L86" s="52">
        <v>1596</v>
      </c>
      <c r="M86" s="52">
        <v>1490</v>
      </c>
      <c r="N86" s="52">
        <v>1466</v>
      </c>
      <c r="O86" s="52">
        <v>1508</v>
      </c>
      <c r="P86" s="52">
        <v>1253</v>
      </c>
      <c r="Q86" s="52">
        <v>1043</v>
      </c>
      <c r="R86" s="52">
        <v>1477</v>
      </c>
      <c r="S86" s="52">
        <v>1800</v>
      </c>
      <c r="T86" s="52">
        <v>2190</v>
      </c>
      <c r="U86" s="52">
        <v>2860</v>
      </c>
      <c r="V86" s="52">
        <v>3827</v>
      </c>
      <c r="W86" s="52">
        <v>4379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196</v>
      </c>
      <c r="D88" s="52">
        <f>RES_hhdet_in!D88-RES_hhdet_in_new!D88</f>
        <v>335</v>
      </c>
      <c r="E88" s="52">
        <f>RES_hhdet_in!E88-RES_hhdet_in_new!E88</f>
        <v>460</v>
      </c>
      <c r="F88" s="52">
        <f>RES_hhdet_in!F88-RES_hhdet_in_new!F88</f>
        <v>561</v>
      </c>
      <c r="G88" s="52">
        <f>RES_hhdet_in!G88-RES_hhdet_in_new!G88</f>
        <v>916</v>
      </c>
      <c r="H88" s="52">
        <f>RES_hhdet_in!H88-RES_hhdet_in_new!H88</f>
        <v>1253</v>
      </c>
      <c r="I88" s="52">
        <f>RES_hhdet_in!I88-RES_hhdet_in_new!I88</f>
        <v>1869</v>
      </c>
      <c r="J88" s="52">
        <f>RES_hhdet_in!J88-RES_hhdet_in_new!J88</f>
        <v>1787</v>
      </c>
      <c r="K88" s="52">
        <f>RES_hhdet_in!K88-RES_hhdet_in_new!K88</f>
        <v>1921</v>
      </c>
      <c r="L88" s="52">
        <f>RES_hhdet_in!L88-RES_hhdet_in_new!L88</f>
        <v>2067</v>
      </c>
      <c r="M88" s="52">
        <f>RES_hhdet_in!M88-RES_hhdet_in_new!M88</f>
        <v>1558</v>
      </c>
      <c r="N88" s="52">
        <f>RES_hhdet_in!N88-RES_hhdet_in_new!N88</f>
        <v>1626</v>
      </c>
      <c r="O88" s="52">
        <f>RES_hhdet_in!O88-RES_hhdet_in_new!O88</f>
        <v>1468</v>
      </c>
      <c r="P88" s="52">
        <f>RES_hhdet_in!P88-RES_hhdet_in_new!P88</f>
        <v>563</v>
      </c>
      <c r="Q88" s="52">
        <f>RES_hhdet_in!Q88-RES_hhdet_in_new!Q88</f>
        <v>1154</v>
      </c>
      <c r="R88" s="52">
        <f>RES_hhdet_in!R88-RES_hhdet_in_new!R88</f>
        <v>2093</v>
      </c>
      <c r="S88" s="52">
        <f>RES_hhdet_in!S88-RES_hhdet_in_new!S88</f>
        <v>3172</v>
      </c>
      <c r="T88" s="52">
        <f>RES_hhdet_in!T88-RES_hhdet_in_new!T88</f>
        <v>2647</v>
      </c>
      <c r="U88" s="52">
        <f>RES_hhdet_in!U88-RES_hhdet_in_new!U88</f>
        <v>2319</v>
      </c>
      <c r="V88" s="52">
        <f>RES_hhdet_in!V88-RES_hhdet_in_new!V88</f>
        <v>1758</v>
      </c>
      <c r="W88" s="52">
        <f>RES_hhdet_in!W88-RES_hhdet_in_new!W88</f>
        <v>2192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1</v>
      </c>
      <c r="J89" s="52">
        <f>RES_hhdet_in!J89-RES_hhdet_in_new!J89</f>
        <v>1</v>
      </c>
      <c r="K89" s="52">
        <f>RES_hhdet_in!K89-RES_hhdet_in_new!K89</f>
        <v>2</v>
      </c>
      <c r="L89" s="52">
        <f>RES_hhdet_in!L89-RES_hhdet_in_new!L89</f>
        <v>6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6</v>
      </c>
      <c r="P89" s="52">
        <f>RES_hhdet_in!P89-RES_hhdet_in_new!P89</f>
        <v>0</v>
      </c>
      <c r="Q89" s="52">
        <f>RES_hhdet_in!Q89-RES_hhdet_in_new!Q89</f>
        <v>2</v>
      </c>
      <c r="R89" s="52">
        <f>RES_hhdet_in!R89-RES_hhdet_in_new!R89</f>
        <v>6</v>
      </c>
      <c r="S89" s="52">
        <f>RES_hhdet_in!S89-RES_hhdet_in_new!S89</f>
        <v>6</v>
      </c>
      <c r="T89" s="52">
        <f>RES_hhdet_in!T89-RES_hhdet_in_new!T89</f>
        <v>5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1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954</v>
      </c>
      <c r="D92" s="52">
        <f>RES_hhdet_in!D92-RES_hhdet_in_new!D92</f>
        <v>1418</v>
      </c>
      <c r="E92" s="52">
        <f>RES_hhdet_in!E92-RES_hhdet_in_new!E92</f>
        <v>4030</v>
      </c>
      <c r="F92" s="52">
        <f>RES_hhdet_in!F92-RES_hhdet_in_new!F92</f>
        <v>7271</v>
      </c>
      <c r="G92" s="52">
        <f>RES_hhdet_in!G92-RES_hhdet_in_new!G92</f>
        <v>6652</v>
      </c>
      <c r="H92" s="52">
        <f>RES_hhdet_in!H92-RES_hhdet_in_new!H92</f>
        <v>4721</v>
      </c>
      <c r="I92" s="52">
        <f>RES_hhdet_in!I92-RES_hhdet_in_new!I92</f>
        <v>3078</v>
      </c>
      <c r="J92" s="52">
        <f>RES_hhdet_in!J92-RES_hhdet_in_new!J92</f>
        <v>2529</v>
      </c>
      <c r="K92" s="52">
        <f>RES_hhdet_in!K92-RES_hhdet_in_new!K92</f>
        <v>4529</v>
      </c>
      <c r="L92" s="52">
        <f>RES_hhdet_in!L92-RES_hhdet_in_new!L92</f>
        <v>6111</v>
      </c>
      <c r="M92" s="52">
        <f>RES_hhdet_in!M92-RES_hhdet_in_new!M92</f>
        <v>7511</v>
      </c>
      <c r="N92" s="52">
        <f>RES_hhdet_in!N92-RES_hhdet_in_new!N92</f>
        <v>8214</v>
      </c>
      <c r="O92" s="52">
        <f>RES_hhdet_in!O92-RES_hhdet_in_new!O92</f>
        <v>6871</v>
      </c>
      <c r="P92" s="52">
        <f>RES_hhdet_in!P92-RES_hhdet_in_new!P92</f>
        <v>6681</v>
      </c>
      <c r="Q92" s="52">
        <f>RES_hhdet_in!Q92-RES_hhdet_in_new!Q92</f>
        <v>6056</v>
      </c>
      <c r="R92" s="52">
        <f>RES_hhdet_in!R92-RES_hhdet_in_new!R92</f>
        <v>6290</v>
      </c>
      <c r="S92" s="52">
        <f>RES_hhdet_in!S92-RES_hhdet_in_new!S92</f>
        <v>5817</v>
      </c>
      <c r="T92" s="52">
        <f>RES_hhdet_in!T92-RES_hhdet_in_new!T92</f>
        <v>5807</v>
      </c>
      <c r="U92" s="52">
        <f>RES_hhdet_in!U92-RES_hhdet_in_new!U92</f>
        <v>5888</v>
      </c>
      <c r="V92" s="52">
        <f>RES_hhdet_in!V92-RES_hhdet_in_new!V92</f>
        <v>6161</v>
      </c>
      <c r="W92" s="52">
        <f>RES_hhdet_in!W92-RES_hhdet_in_new!W92</f>
        <v>4570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1</v>
      </c>
      <c r="F93" s="52">
        <f>RES_hhdet_in!F93-RES_hhdet_in_new!F93</f>
        <v>1</v>
      </c>
      <c r="G93" s="52">
        <f>RES_hhdet_in!G93-RES_hhdet_in_new!G93</f>
        <v>3</v>
      </c>
      <c r="H93" s="52">
        <f>RES_hhdet_in!H93-RES_hhdet_in_new!H93</f>
        <v>1</v>
      </c>
      <c r="I93" s="52">
        <f>RES_hhdet_in!I93-RES_hhdet_in_new!I93</f>
        <v>3</v>
      </c>
      <c r="J93" s="52">
        <f>RES_hhdet_in!J93-RES_hhdet_in_new!J93</f>
        <v>2</v>
      </c>
      <c r="K93" s="52">
        <f>RES_hhdet_in!K93-RES_hhdet_in_new!K93</f>
        <v>8</v>
      </c>
      <c r="L93" s="52">
        <f>RES_hhdet_in!L93-RES_hhdet_in_new!L93</f>
        <v>8</v>
      </c>
      <c r="M93" s="52">
        <f>RES_hhdet_in!M93-RES_hhdet_in_new!M93</f>
        <v>9</v>
      </c>
      <c r="N93" s="52">
        <f>RES_hhdet_in!N93-RES_hhdet_in_new!N93</f>
        <v>2</v>
      </c>
      <c r="O93" s="52">
        <f>RES_hhdet_in!O93-RES_hhdet_in_new!O93</f>
        <v>14</v>
      </c>
      <c r="P93" s="52">
        <f>RES_hhdet_in!P93-RES_hhdet_in_new!P93</f>
        <v>16</v>
      </c>
      <c r="Q93" s="52">
        <f>RES_hhdet_in!Q93-RES_hhdet_in_new!Q93</f>
        <v>13</v>
      </c>
      <c r="R93" s="52">
        <f>RES_hhdet_in!R93-RES_hhdet_in_new!R93</f>
        <v>21</v>
      </c>
      <c r="S93" s="52">
        <f>RES_hhdet_in!S93-RES_hhdet_in_new!S93</f>
        <v>12</v>
      </c>
      <c r="T93" s="52">
        <f>RES_hhdet_in!T93-RES_hhdet_in_new!T93</f>
        <v>8</v>
      </c>
      <c r="U93" s="52">
        <f>RES_hhdet_in!U93-RES_hhdet_in_new!U93</f>
        <v>5</v>
      </c>
      <c r="V93" s="52">
        <f>RES_hhdet_in!V93-RES_hhdet_in_new!V93</f>
        <v>8</v>
      </c>
      <c r="W93" s="52">
        <f>RES_hhdet_in!W93-RES_hhdet_in_new!W93</f>
        <v>10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9787</v>
      </c>
      <c r="D96" s="52">
        <f>RES_hhdet_in!D96-RES_hhdet_in_new!D96</f>
        <v>12934</v>
      </c>
      <c r="E96" s="52">
        <f>RES_hhdet_in!E96-RES_hhdet_in_new!E96</f>
        <v>14308</v>
      </c>
      <c r="F96" s="52">
        <f>RES_hhdet_in!F96-RES_hhdet_in_new!F96</f>
        <v>15529</v>
      </c>
      <c r="G96" s="52">
        <f>RES_hhdet_in!G96-RES_hhdet_in_new!G96</f>
        <v>25199</v>
      </c>
      <c r="H96" s="52">
        <f>RES_hhdet_in!H96-RES_hhdet_in_new!H96</f>
        <v>35683</v>
      </c>
      <c r="I96" s="52">
        <f>RES_hhdet_in!I96-RES_hhdet_in_new!I96</f>
        <v>42687</v>
      </c>
      <c r="J96" s="52">
        <f>RES_hhdet_in!J96-RES_hhdet_in_new!J96</f>
        <v>36645</v>
      </c>
      <c r="K96" s="52">
        <f>RES_hhdet_in!K96-RES_hhdet_in_new!K96</f>
        <v>32142</v>
      </c>
      <c r="L96" s="52">
        <f>RES_hhdet_in!L96-RES_hhdet_in_new!L96</f>
        <v>43708</v>
      </c>
      <c r="M96" s="52">
        <f>RES_hhdet_in!M96-RES_hhdet_in_new!M96</f>
        <v>35591</v>
      </c>
      <c r="N96" s="52">
        <f>RES_hhdet_in!N96-RES_hhdet_in_new!N96</f>
        <v>48502</v>
      </c>
      <c r="O96" s="52">
        <f>RES_hhdet_in!O96-RES_hhdet_in_new!O96</f>
        <v>46887</v>
      </c>
      <c r="P96" s="52">
        <f>RES_hhdet_in!P96-RES_hhdet_in_new!P96</f>
        <v>44705</v>
      </c>
      <c r="Q96" s="52">
        <f>RES_hhdet_in!Q96-RES_hhdet_in_new!Q96</f>
        <v>48710</v>
      </c>
      <c r="R96" s="52">
        <f>RES_hhdet_in!R96-RES_hhdet_in_new!R96</f>
        <v>50757</v>
      </c>
      <c r="S96" s="52">
        <f>RES_hhdet_in!S96-RES_hhdet_in_new!S96</f>
        <v>42103</v>
      </c>
      <c r="T96" s="52">
        <f>RES_hhdet_in!T96-RES_hhdet_in_new!T96</f>
        <v>40990</v>
      </c>
      <c r="U96" s="52">
        <f>RES_hhdet_in!U96-RES_hhdet_in_new!U96</f>
        <v>40849</v>
      </c>
      <c r="V96" s="52">
        <f>RES_hhdet_in!V96-RES_hhdet_in_new!V96</f>
        <v>46977</v>
      </c>
      <c r="W96" s="52">
        <f>RES_hhdet_in!W96-RES_hhdet_in_new!W96</f>
        <v>41770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364</v>
      </c>
      <c r="D97" s="52">
        <f>RES_hhdet_in!D97-RES_hhdet_in_new!D97</f>
        <v>206</v>
      </c>
      <c r="E97" s="52">
        <f>RES_hhdet_in!E97-RES_hhdet_in_new!E97</f>
        <v>674</v>
      </c>
      <c r="F97" s="52">
        <f>RES_hhdet_in!F97-RES_hhdet_in_new!F97</f>
        <v>74</v>
      </c>
      <c r="G97" s="52">
        <f>RES_hhdet_in!G97-RES_hhdet_in_new!G97</f>
        <v>203</v>
      </c>
      <c r="H97" s="52">
        <f>RES_hhdet_in!H97-RES_hhdet_in_new!H97</f>
        <v>1086</v>
      </c>
      <c r="I97" s="52">
        <f>RES_hhdet_in!I97-RES_hhdet_in_new!I97</f>
        <v>4944</v>
      </c>
      <c r="J97" s="52">
        <f>RES_hhdet_in!J97-RES_hhdet_in_new!J97</f>
        <v>4031</v>
      </c>
      <c r="K97" s="52">
        <f>RES_hhdet_in!K97-RES_hhdet_in_new!K97</f>
        <v>11440</v>
      </c>
      <c r="L97" s="52">
        <f>RES_hhdet_in!L97-RES_hhdet_in_new!L97</f>
        <v>5690</v>
      </c>
      <c r="M97" s="52">
        <f>RES_hhdet_in!M97-RES_hhdet_in_new!M97</f>
        <v>4420</v>
      </c>
      <c r="N97" s="52">
        <f>RES_hhdet_in!N97-RES_hhdet_in_new!N97</f>
        <v>2527</v>
      </c>
      <c r="O97" s="52">
        <f>RES_hhdet_in!O97-RES_hhdet_in_new!O97</f>
        <v>8032</v>
      </c>
      <c r="P97" s="52">
        <f>RES_hhdet_in!P97-RES_hhdet_in_new!P97</f>
        <v>10054</v>
      </c>
      <c r="Q97" s="52">
        <f>RES_hhdet_in!Q97-RES_hhdet_in_new!Q97</f>
        <v>15260</v>
      </c>
      <c r="R97" s="52">
        <f>RES_hhdet_in!R97-RES_hhdet_in_new!R97</f>
        <v>12407</v>
      </c>
      <c r="S97" s="52">
        <f>RES_hhdet_in!S97-RES_hhdet_in_new!S97</f>
        <v>12292</v>
      </c>
      <c r="T97" s="52">
        <f>RES_hhdet_in!T97-RES_hhdet_in_new!T97</f>
        <v>6742</v>
      </c>
      <c r="U97" s="52">
        <f>RES_hhdet_in!U97-RES_hhdet_in_new!U97</f>
        <v>5605</v>
      </c>
      <c r="V97" s="52">
        <f>RES_hhdet_in!V97-RES_hhdet_in_new!V97</f>
        <v>7374</v>
      </c>
      <c r="W97" s="52">
        <f>RES_hhdet_in!W97-RES_hhdet_in_new!W97</f>
        <v>9330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536</v>
      </c>
      <c r="D102" s="52">
        <v>805</v>
      </c>
      <c r="E102" s="52">
        <v>983</v>
      </c>
      <c r="F102" s="52">
        <v>1294</v>
      </c>
      <c r="G102" s="52">
        <v>1895</v>
      </c>
      <c r="H102" s="52">
        <v>2944</v>
      </c>
      <c r="I102" s="52">
        <v>4260</v>
      </c>
      <c r="J102" s="52">
        <v>3478</v>
      </c>
      <c r="K102" s="52">
        <v>4084</v>
      </c>
      <c r="L102" s="52">
        <v>3948</v>
      </c>
      <c r="M102" s="52">
        <v>3553</v>
      </c>
      <c r="N102" s="52">
        <v>4305</v>
      </c>
      <c r="O102" s="52">
        <v>4493</v>
      </c>
      <c r="P102" s="52">
        <v>5066</v>
      </c>
      <c r="Q102" s="52">
        <v>5361</v>
      </c>
      <c r="R102" s="52">
        <v>5641</v>
      </c>
      <c r="S102" s="52">
        <v>4858</v>
      </c>
      <c r="T102" s="52">
        <v>3856</v>
      </c>
      <c r="U102" s="52">
        <v>3538</v>
      </c>
      <c r="V102" s="52">
        <v>2849</v>
      </c>
      <c r="W102" s="52">
        <v>3234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10885</v>
      </c>
      <c r="D103" s="36">
        <v>14209</v>
      </c>
      <c r="E103" s="36">
        <v>18616</v>
      </c>
      <c r="F103" s="36">
        <v>22279</v>
      </c>
      <c r="G103" s="36">
        <v>31243</v>
      </c>
      <c r="H103" s="36">
        <v>40028</v>
      </c>
      <c r="I103" s="36">
        <v>48477</v>
      </c>
      <c r="J103" s="36">
        <v>41615</v>
      </c>
      <c r="K103" s="36">
        <v>46153</v>
      </c>
      <c r="L103" s="36">
        <v>53965</v>
      </c>
      <c r="M103" s="36">
        <v>45999</v>
      </c>
      <c r="N103" s="36">
        <v>57218</v>
      </c>
      <c r="O103" s="36">
        <v>59722</v>
      </c>
      <c r="P103" s="36">
        <v>58206</v>
      </c>
      <c r="Q103" s="36">
        <v>67370</v>
      </c>
      <c r="R103" s="36">
        <v>67371</v>
      </c>
      <c r="S103" s="36">
        <v>59981</v>
      </c>
      <c r="T103" s="36">
        <v>53886</v>
      </c>
      <c r="U103" s="36">
        <v>52854</v>
      </c>
      <c r="V103" s="36">
        <v>60905</v>
      </c>
      <c r="W103" s="36">
        <v>55958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429</v>
      </c>
      <c r="D126" s="52">
        <v>645</v>
      </c>
      <c r="E126" s="52">
        <v>548</v>
      </c>
      <c r="F126" s="52">
        <v>1019</v>
      </c>
      <c r="G126" s="52">
        <v>738</v>
      </c>
      <c r="H126" s="52">
        <v>759</v>
      </c>
      <c r="I126" s="52">
        <v>650</v>
      </c>
      <c r="J126" s="52">
        <v>597</v>
      </c>
      <c r="K126" s="52">
        <v>449</v>
      </c>
      <c r="L126" s="52">
        <v>814</v>
      </c>
      <c r="M126" s="52">
        <v>1076</v>
      </c>
      <c r="N126" s="52">
        <v>1123</v>
      </c>
      <c r="O126" s="52">
        <v>864</v>
      </c>
      <c r="P126" s="52">
        <v>245</v>
      </c>
      <c r="Q126" s="52">
        <v>120</v>
      </c>
      <c r="R126" s="52">
        <v>292</v>
      </c>
      <c r="S126" s="52">
        <v>539</v>
      </c>
      <c r="T126" s="52">
        <v>969</v>
      </c>
      <c r="U126" s="52">
        <v>967</v>
      </c>
      <c r="V126" s="52">
        <v>1058</v>
      </c>
      <c r="W126" s="52">
        <v>686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20</v>
      </c>
      <c r="D129" s="52">
        <v>16</v>
      </c>
      <c r="E129" s="52">
        <v>15</v>
      </c>
      <c r="F129" s="52">
        <v>18</v>
      </c>
      <c r="G129" s="52">
        <v>24</v>
      </c>
      <c r="H129" s="52">
        <v>30</v>
      </c>
      <c r="I129" s="52">
        <v>25</v>
      </c>
      <c r="J129" s="52">
        <v>25</v>
      </c>
      <c r="K129" s="52">
        <v>26</v>
      </c>
      <c r="L129" s="52">
        <v>23</v>
      </c>
      <c r="M129" s="52">
        <v>25</v>
      </c>
      <c r="N129" s="52">
        <v>47</v>
      </c>
      <c r="O129" s="52">
        <v>66</v>
      </c>
      <c r="P129" s="52">
        <v>49</v>
      </c>
      <c r="Q129" s="52">
        <v>26</v>
      </c>
      <c r="R129" s="52">
        <v>19</v>
      </c>
      <c r="S129" s="52">
        <v>16</v>
      </c>
      <c r="T129" s="52">
        <v>35</v>
      </c>
      <c r="U129" s="52">
        <v>94</v>
      </c>
      <c r="V129" s="52">
        <v>141</v>
      </c>
      <c r="W129" s="52">
        <v>141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1460</v>
      </c>
      <c r="D135" s="52">
        <f>RES_hhdet_in!D135-RES_hhdet_in_new!D135</f>
        <v>1707</v>
      </c>
      <c r="E135" s="52">
        <f>RES_hhdet_in!E135-RES_hhdet_in_new!E135</f>
        <v>1584</v>
      </c>
      <c r="F135" s="52">
        <f>RES_hhdet_in!F135-RES_hhdet_in_new!F135</f>
        <v>2184</v>
      </c>
      <c r="G135" s="52">
        <f>RES_hhdet_in!G135-RES_hhdet_in_new!G135</f>
        <v>2030</v>
      </c>
      <c r="H135" s="52">
        <f>RES_hhdet_in!H135-RES_hhdet_in_new!H135</f>
        <v>2218</v>
      </c>
      <c r="I135" s="52">
        <f>RES_hhdet_in!I135-RES_hhdet_in_new!I135</f>
        <v>1085</v>
      </c>
      <c r="J135" s="52">
        <f>RES_hhdet_in!J135-RES_hhdet_in_new!J135</f>
        <v>1018</v>
      </c>
      <c r="K135" s="52">
        <f>RES_hhdet_in!K135-RES_hhdet_in_new!K135</f>
        <v>937</v>
      </c>
      <c r="L135" s="52">
        <f>RES_hhdet_in!L135-RES_hhdet_in_new!L135</f>
        <v>1554</v>
      </c>
      <c r="M135" s="52">
        <f>RES_hhdet_in!M135-RES_hhdet_in_new!M135</f>
        <v>1813</v>
      </c>
      <c r="N135" s="52">
        <f>RES_hhdet_in!N135-RES_hhdet_in_new!N135</f>
        <v>2081</v>
      </c>
      <c r="O135" s="52">
        <f>RES_hhdet_in!O135-RES_hhdet_in_new!O135</f>
        <v>1575</v>
      </c>
      <c r="P135" s="52">
        <f>RES_hhdet_in!P135-RES_hhdet_in_new!P135</f>
        <v>1031</v>
      </c>
      <c r="Q135" s="52">
        <f>RES_hhdet_in!Q135-RES_hhdet_in_new!Q135</f>
        <v>889</v>
      </c>
      <c r="R135" s="52">
        <f>RES_hhdet_in!R135-RES_hhdet_in_new!R135</f>
        <v>1105</v>
      </c>
      <c r="S135" s="52">
        <f>RES_hhdet_in!S135-RES_hhdet_in_new!S135</f>
        <v>1305</v>
      </c>
      <c r="T135" s="52">
        <f>RES_hhdet_in!T135-RES_hhdet_in_new!T135</f>
        <v>1948</v>
      </c>
      <c r="U135" s="52">
        <f>RES_hhdet_in!U135-RES_hhdet_in_new!U135</f>
        <v>1967</v>
      </c>
      <c r="V135" s="52">
        <f>RES_hhdet_in!V135-RES_hhdet_in_new!V135</f>
        <v>1792</v>
      </c>
      <c r="W135" s="52">
        <f>RES_hhdet_in!W135-RES_hhdet_in_new!W135</f>
        <v>1190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54</v>
      </c>
      <c r="D136" s="52">
        <f>RES_hhdet_in!D136-RES_hhdet_in_new!D136</f>
        <v>27</v>
      </c>
      <c r="E136" s="52">
        <f>RES_hhdet_in!E136-RES_hhdet_in_new!E136</f>
        <v>75</v>
      </c>
      <c r="F136" s="52">
        <f>RES_hhdet_in!F136-RES_hhdet_in_new!F136</f>
        <v>10</v>
      </c>
      <c r="G136" s="52">
        <f>RES_hhdet_in!G136-RES_hhdet_in_new!G136</f>
        <v>16</v>
      </c>
      <c r="H136" s="52">
        <f>RES_hhdet_in!H136-RES_hhdet_in_new!H136</f>
        <v>67</v>
      </c>
      <c r="I136" s="52">
        <f>RES_hhdet_in!I136-RES_hhdet_in_new!I136</f>
        <v>126</v>
      </c>
      <c r="J136" s="52">
        <f>RES_hhdet_in!J136-RES_hhdet_in_new!J136</f>
        <v>111</v>
      </c>
      <c r="K136" s="52">
        <f>RES_hhdet_in!K136-RES_hhdet_in_new!K136</f>
        <v>332</v>
      </c>
      <c r="L136" s="52">
        <f>RES_hhdet_in!L136-RES_hhdet_in_new!L136</f>
        <v>200</v>
      </c>
      <c r="M136" s="52">
        <f>RES_hhdet_in!M136-RES_hhdet_in_new!M136</f>
        <v>224</v>
      </c>
      <c r="N136" s="52">
        <f>RES_hhdet_in!N136-RES_hhdet_in_new!N136</f>
        <v>107</v>
      </c>
      <c r="O136" s="52">
        <f>RES_hhdet_in!O136-RES_hhdet_in_new!O136</f>
        <v>267</v>
      </c>
      <c r="P136" s="52">
        <f>RES_hhdet_in!P136-RES_hhdet_in_new!P136</f>
        <v>228</v>
      </c>
      <c r="Q136" s="52">
        <f>RES_hhdet_in!Q136-RES_hhdet_in_new!Q136</f>
        <v>268</v>
      </c>
      <c r="R136" s="52">
        <f>RES_hhdet_in!R136-RES_hhdet_in_new!R136</f>
        <v>263</v>
      </c>
      <c r="S136" s="52">
        <f>RES_hhdet_in!S136-RES_hhdet_in_new!S136</f>
        <v>374</v>
      </c>
      <c r="T136" s="52">
        <f>RES_hhdet_in!T136-RES_hhdet_in_new!T136</f>
        <v>318</v>
      </c>
      <c r="U136" s="52">
        <f>RES_hhdet_in!U136-RES_hhdet_in_new!U136</f>
        <v>261</v>
      </c>
      <c r="V136" s="52">
        <f>RES_hhdet_in!V136-RES_hhdet_in_new!V136</f>
        <v>272</v>
      </c>
      <c r="W136" s="52">
        <f>RES_hhdet_in!W136-RES_hhdet_in_new!W136</f>
        <v>252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71</v>
      </c>
      <c r="D140" s="52">
        <v>93</v>
      </c>
      <c r="E140" s="52">
        <v>82</v>
      </c>
      <c r="F140" s="52">
        <v>121</v>
      </c>
      <c r="G140" s="52">
        <v>116</v>
      </c>
      <c r="H140" s="52">
        <v>157</v>
      </c>
      <c r="I140" s="52">
        <v>97</v>
      </c>
      <c r="J140" s="52">
        <v>86</v>
      </c>
      <c r="K140" s="52">
        <v>103</v>
      </c>
      <c r="L140" s="52">
        <v>117</v>
      </c>
      <c r="M140" s="52">
        <v>144</v>
      </c>
      <c r="N140" s="52">
        <v>151</v>
      </c>
      <c r="O140" s="52">
        <v>128</v>
      </c>
      <c r="P140" s="52">
        <v>99</v>
      </c>
      <c r="Q140" s="52">
        <v>81</v>
      </c>
      <c r="R140" s="52">
        <v>103</v>
      </c>
      <c r="S140" s="52">
        <v>120</v>
      </c>
      <c r="T140" s="52">
        <v>143</v>
      </c>
      <c r="U140" s="52">
        <v>135</v>
      </c>
      <c r="V140" s="52">
        <v>84</v>
      </c>
      <c r="W140" s="52">
        <v>73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1443</v>
      </c>
      <c r="D141" s="36">
        <v>1640</v>
      </c>
      <c r="E141" s="36">
        <v>1577</v>
      </c>
      <c r="F141" s="36">
        <v>2078</v>
      </c>
      <c r="G141" s="36">
        <v>1925</v>
      </c>
      <c r="H141" s="36">
        <v>2127</v>
      </c>
      <c r="I141" s="36">
        <v>1122</v>
      </c>
      <c r="J141" s="36">
        <v>1037</v>
      </c>
      <c r="K141" s="36">
        <v>1167</v>
      </c>
      <c r="L141" s="36">
        <v>1638</v>
      </c>
      <c r="M141" s="36">
        <v>1890</v>
      </c>
      <c r="N141" s="36">
        <v>2038</v>
      </c>
      <c r="O141" s="36">
        <v>1716</v>
      </c>
      <c r="P141" s="36">
        <v>1160</v>
      </c>
      <c r="Q141" s="36">
        <v>1079</v>
      </c>
      <c r="R141" s="36">
        <v>1260</v>
      </c>
      <c r="S141" s="36">
        <v>1567</v>
      </c>
      <c r="T141" s="36">
        <v>2111</v>
      </c>
      <c r="U141" s="36">
        <v>2092</v>
      </c>
      <c r="V141" s="36">
        <v>1985</v>
      </c>
      <c r="W141" s="36">
        <v>1371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1945</v>
      </c>
      <c r="D145" s="52">
        <v>3585</v>
      </c>
      <c r="E145" s="52">
        <v>3909</v>
      </c>
      <c r="F145" s="52">
        <v>4816</v>
      </c>
      <c r="G145" s="52">
        <v>3291</v>
      </c>
      <c r="H145" s="52">
        <v>1820</v>
      </c>
      <c r="I145" s="52">
        <v>1489</v>
      </c>
      <c r="J145" s="52">
        <v>1413</v>
      </c>
      <c r="K145" s="52">
        <v>2504</v>
      </c>
      <c r="L145" s="52">
        <v>3664</v>
      </c>
      <c r="M145" s="52">
        <v>4679</v>
      </c>
      <c r="N145" s="52">
        <v>6273</v>
      </c>
      <c r="O145" s="52">
        <v>7212</v>
      </c>
      <c r="P145" s="52">
        <v>7698</v>
      </c>
      <c r="Q145" s="52">
        <v>8060</v>
      </c>
      <c r="R145" s="52">
        <v>12188</v>
      </c>
      <c r="S145" s="52">
        <v>14578</v>
      </c>
      <c r="T145" s="52">
        <v>17077</v>
      </c>
      <c r="U145" s="52">
        <v>20507</v>
      </c>
      <c r="V145" s="52">
        <v>22294</v>
      </c>
      <c r="W145" s="52">
        <v>20581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101</v>
      </c>
      <c r="D147" s="52">
        <v>135</v>
      </c>
      <c r="E147" s="52">
        <v>221</v>
      </c>
      <c r="F147" s="52">
        <v>287</v>
      </c>
      <c r="G147" s="52">
        <v>313</v>
      </c>
      <c r="H147" s="52">
        <v>324</v>
      </c>
      <c r="I147" s="52">
        <v>255</v>
      </c>
      <c r="J147" s="52">
        <v>214</v>
      </c>
      <c r="K147" s="52">
        <v>240</v>
      </c>
      <c r="L147" s="52">
        <v>343</v>
      </c>
      <c r="M147" s="52">
        <v>473</v>
      </c>
      <c r="N147" s="52">
        <v>725</v>
      </c>
      <c r="O147" s="52">
        <v>989</v>
      </c>
      <c r="P147" s="52">
        <v>1100</v>
      </c>
      <c r="Q147" s="52">
        <v>1950</v>
      </c>
      <c r="R147" s="52">
        <v>2748</v>
      </c>
      <c r="S147" s="52">
        <v>2760</v>
      </c>
      <c r="T147" s="52">
        <v>3362</v>
      </c>
      <c r="U147" s="52">
        <v>5298</v>
      </c>
      <c r="V147" s="52">
        <v>8463</v>
      </c>
      <c r="W147" s="52">
        <v>10231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205</v>
      </c>
      <c r="D149" s="52">
        <f>RES_hhdet_in!D149-RES_hhdet_in_new!D149</f>
        <v>392</v>
      </c>
      <c r="E149" s="52">
        <f>RES_hhdet_in!E149-RES_hhdet_in_new!E149</f>
        <v>935</v>
      </c>
      <c r="F149" s="52">
        <f>RES_hhdet_in!F149-RES_hhdet_in_new!F149</f>
        <v>1734</v>
      </c>
      <c r="G149" s="52">
        <f>RES_hhdet_in!G149-RES_hhdet_in_new!G149</f>
        <v>880</v>
      </c>
      <c r="H149" s="52">
        <f>RES_hhdet_in!H149-RES_hhdet_in_new!H149</f>
        <v>375</v>
      </c>
      <c r="I149" s="52">
        <f>RES_hhdet_in!I149-RES_hhdet_in_new!I149</f>
        <v>198</v>
      </c>
      <c r="J149" s="52">
        <f>RES_hhdet_in!J149-RES_hhdet_in_new!J149</f>
        <v>242</v>
      </c>
      <c r="K149" s="52">
        <f>RES_hhdet_in!K149-RES_hhdet_in_new!K149</f>
        <v>630</v>
      </c>
      <c r="L149" s="52">
        <f>RES_hhdet_in!L149-RES_hhdet_in_new!L149</f>
        <v>936</v>
      </c>
      <c r="M149" s="52">
        <f>RES_hhdet_in!M149-RES_hhdet_in_new!M149</f>
        <v>1467</v>
      </c>
      <c r="N149" s="52">
        <f>RES_hhdet_in!N149-RES_hhdet_in_new!N149</f>
        <v>1443</v>
      </c>
      <c r="O149" s="52">
        <f>RES_hhdet_in!O149-RES_hhdet_in_new!O149</f>
        <v>1166</v>
      </c>
      <c r="P149" s="52">
        <f>RES_hhdet_in!P149-RES_hhdet_in_new!P149</f>
        <v>1175</v>
      </c>
      <c r="Q149" s="52">
        <f>RES_hhdet_in!Q149-RES_hhdet_in_new!Q149</f>
        <v>1020</v>
      </c>
      <c r="R149" s="52">
        <f>RES_hhdet_in!R149-RES_hhdet_in_new!R149</f>
        <v>1549</v>
      </c>
      <c r="S149" s="52">
        <f>RES_hhdet_in!S149-RES_hhdet_in_new!S149</f>
        <v>2034</v>
      </c>
      <c r="T149" s="52">
        <f>RES_hhdet_in!T149-RES_hhdet_in_new!T149</f>
        <v>2719</v>
      </c>
      <c r="U149" s="52">
        <f>RES_hhdet_in!U149-RES_hhdet_in_new!U149</f>
        <v>3404</v>
      </c>
      <c r="V149" s="52">
        <f>RES_hhdet_in!V149-RES_hhdet_in_new!V149</f>
        <v>3435</v>
      </c>
      <c r="W149" s="52">
        <f>RES_hhdet_in!W149-RES_hhdet_in_new!W149</f>
        <v>2825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1</v>
      </c>
      <c r="L150" s="52">
        <f>RES_hhdet_in!L150-RES_hhdet_in_new!L150</f>
        <v>1</v>
      </c>
      <c r="M150" s="52">
        <f>RES_hhdet_in!M150-RES_hhdet_in_new!M150</f>
        <v>1</v>
      </c>
      <c r="N150" s="52">
        <f>RES_hhdet_in!N150-RES_hhdet_in_new!N150</f>
        <v>0</v>
      </c>
      <c r="O150" s="52">
        <f>RES_hhdet_in!O150-RES_hhdet_in_new!O150</f>
        <v>1</v>
      </c>
      <c r="P150" s="52">
        <f>RES_hhdet_in!P150-RES_hhdet_in_new!P150</f>
        <v>1</v>
      </c>
      <c r="Q150" s="52">
        <f>RES_hhdet_in!Q150-RES_hhdet_in_new!Q150</f>
        <v>1</v>
      </c>
      <c r="R150" s="52">
        <f>RES_hhdet_in!R150-RES_hhdet_in_new!R150</f>
        <v>2</v>
      </c>
      <c r="S150" s="52">
        <f>RES_hhdet_in!S150-RES_hhdet_in_new!S150</f>
        <v>2</v>
      </c>
      <c r="T150" s="52">
        <f>RES_hhdet_in!T150-RES_hhdet_in_new!T150</f>
        <v>2</v>
      </c>
      <c r="U150" s="52">
        <f>RES_hhdet_in!U150-RES_hhdet_in_new!U150</f>
        <v>2</v>
      </c>
      <c r="V150" s="52">
        <f>RES_hhdet_in!V150-RES_hhdet_in_new!V150</f>
        <v>2</v>
      </c>
      <c r="W150" s="52">
        <f>RES_hhdet_in!W150-RES_hhdet_in_new!W150</f>
        <v>5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2108</v>
      </c>
      <c r="D153" s="52">
        <f>RES_hhdet_in!D153-RES_hhdet_in_new!D153</f>
        <v>3586</v>
      </c>
      <c r="E153" s="52">
        <f>RES_hhdet_in!E153-RES_hhdet_in_new!E153</f>
        <v>3317</v>
      </c>
      <c r="F153" s="52">
        <f>RES_hhdet_in!F153-RES_hhdet_in_new!F153</f>
        <v>3707</v>
      </c>
      <c r="G153" s="52">
        <f>RES_hhdet_in!G153-RES_hhdet_in_new!G153</f>
        <v>3332</v>
      </c>
      <c r="H153" s="52">
        <f>RES_hhdet_in!H153-RES_hhdet_in_new!H153</f>
        <v>2853</v>
      </c>
      <c r="I153" s="52">
        <f>RES_hhdet_in!I153-RES_hhdet_in_new!I153</f>
        <v>2773</v>
      </c>
      <c r="J153" s="52">
        <f>RES_hhdet_in!J153-RES_hhdet_in_new!J153</f>
        <v>3557</v>
      </c>
      <c r="K153" s="52">
        <f>RES_hhdet_in!K153-RES_hhdet_in_new!K153</f>
        <v>4469</v>
      </c>
      <c r="L153" s="52">
        <f>RES_hhdet_in!L153-RES_hhdet_in_new!L153</f>
        <v>6710</v>
      </c>
      <c r="M153" s="52">
        <f>RES_hhdet_in!M153-RES_hhdet_in_new!M153</f>
        <v>6941</v>
      </c>
      <c r="N153" s="52">
        <f>RES_hhdet_in!N153-RES_hhdet_in_new!N153</f>
        <v>8525</v>
      </c>
      <c r="O153" s="52">
        <f>RES_hhdet_in!O153-RES_hhdet_in_new!O153</f>
        <v>7986</v>
      </c>
      <c r="P153" s="52">
        <f>RES_hhdet_in!P153-RES_hhdet_in_new!P153</f>
        <v>7873</v>
      </c>
      <c r="Q153" s="52">
        <f>RES_hhdet_in!Q153-RES_hhdet_in_new!Q153</f>
        <v>8262</v>
      </c>
      <c r="R153" s="52">
        <f>RES_hhdet_in!R153-RES_hhdet_in_new!R153</f>
        <v>12505</v>
      </c>
      <c r="S153" s="52">
        <f>RES_hhdet_in!S153-RES_hhdet_in_new!S153</f>
        <v>14766</v>
      </c>
      <c r="T153" s="52">
        <f>RES_hhdet_in!T153-RES_hhdet_in_new!T153</f>
        <v>19251</v>
      </c>
      <c r="U153" s="52">
        <f>RES_hhdet_in!U153-RES_hhdet_in_new!U153</f>
        <v>23593</v>
      </c>
      <c r="V153" s="52">
        <f>RES_hhdet_in!V153-RES_hhdet_in_new!V153</f>
        <v>26203</v>
      </c>
      <c r="W153" s="52">
        <f>RES_hhdet_in!W153-RES_hhdet_in_new!W153</f>
        <v>25826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79</v>
      </c>
      <c r="D154" s="52">
        <f>RES_hhdet_in!D154-RES_hhdet_in_new!D154</f>
        <v>57</v>
      </c>
      <c r="E154" s="52">
        <f>RES_hhdet_in!E154-RES_hhdet_in_new!E154</f>
        <v>156</v>
      </c>
      <c r="F154" s="52">
        <f>RES_hhdet_in!F154-RES_hhdet_in_new!F154</f>
        <v>17</v>
      </c>
      <c r="G154" s="52">
        <f>RES_hhdet_in!G154-RES_hhdet_in_new!G154</f>
        <v>25</v>
      </c>
      <c r="H154" s="52">
        <f>RES_hhdet_in!H154-RES_hhdet_in_new!H154</f>
        <v>87</v>
      </c>
      <c r="I154" s="52">
        <f>RES_hhdet_in!I154-RES_hhdet_in_new!I154</f>
        <v>321</v>
      </c>
      <c r="J154" s="52">
        <f>RES_hhdet_in!J154-RES_hhdet_in_new!J154</f>
        <v>389</v>
      </c>
      <c r="K154" s="52">
        <f>RES_hhdet_in!K154-RES_hhdet_in_new!K154</f>
        <v>1591</v>
      </c>
      <c r="L154" s="52">
        <f>RES_hhdet_in!L154-RES_hhdet_in_new!L154</f>
        <v>870</v>
      </c>
      <c r="M154" s="52">
        <f>RES_hhdet_in!M154-RES_hhdet_in_new!M154</f>
        <v>863</v>
      </c>
      <c r="N154" s="52">
        <f>RES_hhdet_in!N154-RES_hhdet_in_new!N154</f>
        <v>442</v>
      </c>
      <c r="O154" s="52">
        <f>RES_hhdet_in!O154-RES_hhdet_in_new!O154</f>
        <v>1366</v>
      </c>
      <c r="P154" s="52">
        <f>RES_hhdet_in!P154-RES_hhdet_in_new!P154</f>
        <v>1769</v>
      </c>
      <c r="Q154" s="52">
        <f>RES_hhdet_in!Q154-RES_hhdet_in_new!Q154</f>
        <v>2577</v>
      </c>
      <c r="R154" s="52">
        <f>RES_hhdet_in!R154-RES_hhdet_in_new!R154</f>
        <v>3054</v>
      </c>
      <c r="S154" s="52">
        <f>RES_hhdet_in!S154-RES_hhdet_in_new!S154</f>
        <v>4302</v>
      </c>
      <c r="T154" s="52">
        <f>RES_hhdet_in!T154-RES_hhdet_in_new!T154</f>
        <v>3172</v>
      </c>
      <c r="U154" s="52">
        <f>RES_hhdet_in!U154-RES_hhdet_in_new!U154</f>
        <v>3231</v>
      </c>
      <c r="V154" s="52">
        <f>RES_hhdet_in!V154-RES_hhdet_in_new!V154</f>
        <v>4112</v>
      </c>
      <c r="W154" s="52">
        <f>RES_hhdet_in!W154-RES_hhdet_in_new!W154</f>
        <v>5756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112</v>
      </c>
      <c r="D158" s="52">
        <v>216</v>
      </c>
      <c r="E158" s="52">
        <v>222</v>
      </c>
      <c r="F158" s="52">
        <v>300</v>
      </c>
      <c r="G158" s="52">
        <v>244</v>
      </c>
      <c r="H158" s="52">
        <v>226</v>
      </c>
      <c r="I158" s="52">
        <v>265</v>
      </c>
      <c r="J158" s="52">
        <v>323</v>
      </c>
      <c r="K158" s="52">
        <v>545</v>
      </c>
      <c r="L158" s="52">
        <v>581</v>
      </c>
      <c r="M158" s="52">
        <v>662</v>
      </c>
      <c r="N158" s="52">
        <v>730</v>
      </c>
      <c r="O158" s="52">
        <v>734</v>
      </c>
      <c r="P158" s="52">
        <v>858</v>
      </c>
      <c r="Q158" s="52">
        <v>870</v>
      </c>
      <c r="R158" s="52">
        <v>1317</v>
      </c>
      <c r="S158" s="52">
        <v>1577</v>
      </c>
      <c r="T158" s="52">
        <v>1677</v>
      </c>
      <c r="U158" s="52">
        <v>1894</v>
      </c>
      <c r="V158" s="52">
        <v>1506</v>
      </c>
      <c r="W158" s="52">
        <v>1886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2279</v>
      </c>
      <c r="D159" s="36">
        <v>3822</v>
      </c>
      <c r="E159" s="36">
        <v>4184</v>
      </c>
      <c r="F159" s="36">
        <v>5157</v>
      </c>
      <c r="G159" s="36">
        <v>3998</v>
      </c>
      <c r="H159" s="36">
        <v>3088</v>
      </c>
      <c r="I159" s="36">
        <v>3026</v>
      </c>
      <c r="J159" s="36">
        <v>3861</v>
      </c>
      <c r="K159" s="36">
        <v>6153</v>
      </c>
      <c r="L159" s="36">
        <v>7937</v>
      </c>
      <c r="M159" s="36">
        <v>8616</v>
      </c>
      <c r="N159" s="36">
        <v>9691</v>
      </c>
      <c r="O159" s="36">
        <v>9788</v>
      </c>
      <c r="P159" s="36">
        <v>9945</v>
      </c>
      <c r="Q159" s="36">
        <v>11012</v>
      </c>
      <c r="R159" s="36">
        <v>15774</v>
      </c>
      <c r="S159" s="36">
        <v>19542</v>
      </c>
      <c r="T159" s="36">
        <v>23455</v>
      </c>
      <c r="U159" s="36">
        <v>28360</v>
      </c>
      <c r="V159" s="36">
        <v>32255</v>
      </c>
      <c r="W159" s="36">
        <v>32535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19890</v>
      </c>
      <c r="D163" s="52">
        <v>19394</v>
      </c>
      <c r="E163" s="52">
        <v>0</v>
      </c>
      <c r="F163" s="52">
        <v>0</v>
      </c>
      <c r="G163" s="52">
        <v>0</v>
      </c>
      <c r="H163" s="52">
        <v>0</v>
      </c>
      <c r="I163" s="52">
        <v>5339</v>
      </c>
      <c r="J163" s="52">
        <v>13443</v>
      </c>
      <c r="K163" s="52">
        <v>7435</v>
      </c>
      <c r="L163" s="52">
        <v>9094</v>
      </c>
      <c r="M163" s="52">
        <v>4654</v>
      </c>
      <c r="N163" s="52">
        <v>13690</v>
      </c>
      <c r="O163" s="52">
        <v>16846</v>
      </c>
      <c r="P163" s="52">
        <v>0</v>
      </c>
      <c r="Q163" s="52">
        <v>0</v>
      </c>
      <c r="R163" s="52">
        <v>0</v>
      </c>
      <c r="S163" s="52">
        <v>2</v>
      </c>
      <c r="T163" s="52">
        <v>0</v>
      </c>
      <c r="U163" s="52">
        <v>0</v>
      </c>
      <c r="V163" s="52">
        <v>0</v>
      </c>
      <c r="W163" s="52">
        <v>1140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3084</v>
      </c>
      <c r="D165" s="52">
        <v>2554</v>
      </c>
      <c r="E165" s="52">
        <v>1549</v>
      </c>
      <c r="F165" s="52">
        <v>476</v>
      </c>
      <c r="G165" s="52">
        <v>71</v>
      </c>
      <c r="H165" s="52">
        <v>37</v>
      </c>
      <c r="I165" s="52">
        <v>24</v>
      </c>
      <c r="J165" s="52">
        <v>366</v>
      </c>
      <c r="K165" s="52">
        <v>1249</v>
      </c>
      <c r="L165" s="52">
        <v>1505</v>
      </c>
      <c r="M165" s="52">
        <v>1147</v>
      </c>
      <c r="N165" s="52">
        <v>1074</v>
      </c>
      <c r="O165" s="52">
        <v>1307</v>
      </c>
      <c r="P165" s="52">
        <v>1692</v>
      </c>
      <c r="Q165" s="52">
        <v>856</v>
      </c>
      <c r="R165" s="52">
        <v>202</v>
      </c>
      <c r="S165" s="52">
        <v>199</v>
      </c>
      <c r="T165" s="52">
        <v>291</v>
      </c>
      <c r="U165" s="52">
        <v>493</v>
      </c>
      <c r="V165" s="52">
        <v>612</v>
      </c>
      <c r="W165" s="52">
        <v>555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4707</v>
      </c>
      <c r="D167" s="52">
        <f>RES_hhdet_in!D167-RES_hhdet_in_new!D167</f>
        <v>5303</v>
      </c>
      <c r="E167" s="52">
        <f>RES_hhdet_in!E167-RES_hhdet_in_new!E167</f>
        <v>1742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1615</v>
      </c>
      <c r="J167" s="52">
        <f>RES_hhdet_in!J167-RES_hhdet_in_new!J167</f>
        <v>790</v>
      </c>
      <c r="K167" s="52">
        <f>RES_hhdet_in!K167-RES_hhdet_in_new!K167</f>
        <v>1868</v>
      </c>
      <c r="L167" s="52">
        <f>RES_hhdet_in!L167-RES_hhdet_in_new!L167</f>
        <v>2509</v>
      </c>
      <c r="M167" s="52">
        <f>RES_hhdet_in!M167-RES_hhdet_in_new!M167</f>
        <v>1559</v>
      </c>
      <c r="N167" s="52">
        <f>RES_hhdet_in!N167-RES_hhdet_in_new!N167</f>
        <v>2321</v>
      </c>
      <c r="O167" s="52">
        <f>RES_hhdet_in!O167-RES_hhdet_in_new!O167</f>
        <v>2484</v>
      </c>
      <c r="P167" s="52">
        <f>RES_hhdet_in!P167-RES_hhdet_in_new!P167</f>
        <v>248</v>
      </c>
      <c r="Q167" s="52">
        <f>RES_hhdet_in!Q167-RES_hhdet_in_new!Q167</f>
        <v>410</v>
      </c>
      <c r="R167" s="52">
        <f>RES_hhdet_in!R167-RES_hhdet_in_new!R167</f>
        <v>951</v>
      </c>
      <c r="S167" s="52">
        <f>RES_hhdet_in!S167-RES_hhdet_in_new!S167</f>
        <v>906</v>
      </c>
      <c r="T167" s="52">
        <f>RES_hhdet_in!T167-RES_hhdet_in_new!T167</f>
        <v>1084</v>
      </c>
      <c r="U167" s="52">
        <f>RES_hhdet_in!U167-RES_hhdet_in_new!U167</f>
        <v>1027</v>
      </c>
      <c r="V167" s="52">
        <f>RES_hhdet_in!V167-RES_hhdet_in_new!V167</f>
        <v>1078</v>
      </c>
      <c r="W167" s="52">
        <f>RES_hhdet_in!W167-RES_hhdet_in_new!W167</f>
        <v>930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2</v>
      </c>
      <c r="D168" s="52">
        <f>RES_hhdet_in!D168-RES_hhdet_in_new!D168</f>
        <v>2</v>
      </c>
      <c r="E168" s="52">
        <f>RES_hhdet_in!E168-RES_hhdet_in_new!E168</f>
        <v>1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1</v>
      </c>
      <c r="J168" s="52">
        <f>RES_hhdet_in!J168-RES_hhdet_in_new!J168</f>
        <v>1</v>
      </c>
      <c r="K168" s="52">
        <f>RES_hhdet_in!K168-RES_hhdet_in_new!K168</f>
        <v>5</v>
      </c>
      <c r="L168" s="52">
        <f>RES_hhdet_in!L168-RES_hhdet_in_new!L168</f>
        <v>4</v>
      </c>
      <c r="M168" s="52">
        <f>RES_hhdet_in!M168-RES_hhdet_in_new!M168</f>
        <v>2</v>
      </c>
      <c r="N168" s="52">
        <f>RES_hhdet_in!N168-RES_hhdet_in_new!N168</f>
        <v>1</v>
      </c>
      <c r="O168" s="52">
        <f>RES_hhdet_in!O168-RES_hhdet_in_new!O168</f>
        <v>3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2</v>
      </c>
      <c r="S168" s="52">
        <f>RES_hhdet_in!S168-RES_hhdet_in_new!S168</f>
        <v>1</v>
      </c>
      <c r="T168" s="52">
        <f>RES_hhdet_in!T168-RES_hhdet_in_new!T168</f>
        <v>1</v>
      </c>
      <c r="U168" s="52">
        <f>RES_hhdet_in!U168-RES_hhdet_in_new!U168</f>
        <v>0</v>
      </c>
      <c r="V168" s="52">
        <f>RES_hhdet_in!V168-RES_hhdet_in_new!V168</f>
        <v>2</v>
      </c>
      <c r="W168" s="52">
        <f>RES_hhdet_in!W168-RES_hhdet_in_new!W168</f>
        <v>2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48330</v>
      </c>
      <c r="D171" s="52">
        <f>RES_hhdet_in!D171-RES_hhdet_in_new!D171</f>
        <v>48386</v>
      </c>
      <c r="E171" s="52">
        <f>RES_hhdet_in!E171-RES_hhdet_in_new!E171</f>
        <v>6187</v>
      </c>
      <c r="F171" s="52">
        <f>RES_hhdet_in!F171-RES_hhdet_in_new!F171</f>
        <v>0</v>
      </c>
      <c r="G171" s="52">
        <f>RES_hhdet_in!G171-RES_hhdet_in_new!G171</f>
        <v>1</v>
      </c>
      <c r="H171" s="52">
        <f>RES_hhdet_in!H171-RES_hhdet_in_new!H171</f>
        <v>1</v>
      </c>
      <c r="I171" s="52">
        <f>RES_hhdet_in!I171-RES_hhdet_in_new!I171</f>
        <v>22383</v>
      </c>
      <c r="J171" s="52">
        <f>RES_hhdet_in!J171-RES_hhdet_in_new!J171</f>
        <v>11449</v>
      </c>
      <c r="K171" s="52">
        <f>RES_hhdet_in!K171-RES_hhdet_in_new!K171</f>
        <v>13265</v>
      </c>
      <c r="L171" s="52">
        <f>RES_hhdet_in!L171-RES_hhdet_in_new!L171</f>
        <v>17965</v>
      </c>
      <c r="M171" s="52">
        <f>RES_hhdet_in!M171-RES_hhdet_in_new!M171</f>
        <v>7413</v>
      </c>
      <c r="N171" s="52">
        <f>RES_hhdet_in!N171-RES_hhdet_in_new!N171</f>
        <v>13738</v>
      </c>
      <c r="O171" s="52">
        <f>RES_hhdet_in!O171-RES_hhdet_in_new!O171</f>
        <v>16936</v>
      </c>
      <c r="P171" s="52">
        <f>RES_hhdet_in!P171-RES_hhdet_in_new!P171</f>
        <v>1667</v>
      </c>
      <c r="Q171" s="52">
        <f>RES_hhdet_in!Q171-RES_hhdet_in_new!Q171</f>
        <v>3298</v>
      </c>
      <c r="R171" s="52">
        <f>RES_hhdet_in!R171-RES_hhdet_in_new!R171</f>
        <v>7664</v>
      </c>
      <c r="S171" s="52">
        <f>RES_hhdet_in!S171-RES_hhdet_in_new!S171</f>
        <v>6550</v>
      </c>
      <c r="T171" s="52">
        <f>RES_hhdet_in!T171-RES_hhdet_in_new!T171</f>
        <v>7668</v>
      </c>
      <c r="U171" s="52">
        <f>RES_hhdet_in!U171-RES_hhdet_in_new!U171</f>
        <v>7149</v>
      </c>
      <c r="V171" s="52">
        <f>RES_hhdet_in!V171-RES_hhdet_in_new!V171</f>
        <v>8247</v>
      </c>
      <c r="W171" s="52">
        <f>RES_hhdet_in!W171-RES_hhdet_in_new!W171</f>
        <v>8500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1797</v>
      </c>
      <c r="D172" s="52">
        <f>RES_hhdet_in!D172-RES_hhdet_in_new!D172</f>
        <v>769</v>
      </c>
      <c r="E172" s="52">
        <f>RES_hhdet_in!E172-RES_hhdet_in_new!E172</f>
        <v>292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2591</v>
      </c>
      <c r="J172" s="52">
        <f>RES_hhdet_in!J172-RES_hhdet_in_new!J172</f>
        <v>1261</v>
      </c>
      <c r="K172" s="52">
        <f>RES_hhdet_in!K172-RES_hhdet_in_new!K172</f>
        <v>4719</v>
      </c>
      <c r="L172" s="52">
        <f>RES_hhdet_in!L172-RES_hhdet_in_new!L172</f>
        <v>2338</v>
      </c>
      <c r="M172" s="52">
        <f>RES_hhdet_in!M172-RES_hhdet_in_new!M172</f>
        <v>920</v>
      </c>
      <c r="N172" s="52">
        <f>RES_hhdet_in!N172-RES_hhdet_in_new!N172</f>
        <v>712</v>
      </c>
      <c r="O172" s="52">
        <f>RES_hhdet_in!O172-RES_hhdet_in_new!O172</f>
        <v>2905</v>
      </c>
      <c r="P172" s="52">
        <f>RES_hhdet_in!P172-RES_hhdet_in_new!P172</f>
        <v>375</v>
      </c>
      <c r="Q172" s="52">
        <f>RES_hhdet_in!Q172-RES_hhdet_in_new!Q172</f>
        <v>1028</v>
      </c>
      <c r="R172" s="52">
        <f>RES_hhdet_in!R172-RES_hhdet_in_new!R172</f>
        <v>1870</v>
      </c>
      <c r="S172" s="52">
        <f>RES_hhdet_in!S172-RES_hhdet_in_new!S172</f>
        <v>1910</v>
      </c>
      <c r="T172" s="52">
        <f>RES_hhdet_in!T172-RES_hhdet_in_new!T172</f>
        <v>1266</v>
      </c>
      <c r="U172" s="52">
        <f>RES_hhdet_in!U172-RES_hhdet_in_new!U172</f>
        <v>976</v>
      </c>
      <c r="V172" s="52">
        <f>RES_hhdet_in!V172-RES_hhdet_in_new!V172</f>
        <v>1291</v>
      </c>
      <c r="W172" s="52">
        <f>RES_hhdet_in!W172-RES_hhdet_in_new!W172</f>
        <v>1894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2572</v>
      </c>
      <c r="D176" s="52">
        <v>2926</v>
      </c>
      <c r="E176" s="52">
        <v>413</v>
      </c>
      <c r="F176" s="52">
        <v>0</v>
      </c>
      <c r="G176" s="52">
        <v>0</v>
      </c>
      <c r="H176" s="52">
        <v>0</v>
      </c>
      <c r="I176" s="52">
        <v>2148</v>
      </c>
      <c r="J176" s="52">
        <v>1041</v>
      </c>
      <c r="K176" s="52">
        <v>1615</v>
      </c>
      <c r="L176" s="52">
        <v>1556</v>
      </c>
      <c r="M176" s="52">
        <v>708</v>
      </c>
      <c r="N176" s="52">
        <v>1170</v>
      </c>
      <c r="O176" s="52">
        <v>1557</v>
      </c>
      <c r="P176" s="52">
        <v>184</v>
      </c>
      <c r="Q176" s="52">
        <v>347</v>
      </c>
      <c r="R176" s="52">
        <v>812</v>
      </c>
      <c r="S176" s="52">
        <v>698</v>
      </c>
      <c r="T176" s="52">
        <v>668</v>
      </c>
      <c r="U176" s="52">
        <v>574</v>
      </c>
      <c r="V176" s="52">
        <v>473</v>
      </c>
      <c r="W176" s="52">
        <v>615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52264</v>
      </c>
      <c r="D177" s="36">
        <v>51535</v>
      </c>
      <c r="E177" s="36">
        <v>7809</v>
      </c>
      <c r="F177" s="36">
        <v>1</v>
      </c>
      <c r="G177" s="36">
        <v>1</v>
      </c>
      <c r="H177" s="36">
        <v>1</v>
      </c>
      <c r="I177" s="36">
        <v>24443</v>
      </c>
      <c r="J177" s="36">
        <v>12458</v>
      </c>
      <c r="K177" s="36">
        <v>18245</v>
      </c>
      <c r="L177" s="36">
        <v>21259</v>
      </c>
      <c r="M177" s="36">
        <v>9188</v>
      </c>
      <c r="N177" s="36">
        <v>15605</v>
      </c>
      <c r="O177" s="36">
        <v>20769</v>
      </c>
      <c r="P177" s="36">
        <v>2120</v>
      </c>
      <c r="Q177" s="36">
        <v>4362</v>
      </c>
      <c r="R177" s="36">
        <v>9689</v>
      </c>
      <c r="S177" s="36">
        <v>8673</v>
      </c>
      <c r="T177" s="36">
        <v>9358</v>
      </c>
      <c r="U177" s="36">
        <v>8577</v>
      </c>
      <c r="V177" s="36">
        <v>10137</v>
      </c>
      <c r="W177" s="36">
        <v>10714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1098</v>
      </c>
      <c r="I5" s="52">
        <v>5843</v>
      </c>
      <c r="J5" s="52">
        <v>7411</v>
      </c>
      <c r="K5" s="52">
        <v>5081</v>
      </c>
      <c r="L5" s="52">
        <v>3056</v>
      </c>
      <c r="M5" s="52">
        <v>2977</v>
      </c>
      <c r="N5" s="52">
        <v>140</v>
      </c>
      <c r="O5" s="52">
        <v>3645</v>
      </c>
      <c r="P5" s="52">
        <v>3</v>
      </c>
      <c r="Q5" s="52">
        <v>0</v>
      </c>
      <c r="R5" s="52">
        <v>0</v>
      </c>
      <c r="S5" s="52">
        <v>0</v>
      </c>
      <c r="T5" s="52">
        <v>0</v>
      </c>
      <c r="U5" s="52">
        <v>1</v>
      </c>
      <c r="V5" s="52">
        <v>0</v>
      </c>
      <c r="W5" s="52">
        <v>859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61</v>
      </c>
      <c r="Q8" s="52">
        <v>71</v>
      </c>
      <c r="R8" s="52">
        <v>28</v>
      </c>
      <c r="S8" s="52">
        <v>31</v>
      </c>
      <c r="T8" s="52">
        <v>41</v>
      </c>
      <c r="U8" s="52">
        <v>58</v>
      </c>
      <c r="V8" s="52">
        <v>62</v>
      </c>
      <c r="W8" s="52">
        <v>105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2</v>
      </c>
      <c r="I10" s="52">
        <v>23</v>
      </c>
      <c r="J10" s="52">
        <v>84</v>
      </c>
      <c r="K10" s="52">
        <v>115</v>
      </c>
      <c r="L10" s="52">
        <v>106</v>
      </c>
      <c r="M10" s="52">
        <v>109</v>
      </c>
      <c r="N10" s="52">
        <v>113</v>
      </c>
      <c r="O10" s="52">
        <v>164</v>
      </c>
      <c r="P10" s="52">
        <v>14</v>
      </c>
      <c r="Q10" s="52">
        <v>20</v>
      </c>
      <c r="R10" s="52">
        <v>25</v>
      </c>
      <c r="S10" s="52">
        <v>125</v>
      </c>
      <c r="T10" s="52">
        <v>111</v>
      </c>
      <c r="U10" s="52">
        <v>149</v>
      </c>
      <c r="V10" s="52">
        <v>223</v>
      </c>
      <c r="W10" s="52">
        <v>33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260</v>
      </c>
      <c r="Q11" s="52">
        <v>506</v>
      </c>
      <c r="R11" s="52">
        <v>511</v>
      </c>
      <c r="S11" s="52">
        <v>364</v>
      </c>
      <c r="T11" s="52">
        <v>209</v>
      </c>
      <c r="U11" s="52">
        <v>133</v>
      </c>
      <c r="V11" s="52">
        <v>80</v>
      </c>
      <c r="W11" s="52">
        <v>603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1</v>
      </c>
      <c r="R12" s="52">
        <v>2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1745</v>
      </c>
      <c r="Q15" s="52">
        <v>4044</v>
      </c>
      <c r="R15" s="52">
        <v>4064</v>
      </c>
      <c r="S15" s="52">
        <v>2572</v>
      </c>
      <c r="T15" s="52">
        <v>1440</v>
      </c>
      <c r="U15" s="52">
        <v>912</v>
      </c>
      <c r="V15" s="52">
        <v>641</v>
      </c>
      <c r="W15" s="52">
        <v>5509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391</v>
      </c>
      <c r="Q16" s="52">
        <v>1269</v>
      </c>
      <c r="R16" s="52">
        <v>998</v>
      </c>
      <c r="S16" s="52">
        <v>758</v>
      </c>
      <c r="T16" s="52">
        <v>241</v>
      </c>
      <c r="U16" s="52">
        <v>126</v>
      </c>
      <c r="V16" s="52">
        <v>96</v>
      </c>
      <c r="W16" s="52">
        <v>1223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193</v>
      </c>
      <c r="Q21" s="52">
        <v>438</v>
      </c>
      <c r="R21" s="52">
        <v>450</v>
      </c>
      <c r="S21" s="52">
        <v>298</v>
      </c>
      <c r="T21" s="52">
        <v>139</v>
      </c>
      <c r="U21" s="52">
        <v>85</v>
      </c>
      <c r="V21" s="52">
        <v>54</v>
      </c>
      <c r="W21" s="52">
        <v>409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2246</v>
      </c>
      <c r="Q22" s="36">
        <v>5463</v>
      </c>
      <c r="R22" s="36">
        <v>5292</v>
      </c>
      <c r="S22" s="36">
        <v>3613</v>
      </c>
      <c r="T22" s="36">
        <v>1890</v>
      </c>
      <c r="U22" s="36">
        <v>1260</v>
      </c>
      <c r="V22" s="36">
        <v>1180</v>
      </c>
      <c r="W22" s="36">
        <v>7104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1967</v>
      </c>
      <c r="I26" s="52">
        <v>2577</v>
      </c>
      <c r="J26" s="52">
        <v>1983</v>
      </c>
      <c r="K26" s="52">
        <v>3691</v>
      </c>
      <c r="L26" s="52">
        <v>4144</v>
      </c>
      <c r="M26" s="52">
        <v>4445</v>
      </c>
      <c r="N26" s="52">
        <v>4655</v>
      </c>
      <c r="O26" s="52">
        <v>5030</v>
      </c>
      <c r="P26" s="52">
        <v>4573</v>
      </c>
      <c r="Q26" s="52">
        <v>4616</v>
      </c>
      <c r="R26" s="52">
        <v>8158</v>
      </c>
      <c r="S26" s="52">
        <v>9289</v>
      </c>
      <c r="T26" s="52">
        <v>10811</v>
      </c>
      <c r="U26" s="52">
        <v>11251</v>
      </c>
      <c r="V26" s="52">
        <v>15872</v>
      </c>
      <c r="W26" s="52">
        <v>12470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106</v>
      </c>
      <c r="Q29" s="52">
        <v>150</v>
      </c>
      <c r="R29" s="52">
        <v>272</v>
      </c>
      <c r="S29" s="52">
        <v>356</v>
      </c>
      <c r="T29" s="52">
        <v>650</v>
      </c>
      <c r="U29" s="52">
        <v>1303</v>
      </c>
      <c r="V29" s="52">
        <v>2054</v>
      </c>
      <c r="W29" s="52">
        <v>2012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433</v>
      </c>
      <c r="Q31" s="52">
        <v>533</v>
      </c>
      <c r="R31" s="52">
        <v>915</v>
      </c>
      <c r="S31" s="52">
        <v>1257</v>
      </c>
      <c r="T31" s="52">
        <v>1667</v>
      </c>
      <c r="U31" s="52">
        <v>1876</v>
      </c>
      <c r="V31" s="52">
        <v>2218</v>
      </c>
      <c r="W31" s="52">
        <v>1520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2</v>
      </c>
      <c r="S32" s="52">
        <v>2</v>
      </c>
      <c r="T32" s="52">
        <v>2</v>
      </c>
      <c r="U32" s="52">
        <v>2</v>
      </c>
      <c r="V32" s="52">
        <v>2</v>
      </c>
      <c r="W32" s="52">
        <v>2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2903</v>
      </c>
      <c r="Q35" s="52">
        <v>4227</v>
      </c>
      <c r="R35" s="52">
        <v>7374</v>
      </c>
      <c r="S35" s="52">
        <v>9090</v>
      </c>
      <c r="T35" s="52">
        <v>11755</v>
      </c>
      <c r="U35" s="52">
        <v>13005</v>
      </c>
      <c r="V35" s="52">
        <v>16895</v>
      </c>
      <c r="W35" s="52">
        <v>13936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649</v>
      </c>
      <c r="Q36" s="52">
        <v>1327</v>
      </c>
      <c r="R36" s="52">
        <v>1808</v>
      </c>
      <c r="S36" s="52">
        <v>2660</v>
      </c>
      <c r="T36" s="52">
        <v>1939</v>
      </c>
      <c r="U36" s="52">
        <v>1781</v>
      </c>
      <c r="V36" s="52">
        <v>2651</v>
      </c>
      <c r="W36" s="52">
        <v>3101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318</v>
      </c>
      <c r="Q40" s="52">
        <v>455</v>
      </c>
      <c r="R40" s="52">
        <v>784</v>
      </c>
      <c r="S40" s="52">
        <v>975</v>
      </c>
      <c r="T40" s="52">
        <v>1021</v>
      </c>
      <c r="U40" s="52">
        <v>1040</v>
      </c>
      <c r="V40" s="52">
        <v>966</v>
      </c>
      <c r="W40" s="52">
        <v>1011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3677</v>
      </c>
      <c r="Q41" s="36">
        <v>5623</v>
      </c>
      <c r="R41" s="36">
        <v>9301</v>
      </c>
      <c r="S41" s="36">
        <v>12025</v>
      </c>
      <c r="T41" s="36">
        <v>14347</v>
      </c>
      <c r="U41" s="36">
        <v>15599</v>
      </c>
      <c r="V41" s="36">
        <v>20817</v>
      </c>
      <c r="W41" s="36">
        <v>17573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17669</v>
      </c>
      <c r="I45" s="52">
        <v>22954</v>
      </c>
      <c r="J45" s="52">
        <v>59885</v>
      </c>
      <c r="K45" s="52">
        <v>56723</v>
      </c>
      <c r="L45" s="52">
        <v>93078</v>
      </c>
      <c r="M45" s="52">
        <v>133899</v>
      </c>
      <c r="N45" s="52">
        <v>146006</v>
      </c>
      <c r="O45" s="52">
        <v>174355</v>
      </c>
      <c r="P45" s="52">
        <v>99676</v>
      </c>
      <c r="Q45" s="52">
        <v>85731</v>
      </c>
      <c r="R45" s="52">
        <v>109091</v>
      </c>
      <c r="S45" s="52">
        <v>124186</v>
      </c>
      <c r="T45" s="52">
        <v>151908</v>
      </c>
      <c r="U45" s="52">
        <v>154701</v>
      </c>
      <c r="V45" s="52">
        <v>141032</v>
      </c>
      <c r="W45" s="52">
        <v>101949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3061</v>
      </c>
      <c r="Q48" s="52">
        <v>3651</v>
      </c>
      <c r="R48" s="52">
        <v>5012</v>
      </c>
      <c r="S48" s="52">
        <v>5580</v>
      </c>
      <c r="T48" s="52">
        <v>9313</v>
      </c>
      <c r="U48" s="52">
        <v>18704</v>
      </c>
      <c r="V48" s="52">
        <v>24738</v>
      </c>
      <c r="W48" s="52">
        <v>21108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796</v>
      </c>
      <c r="I50" s="52">
        <v>3690</v>
      </c>
      <c r="J50" s="52">
        <v>19840</v>
      </c>
      <c r="K50" s="52">
        <v>14423</v>
      </c>
      <c r="L50" s="52">
        <v>24360</v>
      </c>
      <c r="M50" s="52">
        <v>38289</v>
      </c>
      <c r="N50" s="52">
        <v>47172</v>
      </c>
      <c r="O50" s="52">
        <v>69499</v>
      </c>
      <c r="P50" s="52">
        <v>27318</v>
      </c>
      <c r="Q50" s="52">
        <v>25549</v>
      </c>
      <c r="R50" s="52">
        <v>38100</v>
      </c>
      <c r="S50" s="52">
        <v>56321</v>
      </c>
      <c r="T50" s="52">
        <v>65712</v>
      </c>
      <c r="U50" s="52">
        <v>71468</v>
      </c>
      <c r="V50" s="52">
        <v>94459</v>
      </c>
      <c r="W50" s="52">
        <v>73580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4</v>
      </c>
      <c r="J51" s="52">
        <v>24</v>
      </c>
      <c r="K51" s="52">
        <v>45</v>
      </c>
      <c r="L51" s="52">
        <v>41</v>
      </c>
      <c r="M51" s="52">
        <v>73</v>
      </c>
      <c r="N51" s="52">
        <v>0</v>
      </c>
      <c r="O51" s="52">
        <v>105</v>
      </c>
      <c r="P51" s="52">
        <v>141</v>
      </c>
      <c r="Q51" s="52">
        <v>190</v>
      </c>
      <c r="R51" s="52">
        <v>16</v>
      </c>
      <c r="S51" s="52">
        <v>117</v>
      </c>
      <c r="T51" s="52">
        <v>88</v>
      </c>
      <c r="U51" s="52">
        <v>76</v>
      </c>
      <c r="V51" s="52">
        <v>233</v>
      </c>
      <c r="W51" s="52">
        <v>132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35359</v>
      </c>
      <c r="Q54" s="52">
        <v>54097</v>
      </c>
      <c r="R54" s="52">
        <v>92459</v>
      </c>
      <c r="S54" s="52">
        <v>111670</v>
      </c>
      <c r="T54" s="52">
        <v>156253</v>
      </c>
      <c r="U54" s="52">
        <v>158349</v>
      </c>
      <c r="V54" s="52">
        <v>124256</v>
      </c>
      <c r="W54" s="52">
        <v>99231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7948</v>
      </c>
      <c r="Q55" s="52">
        <v>16959</v>
      </c>
      <c r="R55" s="52">
        <v>22606</v>
      </c>
      <c r="S55" s="52">
        <v>32615</v>
      </c>
      <c r="T55" s="52">
        <v>25706</v>
      </c>
      <c r="U55" s="52">
        <v>21784</v>
      </c>
      <c r="V55" s="52">
        <v>19515</v>
      </c>
      <c r="W55" s="52">
        <v>22175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5341</v>
      </c>
      <c r="Q59" s="52">
        <v>8107</v>
      </c>
      <c r="R59" s="52">
        <v>13617</v>
      </c>
      <c r="S59" s="52">
        <v>16390</v>
      </c>
      <c r="T59" s="52">
        <v>18648</v>
      </c>
      <c r="U59" s="52">
        <v>18858</v>
      </c>
      <c r="V59" s="52">
        <v>12820</v>
      </c>
      <c r="W59" s="52">
        <v>12956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61395</v>
      </c>
      <c r="Q60" s="36">
        <v>101673</v>
      </c>
      <c r="R60" s="36">
        <v>162308</v>
      </c>
      <c r="S60" s="36">
        <v>202136</v>
      </c>
      <c r="T60" s="36">
        <v>260172</v>
      </c>
      <c r="U60" s="36">
        <v>281505</v>
      </c>
      <c r="V60" s="36">
        <v>273040</v>
      </c>
      <c r="W60" s="36">
        <v>223877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36085</v>
      </c>
      <c r="I64" s="52">
        <v>59855</v>
      </c>
      <c r="J64" s="52">
        <v>67921</v>
      </c>
      <c r="K64" s="52">
        <v>129176</v>
      </c>
      <c r="L64" s="52">
        <v>128360</v>
      </c>
      <c r="M64" s="52">
        <v>183894</v>
      </c>
      <c r="N64" s="52">
        <v>181832</v>
      </c>
      <c r="O64" s="52">
        <v>162921</v>
      </c>
      <c r="P64" s="52">
        <v>89157</v>
      </c>
      <c r="Q64" s="52">
        <v>171281</v>
      </c>
      <c r="R64" s="52">
        <v>168121</v>
      </c>
      <c r="S64" s="52">
        <v>227222</v>
      </c>
      <c r="T64" s="52">
        <v>229854</v>
      </c>
      <c r="U64" s="52">
        <v>234615</v>
      </c>
      <c r="V64" s="52">
        <v>221382</v>
      </c>
      <c r="W64" s="52">
        <v>250157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3233</v>
      </c>
      <c r="Q67" s="52">
        <v>3969</v>
      </c>
      <c r="R67" s="52">
        <v>7103</v>
      </c>
      <c r="S67" s="52">
        <v>9687</v>
      </c>
      <c r="T67" s="52">
        <v>14987</v>
      </c>
      <c r="U67" s="52">
        <v>29529</v>
      </c>
      <c r="V67" s="52">
        <v>37765</v>
      </c>
      <c r="W67" s="52">
        <v>37737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20544</v>
      </c>
      <c r="I69" s="52">
        <v>59823</v>
      </c>
      <c r="J69" s="52">
        <v>67998</v>
      </c>
      <c r="K69" s="52">
        <v>129284</v>
      </c>
      <c r="L69" s="52">
        <v>129170</v>
      </c>
      <c r="M69" s="52">
        <v>182905</v>
      </c>
      <c r="N69" s="52">
        <v>174420</v>
      </c>
      <c r="O69" s="52">
        <v>148864</v>
      </c>
      <c r="P69" s="52">
        <v>80343</v>
      </c>
      <c r="Q69" s="52">
        <v>141822</v>
      </c>
      <c r="R69" s="52">
        <v>196542</v>
      </c>
      <c r="S69" s="52">
        <v>228233</v>
      </c>
      <c r="T69" s="52">
        <v>231260</v>
      </c>
      <c r="U69" s="52">
        <v>235720</v>
      </c>
      <c r="V69" s="52">
        <v>201966</v>
      </c>
      <c r="W69" s="52">
        <v>242502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9</v>
      </c>
      <c r="I70" s="52">
        <v>45</v>
      </c>
      <c r="J70" s="52">
        <v>76</v>
      </c>
      <c r="K70" s="52">
        <v>404</v>
      </c>
      <c r="L70" s="52">
        <v>277</v>
      </c>
      <c r="M70" s="52">
        <v>222</v>
      </c>
      <c r="N70" s="52">
        <v>178</v>
      </c>
      <c r="O70" s="52">
        <v>394</v>
      </c>
      <c r="P70" s="52">
        <v>243</v>
      </c>
      <c r="Q70" s="52">
        <v>489</v>
      </c>
      <c r="R70" s="52">
        <v>574</v>
      </c>
      <c r="S70" s="52">
        <v>425</v>
      </c>
      <c r="T70" s="52">
        <v>392</v>
      </c>
      <c r="U70" s="52">
        <v>342</v>
      </c>
      <c r="V70" s="52">
        <v>35</v>
      </c>
      <c r="W70" s="52">
        <v>831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4183</v>
      </c>
      <c r="Q73" s="52">
        <v>13802</v>
      </c>
      <c r="R73" s="52">
        <v>0</v>
      </c>
      <c r="S73" s="52">
        <v>2</v>
      </c>
      <c r="T73" s="52">
        <v>140</v>
      </c>
      <c r="U73" s="52">
        <v>1821</v>
      </c>
      <c r="V73" s="52">
        <v>21576</v>
      </c>
      <c r="W73" s="52">
        <v>12296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941</v>
      </c>
      <c r="Q74" s="52">
        <v>4327</v>
      </c>
      <c r="R74" s="52">
        <v>0</v>
      </c>
      <c r="S74" s="52">
        <v>0</v>
      </c>
      <c r="T74" s="52">
        <v>23</v>
      </c>
      <c r="U74" s="52">
        <v>251</v>
      </c>
      <c r="V74" s="52">
        <v>3390</v>
      </c>
      <c r="W74" s="52">
        <v>2749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46428</v>
      </c>
      <c r="Q78" s="52">
        <v>85406</v>
      </c>
      <c r="R78" s="52">
        <v>129188</v>
      </c>
      <c r="S78" s="52">
        <v>143566</v>
      </c>
      <c r="T78" s="52">
        <v>148318</v>
      </c>
      <c r="U78" s="52">
        <v>162441</v>
      </c>
      <c r="V78" s="52">
        <v>193498</v>
      </c>
      <c r="W78" s="52">
        <v>197173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42449</v>
      </c>
      <c r="Q79" s="36">
        <v>116320</v>
      </c>
      <c r="R79" s="36">
        <v>131102</v>
      </c>
      <c r="S79" s="36">
        <v>223073</v>
      </c>
      <c r="T79" s="36">
        <v>242721</v>
      </c>
      <c r="U79" s="36">
        <v>256243</v>
      </c>
      <c r="V79" s="36">
        <v>205994</v>
      </c>
      <c r="W79" s="36">
        <v>217913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8611</v>
      </c>
      <c r="I83" s="52">
        <v>24950</v>
      </c>
      <c r="J83" s="52">
        <v>27163</v>
      </c>
      <c r="K83" s="52">
        <v>33158</v>
      </c>
      <c r="L83" s="52">
        <v>37402</v>
      </c>
      <c r="M83" s="52">
        <v>24947</v>
      </c>
      <c r="N83" s="52">
        <v>27808</v>
      </c>
      <c r="O83" s="52">
        <v>21764</v>
      </c>
      <c r="P83" s="52">
        <v>19874</v>
      </c>
      <c r="Q83" s="52">
        <v>29416</v>
      </c>
      <c r="R83" s="52">
        <v>38525</v>
      </c>
      <c r="S83" s="52">
        <v>30355</v>
      </c>
      <c r="T83" s="52">
        <v>29122</v>
      </c>
      <c r="U83" s="52">
        <v>37237</v>
      </c>
      <c r="V83" s="52">
        <v>47177</v>
      </c>
      <c r="W83" s="52">
        <v>46460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544</v>
      </c>
      <c r="Q86" s="52">
        <v>728</v>
      </c>
      <c r="R86" s="52">
        <v>1435</v>
      </c>
      <c r="S86" s="52">
        <v>1806</v>
      </c>
      <c r="T86" s="52">
        <v>2521</v>
      </c>
      <c r="U86" s="52">
        <v>4369</v>
      </c>
      <c r="V86" s="52">
        <v>6584</v>
      </c>
      <c r="W86" s="52">
        <v>7029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94</v>
      </c>
      <c r="I88" s="52">
        <v>350</v>
      </c>
      <c r="J88" s="52">
        <v>646</v>
      </c>
      <c r="K88" s="52">
        <v>887</v>
      </c>
      <c r="L88" s="52">
        <v>1145</v>
      </c>
      <c r="M88" s="52">
        <v>990</v>
      </c>
      <c r="N88" s="52">
        <v>1176</v>
      </c>
      <c r="O88" s="52">
        <v>1194</v>
      </c>
      <c r="P88" s="52">
        <v>528</v>
      </c>
      <c r="Q88" s="52">
        <v>1119</v>
      </c>
      <c r="R88" s="52">
        <v>2085</v>
      </c>
      <c r="S88" s="52">
        <v>3127</v>
      </c>
      <c r="T88" s="52">
        <v>2625</v>
      </c>
      <c r="U88" s="52">
        <v>2469</v>
      </c>
      <c r="V88" s="52">
        <v>1935</v>
      </c>
      <c r="W88" s="52">
        <v>2444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3</v>
      </c>
      <c r="L89" s="52">
        <v>6</v>
      </c>
      <c r="M89" s="52">
        <v>0</v>
      </c>
      <c r="N89" s="52">
        <v>0</v>
      </c>
      <c r="O89" s="52">
        <v>6</v>
      </c>
      <c r="P89" s="52">
        <v>0</v>
      </c>
      <c r="Q89" s="52">
        <v>2</v>
      </c>
      <c r="R89" s="52">
        <v>7</v>
      </c>
      <c r="S89" s="52">
        <v>7</v>
      </c>
      <c r="T89" s="52">
        <v>6</v>
      </c>
      <c r="U89" s="52">
        <v>0</v>
      </c>
      <c r="V89" s="52">
        <v>0</v>
      </c>
      <c r="W89" s="52">
        <v>2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2588</v>
      </c>
      <c r="Q92" s="52">
        <v>4172</v>
      </c>
      <c r="R92" s="52">
        <v>5671</v>
      </c>
      <c r="S92" s="52">
        <v>5753</v>
      </c>
      <c r="T92" s="52">
        <v>6229</v>
      </c>
      <c r="U92" s="52">
        <v>6973</v>
      </c>
      <c r="V92" s="52">
        <v>7634</v>
      </c>
      <c r="W92" s="52">
        <v>5979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5</v>
      </c>
      <c r="Q93" s="52">
        <v>11</v>
      </c>
      <c r="R93" s="52">
        <v>23</v>
      </c>
      <c r="S93" s="52">
        <v>14</v>
      </c>
      <c r="T93" s="52">
        <v>10</v>
      </c>
      <c r="U93" s="52">
        <v>7</v>
      </c>
      <c r="V93" s="52">
        <v>11</v>
      </c>
      <c r="W93" s="52">
        <v>15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17314</v>
      </c>
      <c r="Q96" s="52">
        <v>33537</v>
      </c>
      <c r="R96" s="52">
        <v>45699</v>
      </c>
      <c r="S96" s="52">
        <v>41557</v>
      </c>
      <c r="T96" s="52">
        <v>43863</v>
      </c>
      <c r="U96" s="52">
        <v>48313</v>
      </c>
      <c r="V96" s="52">
        <v>58140</v>
      </c>
      <c r="W96" s="52">
        <v>54649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3893</v>
      </c>
      <c r="Q97" s="52">
        <v>10513</v>
      </c>
      <c r="R97" s="52">
        <v>11176</v>
      </c>
      <c r="S97" s="52">
        <v>12147</v>
      </c>
      <c r="T97" s="52">
        <v>7232</v>
      </c>
      <c r="U97" s="52">
        <v>6644</v>
      </c>
      <c r="V97" s="52">
        <v>9136</v>
      </c>
      <c r="W97" s="52">
        <v>12208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1946</v>
      </c>
      <c r="Q102" s="52">
        <v>3657</v>
      </c>
      <c r="R102" s="52">
        <v>5021</v>
      </c>
      <c r="S102" s="52">
        <v>4728</v>
      </c>
      <c r="T102" s="52">
        <v>4098</v>
      </c>
      <c r="U102" s="52">
        <v>4152</v>
      </c>
      <c r="V102" s="52">
        <v>3508</v>
      </c>
      <c r="W102" s="52">
        <v>4188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22393</v>
      </c>
      <c r="Q103" s="36">
        <v>45895</v>
      </c>
      <c r="R103" s="36">
        <v>59860</v>
      </c>
      <c r="S103" s="36">
        <v>58220</v>
      </c>
      <c r="T103" s="36">
        <v>57094</v>
      </c>
      <c r="U103" s="36">
        <v>61927</v>
      </c>
      <c r="V103" s="36">
        <v>74854</v>
      </c>
      <c r="W103" s="36">
        <v>72428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200</v>
      </c>
      <c r="I126" s="52">
        <v>350</v>
      </c>
      <c r="J126" s="52">
        <v>451</v>
      </c>
      <c r="K126" s="52">
        <v>434</v>
      </c>
      <c r="L126" s="52">
        <v>855</v>
      </c>
      <c r="M126" s="52">
        <v>1337</v>
      </c>
      <c r="N126" s="52">
        <v>1278</v>
      </c>
      <c r="O126" s="52">
        <v>1052</v>
      </c>
      <c r="P126" s="52">
        <v>466</v>
      </c>
      <c r="Q126" s="52">
        <v>209</v>
      </c>
      <c r="R126" s="52">
        <v>447</v>
      </c>
      <c r="S126" s="52">
        <v>765</v>
      </c>
      <c r="T126" s="52">
        <v>1427</v>
      </c>
      <c r="U126" s="52">
        <v>1445</v>
      </c>
      <c r="V126" s="52">
        <v>1551</v>
      </c>
      <c r="W126" s="52">
        <v>1097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19</v>
      </c>
      <c r="Q129" s="52">
        <v>16</v>
      </c>
      <c r="R129" s="52">
        <v>19</v>
      </c>
      <c r="S129" s="52">
        <v>20</v>
      </c>
      <c r="T129" s="52">
        <v>56</v>
      </c>
      <c r="U129" s="52">
        <v>154</v>
      </c>
      <c r="V129" s="52">
        <v>232</v>
      </c>
      <c r="W129" s="52">
        <v>204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392</v>
      </c>
      <c r="Q135" s="52">
        <v>528</v>
      </c>
      <c r="R135" s="52">
        <v>892</v>
      </c>
      <c r="S135" s="52">
        <v>1236</v>
      </c>
      <c r="T135" s="52">
        <v>2143</v>
      </c>
      <c r="U135" s="52">
        <v>2296</v>
      </c>
      <c r="V135" s="52">
        <v>2199</v>
      </c>
      <c r="W135" s="52">
        <v>1526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91</v>
      </c>
      <c r="Q136" s="52">
        <v>162</v>
      </c>
      <c r="R136" s="52">
        <v>216</v>
      </c>
      <c r="S136" s="52">
        <v>358</v>
      </c>
      <c r="T136" s="52">
        <v>351</v>
      </c>
      <c r="U136" s="52">
        <v>309</v>
      </c>
      <c r="V136" s="52">
        <v>338</v>
      </c>
      <c r="W136" s="52">
        <v>327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38</v>
      </c>
      <c r="Q140" s="52">
        <v>49</v>
      </c>
      <c r="R140" s="52">
        <v>89</v>
      </c>
      <c r="S140" s="52">
        <v>119</v>
      </c>
      <c r="T140" s="52">
        <v>160</v>
      </c>
      <c r="U140" s="52">
        <v>163</v>
      </c>
      <c r="V140" s="52">
        <v>106</v>
      </c>
      <c r="W140" s="52">
        <v>95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441</v>
      </c>
      <c r="Q141" s="36">
        <v>638</v>
      </c>
      <c r="R141" s="36">
        <v>1017</v>
      </c>
      <c r="S141" s="36">
        <v>1483</v>
      </c>
      <c r="T141" s="36">
        <v>2320</v>
      </c>
      <c r="U141" s="36">
        <v>2449</v>
      </c>
      <c r="V141" s="36">
        <v>2437</v>
      </c>
      <c r="W141" s="36">
        <v>1760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482</v>
      </c>
      <c r="I145" s="52">
        <v>805</v>
      </c>
      <c r="J145" s="52">
        <v>1072</v>
      </c>
      <c r="K145" s="52">
        <v>2413</v>
      </c>
      <c r="L145" s="52">
        <v>3849</v>
      </c>
      <c r="M145" s="52">
        <v>5813</v>
      </c>
      <c r="N145" s="52">
        <v>7146</v>
      </c>
      <c r="O145" s="52">
        <v>8778</v>
      </c>
      <c r="P145" s="52">
        <v>14695</v>
      </c>
      <c r="Q145" s="52">
        <v>14024</v>
      </c>
      <c r="R145" s="52">
        <v>18624</v>
      </c>
      <c r="S145" s="52">
        <v>20670</v>
      </c>
      <c r="T145" s="52">
        <v>25120</v>
      </c>
      <c r="U145" s="52">
        <v>30636</v>
      </c>
      <c r="V145" s="52">
        <v>32689</v>
      </c>
      <c r="W145" s="52">
        <v>32931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711</v>
      </c>
      <c r="Q147" s="52">
        <v>1647</v>
      </c>
      <c r="R147" s="52">
        <v>2840</v>
      </c>
      <c r="S147" s="52">
        <v>3273</v>
      </c>
      <c r="T147" s="52">
        <v>4526</v>
      </c>
      <c r="U147" s="52">
        <v>7435</v>
      </c>
      <c r="V147" s="52">
        <v>11411</v>
      </c>
      <c r="W147" s="52">
        <v>14422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678</v>
      </c>
      <c r="Q149" s="52">
        <v>912</v>
      </c>
      <c r="R149" s="52">
        <v>1624</v>
      </c>
      <c r="S149" s="52">
        <v>2285</v>
      </c>
      <c r="T149" s="52">
        <v>3376</v>
      </c>
      <c r="U149" s="52">
        <v>4455</v>
      </c>
      <c r="V149" s="52">
        <v>4483</v>
      </c>
      <c r="W149" s="52">
        <v>3839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2</v>
      </c>
      <c r="R150" s="52">
        <v>4</v>
      </c>
      <c r="S150" s="52">
        <v>4</v>
      </c>
      <c r="T150" s="52">
        <v>4</v>
      </c>
      <c r="U150" s="52">
        <v>4</v>
      </c>
      <c r="V150" s="52">
        <v>4</v>
      </c>
      <c r="W150" s="52">
        <v>8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4550</v>
      </c>
      <c r="Q153" s="52">
        <v>7329</v>
      </c>
      <c r="R153" s="52">
        <v>13053</v>
      </c>
      <c r="S153" s="52">
        <v>16511</v>
      </c>
      <c r="T153" s="52">
        <v>23831</v>
      </c>
      <c r="U153" s="52">
        <v>30834</v>
      </c>
      <c r="V153" s="52">
        <v>34148</v>
      </c>
      <c r="W153" s="52">
        <v>35089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1021</v>
      </c>
      <c r="Q154" s="52">
        <v>2300</v>
      </c>
      <c r="R154" s="52">
        <v>3203</v>
      </c>
      <c r="S154" s="52">
        <v>4827</v>
      </c>
      <c r="T154" s="52">
        <v>3938</v>
      </c>
      <c r="U154" s="52">
        <v>4236</v>
      </c>
      <c r="V154" s="52">
        <v>5368</v>
      </c>
      <c r="W154" s="52">
        <v>7826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502</v>
      </c>
      <c r="Q158" s="52">
        <v>781</v>
      </c>
      <c r="R158" s="52">
        <v>1380</v>
      </c>
      <c r="S158" s="52">
        <v>1773</v>
      </c>
      <c r="T158" s="52">
        <v>2086</v>
      </c>
      <c r="U158" s="52">
        <v>2481</v>
      </c>
      <c r="V158" s="52">
        <v>1967</v>
      </c>
      <c r="W158" s="52">
        <v>2562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5742</v>
      </c>
      <c r="Q159" s="36">
        <v>9771</v>
      </c>
      <c r="R159" s="36">
        <v>16476</v>
      </c>
      <c r="S159" s="36">
        <v>21860</v>
      </c>
      <c r="T159" s="36">
        <v>29043</v>
      </c>
      <c r="U159" s="36">
        <v>37063</v>
      </c>
      <c r="V159" s="36">
        <v>42051</v>
      </c>
      <c r="W159" s="36">
        <v>44209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2886</v>
      </c>
      <c r="J163" s="52">
        <v>10201</v>
      </c>
      <c r="K163" s="52">
        <v>6972</v>
      </c>
      <c r="L163" s="52">
        <v>8084</v>
      </c>
      <c r="M163" s="52">
        <v>4408</v>
      </c>
      <c r="N163" s="52">
        <v>10985</v>
      </c>
      <c r="O163" s="52">
        <v>13576</v>
      </c>
      <c r="P163" s="52">
        <v>0</v>
      </c>
      <c r="Q163" s="52">
        <v>0</v>
      </c>
      <c r="R163" s="52">
        <v>0</v>
      </c>
      <c r="S163" s="52">
        <v>2</v>
      </c>
      <c r="T163" s="52">
        <v>0</v>
      </c>
      <c r="U163" s="52">
        <v>0</v>
      </c>
      <c r="V163" s="52">
        <v>0</v>
      </c>
      <c r="W163" s="52">
        <v>1823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548</v>
      </c>
      <c r="Q165" s="52">
        <v>491</v>
      </c>
      <c r="R165" s="52">
        <v>144</v>
      </c>
      <c r="S165" s="52">
        <v>168</v>
      </c>
      <c r="T165" s="52">
        <v>276</v>
      </c>
      <c r="U165" s="52">
        <v>487</v>
      </c>
      <c r="V165" s="52">
        <v>612</v>
      </c>
      <c r="W165" s="52">
        <v>783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80</v>
      </c>
      <c r="Q167" s="52">
        <v>234</v>
      </c>
      <c r="R167" s="52">
        <v>658</v>
      </c>
      <c r="S167" s="52">
        <v>721</v>
      </c>
      <c r="T167" s="52">
        <v>1014</v>
      </c>
      <c r="U167" s="52">
        <v>1000</v>
      </c>
      <c r="V167" s="52">
        <v>1076</v>
      </c>
      <c r="W167" s="52">
        <v>986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2</v>
      </c>
      <c r="S168" s="52">
        <v>1</v>
      </c>
      <c r="T168" s="52">
        <v>1</v>
      </c>
      <c r="U168" s="52">
        <v>0</v>
      </c>
      <c r="V168" s="52">
        <v>2</v>
      </c>
      <c r="W168" s="52">
        <v>2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540</v>
      </c>
      <c r="Q171" s="52">
        <v>1867</v>
      </c>
      <c r="R171" s="52">
        <v>5288</v>
      </c>
      <c r="S171" s="52">
        <v>5208</v>
      </c>
      <c r="T171" s="52">
        <v>7120</v>
      </c>
      <c r="U171" s="52">
        <v>6941</v>
      </c>
      <c r="V171" s="52">
        <v>8234</v>
      </c>
      <c r="W171" s="52">
        <v>9012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119</v>
      </c>
      <c r="Q172" s="52">
        <v>584</v>
      </c>
      <c r="R172" s="52">
        <v>1293</v>
      </c>
      <c r="S172" s="52">
        <v>1524</v>
      </c>
      <c r="T172" s="52">
        <v>1182</v>
      </c>
      <c r="U172" s="52">
        <v>950</v>
      </c>
      <c r="V172" s="52">
        <v>1289</v>
      </c>
      <c r="W172" s="52">
        <v>2009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58</v>
      </c>
      <c r="Q176" s="52">
        <v>198</v>
      </c>
      <c r="R176" s="52">
        <v>562</v>
      </c>
      <c r="S176" s="52">
        <v>559</v>
      </c>
      <c r="T176" s="52">
        <v>627</v>
      </c>
      <c r="U176" s="52">
        <v>559</v>
      </c>
      <c r="V176" s="52">
        <v>473</v>
      </c>
      <c r="W176" s="52">
        <v>652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686</v>
      </c>
      <c r="Q177" s="36">
        <v>2467</v>
      </c>
      <c r="R177" s="36">
        <v>6686</v>
      </c>
      <c r="S177" s="36">
        <v>6895</v>
      </c>
      <c r="T177" s="36">
        <v>8704</v>
      </c>
      <c r="U177" s="36">
        <v>8331</v>
      </c>
      <c r="V177" s="36">
        <v>10120</v>
      </c>
      <c r="W177" s="36">
        <v>11360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225.74466469273551</v>
      </c>
      <c r="C3" s="117">
        <f t="shared" si="0"/>
        <v>243.73173677308804</v>
      </c>
      <c r="D3" s="117">
        <f t="shared" si="0"/>
        <v>210.76765627571146</v>
      </c>
      <c r="E3" s="117">
        <f t="shared" si="0"/>
        <v>151.84535758459285</v>
      </c>
      <c r="F3" s="117">
        <f t="shared" si="0"/>
        <v>167.06116459383935</v>
      </c>
      <c r="G3" s="117">
        <f t="shared" si="0"/>
        <v>130.86448221754361</v>
      </c>
      <c r="H3" s="117">
        <f t="shared" si="0"/>
        <v>129.65574445020167</v>
      </c>
      <c r="I3" s="117">
        <f t="shared" si="0"/>
        <v>111.43436570689181</v>
      </c>
      <c r="J3" s="117">
        <f t="shared" si="0"/>
        <v>150.44681955047312</v>
      </c>
      <c r="K3" s="117">
        <f t="shared" si="0"/>
        <v>239.53317838297571</v>
      </c>
      <c r="L3" s="117">
        <f t="shared" si="0"/>
        <v>141.33009346781009</v>
      </c>
      <c r="M3" s="117">
        <f t="shared" si="0"/>
        <v>120.22720098291462</v>
      </c>
      <c r="N3" s="117">
        <f t="shared" si="0"/>
        <v>113.89966040068809</v>
      </c>
      <c r="O3" s="117">
        <f t="shared" si="0"/>
        <v>134.49493382979273</v>
      </c>
      <c r="P3" s="117">
        <f t="shared" si="0"/>
        <v>92.384748197192664</v>
      </c>
      <c r="Q3" s="117">
        <f t="shared" si="0"/>
        <v>90.142840601439218</v>
      </c>
      <c r="R3" s="117">
        <f t="shared" ref="R3:V3" si="1">R4+R7+R9+R19</f>
        <v>86.481869799595131</v>
      </c>
      <c r="S3" s="117">
        <f t="shared" si="1"/>
        <v>82.058013303544897</v>
      </c>
      <c r="T3" s="117">
        <f t="shared" si="1"/>
        <v>67.348799394496737</v>
      </c>
      <c r="U3" s="117">
        <f t="shared" si="1"/>
        <v>49.632025248893612</v>
      </c>
      <c r="V3" s="117">
        <f t="shared" si="1"/>
        <v>38.926680736172251</v>
      </c>
      <c r="W3" s="117">
        <f t="shared" ref="W3" si="2">W4+W7+W9+W19</f>
        <v>47.595195065156702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198.76660945046621</v>
      </c>
      <c r="C4" s="122">
        <f t="shared" si="3"/>
        <v>218.138830378275</v>
      </c>
      <c r="D4" s="122">
        <f t="shared" si="3"/>
        <v>188.03008134515053</v>
      </c>
      <c r="E4" s="122">
        <f t="shared" si="3"/>
        <v>132.01915652187517</v>
      </c>
      <c r="F4" s="122">
        <f t="shared" si="3"/>
        <v>147.57138707214278</v>
      </c>
      <c r="G4" s="122">
        <f t="shared" si="3"/>
        <v>112.67842068692303</v>
      </c>
      <c r="H4" s="122">
        <f t="shared" si="3"/>
        <v>111.06375013469089</v>
      </c>
      <c r="I4" s="122">
        <f t="shared" si="3"/>
        <v>91.365315185191378</v>
      </c>
      <c r="J4" s="122">
        <f t="shared" si="3"/>
        <v>130.09601082863406</v>
      </c>
      <c r="K4" s="122">
        <f t="shared" si="3"/>
        <v>217.71805900696094</v>
      </c>
      <c r="L4" s="122">
        <f t="shared" si="3"/>
        <v>120.82369963801477</v>
      </c>
      <c r="M4" s="122">
        <f t="shared" si="3"/>
        <v>101.05823136000335</v>
      </c>
      <c r="N4" s="122">
        <f t="shared" si="3"/>
        <v>96.409988836479826</v>
      </c>
      <c r="O4" s="122">
        <f t="shared" si="3"/>
        <v>117.57546992512383</v>
      </c>
      <c r="P4" s="122">
        <f t="shared" si="3"/>
        <v>76.428233128444546</v>
      </c>
      <c r="Q4" s="122">
        <f t="shared" si="3"/>
        <v>75.870541538073439</v>
      </c>
      <c r="R4" s="122">
        <f t="shared" ref="R4:V4" si="4">SUM(R5:R6)</f>
        <v>73.408832457170305</v>
      </c>
      <c r="S4" s="122">
        <f t="shared" si="4"/>
        <v>70.40103084366973</v>
      </c>
      <c r="T4" s="122">
        <f t="shared" si="4"/>
        <v>57.535984268217284</v>
      </c>
      <c r="U4" s="122">
        <f t="shared" si="4"/>
        <v>41.633444059319899</v>
      </c>
      <c r="V4" s="122">
        <f t="shared" si="4"/>
        <v>32.894580135647892</v>
      </c>
      <c r="W4" s="122">
        <f t="shared" ref="W4" si="5">SUM(W5:W6)</f>
        <v>41.724597587626086</v>
      </c>
      <c r="DA4" s="130" t="s">
        <v>1572</v>
      </c>
    </row>
    <row r="5" spans="1:105" ht="12" customHeight="1" x14ac:dyDescent="0.25">
      <c r="A5" s="97" t="s">
        <v>51</v>
      </c>
      <c r="B5" s="98">
        <v>197.58794570702776</v>
      </c>
      <c r="C5" s="98">
        <v>216.86864833473695</v>
      </c>
      <c r="D5" s="98">
        <v>186.96166792513702</v>
      </c>
      <c r="E5" s="98">
        <v>131.2817376731318</v>
      </c>
      <c r="F5" s="98">
        <v>146.74765671060811</v>
      </c>
      <c r="G5" s="98">
        <v>112.05936396523224</v>
      </c>
      <c r="H5" s="98">
        <v>110.46341395869035</v>
      </c>
      <c r="I5" s="98">
        <v>90.869628828635356</v>
      </c>
      <c r="J5" s="98">
        <v>129.37708706677816</v>
      </c>
      <c r="K5" s="98">
        <v>216.51299747714864</v>
      </c>
      <c r="L5" s="98">
        <v>120.15641335083973</v>
      </c>
      <c r="M5" s="98">
        <v>100.50019985489998</v>
      </c>
      <c r="N5" s="98">
        <v>95.875693327479212</v>
      </c>
      <c r="O5" s="98">
        <v>116.91823108411337</v>
      </c>
      <c r="P5" s="98">
        <v>76.004107864540302</v>
      </c>
      <c r="Q5" s="98">
        <v>75.452682658978347</v>
      </c>
      <c r="R5" s="98">
        <v>73.005966370497745</v>
      </c>
      <c r="S5" s="98">
        <v>70.016480366867299</v>
      </c>
      <c r="T5" s="98">
        <v>57.222575714149237</v>
      </c>
      <c r="U5" s="98">
        <v>41.406845323397341</v>
      </c>
      <c r="V5" s="98">
        <v>32.718395910958264</v>
      </c>
      <c r="W5" s="98">
        <v>41.498222986529129</v>
      </c>
      <c r="DA5" s="63" t="s">
        <v>1573</v>
      </c>
    </row>
    <row r="6" spans="1:105" ht="12" customHeight="1" x14ac:dyDescent="0.25">
      <c r="A6" s="97" t="s">
        <v>53</v>
      </c>
      <c r="B6" s="98">
        <v>1.1786637434384473</v>
      </c>
      <c r="C6" s="98">
        <v>1.2701820435380433</v>
      </c>
      <c r="D6" s="98">
        <v>1.0684134200135262</v>
      </c>
      <c r="E6" s="98">
        <v>0.7374188487433786</v>
      </c>
      <c r="F6" s="98">
        <v>0.82373036153468471</v>
      </c>
      <c r="G6" s="98">
        <v>0.61905672169079096</v>
      </c>
      <c r="H6" s="98">
        <v>0.60033617600053868</v>
      </c>
      <c r="I6" s="98">
        <v>0.4956863565560149</v>
      </c>
      <c r="J6" s="98">
        <v>0.71892376185590301</v>
      </c>
      <c r="K6" s="98">
        <v>1.2050615298123111</v>
      </c>
      <c r="L6" s="98">
        <v>0.66728628717504668</v>
      </c>
      <c r="M6" s="98">
        <v>0.55803150510337407</v>
      </c>
      <c r="N6" s="98">
        <v>0.53429550900061984</v>
      </c>
      <c r="O6" s="98">
        <v>0.65723884101045227</v>
      </c>
      <c r="P6" s="98">
        <v>0.42412526390423899</v>
      </c>
      <c r="Q6" s="98">
        <v>0.41785887909509928</v>
      </c>
      <c r="R6" s="98">
        <v>0.40286608667255375</v>
      </c>
      <c r="S6" s="98">
        <v>0.38455047680243187</v>
      </c>
      <c r="T6" s="98">
        <v>0.31340855406804441</v>
      </c>
      <c r="U6" s="98">
        <v>0.22659873592255536</v>
      </c>
      <c r="V6" s="98">
        <v>0.17618422468962447</v>
      </c>
      <c r="W6" s="98">
        <v>0.22637460109695653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2.3761074742801178E-2</v>
      </c>
      <c r="C7" s="122">
        <f t="shared" si="6"/>
        <v>2.9511110956058767E-2</v>
      </c>
      <c r="D7" s="122">
        <f t="shared" si="6"/>
        <v>3.4080700115240344E-2</v>
      </c>
      <c r="E7" s="122">
        <f t="shared" si="6"/>
        <v>8.3473959477248227E-2</v>
      </c>
      <c r="F7" s="122">
        <f t="shared" si="6"/>
        <v>3.236199065897985E-2</v>
      </c>
      <c r="G7" s="122">
        <f t="shared" si="6"/>
        <v>2.9405954173611408E-2</v>
      </c>
      <c r="H7" s="122">
        <f t="shared" si="6"/>
        <v>4.9752419927478732E-2</v>
      </c>
      <c r="I7" s="122">
        <f t="shared" si="6"/>
        <v>2.54220257495078E-2</v>
      </c>
      <c r="J7" s="122">
        <f t="shared" si="6"/>
        <v>3.9412608926034008E-2</v>
      </c>
      <c r="K7" s="122">
        <f t="shared" si="6"/>
        <v>5.6975697849828831E-2</v>
      </c>
      <c r="L7" s="122">
        <f t="shared" si="6"/>
        <v>9.5640158515433768E-2</v>
      </c>
      <c r="M7" s="122">
        <f t="shared" si="6"/>
        <v>8.4491323781829691E-2</v>
      </c>
      <c r="N7" s="122">
        <f t="shared" si="6"/>
        <v>8.9126116691170029E-2</v>
      </c>
      <c r="O7" s="122">
        <f t="shared" si="6"/>
        <v>9.2174060846685488E-2</v>
      </c>
      <c r="P7" s="122">
        <f t="shared" si="6"/>
        <v>6.888781587400189E-2</v>
      </c>
      <c r="Q7" s="122">
        <f t="shared" si="6"/>
        <v>8.998109136163393E-2</v>
      </c>
      <c r="R7" s="122">
        <f t="shared" si="6"/>
        <v>6.3401419874919693E-2</v>
      </c>
      <c r="S7" s="122">
        <f t="shared" si="6"/>
        <v>4.6081914975797257E-2</v>
      </c>
      <c r="T7" s="122">
        <f t="shared" si="6"/>
        <v>3.2190573678070565E-2</v>
      </c>
      <c r="U7" s="122">
        <f t="shared" si="6"/>
        <v>2.1320769849406375E-2</v>
      </c>
      <c r="V7" s="122">
        <f t="shared" si="6"/>
        <v>2.0973124164165604E-2</v>
      </c>
      <c r="W7" s="122">
        <f t="shared" si="6"/>
        <v>1.48695151301251E-2</v>
      </c>
      <c r="DA7" s="130" t="s">
        <v>1575</v>
      </c>
    </row>
    <row r="8" spans="1:105" ht="12" customHeight="1" x14ac:dyDescent="0.25">
      <c r="A8" s="97" t="s">
        <v>53</v>
      </c>
      <c r="B8" s="98">
        <v>2.3761074742801178E-2</v>
      </c>
      <c r="C8" s="98">
        <v>2.9511110956058767E-2</v>
      </c>
      <c r="D8" s="98">
        <v>3.4080700115240344E-2</v>
      </c>
      <c r="E8" s="98">
        <v>8.3473959477248227E-2</v>
      </c>
      <c r="F8" s="98">
        <v>3.236199065897985E-2</v>
      </c>
      <c r="G8" s="98">
        <v>2.9405954173611408E-2</v>
      </c>
      <c r="H8" s="98">
        <v>4.9752419927478732E-2</v>
      </c>
      <c r="I8" s="98">
        <v>2.54220257495078E-2</v>
      </c>
      <c r="J8" s="98">
        <v>3.9412608926034008E-2</v>
      </c>
      <c r="K8" s="98">
        <v>5.6975697849828831E-2</v>
      </c>
      <c r="L8" s="98">
        <v>9.5640158515433768E-2</v>
      </c>
      <c r="M8" s="98">
        <v>8.4491323781829691E-2</v>
      </c>
      <c r="N8" s="98">
        <v>8.9126116691170029E-2</v>
      </c>
      <c r="O8" s="98">
        <v>9.2174060846685488E-2</v>
      </c>
      <c r="P8" s="98">
        <v>6.888781587400189E-2</v>
      </c>
      <c r="Q8" s="98">
        <v>8.998109136163393E-2</v>
      </c>
      <c r="R8" s="98">
        <v>6.3401419874919693E-2</v>
      </c>
      <c r="S8" s="98">
        <v>4.6081914975797257E-2</v>
      </c>
      <c r="T8" s="98">
        <v>3.2190573678070565E-2</v>
      </c>
      <c r="U8" s="98">
        <v>2.1320769849406375E-2</v>
      </c>
      <c r="V8" s="98">
        <v>2.0973124164165604E-2</v>
      </c>
      <c r="W8" s="98">
        <v>1.48695151301251E-2</v>
      </c>
      <c r="DA8" s="63" t="s">
        <v>1576</v>
      </c>
    </row>
    <row r="9" spans="1:105" ht="12" customHeight="1" x14ac:dyDescent="0.25">
      <c r="A9" s="121" t="s">
        <v>55</v>
      </c>
      <c r="B9" s="122">
        <v>23.26923041369869</v>
      </c>
      <c r="C9" s="122">
        <v>21.934713513559029</v>
      </c>
      <c r="D9" s="122">
        <v>19.552840276030594</v>
      </c>
      <c r="E9" s="122">
        <v>16.821028357915846</v>
      </c>
      <c r="F9" s="122">
        <v>16.688495728784144</v>
      </c>
      <c r="G9" s="122">
        <v>15.569721721181885</v>
      </c>
      <c r="H9" s="122">
        <v>16.060644428917165</v>
      </c>
      <c r="I9" s="122">
        <v>17.422462594321853</v>
      </c>
      <c r="J9" s="122">
        <v>17.833425437502953</v>
      </c>
      <c r="K9" s="122">
        <v>19.14448826933106</v>
      </c>
      <c r="L9" s="122">
        <v>17.904723720205894</v>
      </c>
      <c r="M9" s="122">
        <v>16.817225392653114</v>
      </c>
      <c r="N9" s="122">
        <v>15.323294647784056</v>
      </c>
      <c r="O9" s="122">
        <v>14.79008829203881</v>
      </c>
      <c r="P9" s="122">
        <v>13.994286125709369</v>
      </c>
      <c r="Q9" s="122">
        <v>12.393758680133882</v>
      </c>
      <c r="R9" s="122">
        <v>11.391510617683071</v>
      </c>
      <c r="S9" s="122">
        <v>10.16051316376722</v>
      </c>
      <c r="T9" s="122">
        <v>8.5600323641777365</v>
      </c>
      <c r="U9" s="122">
        <v>6.9968570367703098</v>
      </c>
      <c r="V9" s="122">
        <v>5.2028209357075408</v>
      </c>
      <c r="W9" s="122">
        <v>5.0747225862023919</v>
      </c>
      <c r="DA9" s="130" t="s">
        <v>1577</v>
      </c>
    </row>
    <row r="10" spans="1:105" ht="12" customHeight="1" x14ac:dyDescent="0.25">
      <c r="A10" s="97" t="s">
        <v>143</v>
      </c>
      <c r="B10" s="98">
        <v>0.13165876416744268</v>
      </c>
      <c r="C10" s="98">
        <v>0.14528115795437169</v>
      </c>
      <c r="D10" s="98">
        <v>0.14460894502633667</v>
      </c>
      <c r="E10" s="98">
        <v>0.10493472583637113</v>
      </c>
      <c r="F10" s="98">
        <v>0.1580182678957007</v>
      </c>
      <c r="G10" s="98">
        <v>0.1390023288348394</v>
      </c>
      <c r="H10" s="98">
        <v>0.16625070167075451</v>
      </c>
      <c r="I10" s="98">
        <v>0.16424907334227379</v>
      </c>
      <c r="J10" s="98">
        <v>0.23280115334213047</v>
      </c>
      <c r="K10" s="98">
        <v>0.47453476704729236</v>
      </c>
      <c r="L10" s="98">
        <v>0.24874572052740695</v>
      </c>
      <c r="M10" s="98">
        <v>0.24958518379302194</v>
      </c>
      <c r="N10" s="98">
        <v>0.25268156504010197</v>
      </c>
      <c r="O10" s="98">
        <v>0.25382394598120367</v>
      </c>
      <c r="P10" s="98">
        <v>0.25444759547685719</v>
      </c>
      <c r="Q10" s="98">
        <v>0.25385216475337591</v>
      </c>
      <c r="R10" s="98">
        <v>0.2548246871118755</v>
      </c>
      <c r="S10" s="98">
        <v>0.25695041559186027</v>
      </c>
      <c r="T10" s="98">
        <v>0.25661603133658184</v>
      </c>
      <c r="U10" s="98">
        <v>0.25678322346422083</v>
      </c>
      <c r="V10" s="98">
        <v>0.25606668577433839</v>
      </c>
      <c r="W10" s="98">
        <v>0.25551734021209516</v>
      </c>
      <c r="DA10" s="63" t="s">
        <v>1578</v>
      </c>
    </row>
    <row r="11" spans="1:105" ht="12" customHeight="1" x14ac:dyDescent="0.25">
      <c r="A11" s="97" t="s">
        <v>124</v>
      </c>
      <c r="B11" s="98">
        <v>1.9514765203955777</v>
      </c>
      <c r="C11" s="98">
        <v>1.8940581118267732</v>
      </c>
      <c r="D11" s="98">
        <v>1.7064285323402093</v>
      </c>
      <c r="E11" s="98">
        <v>1.5577629137782423</v>
      </c>
      <c r="F11" s="98">
        <v>2.3035756246893464</v>
      </c>
      <c r="G11" s="98">
        <v>2.5551970250676623</v>
      </c>
      <c r="H11" s="98">
        <v>2.8601887126715555</v>
      </c>
      <c r="I11" s="98">
        <v>2.8497213788978266</v>
      </c>
      <c r="J11" s="98">
        <v>2.5121032150081599</v>
      </c>
      <c r="K11" s="98">
        <v>2.6021815203308707</v>
      </c>
      <c r="L11" s="98">
        <v>2.2960084515994117</v>
      </c>
      <c r="M11" s="98">
        <v>2.0430740180358651</v>
      </c>
      <c r="N11" s="98">
        <v>1.6166148249701418</v>
      </c>
      <c r="O11" s="98">
        <v>1.5493031564645865</v>
      </c>
      <c r="P11" s="98">
        <v>1.5906023753184417</v>
      </c>
      <c r="Q11" s="98">
        <v>1.3571450493675976</v>
      </c>
      <c r="R11" s="98">
        <v>1.3593848978800294</v>
      </c>
      <c r="S11" s="98">
        <v>1.1462453453844887</v>
      </c>
      <c r="T11" s="98">
        <v>0.89765789484519209</v>
      </c>
      <c r="U11" s="98">
        <v>0.71069586885390224</v>
      </c>
      <c r="V11" s="98">
        <v>0.50480524435633811</v>
      </c>
      <c r="W11" s="98">
        <v>0.46018077910374139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1.3961618184173927E-4</v>
      </c>
      <c r="G12" s="98">
        <v>2.9115038598472232E-4</v>
      </c>
      <c r="H12" s="98">
        <v>4.6994510964760603E-4</v>
      </c>
      <c r="I12" s="98">
        <v>6.3824199733281031E-4</v>
      </c>
      <c r="J12" s="98">
        <v>7.2925571229237379E-4</v>
      </c>
      <c r="K12" s="98">
        <v>1.4252164570072586E-3</v>
      </c>
      <c r="L12" s="98">
        <v>1.7184753785704999E-3</v>
      </c>
      <c r="M12" s="98">
        <v>1.8416963938581868E-3</v>
      </c>
      <c r="N12" s="98">
        <v>1.7112996686820439E-3</v>
      </c>
      <c r="O12" s="98">
        <v>1.790091162624529E-3</v>
      </c>
      <c r="P12" s="98">
        <v>1.9260560482427936E-3</v>
      </c>
      <c r="Q12" s="98">
        <v>1.6325882271392392E-3</v>
      </c>
      <c r="R12" s="98">
        <v>1.8296820728634965E-3</v>
      </c>
      <c r="S12" s="98">
        <v>1.2834339676187471E-3</v>
      </c>
      <c r="T12" s="98">
        <v>9.1254354198612919E-4</v>
      </c>
      <c r="U12" s="98">
        <v>9.5034975629295292E-4</v>
      </c>
      <c r="V12" s="98">
        <v>5.7961458419105967E-4</v>
      </c>
      <c r="W12" s="98">
        <v>4.517116447698279E-4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7.5424431609896303E-5</v>
      </c>
      <c r="G13" s="101">
        <v>1.5970953342594416E-4</v>
      </c>
      <c r="H13" s="101">
        <v>2.6046940360004628E-4</v>
      </c>
      <c r="I13" s="101">
        <v>3.6848704033599184E-4</v>
      </c>
      <c r="J13" s="101">
        <v>3.8475380109828173E-4</v>
      </c>
      <c r="K13" s="101">
        <v>7.647863402747314E-4</v>
      </c>
      <c r="L13" s="101">
        <v>9.2535159463060694E-4</v>
      </c>
      <c r="M13" s="101">
        <v>9.6832253756606336E-4</v>
      </c>
      <c r="N13" s="101">
        <v>9.1400300951796913E-4</v>
      </c>
      <c r="O13" s="101">
        <v>8.2916132339043978E-4</v>
      </c>
      <c r="P13" s="101">
        <v>8.4888988289755966E-4</v>
      </c>
      <c r="Q13" s="101">
        <v>7.5803520521689871E-4</v>
      </c>
      <c r="R13" s="101">
        <v>9.7419558055966216E-4</v>
      </c>
      <c r="S13" s="101">
        <v>7.022335396282772E-4</v>
      </c>
      <c r="T13" s="101">
        <v>4.6825727749393427E-4</v>
      </c>
      <c r="U13" s="101">
        <v>4.94644948280265E-4</v>
      </c>
      <c r="V13" s="101">
        <v>2.6460150280861977E-4</v>
      </c>
      <c r="W13" s="101">
        <v>2.172243095901567E-4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6.4191750231842968E-5</v>
      </c>
      <c r="G14" s="104">
        <v>1.3144085255877816E-4</v>
      </c>
      <c r="H14" s="104">
        <v>2.0947570604755976E-4</v>
      </c>
      <c r="I14" s="104">
        <v>2.6975495699681847E-4</v>
      </c>
      <c r="J14" s="104">
        <v>3.4450191119409206E-4</v>
      </c>
      <c r="K14" s="104">
        <v>6.6043011673252723E-4</v>
      </c>
      <c r="L14" s="104">
        <v>7.93123783939893E-4</v>
      </c>
      <c r="M14" s="104">
        <v>8.7337385629212335E-4</v>
      </c>
      <c r="N14" s="104">
        <v>7.9729665916407474E-4</v>
      </c>
      <c r="O14" s="104">
        <v>9.6092983923408936E-4</v>
      </c>
      <c r="P14" s="104">
        <v>1.0771661653452341E-3</v>
      </c>
      <c r="Q14" s="104">
        <v>8.745530219223406E-4</v>
      </c>
      <c r="R14" s="104">
        <v>8.5548649230383434E-4</v>
      </c>
      <c r="S14" s="104">
        <v>5.8120042799046992E-4</v>
      </c>
      <c r="T14" s="104">
        <v>4.4428626449219497E-4</v>
      </c>
      <c r="U14" s="104">
        <v>4.5570480801268793E-4</v>
      </c>
      <c r="V14" s="104">
        <v>3.1501308138243996E-4</v>
      </c>
      <c r="W14" s="104">
        <v>2.344873351796712E-4</v>
      </c>
      <c r="DA14" s="132" t="s">
        <v>1582</v>
      </c>
    </row>
    <row r="15" spans="1:105" ht="12" customHeight="1" x14ac:dyDescent="0.25">
      <c r="A15" s="106" t="s">
        <v>122</v>
      </c>
      <c r="B15" s="101">
        <v>21.132243865392301</v>
      </c>
      <c r="C15" s="101">
        <v>19.768570728826919</v>
      </c>
      <c r="D15" s="101">
        <v>17.572180775881705</v>
      </c>
      <c r="E15" s="101">
        <v>15.016703867070204</v>
      </c>
      <c r="F15" s="101">
        <v>14.084880589689467</v>
      </c>
      <c r="G15" s="101">
        <v>12.730157159884778</v>
      </c>
      <c r="H15" s="101">
        <v>12.812382014333974</v>
      </c>
      <c r="I15" s="101">
        <v>13.902238523151098</v>
      </c>
      <c r="J15" s="101">
        <v>14.385252430100699</v>
      </c>
      <c r="K15" s="101">
        <v>14.822323761016229</v>
      </c>
      <c r="L15" s="101">
        <v>14.048357650438948</v>
      </c>
      <c r="M15" s="101">
        <v>13.175767841055926</v>
      </c>
      <c r="N15" s="101">
        <v>12.11300069670912</v>
      </c>
      <c r="O15" s="101">
        <v>11.549428546754552</v>
      </c>
      <c r="P15" s="101">
        <v>10.717995818392797</v>
      </c>
      <c r="Q15" s="101">
        <v>9.3236165119459127</v>
      </c>
      <c r="R15" s="101">
        <v>8.3420616542134542</v>
      </c>
      <c r="S15" s="101">
        <v>7.4465484393860528</v>
      </c>
      <c r="T15" s="101">
        <v>6.2617783067450823</v>
      </c>
      <c r="U15" s="101">
        <v>5.0604327205726953</v>
      </c>
      <c r="V15" s="101">
        <v>3.7068913616303121</v>
      </c>
      <c r="W15" s="101">
        <v>3.6104517238370537</v>
      </c>
      <c r="DA15" s="131" t="s">
        <v>1583</v>
      </c>
    </row>
    <row r="16" spans="1:105" ht="12" customHeight="1" x14ac:dyDescent="0.25">
      <c r="A16" s="107" t="s">
        <v>121</v>
      </c>
      <c r="B16" s="104">
        <v>5.3851263743368905E-2</v>
      </c>
      <c r="C16" s="104">
        <v>0.12680351495096434</v>
      </c>
      <c r="D16" s="104">
        <v>0.129622022782344</v>
      </c>
      <c r="E16" s="104">
        <v>0.14162685123102675</v>
      </c>
      <c r="F16" s="104">
        <v>0.14188163032778961</v>
      </c>
      <c r="G16" s="104">
        <v>0.14507405700862169</v>
      </c>
      <c r="H16" s="104">
        <v>0.22135305513123177</v>
      </c>
      <c r="I16" s="104">
        <v>0.50561537693332226</v>
      </c>
      <c r="J16" s="104">
        <v>0.70253938333967003</v>
      </c>
      <c r="K16" s="104">
        <v>1.2440230044796605</v>
      </c>
      <c r="L16" s="104">
        <v>1.3098934222615557</v>
      </c>
      <c r="M16" s="104">
        <v>1.3469566533744435</v>
      </c>
      <c r="N16" s="104">
        <v>1.3392862613960095</v>
      </c>
      <c r="O16" s="104">
        <v>1.4357425516758444</v>
      </c>
      <c r="P16" s="104">
        <v>1.4293142804730294</v>
      </c>
      <c r="Q16" s="104">
        <v>1.4575123658398557</v>
      </c>
      <c r="R16" s="104">
        <v>1.4334096964048473</v>
      </c>
      <c r="S16" s="104">
        <v>1.3094855294371994</v>
      </c>
      <c r="T16" s="104">
        <v>1.1430675877088938</v>
      </c>
      <c r="U16" s="104">
        <v>0.96799487412319896</v>
      </c>
      <c r="V16" s="104">
        <v>0.73447802936236062</v>
      </c>
      <c r="W16" s="104">
        <v>0.7481210314047313</v>
      </c>
      <c r="DA16" s="132" t="s">
        <v>1584</v>
      </c>
    </row>
    <row r="17" spans="1:105" ht="12" customHeight="1" x14ac:dyDescent="0.25">
      <c r="A17" s="108" t="s">
        <v>53</v>
      </c>
      <c r="B17" s="98">
        <v>2.9211727506343304E-2</v>
      </c>
      <c r="C17" s="98">
        <v>6.6755138738128036E-2</v>
      </c>
      <c r="D17" s="98">
        <v>6.9433848090072164E-2</v>
      </c>
      <c r="E17" s="98">
        <v>7.6815505808473919E-2</v>
      </c>
      <c r="F17" s="98">
        <v>7.305339351402651E-2</v>
      </c>
      <c r="G17" s="98">
        <v>7.5895479149992437E-2</v>
      </c>
      <c r="H17" s="98">
        <v>0.11688008900849743</v>
      </c>
      <c r="I17" s="98">
        <v>0.27848650778019124</v>
      </c>
      <c r="J17" s="98">
        <v>0.35172709296164617</v>
      </c>
      <c r="K17" s="98">
        <v>0.63567067858058968</v>
      </c>
      <c r="L17" s="98">
        <v>0.6720615744136379</v>
      </c>
      <c r="M17" s="98">
        <v>0.67545732101346811</v>
      </c>
      <c r="N17" s="98">
        <v>0.68347513424160433</v>
      </c>
      <c r="O17" s="98">
        <v>0.6340856578676608</v>
      </c>
      <c r="P17" s="98">
        <v>0.60106564313792488</v>
      </c>
      <c r="Q17" s="98">
        <v>0.64884194980040655</v>
      </c>
      <c r="R17" s="98">
        <v>0.7417684699539242</v>
      </c>
      <c r="S17" s="98">
        <v>0.70239962022750613</v>
      </c>
      <c r="T17" s="98">
        <v>0.5816645652996455</v>
      </c>
      <c r="U17" s="98">
        <v>0.49831392575354322</v>
      </c>
      <c r="V17" s="98">
        <v>0.33578911091675295</v>
      </c>
      <c r="W17" s="98">
        <v>0.35908468212629335</v>
      </c>
      <c r="DA17" s="63" t="s">
        <v>1585</v>
      </c>
    </row>
    <row r="18" spans="1:105" ht="12" customHeight="1" x14ac:dyDescent="0.25">
      <c r="A18" s="108" t="s">
        <v>52</v>
      </c>
      <c r="B18" s="98">
        <v>2.4639536237025597E-2</v>
      </c>
      <c r="C18" s="98">
        <v>6.0048376212836305E-2</v>
      </c>
      <c r="D18" s="98">
        <v>6.0188174692271841E-2</v>
      </c>
      <c r="E18" s="98">
        <v>6.4811345422552846E-2</v>
      </c>
      <c r="F18" s="98">
        <v>6.88282368137631E-2</v>
      </c>
      <c r="G18" s="98">
        <v>6.9178577858629256E-2</v>
      </c>
      <c r="H18" s="98">
        <v>0.10447296612273432</v>
      </c>
      <c r="I18" s="98">
        <v>0.22712886915313102</v>
      </c>
      <c r="J18" s="98">
        <v>0.35081229037802392</v>
      </c>
      <c r="K18" s="98">
        <v>0.60835232589907096</v>
      </c>
      <c r="L18" s="98">
        <v>0.6378318478479178</v>
      </c>
      <c r="M18" s="98">
        <v>0.67149933236097548</v>
      </c>
      <c r="N18" s="98">
        <v>0.65581112715440515</v>
      </c>
      <c r="O18" s="98">
        <v>0.80165689380818372</v>
      </c>
      <c r="P18" s="98">
        <v>0.82824863733510445</v>
      </c>
      <c r="Q18" s="98">
        <v>0.808670416039449</v>
      </c>
      <c r="R18" s="98">
        <v>0.69164122645092307</v>
      </c>
      <c r="S18" s="98">
        <v>0.60708590920969341</v>
      </c>
      <c r="T18" s="98">
        <v>0.56140302240924833</v>
      </c>
      <c r="U18" s="98">
        <v>0.46968094836965568</v>
      </c>
      <c r="V18" s="98">
        <v>0.39868891844560767</v>
      </c>
      <c r="W18" s="98">
        <v>0.38903634927843789</v>
      </c>
      <c r="DA18" s="63" t="s">
        <v>1586</v>
      </c>
    </row>
    <row r="19" spans="1:105" ht="12" customHeight="1" x14ac:dyDescent="0.25">
      <c r="A19" s="121" t="s">
        <v>54</v>
      </c>
      <c r="B19" s="122">
        <v>3.6850637538278286</v>
      </c>
      <c r="C19" s="122">
        <v>3.6286817702979657</v>
      </c>
      <c r="D19" s="122">
        <v>3.1506539544150631</v>
      </c>
      <c r="E19" s="122">
        <v>2.9216987453245649</v>
      </c>
      <c r="F19" s="122">
        <v>2.7689198022534254</v>
      </c>
      <c r="G19" s="122">
        <v>2.5869338552650789</v>
      </c>
      <c r="H19" s="122">
        <v>2.4815974666661269</v>
      </c>
      <c r="I19" s="122">
        <v>2.62116590162907</v>
      </c>
      <c r="J19" s="122">
        <v>2.4779706754100896</v>
      </c>
      <c r="K19" s="122">
        <v>2.6136554088338806</v>
      </c>
      <c r="L19" s="122">
        <v>2.5060299510739883</v>
      </c>
      <c r="M19" s="122">
        <v>2.2672529064763349</v>
      </c>
      <c r="N19" s="122">
        <v>2.0772507997330338</v>
      </c>
      <c r="O19" s="122">
        <v>2.0372015517833839</v>
      </c>
      <c r="P19" s="122">
        <v>1.8933411271647425</v>
      </c>
      <c r="Q19" s="122">
        <v>1.7885592918702558</v>
      </c>
      <c r="R19" s="122">
        <v>1.6181253048668378</v>
      </c>
      <c r="S19" s="122">
        <v>1.4503873811321506</v>
      </c>
      <c r="T19" s="122">
        <v>1.2205921884236488</v>
      </c>
      <c r="U19" s="122">
        <v>0.9804033829540022</v>
      </c>
      <c r="V19" s="122">
        <v>0.8083065406526504</v>
      </c>
      <c r="W19" s="122">
        <v>0.78100537619810007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0.16830443834122144</v>
      </c>
      <c r="C21" s="98">
        <v>0.1682625569877999</v>
      </c>
      <c r="D21" s="98">
        <v>0.15199042267359356</v>
      </c>
      <c r="E21" s="98">
        <v>0.14805900208722547</v>
      </c>
      <c r="F21" s="98">
        <v>0.14941560711380006</v>
      </c>
      <c r="G21" s="98">
        <v>0.14286890414024545</v>
      </c>
      <c r="H21" s="98">
        <v>0.1723390572087376</v>
      </c>
      <c r="I21" s="98">
        <v>0.20809126004461939</v>
      </c>
      <c r="J21" s="98">
        <v>0.20387102237651911</v>
      </c>
      <c r="K21" s="98">
        <v>0.23580644209114363</v>
      </c>
      <c r="L21" s="98">
        <v>0.22183930741303848</v>
      </c>
      <c r="M21" s="98">
        <v>0.21512782480917059</v>
      </c>
      <c r="N21" s="98">
        <v>0.19323570976780147</v>
      </c>
      <c r="O21" s="98">
        <v>0.18614586989391657</v>
      </c>
      <c r="P21" s="98">
        <v>0.18555571135472698</v>
      </c>
      <c r="Q21" s="98">
        <v>0.16004112172858825</v>
      </c>
      <c r="R21" s="98">
        <v>0.15501287210726891</v>
      </c>
      <c r="S21" s="98">
        <v>0.13663040906394339</v>
      </c>
      <c r="T21" s="98">
        <v>0.11474864055737403</v>
      </c>
      <c r="U21" s="98">
        <v>9.7424910639296966E-2</v>
      </c>
      <c r="V21" s="98">
        <v>7.3645287494595937E-2</v>
      </c>
      <c r="W21" s="98">
        <v>7.0922545113781668E-2</v>
      </c>
      <c r="DA21" s="63" t="s">
        <v>1589</v>
      </c>
    </row>
    <row r="22" spans="1:105" ht="12" customHeight="1" x14ac:dyDescent="0.25">
      <c r="A22" s="109" t="s">
        <v>120</v>
      </c>
      <c r="B22" s="33">
        <v>3.516759315486607</v>
      </c>
      <c r="C22" s="33">
        <v>3.4604192133101659</v>
      </c>
      <c r="D22" s="33">
        <v>2.9986635317414696</v>
      </c>
      <c r="E22" s="33">
        <v>2.7736397432373394</v>
      </c>
      <c r="F22" s="33">
        <v>2.6195041951396254</v>
      </c>
      <c r="G22" s="33">
        <v>2.4440649511248336</v>
      </c>
      <c r="H22" s="33">
        <v>2.3092584094573891</v>
      </c>
      <c r="I22" s="33">
        <v>2.4130746415844508</v>
      </c>
      <c r="J22" s="33">
        <v>2.2740996530335704</v>
      </c>
      <c r="K22" s="33">
        <v>2.3778489667427372</v>
      </c>
      <c r="L22" s="33">
        <v>2.28419064366095</v>
      </c>
      <c r="M22" s="33">
        <v>2.0521250816671643</v>
      </c>
      <c r="N22" s="33">
        <v>1.8840150899652326</v>
      </c>
      <c r="O22" s="33">
        <v>1.8510556818894675</v>
      </c>
      <c r="P22" s="33">
        <v>1.7077854158100154</v>
      </c>
      <c r="Q22" s="33">
        <v>1.6285181701416676</v>
      </c>
      <c r="R22" s="33">
        <v>1.4631124327595688</v>
      </c>
      <c r="S22" s="33">
        <v>1.3137569720682072</v>
      </c>
      <c r="T22" s="33">
        <v>1.1058435478662747</v>
      </c>
      <c r="U22" s="33">
        <v>0.88297847231470528</v>
      </c>
      <c r="V22" s="33">
        <v>0.73466125315805442</v>
      </c>
      <c r="W22" s="33">
        <v>0.71008283108431836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95.598289645209022</v>
      </c>
      <c r="C24" s="117">
        <f t="shared" si="7"/>
        <v>95.355572473208085</v>
      </c>
      <c r="D24" s="117">
        <f t="shared" si="7"/>
        <v>111.49765199845267</v>
      </c>
      <c r="E24" s="117">
        <f t="shared" si="7"/>
        <v>70.679737413519504</v>
      </c>
      <c r="F24" s="117">
        <f t="shared" si="7"/>
        <v>73.939598414493332</v>
      </c>
      <c r="G24" s="117">
        <f t="shared" si="7"/>
        <v>112.90784373617053</v>
      </c>
      <c r="H24" s="117">
        <f t="shared" si="7"/>
        <v>114.99293127056369</v>
      </c>
      <c r="I24" s="117">
        <f t="shared" si="7"/>
        <v>109.37055416272042</v>
      </c>
      <c r="J24" s="117">
        <f t="shared" si="7"/>
        <v>115.33023934814234</v>
      </c>
      <c r="K24" s="117">
        <f t="shared" si="7"/>
        <v>118.44648282448829</v>
      </c>
      <c r="L24" s="117">
        <f t="shared" si="7"/>
        <v>137.12892169394343</v>
      </c>
      <c r="M24" s="117">
        <f t="shared" si="7"/>
        <v>110.83367984924809</v>
      </c>
      <c r="N24" s="117">
        <f t="shared" si="7"/>
        <v>116.67972236510695</v>
      </c>
      <c r="O24" s="117">
        <f t="shared" si="7"/>
        <v>127.79042030726036</v>
      </c>
      <c r="P24" s="117">
        <f t="shared" si="7"/>
        <v>108.53163518533246</v>
      </c>
      <c r="Q24" s="117">
        <f t="shared" si="7"/>
        <v>113.81799014142821</v>
      </c>
      <c r="R24" s="117">
        <f t="shared" ref="R24:V24" si="8">R25+R28+R30+R39</f>
        <v>123.91012254895423</v>
      </c>
      <c r="S24" s="117">
        <f t="shared" si="8"/>
        <v>130.12040986853043</v>
      </c>
      <c r="T24" s="117">
        <f t="shared" si="8"/>
        <v>131.60537947610368</v>
      </c>
      <c r="U24" s="117">
        <f t="shared" si="8"/>
        <v>126.20879711892042</v>
      </c>
      <c r="V24" s="117">
        <f t="shared" si="8"/>
        <v>145.35791157197431</v>
      </c>
      <c r="W24" s="117">
        <f t="shared" ref="W24" si="9">W25+W28+W30+W39</f>
        <v>158.67032637871699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86.595740270537846</v>
      </c>
      <c r="C25" s="122">
        <f t="shared" si="10"/>
        <v>86.930191739904728</v>
      </c>
      <c r="D25" s="122">
        <f t="shared" si="10"/>
        <v>103.17587818024994</v>
      </c>
      <c r="E25" s="122">
        <f t="shared" si="10"/>
        <v>62.546505627721849</v>
      </c>
      <c r="F25" s="122">
        <f t="shared" si="10"/>
        <v>64.647244313079</v>
      </c>
      <c r="G25" s="122">
        <f t="shared" si="10"/>
        <v>101.25361598609209</v>
      </c>
      <c r="H25" s="122">
        <f t="shared" si="10"/>
        <v>101.32285599549894</v>
      </c>
      <c r="I25" s="122">
        <f t="shared" si="10"/>
        <v>94.757802550600374</v>
      </c>
      <c r="J25" s="122">
        <f t="shared" si="10"/>
        <v>101.57326027863253</v>
      </c>
      <c r="K25" s="122">
        <f t="shared" si="10"/>
        <v>103.5852244018906</v>
      </c>
      <c r="L25" s="122">
        <f t="shared" si="10"/>
        <v>122.18232526944178</v>
      </c>
      <c r="M25" s="122">
        <f t="shared" si="10"/>
        <v>96.059266578410416</v>
      </c>
      <c r="N25" s="122">
        <f t="shared" si="10"/>
        <v>101.27303323594349</v>
      </c>
      <c r="O25" s="122">
        <f t="shared" si="10"/>
        <v>112.42721664206073</v>
      </c>
      <c r="P25" s="122">
        <f t="shared" si="10"/>
        <v>92.308525137629658</v>
      </c>
      <c r="Q25" s="122">
        <f t="shared" si="10"/>
        <v>97.637168115458252</v>
      </c>
      <c r="R25" s="122">
        <f t="shared" ref="R25:V25" si="11">SUM(R26:R27)</f>
        <v>106.77631378322701</v>
      </c>
      <c r="S25" s="122">
        <f t="shared" si="11"/>
        <v>112.47183240279003</v>
      </c>
      <c r="T25" s="122">
        <f t="shared" si="11"/>
        <v>113.28195191437611</v>
      </c>
      <c r="U25" s="122">
        <f t="shared" si="11"/>
        <v>107.19491326897429</v>
      </c>
      <c r="V25" s="122">
        <f t="shared" si="11"/>
        <v>126.04270429020829</v>
      </c>
      <c r="W25" s="122">
        <f t="shared" ref="W25" si="12">SUM(W26:W27)</f>
        <v>138.58099718194734</v>
      </c>
      <c r="DA25" s="130" t="s">
        <v>1592</v>
      </c>
    </row>
    <row r="26" spans="1:105" ht="12" customHeight="1" x14ac:dyDescent="0.25">
      <c r="A26" s="97" t="s">
        <v>74</v>
      </c>
      <c r="B26" s="98">
        <v>85.598343076345046</v>
      </c>
      <c r="C26" s="98">
        <v>85.943677343792416</v>
      </c>
      <c r="D26" s="98">
        <v>102.02308448604749</v>
      </c>
      <c r="E26" s="98">
        <v>61.8550658258307</v>
      </c>
      <c r="F26" s="98">
        <v>63.916057633200481</v>
      </c>
      <c r="G26" s="98">
        <v>100.09028314108465</v>
      </c>
      <c r="H26" s="98">
        <v>100.15918891690465</v>
      </c>
      <c r="I26" s="98">
        <v>93.667377380747595</v>
      </c>
      <c r="J26" s="98">
        <v>100.38970246817543</v>
      </c>
      <c r="K26" s="98">
        <v>102.37487317514611</v>
      </c>
      <c r="L26" s="98">
        <v>120.75320956674709</v>
      </c>
      <c r="M26" s="98">
        <v>94.933144961622091</v>
      </c>
      <c r="N26" s="98">
        <v>100.074889460069</v>
      </c>
      <c r="O26" s="98">
        <v>111.0843748908899</v>
      </c>
      <c r="P26" s="98">
        <v>91.203914619943319</v>
      </c>
      <c r="Q26" s="98">
        <v>96.464732998408337</v>
      </c>
      <c r="R26" s="98">
        <v>105.47436705837399</v>
      </c>
      <c r="S26" s="98">
        <v>111.07766313174737</v>
      </c>
      <c r="T26" s="98">
        <v>111.84673736505208</v>
      </c>
      <c r="U26" s="98">
        <v>105.80393618037658</v>
      </c>
      <c r="V26" s="98">
        <v>124.38447501671921</v>
      </c>
      <c r="W26" s="98">
        <v>136.69867201681473</v>
      </c>
      <c r="DA26" s="63" t="s">
        <v>1593</v>
      </c>
    </row>
    <row r="27" spans="1:105" ht="12" customHeight="1" x14ac:dyDescent="0.25">
      <c r="A27" s="97" t="s">
        <v>53</v>
      </c>
      <c r="B27" s="98">
        <v>0.99739719419280104</v>
      </c>
      <c r="C27" s="98">
        <v>0.98651439611231806</v>
      </c>
      <c r="D27" s="98">
        <v>1.1527936942024479</v>
      </c>
      <c r="E27" s="98">
        <v>0.69143980189114673</v>
      </c>
      <c r="F27" s="98">
        <v>0.73118667987852182</v>
      </c>
      <c r="G27" s="98">
        <v>1.1633328450074281</v>
      </c>
      <c r="H27" s="98">
        <v>1.1636670785942935</v>
      </c>
      <c r="I27" s="98">
        <v>1.090425169852778</v>
      </c>
      <c r="J27" s="98">
        <v>1.1835578104571003</v>
      </c>
      <c r="K27" s="98">
        <v>1.2103512267444962</v>
      </c>
      <c r="L27" s="98">
        <v>1.4291157026946906</v>
      </c>
      <c r="M27" s="98">
        <v>1.126121616788327</v>
      </c>
      <c r="N27" s="98">
        <v>1.1981437758744875</v>
      </c>
      <c r="O27" s="98">
        <v>1.3428417511708288</v>
      </c>
      <c r="P27" s="98">
        <v>1.1046105176863412</v>
      </c>
      <c r="Q27" s="98">
        <v>1.1724351170499108</v>
      </c>
      <c r="R27" s="98">
        <v>1.3019467248530303</v>
      </c>
      <c r="S27" s="98">
        <v>1.3941692710426499</v>
      </c>
      <c r="T27" s="98">
        <v>1.4352145493240251</v>
      </c>
      <c r="U27" s="98">
        <v>1.3909770885977097</v>
      </c>
      <c r="V27" s="98">
        <v>1.6582292734890836</v>
      </c>
      <c r="W27" s="98">
        <v>1.8823251651326023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7.9361044866612281E-3</v>
      </c>
      <c r="C28" s="122">
        <f t="shared" si="13"/>
        <v>9.7671290001798555E-3</v>
      </c>
      <c r="D28" s="122">
        <f t="shared" si="13"/>
        <v>1.14729009066995E-2</v>
      </c>
      <c r="E28" s="122">
        <f t="shared" si="13"/>
        <v>2.9859128525950216E-2</v>
      </c>
      <c r="F28" s="122">
        <f t="shared" si="13"/>
        <v>1.3399518420872499E-2</v>
      </c>
      <c r="G28" s="122">
        <f t="shared" si="13"/>
        <v>2.1631313930139586E-2</v>
      </c>
      <c r="H28" s="122">
        <f t="shared" si="13"/>
        <v>6.8647247492585398E-2</v>
      </c>
      <c r="I28" s="122">
        <f t="shared" si="13"/>
        <v>3.9115257140983899E-2</v>
      </c>
      <c r="J28" s="122">
        <f t="shared" si="13"/>
        <v>5.022849447440271E-2</v>
      </c>
      <c r="K28" s="122">
        <f t="shared" si="13"/>
        <v>6.1241392745604924E-2</v>
      </c>
      <c r="L28" s="122">
        <f t="shared" si="13"/>
        <v>8.7513296694913201E-2</v>
      </c>
      <c r="M28" s="122">
        <f t="shared" si="13"/>
        <v>7.0353924682864541E-2</v>
      </c>
      <c r="N28" s="122">
        <f t="shared" si="13"/>
        <v>6.9140578816391823E-2</v>
      </c>
      <c r="O28" s="122">
        <f t="shared" si="13"/>
        <v>6.6790201661801135E-2</v>
      </c>
      <c r="P28" s="122">
        <f t="shared" si="13"/>
        <v>5.0194497047935084E-2</v>
      </c>
      <c r="Q28" s="122">
        <f t="shared" si="13"/>
        <v>7.2833203960759582E-2</v>
      </c>
      <c r="R28" s="122">
        <f t="shared" si="13"/>
        <v>6.7335021003652198E-2</v>
      </c>
      <c r="S28" s="122">
        <f t="shared" si="13"/>
        <v>7.0306149048364311E-2</v>
      </c>
      <c r="T28" s="122">
        <f t="shared" si="13"/>
        <v>7.7129264687766291E-2</v>
      </c>
      <c r="U28" s="122">
        <f t="shared" si="13"/>
        <v>8.6399946560940868E-2</v>
      </c>
      <c r="V28" s="122">
        <f t="shared" si="13"/>
        <v>0.15057282951787188</v>
      </c>
      <c r="W28" s="122">
        <f t="shared" si="13"/>
        <v>0.162162896024936</v>
      </c>
      <c r="DA28" s="130" t="s">
        <v>1595</v>
      </c>
    </row>
    <row r="29" spans="1:105" ht="12" customHeight="1" x14ac:dyDescent="0.25">
      <c r="A29" s="97" t="s">
        <v>53</v>
      </c>
      <c r="B29" s="98">
        <v>7.9361044866612281E-3</v>
      </c>
      <c r="C29" s="98">
        <v>9.7671290001798555E-3</v>
      </c>
      <c r="D29" s="98">
        <v>1.14729009066995E-2</v>
      </c>
      <c r="E29" s="98">
        <v>2.9859128525950216E-2</v>
      </c>
      <c r="F29" s="98">
        <v>1.3399518420872499E-2</v>
      </c>
      <c r="G29" s="98">
        <v>2.1631313930139586E-2</v>
      </c>
      <c r="H29" s="98">
        <v>6.8647247492585398E-2</v>
      </c>
      <c r="I29" s="98">
        <v>3.9115257140983899E-2</v>
      </c>
      <c r="J29" s="98">
        <v>5.022849447440271E-2</v>
      </c>
      <c r="K29" s="98">
        <v>6.1241392745604924E-2</v>
      </c>
      <c r="L29" s="98">
        <v>8.7513296694913201E-2</v>
      </c>
      <c r="M29" s="98">
        <v>7.0353924682864541E-2</v>
      </c>
      <c r="N29" s="98">
        <v>6.9140578816391823E-2</v>
      </c>
      <c r="O29" s="98">
        <v>6.6790201661801135E-2</v>
      </c>
      <c r="P29" s="98">
        <v>5.0194497047935084E-2</v>
      </c>
      <c r="Q29" s="98">
        <v>7.2833203960759582E-2</v>
      </c>
      <c r="R29" s="98">
        <v>6.7335021003652198E-2</v>
      </c>
      <c r="S29" s="98">
        <v>7.0306149048364311E-2</v>
      </c>
      <c r="T29" s="98">
        <v>7.7129264687766291E-2</v>
      </c>
      <c r="U29" s="98">
        <v>8.6399946560940868E-2</v>
      </c>
      <c r="V29" s="98">
        <v>0.15057282951787188</v>
      </c>
      <c r="W29" s="98">
        <v>0.162162896024936</v>
      </c>
      <c r="DA29" s="63" t="s">
        <v>1596</v>
      </c>
    </row>
    <row r="30" spans="1:105" ht="12" customHeight="1" x14ac:dyDescent="0.25">
      <c r="A30" s="121" t="s">
        <v>55</v>
      </c>
      <c r="B30" s="122">
        <v>7.7647655383008178</v>
      </c>
      <c r="C30" s="122">
        <v>7.2205388202548777</v>
      </c>
      <c r="D30" s="122">
        <v>7.1546235471117807</v>
      </c>
      <c r="E30" s="122">
        <v>6.9025626115830976</v>
      </c>
      <c r="F30" s="122">
        <v>7.9555153004283197</v>
      </c>
      <c r="G30" s="122">
        <v>9.9726426425369841</v>
      </c>
      <c r="H30" s="122">
        <v>11.779227252236304</v>
      </c>
      <c r="I30" s="122">
        <v>12.675792302671521</v>
      </c>
      <c r="J30" s="122">
        <v>12.041464040146055</v>
      </c>
      <c r="K30" s="122">
        <v>13.015273121711896</v>
      </c>
      <c r="L30" s="122">
        <v>13.045161307189016</v>
      </c>
      <c r="M30" s="122">
        <v>12.966467538941165</v>
      </c>
      <c r="N30" s="122">
        <v>13.513495269851708</v>
      </c>
      <c r="O30" s="122">
        <v>13.450506728532117</v>
      </c>
      <c r="P30" s="122">
        <v>14.246495638328675</v>
      </c>
      <c r="Q30" s="122">
        <v>14.074656924246254</v>
      </c>
      <c r="R30" s="122">
        <v>14.939471696395545</v>
      </c>
      <c r="S30" s="122">
        <v>15.369109356044504</v>
      </c>
      <c r="T30" s="122">
        <v>15.949978246003777</v>
      </c>
      <c r="U30" s="122">
        <v>16.580027156159755</v>
      </c>
      <c r="V30" s="122">
        <v>16.559962229924956</v>
      </c>
      <c r="W30" s="122">
        <v>17.236668025103207</v>
      </c>
      <c r="DA30" s="130" t="s">
        <v>1597</v>
      </c>
    </row>
    <row r="31" spans="1:105" ht="12" customHeight="1" x14ac:dyDescent="0.25">
      <c r="A31" s="97" t="s">
        <v>141</v>
      </c>
      <c r="B31" s="98">
        <v>0.65483817368313069</v>
      </c>
      <c r="C31" s="98">
        <v>0.6269595944994838</v>
      </c>
      <c r="D31" s="98">
        <v>0.6426863250413366</v>
      </c>
      <c r="E31" s="98">
        <v>0.73319844770782627</v>
      </c>
      <c r="F31" s="98">
        <v>1.3575640738711976</v>
      </c>
      <c r="G31" s="98">
        <v>1.9830375779755129</v>
      </c>
      <c r="H31" s="98">
        <v>2.3411718631545932</v>
      </c>
      <c r="I31" s="98">
        <v>2.3396611580237576</v>
      </c>
      <c r="J31" s="98">
        <v>2.0701277956697521</v>
      </c>
      <c r="K31" s="98">
        <v>2.1690211073173331</v>
      </c>
      <c r="L31" s="98">
        <v>2.0235228754729753</v>
      </c>
      <c r="M31" s="98">
        <v>1.9195483950488994</v>
      </c>
      <c r="N31" s="98">
        <v>1.7699956316585712</v>
      </c>
      <c r="O31" s="98">
        <v>1.667607599354648</v>
      </c>
      <c r="P31" s="98">
        <v>1.8572320676240741</v>
      </c>
      <c r="Q31" s="98">
        <v>1.6979261007884743</v>
      </c>
      <c r="R31" s="98">
        <v>1.8720352490759995</v>
      </c>
      <c r="S31" s="98">
        <v>1.7854788055502755</v>
      </c>
      <c r="T31" s="98">
        <v>1.7165652916042111</v>
      </c>
      <c r="U31" s="98">
        <v>1.7563758506931155</v>
      </c>
      <c r="V31" s="98">
        <v>1.6898342995474396</v>
      </c>
      <c r="W31" s="98">
        <v>1.7209811711585095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1.4542685523210864E-4</v>
      </c>
      <c r="H32" s="98">
        <v>1.5665842293458157E-4</v>
      </c>
      <c r="I32" s="98">
        <v>1.5976619862398937E-4</v>
      </c>
      <c r="J32" s="98">
        <v>1.4620267552506826E-4</v>
      </c>
      <c r="K32" s="98">
        <v>4.7158970166652714E-4</v>
      </c>
      <c r="L32" s="98">
        <v>6.2307964123558006E-4</v>
      </c>
      <c r="M32" s="98">
        <v>9.1584544954401376E-4</v>
      </c>
      <c r="N32" s="98">
        <v>7.7107219822569999E-4</v>
      </c>
      <c r="O32" s="98">
        <v>1.0403012229395349E-3</v>
      </c>
      <c r="P32" s="98">
        <v>1.4280254738902199E-3</v>
      </c>
      <c r="Q32" s="98">
        <v>1.3322130283089659E-3</v>
      </c>
      <c r="R32" s="98">
        <v>1.4790357960315133E-3</v>
      </c>
      <c r="S32" s="98">
        <v>1.5744668815232607E-3</v>
      </c>
      <c r="T32" s="98">
        <v>1.4740852924775734E-3</v>
      </c>
      <c r="U32" s="98">
        <v>1.8236563917192429E-3</v>
      </c>
      <c r="V32" s="98">
        <v>1.6450453167607981E-3</v>
      </c>
      <c r="W32" s="98">
        <v>1.693463295266503E-3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7.9706428952719562E-5</v>
      </c>
      <c r="H33" s="101">
        <v>8.6833187585394971E-5</v>
      </c>
      <c r="I33" s="101">
        <v>9.2327459374784765E-5</v>
      </c>
      <c r="J33" s="101">
        <v>7.7302293286249846E-5</v>
      </c>
      <c r="K33" s="101">
        <v>2.5283334213393278E-4</v>
      </c>
      <c r="L33" s="101">
        <v>3.3510469804973837E-4</v>
      </c>
      <c r="M33" s="101">
        <v>4.8038373260260718E-4</v>
      </c>
      <c r="N33" s="101">
        <v>4.1021623002068569E-4</v>
      </c>
      <c r="O33" s="101">
        <v>4.7809437565776182E-4</v>
      </c>
      <c r="P33" s="101">
        <v>6.2111736874827423E-4</v>
      </c>
      <c r="Q33" s="101">
        <v>6.167077890453001E-4</v>
      </c>
      <c r="R33" s="101">
        <v>7.8271890299126548E-4</v>
      </c>
      <c r="S33" s="101">
        <v>8.5555050010413958E-4</v>
      </c>
      <c r="T33" s="101">
        <v>7.4623362844339455E-4</v>
      </c>
      <c r="U33" s="101">
        <v>9.3066562227461173E-4</v>
      </c>
      <c r="V33" s="101">
        <v>7.3329647371617418E-4</v>
      </c>
      <c r="W33" s="101">
        <v>7.9170312561610708E-4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6.5720426279389081E-5</v>
      </c>
      <c r="H34" s="104">
        <v>6.9825235349186581E-5</v>
      </c>
      <c r="I34" s="104">
        <v>6.7438739249204617E-5</v>
      </c>
      <c r="J34" s="104">
        <v>6.8900382238818418E-5</v>
      </c>
      <c r="K34" s="104">
        <v>2.1875635953259436E-4</v>
      </c>
      <c r="L34" s="104">
        <v>2.8797494318584169E-4</v>
      </c>
      <c r="M34" s="104">
        <v>4.3546171694140663E-4</v>
      </c>
      <c r="N34" s="104">
        <v>3.6085596820501436E-4</v>
      </c>
      <c r="O34" s="104">
        <v>5.6220684728177316E-4</v>
      </c>
      <c r="P34" s="104">
        <v>8.0690810514194578E-4</v>
      </c>
      <c r="Q34" s="104">
        <v>7.1550523926366581E-4</v>
      </c>
      <c r="R34" s="104">
        <v>6.9631689304024786E-4</v>
      </c>
      <c r="S34" s="104">
        <v>7.18916381419121E-4</v>
      </c>
      <c r="T34" s="104">
        <v>7.2785166403417894E-4</v>
      </c>
      <c r="U34" s="104">
        <v>8.9299076944463125E-4</v>
      </c>
      <c r="V34" s="104">
        <v>9.117488430446239E-4</v>
      </c>
      <c r="W34" s="104">
        <v>9.0176016965039588E-4</v>
      </c>
      <c r="DA34" s="132" t="s">
        <v>1601</v>
      </c>
    </row>
    <row r="35" spans="1:105" ht="12" customHeight="1" x14ac:dyDescent="0.25">
      <c r="A35" s="106" t="s">
        <v>122</v>
      </c>
      <c r="B35" s="101">
        <v>7.0918439772865804</v>
      </c>
      <c r="C35" s="101">
        <v>6.5534533222475178</v>
      </c>
      <c r="D35" s="101">
        <v>6.4621738516463223</v>
      </c>
      <c r="E35" s="101">
        <v>6.0973527499997049</v>
      </c>
      <c r="F35" s="101">
        <v>6.5223027847024246</v>
      </c>
      <c r="G35" s="101">
        <v>7.9006745716973104</v>
      </c>
      <c r="H35" s="101">
        <v>9.2911895143340253</v>
      </c>
      <c r="I35" s="101">
        <v>10.051792110905863</v>
      </c>
      <c r="J35" s="101">
        <v>9.6385492721770873</v>
      </c>
      <c r="K35" s="101">
        <v>10.159617802369848</v>
      </c>
      <c r="L35" s="101">
        <v>10.207978656863425</v>
      </c>
      <c r="M35" s="101">
        <v>10.127196208911842</v>
      </c>
      <c r="N35" s="101">
        <v>10.744630530790467</v>
      </c>
      <c r="O35" s="101">
        <v>10.625520437057782</v>
      </c>
      <c r="P35" s="101">
        <v>11.03183967472715</v>
      </c>
      <c r="Q35" s="101">
        <v>10.849994885550172</v>
      </c>
      <c r="R35" s="101">
        <v>11.316733571788134</v>
      </c>
      <c r="S35" s="101">
        <v>11.595778239276029</v>
      </c>
      <c r="T35" s="101">
        <v>12.125190450792106</v>
      </c>
      <c r="U35" s="101">
        <v>12.642251755379846</v>
      </c>
      <c r="V35" s="101">
        <v>12.730217305455833</v>
      </c>
      <c r="W35" s="101">
        <v>13.236720129327832</v>
      </c>
      <c r="DA35" s="131" t="s">
        <v>1602</v>
      </c>
    </row>
    <row r="36" spans="1:105" ht="12" customHeight="1" x14ac:dyDescent="0.25">
      <c r="A36" s="107" t="s">
        <v>121</v>
      </c>
      <c r="B36" s="104">
        <v>1.80833873311066E-2</v>
      </c>
      <c r="C36" s="104">
        <v>4.0125903507876058E-2</v>
      </c>
      <c r="D36" s="104">
        <v>4.9763370424121794E-2</v>
      </c>
      <c r="E36" s="104">
        <v>7.2011413875566782E-2</v>
      </c>
      <c r="F36" s="104">
        <v>7.5648441854697324E-2</v>
      </c>
      <c r="G36" s="104">
        <v>8.8785066008928853E-2</v>
      </c>
      <c r="H36" s="104">
        <v>0.14670921632475137</v>
      </c>
      <c r="I36" s="104">
        <v>0.28417926754327588</v>
      </c>
      <c r="J36" s="104">
        <v>0.33264076962369105</v>
      </c>
      <c r="K36" s="104">
        <v>0.68616262232304992</v>
      </c>
      <c r="L36" s="104">
        <v>0.81303669521137945</v>
      </c>
      <c r="M36" s="104">
        <v>0.91880708953087931</v>
      </c>
      <c r="N36" s="104">
        <v>0.99809803520444407</v>
      </c>
      <c r="O36" s="104">
        <v>1.1563383908967473</v>
      </c>
      <c r="P36" s="104">
        <v>1.35599587050356</v>
      </c>
      <c r="Q36" s="104">
        <v>1.5254037248792982</v>
      </c>
      <c r="R36" s="104">
        <v>1.749223839735381</v>
      </c>
      <c r="S36" s="104">
        <v>1.986277844336676</v>
      </c>
      <c r="T36" s="104">
        <v>2.1067484183149818</v>
      </c>
      <c r="U36" s="104">
        <v>2.1795758936950724</v>
      </c>
      <c r="V36" s="104">
        <v>2.1382655796049219</v>
      </c>
      <c r="W36" s="104">
        <v>2.2772732613216</v>
      </c>
      <c r="DA36" s="132" t="s">
        <v>1603</v>
      </c>
    </row>
    <row r="37" spans="1:105" ht="12" customHeight="1" x14ac:dyDescent="0.25">
      <c r="A37" s="108" t="s">
        <v>53</v>
      </c>
      <c r="B37" s="98">
        <v>9.809370224352321E-3</v>
      </c>
      <c r="C37" s="98">
        <v>2.1131572497948017E-2</v>
      </c>
      <c r="D37" s="98">
        <v>2.6638988723464149E-2</v>
      </c>
      <c r="E37" s="98">
        <v>3.9000825064970004E-2</v>
      </c>
      <c r="F37" s="98">
        <v>3.8899162771402054E-2</v>
      </c>
      <c r="G37" s="98">
        <v>4.6388408115908636E-2</v>
      </c>
      <c r="H37" s="98">
        <v>7.741997361348972E-2</v>
      </c>
      <c r="I37" s="98">
        <v>0.15653566437303229</v>
      </c>
      <c r="J37" s="98">
        <v>0.16660834606185154</v>
      </c>
      <c r="K37" s="98">
        <v>0.35063261378807425</v>
      </c>
      <c r="L37" s="98">
        <v>0.41702071052993106</v>
      </c>
      <c r="M37" s="98">
        <v>0.46042480014306986</v>
      </c>
      <c r="N37" s="98">
        <v>0.50870217937783191</v>
      </c>
      <c r="O37" s="98">
        <v>0.50977507079121298</v>
      </c>
      <c r="P37" s="98">
        <v>0.56812565095556022</v>
      </c>
      <c r="Q37" s="98">
        <v>0.67744636900629029</v>
      </c>
      <c r="R37" s="98">
        <v>0.90382589902645483</v>
      </c>
      <c r="S37" s="98">
        <v>1.0632329937218192</v>
      </c>
      <c r="T37" s="98">
        <v>1.0675604017767273</v>
      </c>
      <c r="U37" s="98">
        <v>1.1148467632370251</v>
      </c>
      <c r="V37" s="98">
        <v>0.96684912912228349</v>
      </c>
      <c r="W37" s="98">
        <v>1.0862836969724121</v>
      </c>
      <c r="DA37" s="63" t="s">
        <v>1604</v>
      </c>
    </row>
    <row r="38" spans="1:105" ht="12" customHeight="1" x14ac:dyDescent="0.25">
      <c r="A38" s="108" t="s">
        <v>52</v>
      </c>
      <c r="B38" s="98">
        <v>8.2740171067542771E-3</v>
      </c>
      <c r="C38" s="98">
        <v>1.8994331009928041E-2</v>
      </c>
      <c r="D38" s="98">
        <v>2.3124381700657649E-2</v>
      </c>
      <c r="E38" s="98">
        <v>3.3010588810596771E-2</v>
      </c>
      <c r="F38" s="98">
        <v>3.6749279083295276E-2</v>
      </c>
      <c r="G38" s="98">
        <v>4.2396657893020218E-2</v>
      </c>
      <c r="H38" s="98">
        <v>6.9289242711261648E-2</v>
      </c>
      <c r="I38" s="98">
        <v>0.12764360317024359</v>
      </c>
      <c r="J38" s="98">
        <v>0.1660324235618395</v>
      </c>
      <c r="K38" s="98">
        <v>0.33553000853497567</v>
      </c>
      <c r="L38" s="98">
        <v>0.39601598468144833</v>
      </c>
      <c r="M38" s="98">
        <v>0.45838228938780939</v>
      </c>
      <c r="N38" s="98">
        <v>0.48939585582661216</v>
      </c>
      <c r="O38" s="98">
        <v>0.64656332010553419</v>
      </c>
      <c r="P38" s="98">
        <v>0.78787021954799963</v>
      </c>
      <c r="Q38" s="98">
        <v>0.84795735587300802</v>
      </c>
      <c r="R38" s="98">
        <v>0.84539794070892627</v>
      </c>
      <c r="S38" s="98">
        <v>0.92304485061485686</v>
      </c>
      <c r="T38" s="98">
        <v>1.0391880165382545</v>
      </c>
      <c r="U38" s="98">
        <v>1.0647291304580471</v>
      </c>
      <c r="V38" s="98">
        <v>1.1714164504826385</v>
      </c>
      <c r="W38" s="98">
        <v>1.1909895643491879</v>
      </c>
      <c r="DA38" s="63" t="s">
        <v>1605</v>
      </c>
    </row>
    <row r="39" spans="1:105" ht="12" customHeight="1" x14ac:dyDescent="0.25">
      <c r="A39" s="121" t="s">
        <v>54</v>
      </c>
      <c r="B39" s="122">
        <v>1.2298477318836956</v>
      </c>
      <c r="C39" s="122">
        <v>1.1950747840483074</v>
      </c>
      <c r="D39" s="122">
        <v>1.1556773701842531</v>
      </c>
      <c r="E39" s="122">
        <v>1.2008100456886075</v>
      </c>
      <c r="F39" s="122">
        <v>1.3234392825651442</v>
      </c>
      <c r="G39" s="122">
        <v>1.6599537936113287</v>
      </c>
      <c r="H39" s="122">
        <v>1.8222007753358411</v>
      </c>
      <c r="I39" s="122">
        <v>1.8978440523075433</v>
      </c>
      <c r="J39" s="122">
        <v>1.6652865348893644</v>
      </c>
      <c r="K39" s="122">
        <v>1.7847439081401895</v>
      </c>
      <c r="L39" s="122">
        <v>1.8139218206177414</v>
      </c>
      <c r="M39" s="122">
        <v>1.7375918072136418</v>
      </c>
      <c r="N39" s="122">
        <v>1.8240532804953802</v>
      </c>
      <c r="O39" s="122">
        <v>1.8459067350057059</v>
      </c>
      <c r="P39" s="122">
        <v>1.9264199123261774</v>
      </c>
      <c r="Q39" s="122">
        <v>2.0333318977629511</v>
      </c>
      <c r="R39" s="122">
        <v>2.1270020483280225</v>
      </c>
      <c r="S39" s="122">
        <v>2.2091619606475335</v>
      </c>
      <c r="T39" s="122">
        <v>2.2963200510360084</v>
      </c>
      <c r="U39" s="122">
        <v>2.3474567472254262</v>
      </c>
      <c r="V39" s="122">
        <v>2.604672222323194</v>
      </c>
      <c r="W39" s="122">
        <v>2.6904982756415219</v>
      </c>
      <c r="DA39" s="130" t="s">
        <v>1606</v>
      </c>
    </row>
    <row r="40" spans="1:105" ht="12" customHeight="1" x14ac:dyDescent="0.25">
      <c r="A40" s="97" t="s">
        <v>50</v>
      </c>
      <c r="B40" s="98">
        <v>5.6156021037047636E-2</v>
      </c>
      <c r="C40" s="98">
        <v>5.5250928702729067E-2</v>
      </c>
      <c r="D40" s="98">
        <v>5.7689028843980042E-2</v>
      </c>
      <c r="E40" s="98">
        <v>6.4225318556791311E-2</v>
      </c>
      <c r="F40" s="98">
        <v>7.633251365312925E-2</v>
      </c>
      <c r="G40" s="98">
        <v>9.9430397406271312E-2</v>
      </c>
      <c r="H40" s="98">
        <v>0.13060112753263714</v>
      </c>
      <c r="I40" s="98">
        <v>0.14724977207811357</v>
      </c>
      <c r="J40" s="98">
        <v>0.13019261029855794</v>
      </c>
      <c r="K40" s="98">
        <v>0.15245258340694565</v>
      </c>
      <c r="L40" s="98">
        <v>0.15283490559585408</v>
      </c>
      <c r="M40" s="98">
        <v>0.15824331722364612</v>
      </c>
      <c r="N40" s="98">
        <v>0.1635414740789089</v>
      </c>
      <c r="O40" s="98">
        <v>0.16405121508658127</v>
      </c>
      <c r="P40" s="98">
        <v>0.18589568338122667</v>
      </c>
      <c r="Q40" s="98">
        <v>0.1804189843447549</v>
      </c>
      <c r="R40" s="98">
        <v>0.20357051771962265</v>
      </c>
      <c r="S40" s="98">
        <v>0.20954365324686741</v>
      </c>
      <c r="T40" s="98">
        <v>0.21513142854080716</v>
      </c>
      <c r="U40" s="98">
        <v>0.22777187418582659</v>
      </c>
      <c r="V40" s="98">
        <v>0.21674402401862303</v>
      </c>
      <c r="W40" s="98">
        <v>0.22526221123023782</v>
      </c>
      <c r="DA40" s="63" t="s">
        <v>1607</v>
      </c>
    </row>
    <row r="41" spans="1:105" ht="12" customHeight="1" x14ac:dyDescent="0.25">
      <c r="A41" s="109" t="s">
        <v>120</v>
      </c>
      <c r="B41" s="33">
        <v>1.173691710846648</v>
      </c>
      <c r="C41" s="33">
        <v>1.1398238553455784</v>
      </c>
      <c r="D41" s="33">
        <v>1.0979883413402731</v>
      </c>
      <c r="E41" s="33">
        <v>1.1365847271318161</v>
      </c>
      <c r="F41" s="33">
        <v>1.247106768912015</v>
      </c>
      <c r="G41" s="33">
        <v>1.5605233962050573</v>
      </c>
      <c r="H41" s="33">
        <v>1.691599647803204</v>
      </c>
      <c r="I41" s="33">
        <v>1.7505942802294296</v>
      </c>
      <c r="J41" s="33">
        <v>1.5350939245908064</v>
      </c>
      <c r="K41" s="33">
        <v>1.6322913247332438</v>
      </c>
      <c r="L41" s="33">
        <v>1.6610869150218874</v>
      </c>
      <c r="M41" s="33">
        <v>1.5793484899899957</v>
      </c>
      <c r="N41" s="33">
        <v>1.6605118064164712</v>
      </c>
      <c r="O41" s="33">
        <v>1.6818555199191247</v>
      </c>
      <c r="P41" s="33">
        <v>1.7405242289449507</v>
      </c>
      <c r="Q41" s="33">
        <v>1.8529129134181963</v>
      </c>
      <c r="R41" s="33">
        <v>1.9234315306084</v>
      </c>
      <c r="S41" s="33">
        <v>1.9996183074006659</v>
      </c>
      <c r="T41" s="33">
        <v>2.0811886224952012</v>
      </c>
      <c r="U41" s="33">
        <v>2.1196848730395996</v>
      </c>
      <c r="V41" s="33">
        <v>2.387928198304571</v>
      </c>
      <c r="W41" s="33">
        <v>2.4652360644112838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4091.6973528156432</v>
      </c>
      <c r="C43" s="117">
        <f t="shared" si="14"/>
        <v>4046.3937820965798</v>
      </c>
      <c r="D43" s="117">
        <f t="shared" si="14"/>
        <v>3554.3466705285987</v>
      </c>
      <c r="E43" s="117">
        <f t="shared" si="14"/>
        <v>3997.1654932537322</v>
      </c>
      <c r="F43" s="117">
        <f t="shared" si="14"/>
        <v>3968.7395016185983</v>
      </c>
      <c r="G43" s="117">
        <f t="shared" si="14"/>
        <v>3973.5743203043562</v>
      </c>
      <c r="H43" s="117">
        <f t="shared" si="14"/>
        <v>3507.4252065006135</v>
      </c>
      <c r="I43" s="117">
        <f t="shared" si="14"/>
        <v>2931.3666936930495</v>
      </c>
      <c r="J43" s="117">
        <f t="shared" si="14"/>
        <v>3622.4143383107676</v>
      </c>
      <c r="K43" s="117">
        <f t="shared" si="14"/>
        <v>3062.2532349777821</v>
      </c>
      <c r="L43" s="117">
        <f t="shared" si="14"/>
        <v>3294.4129119392392</v>
      </c>
      <c r="M43" s="117">
        <f t="shared" si="14"/>
        <v>2809.2738586728783</v>
      </c>
      <c r="N43" s="117">
        <f t="shared" si="14"/>
        <v>2804.8071468896987</v>
      </c>
      <c r="O43" s="117">
        <f t="shared" si="14"/>
        <v>3030.3636341033957</v>
      </c>
      <c r="P43" s="117">
        <f t="shared" si="14"/>
        <v>2529.1643267163527</v>
      </c>
      <c r="Q43" s="117">
        <f t="shared" si="14"/>
        <v>2935.3244139758463</v>
      </c>
      <c r="R43" s="117">
        <f t="shared" ref="R43:V43" si="15">R44+R47+R49+R58</f>
        <v>2702.0019303512149</v>
      </c>
      <c r="S43" s="117">
        <f t="shared" si="15"/>
        <v>2693.8505064504843</v>
      </c>
      <c r="T43" s="117">
        <f t="shared" si="15"/>
        <v>2636.0171913846466</v>
      </c>
      <c r="U43" s="117">
        <f t="shared" si="15"/>
        <v>2481.0688436726782</v>
      </c>
      <c r="V43" s="117">
        <f t="shared" si="15"/>
        <v>2637.5639654569118</v>
      </c>
      <c r="W43" s="117">
        <f t="shared" ref="W43" si="16">W44+W47+W49+W58</f>
        <v>2559.0760725075306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3712.4282547320868</v>
      </c>
      <c r="C44" s="122">
        <f t="shared" si="17"/>
        <v>3695.3829717799808</v>
      </c>
      <c r="D44" s="122">
        <f t="shared" si="17"/>
        <v>3211.9648089561374</v>
      </c>
      <c r="E44" s="122">
        <f t="shared" si="17"/>
        <v>3632.8457162844275</v>
      </c>
      <c r="F44" s="122">
        <f t="shared" si="17"/>
        <v>3559.4148657438645</v>
      </c>
      <c r="G44" s="122">
        <f t="shared" si="17"/>
        <v>3541.6839413401658</v>
      </c>
      <c r="H44" s="122">
        <f t="shared" si="17"/>
        <v>3078.8339325116153</v>
      </c>
      <c r="I44" s="122">
        <f t="shared" si="17"/>
        <v>2528.9387740103784</v>
      </c>
      <c r="J44" s="122">
        <f t="shared" si="17"/>
        <v>3221.40382071151</v>
      </c>
      <c r="K44" s="122">
        <f t="shared" si="17"/>
        <v>2672.5926174482975</v>
      </c>
      <c r="L44" s="122">
        <f t="shared" si="17"/>
        <v>2920.38358135111</v>
      </c>
      <c r="M44" s="122">
        <f t="shared" si="17"/>
        <v>2434.5412013472983</v>
      </c>
      <c r="N44" s="122">
        <f t="shared" si="17"/>
        <v>2430.1667154636575</v>
      </c>
      <c r="O44" s="122">
        <f t="shared" si="17"/>
        <v>2656.9588293551865</v>
      </c>
      <c r="P44" s="122">
        <f t="shared" si="17"/>
        <v>2133.4343642883987</v>
      </c>
      <c r="Q44" s="122">
        <f t="shared" si="17"/>
        <v>2536.5306594016897</v>
      </c>
      <c r="R44" s="122">
        <f t="shared" ref="R44:V44" si="18">SUM(R45:R46)</f>
        <v>2315.1953639586345</v>
      </c>
      <c r="S44" s="122">
        <f t="shared" si="18"/>
        <v>2315.4975381808126</v>
      </c>
      <c r="T44" s="122">
        <f t="shared" si="18"/>
        <v>2265.1708985630448</v>
      </c>
      <c r="U44" s="122">
        <f t="shared" si="18"/>
        <v>2120.8946587420842</v>
      </c>
      <c r="V44" s="122">
        <f t="shared" si="18"/>
        <v>2295.2049043815782</v>
      </c>
      <c r="W44" s="122">
        <f t="shared" ref="W44" si="19">SUM(W45:W46)</f>
        <v>2223.952861571071</v>
      </c>
      <c r="DA44" s="130" t="s">
        <v>1610</v>
      </c>
    </row>
    <row r="45" spans="1:105" ht="12" customHeight="1" x14ac:dyDescent="0.25">
      <c r="A45" s="97" t="s">
        <v>216</v>
      </c>
      <c r="B45" s="98">
        <v>3671.7619951716365</v>
      </c>
      <c r="C45" s="98">
        <v>3655.5798616652155</v>
      </c>
      <c r="D45" s="98">
        <v>3177.8699504320148</v>
      </c>
      <c r="E45" s="98">
        <v>3594.3327350008744</v>
      </c>
      <c r="F45" s="98">
        <v>3521.0266181344159</v>
      </c>
      <c r="G45" s="98">
        <v>3503.5538865330318</v>
      </c>
      <c r="H45" s="98">
        <v>3046.0702528519892</v>
      </c>
      <c r="I45" s="98">
        <v>2502.1240869371368</v>
      </c>
      <c r="J45" s="98">
        <v>3186.6954584637001</v>
      </c>
      <c r="K45" s="98">
        <v>2643.7094479526427</v>
      </c>
      <c r="L45" s="98">
        <v>2888.6444476317347</v>
      </c>
      <c r="M45" s="98">
        <v>2407.7851160484165</v>
      </c>
      <c r="N45" s="98">
        <v>2402.9059100279364</v>
      </c>
      <c r="O45" s="98">
        <v>2626.4578370174659</v>
      </c>
      <c r="P45" s="98">
        <v>2108.8699211991793</v>
      </c>
      <c r="Q45" s="98">
        <v>2507.2167695315757</v>
      </c>
      <c r="R45" s="98">
        <v>2288.1264832330176</v>
      </c>
      <c r="S45" s="98">
        <v>2288.0442533677287</v>
      </c>
      <c r="T45" s="98">
        <v>2237.7323301805677</v>
      </c>
      <c r="U45" s="98">
        <v>2094.5758096875884</v>
      </c>
      <c r="V45" s="98">
        <v>2266.5366532912972</v>
      </c>
      <c r="W45" s="98">
        <v>2195.4687494028849</v>
      </c>
      <c r="DA45" s="63" t="s">
        <v>1611</v>
      </c>
    </row>
    <row r="46" spans="1:105" ht="12" customHeight="1" x14ac:dyDescent="0.25">
      <c r="A46" s="97" t="s">
        <v>53</v>
      </c>
      <c r="B46" s="98">
        <v>40.666259560450143</v>
      </c>
      <c r="C46" s="98">
        <v>39.803110114765396</v>
      </c>
      <c r="D46" s="98">
        <v>34.094858524122522</v>
      </c>
      <c r="E46" s="98">
        <v>38.512981283553032</v>
      </c>
      <c r="F46" s="98">
        <v>38.388247609448804</v>
      </c>
      <c r="G46" s="98">
        <v>38.130054807134023</v>
      </c>
      <c r="H46" s="98">
        <v>32.763679659626</v>
      </c>
      <c r="I46" s="98">
        <v>26.814687073241508</v>
      </c>
      <c r="J46" s="98">
        <v>34.70836224780976</v>
      </c>
      <c r="K46" s="98">
        <v>28.883169495654936</v>
      </c>
      <c r="L46" s="98">
        <v>31.739133719375381</v>
      </c>
      <c r="M46" s="98">
        <v>26.756085298881658</v>
      </c>
      <c r="N46" s="98">
        <v>27.260805435721199</v>
      </c>
      <c r="O46" s="98">
        <v>30.500992337720682</v>
      </c>
      <c r="P46" s="98">
        <v>24.564443089219367</v>
      </c>
      <c r="Q46" s="98">
        <v>29.313889870113837</v>
      </c>
      <c r="R46" s="98">
        <v>27.068880725617095</v>
      </c>
      <c r="S46" s="98">
        <v>27.453284813084068</v>
      </c>
      <c r="T46" s="98">
        <v>27.438568382477079</v>
      </c>
      <c r="U46" s="98">
        <v>26.318849054495931</v>
      </c>
      <c r="V46" s="98">
        <v>28.668251090280954</v>
      </c>
      <c r="W46" s="98">
        <v>28.484112168186048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0.32056193480049455</v>
      </c>
      <c r="C47" s="122">
        <f t="shared" si="20"/>
        <v>0.38863052149722033</v>
      </c>
      <c r="D47" s="122">
        <f t="shared" si="20"/>
        <v>0.45794179260286672</v>
      </c>
      <c r="E47" s="122">
        <f t="shared" si="20"/>
        <v>1.2093428571539804</v>
      </c>
      <c r="F47" s="122">
        <f t="shared" si="20"/>
        <v>0.57792776255999967</v>
      </c>
      <c r="G47" s="122">
        <f t="shared" si="20"/>
        <v>0.79153936245662759</v>
      </c>
      <c r="H47" s="122">
        <f t="shared" si="20"/>
        <v>1.8355796717646906</v>
      </c>
      <c r="I47" s="122">
        <f t="shared" si="20"/>
        <v>0.85089460336913381</v>
      </c>
      <c r="J47" s="122">
        <f t="shared" si="20"/>
        <v>0.99291498117590515</v>
      </c>
      <c r="K47" s="122">
        <f t="shared" si="20"/>
        <v>1.1287325614765444</v>
      </c>
      <c r="L47" s="122">
        <f t="shared" si="20"/>
        <v>1.5636232981479388</v>
      </c>
      <c r="M47" s="122">
        <f t="shared" si="20"/>
        <v>1.2066042883268204</v>
      </c>
      <c r="N47" s="122">
        <f t="shared" si="20"/>
        <v>1.222401079869883</v>
      </c>
      <c r="O47" s="122">
        <f t="shared" si="20"/>
        <v>1.3155196101205913</v>
      </c>
      <c r="P47" s="122">
        <f t="shared" si="20"/>
        <v>1.1357857995487528</v>
      </c>
      <c r="Q47" s="122">
        <f t="shared" si="20"/>
        <v>1.792781200191621</v>
      </c>
      <c r="R47" s="122">
        <f t="shared" si="20"/>
        <v>1.6701276736390542</v>
      </c>
      <c r="S47" s="122">
        <f t="shared" si="20"/>
        <v>1.6620749106247519</v>
      </c>
      <c r="T47" s="122">
        <f t="shared" si="20"/>
        <v>1.6443241801738377</v>
      </c>
      <c r="U47" s="122">
        <f t="shared" si="20"/>
        <v>1.6098178413688917</v>
      </c>
      <c r="V47" s="122">
        <f t="shared" si="20"/>
        <v>2.3762117078498646</v>
      </c>
      <c r="W47" s="122">
        <f t="shared" si="20"/>
        <v>2.254054470445368</v>
      </c>
      <c r="DA47" s="130" t="s">
        <v>1613</v>
      </c>
    </row>
    <row r="48" spans="1:105" ht="12" customHeight="1" x14ac:dyDescent="0.25">
      <c r="A48" s="97" t="s">
        <v>53</v>
      </c>
      <c r="B48" s="98">
        <v>0.32056193480049455</v>
      </c>
      <c r="C48" s="98">
        <v>0.38863052149722033</v>
      </c>
      <c r="D48" s="98">
        <v>0.45794179260286672</v>
      </c>
      <c r="E48" s="98">
        <v>1.2093428571539804</v>
      </c>
      <c r="F48" s="98">
        <v>0.57792776255999967</v>
      </c>
      <c r="G48" s="98">
        <v>0.79153936245662759</v>
      </c>
      <c r="H48" s="98">
        <v>1.8355796717646906</v>
      </c>
      <c r="I48" s="98">
        <v>0.85089460336913381</v>
      </c>
      <c r="J48" s="98">
        <v>0.99291498117590515</v>
      </c>
      <c r="K48" s="98">
        <v>1.1287325614765444</v>
      </c>
      <c r="L48" s="98">
        <v>1.5636232981479388</v>
      </c>
      <c r="M48" s="98">
        <v>1.2066042883268204</v>
      </c>
      <c r="N48" s="98">
        <v>1.222401079869883</v>
      </c>
      <c r="O48" s="98">
        <v>1.3155196101205913</v>
      </c>
      <c r="P48" s="98">
        <v>1.1357857995487528</v>
      </c>
      <c r="Q48" s="98">
        <v>1.792781200191621</v>
      </c>
      <c r="R48" s="98">
        <v>1.6701276736390542</v>
      </c>
      <c r="S48" s="98">
        <v>1.6620749106247519</v>
      </c>
      <c r="T48" s="98">
        <v>1.6443241801738377</v>
      </c>
      <c r="U48" s="98">
        <v>1.6098178413688917</v>
      </c>
      <c r="V48" s="98">
        <v>2.3762117078498646</v>
      </c>
      <c r="W48" s="98">
        <v>2.254054470445368</v>
      </c>
      <c r="DA48" s="63" t="s">
        <v>1614</v>
      </c>
    </row>
    <row r="49" spans="1:105" ht="12" customHeight="1" x14ac:dyDescent="0.25">
      <c r="A49" s="121" t="s">
        <v>55</v>
      </c>
      <c r="B49" s="122">
        <v>329.20924821309319</v>
      </c>
      <c r="C49" s="122">
        <v>303.11091664863079</v>
      </c>
      <c r="D49" s="122">
        <v>295.68548134345696</v>
      </c>
      <c r="E49" s="122">
        <v>311.24087052494286</v>
      </c>
      <c r="F49" s="122">
        <v>354.02788220398992</v>
      </c>
      <c r="G49" s="122">
        <v>373.55285910379666</v>
      </c>
      <c r="H49" s="122">
        <v>372.32432825088551</v>
      </c>
      <c r="I49" s="122">
        <v>350.54561520797938</v>
      </c>
      <c r="J49" s="122">
        <v>356.15210642238179</v>
      </c>
      <c r="K49" s="122">
        <v>344.64856539792436</v>
      </c>
      <c r="L49" s="122">
        <v>329.75161159320584</v>
      </c>
      <c r="M49" s="122">
        <v>333.30662620567915</v>
      </c>
      <c r="N49" s="122">
        <v>331.77720500125247</v>
      </c>
      <c r="O49" s="122">
        <v>329.72482706983237</v>
      </c>
      <c r="P49" s="122">
        <v>350.71141786944531</v>
      </c>
      <c r="Q49" s="122">
        <v>351.45753000222237</v>
      </c>
      <c r="R49" s="122">
        <v>339.79823173137726</v>
      </c>
      <c r="S49" s="122">
        <v>332.05227427696622</v>
      </c>
      <c r="T49" s="122">
        <v>325.20445057255409</v>
      </c>
      <c r="U49" s="122">
        <v>315.72298062508344</v>
      </c>
      <c r="V49" s="122">
        <v>296.14648140095619</v>
      </c>
      <c r="W49" s="122">
        <v>290.07844210013343</v>
      </c>
      <c r="DA49" s="130" t="s">
        <v>1615</v>
      </c>
    </row>
    <row r="50" spans="1:105" ht="12" customHeight="1" x14ac:dyDescent="0.25">
      <c r="A50" s="97" t="s">
        <v>138</v>
      </c>
      <c r="B50" s="98">
        <v>93.921800475936664</v>
      </c>
      <c r="C50" s="98">
        <v>90.297057065958043</v>
      </c>
      <c r="D50" s="98">
        <v>87.489223387945259</v>
      </c>
      <c r="E50" s="98">
        <v>98.911029809584548</v>
      </c>
      <c r="F50" s="98">
        <v>126.4616273045429</v>
      </c>
      <c r="G50" s="98">
        <v>139.53802626121032</v>
      </c>
      <c r="H50" s="98">
        <v>140.70947251727634</v>
      </c>
      <c r="I50" s="98">
        <v>130.87299304923698</v>
      </c>
      <c r="J50" s="98">
        <v>156.87654314690124</v>
      </c>
      <c r="K50" s="98">
        <v>150.4827388074371</v>
      </c>
      <c r="L50" s="98">
        <v>148.74671280501877</v>
      </c>
      <c r="M50" s="98">
        <v>160.65982759175793</v>
      </c>
      <c r="N50" s="98">
        <v>153.99375194821386</v>
      </c>
      <c r="O50" s="98">
        <v>151.23745616762909</v>
      </c>
      <c r="P50" s="98">
        <v>163.01911514114732</v>
      </c>
      <c r="Q50" s="98">
        <v>166.03426546446872</v>
      </c>
      <c r="R50" s="98">
        <v>151.29240344806132</v>
      </c>
      <c r="S50" s="98">
        <v>143.45043812553666</v>
      </c>
      <c r="T50" s="98">
        <v>135.4227240789495</v>
      </c>
      <c r="U50" s="98">
        <v>127.59521231953141</v>
      </c>
      <c r="V50" s="98">
        <v>125.82122345056322</v>
      </c>
      <c r="W50" s="98">
        <v>125.79982375106978</v>
      </c>
      <c r="DA50" s="63" t="s">
        <v>1616</v>
      </c>
    </row>
    <row r="51" spans="1:105" ht="12" customHeight="1" x14ac:dyDescent="0.25">
      <c r="A51" s="97" t="s">
        <v>137</v>
      </c>
      <c r="B51" s="98">
        <v>2.086461584373272E-3</v>
      </c>
      <c r="C51" s="98">
        <v>5.2494014099228551E-3</v>
      </c>
      <c r="D51" s="98">
        <v>5.8096456295354659E-3</v>
      </c>
      <c r="E51" s="98">
        <v>1.0848414573317713E-2</v>
      </c>
      <c r="F51" s="98">
        <v>1.5407802350535923E-2</v>
      </c>
      <c r="G51" s="98">
        <v>1.7626221203798781E-2</v>
      </c>
      <c r="H51" s="98">
        <v>2.0835144393012851E-2</v>
      </c>
      <c r="I51" s="98">
        <v>2.6811005319090697E-2</v>
      </c>
      <c r="J51" s="98">
        <v>4.910644075559828E-2</v>
      </c>
      <c r="K51" s="98">
        <v>8.3395228114254052E-2</v>
      </c>
      <c r="L51" s="98">
        <v>0.10314994017638046</v>
      </c>
      <c r="M51" s="98">
        <v>0.13878530428765967</v>
      </c>
      <c r="N51" s="98">
        <v>0.13043848425102306</v>
      </c>
      <c r="O51" s="98">
        <v>0.13989570539285801</v>
      </c>
      <c r="P51" s="98">
        <v>0.17063891819919064</v>
      </c>
      <c r="Q51" s="98">
        <v>0.20800554452808731</v>
      </c>
      <c r="R51" s="98">
        <v>0.19639485441310434</v>
      </c>
      <c r="S51" s="98">
        <v>0.20345791939007743</v>
      </c>
      <c r="T51" s="98">
        <v>0.19584240150525745</v>
      </c>
      <c r="U51" s="98">
        <v>0.18224225688072418</v>
      </c>
      <c r="V51" s="98">
        <v>0.19031049428890412</v>
      </c>
      <c r="W51" s="98">
        <v>0.19537657360662261</v>
      </c>
      <c r="DA51" s="63" t="s">
        <v>1617</v>
      </c>
    </row>
    <row r="52" spans="1:105" ht="12" customHeight="1" x14ac:dyDescent="0.25">
      <c r="A52" s="100" t="s">
        <v>216</v>
      </c>
      <c r="B52" s="101">
        <v>1.243045462747449E-3</v>
      </c>
      <c r="C52" s="101">
        <v>3.04687501645713E-3</v>
      </c>
      <c r="D52" s="101">
        <v>3.4229126286824747E-3</v>
      </c>
      <c r="E52" s="101">
        <v>6.4501508475042447E-3</v>
      </c>
      <c r="F52" s="101">
        <v>8.7451027433793627E-3</v>
      </c>
      <c r="G52" s="101">
        <v>1.0150834305460496E-2</v>
      </c>
      <c r="H52" s="101">
        <v>1.210610106875524E-2</v>
      </c>
      <c r="I52" s="101">
        <v>1.6161630133513641E-2</v>
      </c>
      <c r="J52" s="101">
        <v>2.7138544170530639E-2</v>
      </c>
      <c r="K52" s="101">
        <v>4.6764228742402929E-2</v>
      </c>
      <c r="L52" s="101">
        <v>5.7936725757265349E-2</v>
      </c>
      <c r="M52" s="101">
        <v>7.6122567908269739E-2</v>
      </c>
      <c r="N52" s="101">
        <v>7.2651007511699173E-2</v>
      </c>
      <c r="O52" s="101">
        <v>6.7905439156820083E-2</v>
      </c>
      <c r="P52" s="101">
        <v>7.846151006096852E-2</v>
      </c>
      <c r="Q52" s="101">
        <v>0.10021177953748862</v>
      </c>
      <c r="R52" s="101">
        <v>0.10914427334913894</v>
      </c>
      <c r="S52" s="101">
        <v>0.11648649469795755</v>
      </c>
      <c r="T52" s="101">
        <v>0.10608073618403725</v>
      </c>
      <c r="U52" s="101">
        <v>9.8969394426821275E-2</v>
      </c>
      <c r="V52" s="101">
        <v>9.0618528991773126E-2</v>
      </c>
      <c r="W52" s="101">
        <v>9.7376975021842824E-2</v>
      </c>
      <c r="DA52" s="131" t="s">
        <v>1618</v>
      </c>
    </row>
    <row r="53" spans="1:105" ht="12" customHeight="1" x14ac:dyDescent="0.25">
      <c r="A53" s="103" t="s">
        <v>52</v>
      </c>
      <c r="B53" s="104">
        <v>8.4341612162582306E-4</v>
      </c>
      <c r="C53" s="104">
        <v>2.2025263934657246E-3</v>
      </c>
      <c r="D53" s="104">
        <v>2.3867330008529907E-3</v>
      </c>
      <c r="E53" s="104">
        <v>4.3982637258134687E-3</v>
      </c>
      <c r="F53" s="104">
        <v>6.6626996071565605E-3</v>
      </c>
      <c r="G53" s="104">
        <v>7.4753868983382845E-3</v>
      </c>
      <c r="H53" s="104">
        <v>8.7290433242576092E-3</v>
      </c>
      <c r="I53" s="104">
        <v>1.0649375185577055E-2</v>
      </c>
      <c r="J53" s="104">
        <v>2.1967896585067637E-2</v>
      </c>
      <c r="K53" s="104">
        <v>3.6630999371851124E-2</v>
      </c>
      <c r="L53" s="104">
        <v>4.5213214419115112E-2</v>
      </c>
      <c r="M53" s="104">
        <v>6.2662736379389933E-2</v>
      </c>
      <c r="N53" s="104">
        <v>5.778747673932387E-2</v>
      </c>
      <c r="O53" s="104">
        <v>7.1990266236037923E-2</v>
      </c>
      <c r="P53" s="104">
        <v>9.2177408138222117E-2</v>
      </c>
      <c r="Q53" s="104">
        <v>0.10779376499059869</v>
      </c>
      <c r="R53" s="104">
        <v>8.7250581063965396E-2</v>
      </c>
      <c r="S53" s="104">
        <v>8.6971424692119881E-2</v>
      </c>
      <c r="T53" s="104">
        <v>8.976166532122018E-2</v>
      </c>
      <c r="U53" s="104">
        <v>8.3272862453902904E-2</v>
      </c>
      <c r="V53" s="104">
        <v>9.9691965297130994E-2</v>
      </c>
      <c r="W53" s="104">
        <v>9.7999598584779787E-2</v>
      </c>
      <c r="DA53" s="132" t="s">
        <v>1619</v>
      </c>
    </row>
    <row r="54" spans="1:105" ht="12" customHeight="1" x14ac:dyDescent="0.25">
      <c r="A54" s="106" t="s">
        <v>122</v>
      </c>
      <c r="B54" s="101">
        <v>234.68688093456251</v>
      </c>
      <c r="C54" s="101">
        <v>211.63796168564494</v>
      </c>
      <c r="D54" s="101">
        <v>206.72817807015636</v>
      </c>
      <c r="E54" s="101">
        <v>209.54118325344464</v>
      </c>
      <c r="F54" s="101">
        <v>224.62757571698296</v>
      </c>
      <c r="G54" s="101">
        <v>230.87027405992697</v>
      </c>
      <c r="H54" s="101">
        <v>227.7437756911302</v>
      </c>
      <c r="I54" s="101">
        <v>214.80227175602678</v>
      </c>
      <c r="J54" s="101">
        <v>193.8383443599167</v>
      </c>
      <c r="K54" s="101">
        <v>184.10892351934521</v>
      </c>
      <c r="L54" s="101">
        <v>168.96652287335897</v>
      </c>
      <c r="M54" s="101">
        <v>158.59244099857159</v>
      </c>
      <c r="N54" s="101">
        <v>162.46770003226695</v>
      </c>
      <c r="O54" s="101">
        <v>161.04112026376865</v>
      </c>
      <c r="P54" s="101">
        <v>167.69524633128253</v>
      </c>
      <c r="Q54" s="101">
        <v>163.34780188851167</v>
      </c>
      <c r="R54" s="101">
        <v>164.10113447361246</v>
      </c>
      <c r="S54" s="101">
        <v>161.86842115472962</v>
      </c>
      <c r="T54" s="101">
        <v>162.14222183048935</v>
      </c>
      <c r="U54" s="101">
        <v>160.43107859817607</v>
      </c>
      <c r="V54" s="101">
        <v>145.22252765325788</v>
      </c>
      <c r="W54" s="101">
        <v>139.77414219620772</v>
      </c>
      <c r="DA54" s="131" t="s">
        <v>1620</v>
      </c>
    </row>
    <row r="55" spans="1:105" ht="12" customHeight="1" x14ac:dyDescent="0.25">
      <c r="A55" s="107" t="s">
        <v>121</v>
      </c>
      <c r="B55" s="104">
        <v>0.59848034100963821</v>
      </c>
      <c r="C55" s="104">
        <v>1.1706484956179319</v>
      </c>
      <c r="D55" s="104">
        <v>1.4622702397258165</v>
      </c>
      <c r="E55" s="104">
        <v>2.7778090473403099</v>
      </c>
      <c r="F55" s="104">
        <v>2.9232713801135572</v>
      </c>
      <c r="G55" s="104">
        <v>3.126932561455531</v>
      </c>
      <c r="H55" s="104">
        <v>3.8502448980859567</v>
      </c>
      <c r="I55" s="104">
        <v>4.8435393973965031</v>
      </c>
      <c r="J55" s="104">
        <v>5.3881124748082412</v>
      </c>
      <c r="K55" s="104">
        <v>9.9735078430277824</v>
      </c>
      <c r="L55" s="104">
        <v>11.93522597465171</v>
      </c>
      <c r="M55" s="104">
        <v>13.91557231106194</v>
      </c>
      <c r="N55" s="104">
        <v>15.185314536520671</v>
      </c>
      <c r="O55" s="104">
        <v>17.306354933041813</v>
      </c>
      <c r="P55" s="104">
        <v>19.826417478816268</v>
      </c>
      <c r="Q55" s="104">
        <v>21.86745710471396</v>
      </c>
      <c r="R55" s="104">
        <v>24.208298955290324</v>
      </c>
      <c r="S55" s="104">
        <v>26.529957077309874</v>
      </c>
      <c r="T55" s="104">
        <v>27.443662261609958</v>
      </c>
      <c r="U55" s="104">
        <v>27.514447450495261</v>
      </c>
      <c r="V55" s="104">
        <v>24.912419802846152</v>
      </c>
      <c r="W55" s="104">
        <v>24.309099579249263</v>
      </c>
      <c r="DA55" s="132" t="s">
        <v>1621</v>
      </c>
    </row>
    <row r="56" spans="1:105" ht="12" customHeight="1" x14ac:dyDescent="0.25">
      <c r="A56" s="108" t="s">
        <v>53</v>
      </c>
      <c r="B56" s="98">
        <v>0.32464687779271911</v>
      </c>
      <c r="C56" s="98">
        <v>0.6169889395074456</v>
      </c>
      <c r="D56" s="98">
        <v>0.78313342351554427</v>
      </c>
      <c r="E56" s="98">
        <v>1.5036479786159711</v>
      </c>
      <c r="F56" s="98">
        <v>1.5025015573113136</v>
      </c>
      <c r="G56" s="98">
        <v>1.6337375126114224</v>
      </c>
      <c r="H56" s="98">
        <v>2.033192364607431</v>
      </c>
      <c r="I56" s="98">
        <v>2.6709433812512411</v>
      </c>
      <c r="J56" s="98">
        <v>2.7010032552422536</v>
      </c>
      <c r="K56" s="98">
        <v>5.0982787742530391</v>
      </c>
      <c r="L56" s="98">
        <v>6.1217245907769184</v>
      </c>
      <c r="M56" s="98">
        <v>6.9700500097676583</v>
      </c>
      <c r="N56" s="98">
        <v>7.7359831626653897</v>
      </c>
      <c r="O56" s="98">
        <v>7.629425791134687</v>
      </c>
      <c r="P56" s="98">
        <v>8.312433868285046</v>
      </c>
      <c r="Q56" s="98">
        <v>9.7229959431839088</v>
      </c>
      <c r="R56" s="98">
        <v>12.522482248544062</v>
      </c>
      <c r="S56" s="98">
        <v>14.218006640358425</v>
      </c>
      <c r="T56" s="98">
        <v>13.915776250995746</v>
      </c>
      <c r="U56" s="98">
        <v>14.077141525179755</v>
      </c>
      <c r="V56" s="98">
        <v>11.280248684012696</v>
      </c>
      <c r="W56" s="98">
        <v>11.620656385782329</v>
      </c>
      <c r="DA56" s="63" t="s">
        <v>1622</v>
      </c>
    </row>
    <row r="57" spans="1:105" ht="12" customHeight="1" x14ac:dyDescent="0.25">
      <c r="A57" s="108" t="s">
        <v>52</v>
      </c>
      <c r="B57" s="98">
        <v>0.27383346321691909</v>
      </c>
      <c r="C57" s="98">
        <v>0.55365955611048623</v>
      </c>
      <c r="D57" s="98">
        <v>0.67913681621027222</v>
      </c>
      <c r="E57" s="98">
        <v>1.274161068724339</v>
      </c>
      <c r="F57" s="98">
        <v>1.4207698228022438</v>
      </c>
      <c r="G57" s="98">
        <v>1.4931950488441084</v>
      </c>
      <c r="H57" s="98">
        <v>1.8170525334785259</v>
      </c>
      <c r="I57" s="98">
        <v>2.172596016145262</v>
      </c>
      <c r="J57" s="98">
        <v>2.6871092195659876</v>
      </c>
      <c r="K57" s="98">
        <v>4.8752290687747442</v>
      </c>
      <c r="L57" s="98">
        <v>5.8135013838747911</v>
      </c>
      <c r="M57" s="98">
        <v>6.9455223012942824</v>
      </c>
      <c r="N57" s="98">
        <v>7.4493313738552809</v>
      </c>
      <c r="O57" s="98">
        <v>9.6769291419071255</v>
      </c>
      <c r="P57" s="98">
        <v>11.513983610531222</v>
      </c>
      <c r="Q57" s="98">
        <v>12.144461161530051</v>
      </c>
      <c r="R57" s="98">
        <v>11.685816706746262</v>
      </c>
      <c r="S57" s="98">
        <v>12.311950436951449</v>
      </c>
      <c r="T57" s="98">
        <v>13.527886010614212</v>
      </c>
      <c r="U57" s="98">
        <v>13.437305925315506</v>
      </c>
      <c r="V57" s="98">
        <v>13.632171118833456</v>
      </c>
      <c r="W57" s="98">
        <v>12.688443193466936</v>
      </c>
      <c r="DA57" s="63" t="s">
        <v>1623</v>
      </c>
    </row>
    <row r="58" spans="1:105" ht="12" customHeight="1" x14ac:dyDescent="0.25">
      <c r="A58" s="121" t="s">
        <v>54</v>
      </c>
      <c r="B58" s="122">
        <v>49.739287935662496</v>
      </c>
      <c r="C58" s="122">
        <v>47.51126314647064</v>
      </c>
      <c r="D58" s="122">
        <v>46.238438436401154</v>
      </c>
      <c r="E58" s="122">
        <v>51.869563587208347</v>
      </c>
      <c r="F58" s="122">
        <v>54.718825908183597</v>
      </c>
      <c r="G58" s="122">
        <v>57.545980497936696</v>
      </c>
      <c r="H58" s="122">
        <v>54.431366066348026</v>
      </c>
      <c r="I58" s="122">
        <v>51.031409871322602</v>
      </c>
      <c r="J58" s="122">
        <v>43.865496195700075</v>
      </c>
      <c r="K58" s="122">
        <v>43.883319570083806</v>
      </c>
      <c r="L58" s="122">
        <v>42.714095696775516</v>
      </c>
      <c r="M58" s="122">
        <v>40.219426831574395</v>
      </c>
      <c r="N58" s="122">
        <v>41.640825344919001</v>
      </c>
      <c r="O58" s="122">
        <v>42.36445806825634</v>
      </c>
      <c r="P58" s="122">
        <v>43.8827587589602</v>
      </c>
      <c r="Q58" s="122">
        <v>45.543443371742214</v>
      </c>
      <c r="R58" s="122">
        <v>45.338206987564057</v>
      </c>
      <c r="S58" s="122">
        <v>44.638619082080623</v>
      </c>
      <c r="T58" s="122">
        <v>43.997518068873717</v>
      </c>
      <c r="U58" s="122">
        <v>42.841386464141735</v>
      </c>
      <c r="V58" s="122">
        <v>43.836367966527604</v>
      </c>
      <c r="W58" s="122">
        <v>42.790714365880739</v>
      </c>
      <c r="DA58" s="130" t="s">
        <v>1624</v>
      </c>
    </row>
    <row r="59" spans="1:105" ht="12" customHeight="1" x14ac:dyDescent="0.25">
      <c r="A59" s="97" t="s">
        <v>50</v>
      </c>
      <c r="B59" s="98">
        <v>2.2715372309117643</v>
      </c>
      <c r="C59" s="98">
        <v>2.1877078407931649</v>
      </c>
      <c r="D59" s="98">
        <v>2.3062864986181619</v>
      </c>
      <c r="E59" s="98">
        <v>2.8115247685418301</v>
      </c>
      <c r="F59" s="98">
        <v>3.1531516840793801</v>
      </c>
      <c r="G59" s="98">
        <v>3.3567915376980633</v>
      </c>
      <c r="H59" s="98">
        <v>3.7385032757931356</v>
      </c>
      <c r="I59" s="98">
        <v>3.7428993042497471</v>
      </c>
      <c r="J59" s="98">
        <v>3.2806367124348239</v>
      </c>
      <c r="K59" s="98">
        <v>3.6133200598071897</v>
      </c>
      <c r="L59" s="98">
        <v>3.5236319999560823</v>
      </c>
      <c r="M59" s="98">
        <v>3.6505595220953535</v>
      </c>
      <c r="N59" s="98">
        <v>3.7328606707593912</v>
      </c>
      <c r="O59" s="98">
        <v>3.7595252281873632</v>
      </c>
      <c r="P59" s="98">
        <v>4.2105273134323253</v>
      </c>
      <c r="Q59" s="98">
        <v>4.0203033364005698</v>
      </c>
      <c r="R59" s="98">
        <v>4.3060413859055648</v>
      </c>
      <c r="S59" s="98">
        <v>4.2029077325562669</v>
      </c>
      <c r="T59" s="98">
        <v>4.1134673833072348</v>
      </c>
      <c r="U59" s="98">
        <v>4.1545842924242837</v>
      </c>
      <c r="V59" s="98">
        <v>3.7135501982669958</v>
      </c>
      <c r="W59" s="98">
        <v>3.6605120170136347</v>
      </c>
      <c r="DA59" s="63" t="s">
        <v>1625</v>
      </c>
    </row>
    <row r="60" spans="1:105" ht="12" customHeight="1" x14ac:dyDescent="0.25">
      <c r="A60" s="109" t="s">
        <v>120</v>
      </c>
      <c r="B60" s="33">
        <v>47.467750704750735</v>
      </c>
      <c r="C60" s="33">
        <v>45.323555305677473</v>
      </c>
      <c r="D60" s="33">
        <v>43.93215193778299</v>
      </c>
      <c r="E60" s="33">
        <v>49.058038818666517</v>
      </c>
      <c r="F60" s="33">
        <v>51.565674224104214</v>
      </c>
      <c r="G60" s="33">
        <v>54.189188960238631</v>
      </c>
      <c r="H60" s="33">
        <v>50.692862790554891</v>
      </c>
      <c r="I60" s="33">
        <v>47.288510567072855</v>
      </c>
      <c r="J60" s="33">
        <v>40.584859483265248</v>
      </c>
      <c r="K60" s="33">
        <v>40.26999951027662</v>
      </c>
      <c r="L60" s="33">
        <v>39.190463696819435</v>
      </c>
      <c r="M60" s="33">
        <v>36.568867309479039</v>
      </c>
      <c r="N60" s="33">
        <v>37.907964674159608</v>
      </c>
      <c r="O60" s="33">
        <v>38.604932840068976</v>
      </c>
      <c r="P60" s="33">
        <v>39.672231445527878</v>
      </c>
      <c r="Q60" s="33">
        <v>41.523140035341648</v>
      </c>
      <c r="R60" s="33">
        <v>41.032165601658491</v>
      </c>
      <c r="S60" s="33">
        <v>40.435711349524354</v>
      </c>
      <c r="T60" s="33">
        <v>39.884050685566486</v>
      </c>
      <c r="U60" s="33">
        <v>38.686802171717453</v>
      </c>
      <c r="V60" s="33">
        <v>40.12281776826061</v>
      </c>
      <c r="W60" s="33">
        <v>39.130202348867101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3409.0414635287625</v>
      </c>
      <c r="C62" s="117">
        <f t="shared" si="21"/>
        <v>3748.5173840318648</v>
      </c>
      <c r="D62" s="117">
        <f t="shared" si="21"/>
        <v>3582.5223108872201</v>
      </c>
      <c r="E62" s="117">
        <f t="shared" si="21"/>
        <v>3727.730316686981</v>
      </c>
      <c r="F62" s="117">
        <f t="shared" si="21"/>
        <v>3687.5187240585528</v>
      </c>
      <c r="G62" s="117">
        <f t="shared" si="21"/>
        <v>3636.4786960438996</v>
      </c>
      <c r="H62" s="117">
        <f t="shared" si="21"/>
        <v>3626.8773434866139</v>
      </c>
      <c r="I62" s="117">
        <f t="shared" si="21"/>
        <v>3387.7650684018613</v>
      </c>
      <c r="J62" s="117">
        <f t="shared" si="21"/>
        <v>3572.6286460944198</v>
      </c>
      <c r="K62" s="117">
        <f t="shared" si="21"/>
        <v>3575.6618671216215</v>
      </c>
      <c r="L62" s="117">
        <f t="shared" si="21"/>
        <v>4064.0965812392847</v>
      </c>
      <c r="M62" s="117">
        <f t="shared" si="21"/>
        <v>3179.9532462400412</v>
      </c>
      <c r="N62" s="117">
        <f t="shared" si="21"/>
        <v>3543.1686389984166</v>
      </c>
      <c r="O62" s="117">
        <f t="shared" si="21"/>
        <v>3816.989266286464</v>
      </c>
      <c r="P62" s="117">
        <f t="shared" si="21"/>
        <v>2945.2479086109483</v>
      </c>
      <c r="Q62" s="117">
        <f t="shared" si="21"/>
        <v>3247.2473005202501</v>
      </c>
      <c r="R62" s="117">
        <f t="shared" ref="R62:V62" si="22">R63+R66+R68+R77</f>
        <v>3430.3512281647227</v>
      </c>
      <c r="S62" s="117">
        <f t="shared" si="22"/>
        <v>3358.304900121092</v>
      </c>
      <c r="T62" s="117">
        <f t="shared" si="22"/>
        <v>3355.7476671212326</v>
      </c>
      <c r="U62" s="117">
        <f t="shared" si="22"/>
        <v>3329.5207808976438</v>
      </c>
      <c r="V62" s="117">
        <f t="shared" si="22"/>
        <v>3157.735921868164</v>
      </c>
      <c r="W62" s="117">
        <f t="shared" ref="W62" si="23">W63+W66+W68+W77</f>
        <v>3695.7007096945572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3024.0770896990307</v>
      </c>
      <c r="C63" s="122">
        <f t="shared" si="24"/>
        <v>3349.1434576190054</v>
      </c>
      <c r="D63" s="122">
        <f t="shared" si="24"/>
        <v>3179.4738165669105</v>
      </c>
      <c r="E63" s="122">
        <f t="shared" si="24"/>
        <v>3323.5690158286416</v>
      </c>
      <c r="F63" s="122">
        <f t="shared" si="24"/>
        <v>3216.4410879217844</v>
      </c>
      <c r="G63" s="122">
        <f t="shared" si="24"/>
        <v>3145.2440737766251</v>
      </c>
      <c r="H63" s="122">
        <f t="shared" si="24"/>
        <v>3107.1042274853598</v>
      </c>
      <c r="I63" s="122">
        <f t="shared" si="24"/>
        <v>2884.3766533434055</v>
      </c>
      <c r="J63" s="122">
        <f t="shared" si="24"/>
        <v>3054.7253805925943</v>
      </c>
      <c r="K63" s="122">
        <f t="shared" si="24"/>
        <v>3026.581484979843</v>
      </c>
      <c r="L63" s="122">
        <f t="shared" si="24"/>
        <v>3525.7193937685565</v>
      </c>
      <c r="M63" s="122">
        <f t="shared" si="24"/>
        <v>2678.1954360872051</v>
      </c>
      <c r="N63" s="122">
        <f t="shared" si="24"/>
        <v>2997.9242009744817</v>
      </c>
      <c r="O63" s="122">
        <f t="shared" si="24"/>
        <v>3281.1460766888708</v>
      </c>
      <c r="P63" s="122">
        <f t="shared" si="24"/>
        <v>2414.4716710843368</v>
      </c>
      <c r="Q63" s="122">
        <f t="shared" si="24"/>
        <v>2718.9641318840918</v>
      </c>
      <c r="R63" s="122">
        <f t="shared" ref="R63:V63" si="25">SUM(R64:R65)</f>
        <v>2878.6249175491375</v>
      </c>
      <c r="S63" s="122">
        <f t="shared" si="25"/>
        <v>2821.6327745161193</v>
      </c>
      <c r="T63" s="122">
        <f t="shared" si="25"/>
        <v>2820.0595871234946</v>
      </c>
      <c r="U63" s="122">
        <f t="shared" si="25"/>
        <v>2789.5976886556837</v>
      </c>
      <c r="V63" s="122">
        <f t="shared" si="25"/>
        <v>2671.1174737190531</v>
      </c>
      <c r="W63" s="122">
        <f t="shared" ref="W63" si="26">SUM(W64:W65)</f>
        <v>3165.9056465365393</v>
      </c>
      <c r="DA63" s="130" t="s">
        <v>1628</v>
      </c>
    </row>
    <row r="64" spans="1:105" ht="12" customHeight="1" x14ac:dyDescent="0.25">
      <c r="A64" s="97" t="s">
        <v>217</v>
      </c>
      <c r="B64" s="98">
        <v>2986.9755108909208</v>
      </c>
      <c r="C64" s="98">
        <v>3308.141750206541</v>
      </c>
      <c r="D64" s="98">
        <v>3140.8497369766174</v>
      </c>
      <c r="E64" s="98">
        <v>3283.2336229419675</v>
      </c>
      <c r="F64" s="98">
        <v>3176.6118094511171</v>
      </c>
      <c r="G64" s="98">
        <v>3106.1423378358422</v>
      </c>
      <c r="H64" s="98">
        <v>3068.6353399969348</v>
      </c>
      <c r="I64" s="98">
        <v>2848.5379933173681</v>
      </c>
      <c r="J64" s="98">
        <v>3016.1148597184133</v>
      </c>
      <c r="K64" s="98">
        <v>2987.9766529919289</v>
      </c>
      <c r="L64" s="98">
        <v>3480.4588078376728</v>
      </c>
      <c r="M64" s="98">
        <v>2643.4579291440423</v>
      </c>
      <c r="N64" s="98">
        <v>2958.3973843627077</v>
      </c>
      <c r="O64" s="98">
        <v>3237.2737528108896</v>
      </c>
      <c r="P64" s="98">
        <v>2382.2258522532006</v>
      </c>
      <c r="Q64" s="98">
        <v>2682.4973413214066</v>
      </c>
      <c r="R64" s="98">
        <v>2839.6509467372634</v>
      </c>
      <c r="S64" s="98">
        <v>2782.9406268706298</v>
      </c>
      <c r="T64" s="98">
        <v>2780.7937681014369</v>
      </c>
      <c r="U64" s="98">
        <v>2750.1000345708003</v>
      </c>
      <c r="V64" s="98">
        <v>2633.2721291424582</v>
      </c>
      <c r="W64" s="98">
        <v>3119.9626503369509</v>
      </c>
      <c r="DA64" s="63" t="s">
        <v>1629</v>
      </c>
    </row>
    <row r="65" spans="1:105" ht="12" customHeight="1" x14ac:dyDescent="0.25">
      <c r="A65" s="97" t="s">
        <v>53</v>
      </c>
      <c r="B65" s="98">
        <v>37.101578808109807</v>
      </c>
      <c r="C65" s="98">
        <v>41.001707412464356</v>
      </c>
      <c r="D65" s="98">
        <v>38.624079590293313</v>
      </c>
      <c r="E65" s="98">
        <v>40.335392886673887</v>
      </c>
      <c r="F65" s="98">
        <v>39.829278470667205</v>
      </c>
      <c r="G65" s="98">
        <v>39.101735940782831</v>
      </c>
      <c r="H65" s="98">
        <v>38.468887488425139</v>
      </c>
      <c r="I65" s="98">
        <v>35.838660026037545</v>
      </c>
      <c r="J65" s="98">
        <v>38.610520874180828</v>
      </c>
      <c r="K65" s="98">
        <v>38.604831987913947</v>
      </c>
      <c r="L65" s="98">
        <v>45.260585930883721</v>
      </c>
      <c r="M65" s="98">
        <v>34.737506943162778</v>
      </c>
      <c r="N65" s="98">
        <v>39.526816611773839</v>
      </c>
      <c r="O65" s="98">
        <v>43.872323877981067</v>
      </c>
      <c r="P65" s="98">
        <v>32.245818831136241</v>
      </c>
      <c r="Q65" s="98">
        <v>36.466790562685112</v>
      </c>
      <c r="R65" s="98">
        <v>38.973970811873919</v>
      </c>
      <c r="S65" s="98">
        <v>38.692147645489598</v>
      </c>
      <c r="T65" s="98">
        <v>39.26581902205789</v>
      </c>
      <c r="U65" s="98">
        <v>39.497654084883266</v>
      </c>
      <c r="V65" s="98">
        <v>37.845344576594741</v>
      </c>
      <c r="W65" s="98">
        <v>45.942996199588428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0.30265846098832438</v>
      </c>
      <c r="C66" s="122">
        <f t="shared" si="27"/>
        <v>0.39389890791241677</v>
      </c>
      <c r="D66" s="122">
        <f t="shared" si="27"/>
        <v>0.47457116705441116</v>
      </c>
      <c r="E66" s="122">
        <f t="shared" si="27"/>
        <v>1.3624639007962083</v>
      </c>
      <c r="F66" s="122">
        <f t="shared" si="27"/>
        <v>0.66140113377941223</v>
      </c>
      <c r="G66" s="122">
        <f t="shared" si="27"/>
        <v>0.90330890621224014</v>
      </c>
      <c r="H66" s="122">
        <f t="shared" si="27"/>
        <v>2.2383403188729263</v>
      </c>
      <c r="I66" s="122">
        <f t="shared" si="27"/>
        <v>1.1125933319262105</v>
      </c>
      <c r="J66" s="122">
        <f t="shared" si="27"/>
        <v>1.351246944726628</v>
      </c>
      <c r="K66" s="122">
        <f t="shared" si="27"/>
        <v>1.5810896541198112</v>
      </c>
      <c r="L66" s="122">
        <f t="shared" si="27"/>
        <v>2.2565764252702745</v>
      </c>
      <c r="M66" s="122">
        <f t="shared" si="27"/>
        <v>1.8045253409080755</v>
      </c>
      <c r="N66" s="122">
        <f t="shared" si="27"/>
        <v>1.8549984538904138</v>
      </c>
      <c r="O66" s="122">
        <f t="shared" si="27"/>
        <v>1.9591778294372089</v>
      </c>
      <c r="P66" s="122">
        <f t="shared" si="27"/>
        <v>1.5772197736116929</v>
      </c>
      <c r="Q66" s="122">
        <f t="shared" si="27"/>
        <v>2.3530101474235421</v>
      </c>
      <c r="R66" s="122">
        <f t="shared" si="27"/>
        <v>2.155689246688878</v>
      </c>
      <c r="S66" s="122">
        <f t="shared" si="27"/>
        <v>2.1793983825389378</v>
      </c>
      <c r="T66" s="122">
        <f t="shared" si="27"/>
        <v>2.2097168717731144</v>
      </c>
      <c r="U66" s="122">
        <f t="shared" si="27"/>
        <v>2.2674722012895776</v>
      </c>
      <c r="V66" s="122">
        <f t="shared" si="27"/>
        <v>3.4799683938669932</v>
      </c>
      <c r="W66" s="122">
        <f t="shared" si="27"/>
        <v>3.4980246819575256</v>
      </c>
      <c r="DA66" s="130" t="s">
        <v>1631</v>
      </c>
    </row>
    <row r="67" spans="1:105" ht="12" customHeight="1" x14ac:dyDescent="0.25">
      <c r="A67" s="97" t="s">
        <v>53</v>
      </c>
      <c r="B67" s="98">
        <v>0.30265846098832438</v>
      </c>
      <c r="C67" s="98">
        <v>0.39389890791241677</v>
      </c>
      <c r="D67" s="98">
        <v>0.47457116705441116</v>
      </c>
      <c r="E67" s="98">
        <v>1.3624639007962083</v>
      </c>
      <c r="F67" s="98">
        <v>0.66140113377941223</v>
      </c>
      <c r="G67" s="98">
        <v>0.90330890621224014</v>
      </c>
      <c r="H67" s="98">
        <v>2.2383403188729263</v>
      </c>
      <c r="I67" s="98">
        <v>1.1125933319262105</v>
      </c>
      <c r="J67" s="98">
        <v>1.351246944726628</v>
      </c>
      <c r="K67" s="98">
        <v>1.5810896541198112</v>
      </c>
      <c r="L67" s="98">
        <v>2.2565764252702745</v>
      </c>
      <c r="M67" s="98">
        <v>1.8045253409080755</v>
      </c>
      <c r="N67" s="98">
        <v>1.8549984538904138</v>
      </c>
      <c r="O67" s="98">
        <v>1.9591778294372089</v>
      </c>
      <c r="P67" s="98">
        <v>1.5772197736116929</v>
      </c>
      <c r="Q67" s="98">
        <v>2.3530101474235421</v>
      </c>
      <c r="R67" s="98">
        <v>2.155689246688878</v>
      </c>
      <c r="S67" s="98">
        <v>2.1793983825389378</v>
      </c>
      <c r="T67" s="98">
        <v>2.2097168717731144</v>
      </c>
      <c r="U67" s="98">
        <v>2.2674722012895776</v>
      </c>
      <c r="V67" s="98">
        <v>3.4799683938669932</v>
      </c>
      <c r="W67" s="98">
        <v>3.4980246819575256</v>
      </c>
      <c r="DA67" s="63" t="s">
        <v>1632</v>
      </c>
    </row>
    <row r="68" spans="1:105" ht="12" customHeight="1" x14ac:dyDescent="0.25">
      <c r="A68" s="121" t="s">
        <v>55</v>
      </c>
      <c r="B68" s="122">
        <v>332.27475299001793</v>
      </c>
      <c r="C68" s="122">
        <v>342.89055810378966</v>
      </c>
      <c r="D68" s="122">
        <v>346.30755135920327</v>
      </c>
      <c r="E68" s="122">
        <v>342.14866093057026</v>
      </c>
      <c r="F68" s="122">
        <v>403.62509298167197</v>
      </c>
      <c r="G68" s="122">
        <v>419.51008559900396</v>
      </c>
      <c r="H68" s="122">
        <v>445.18311701857368</v>
      </c>
      <c r="I68" s="122">
        <v>429.49161626788725</v>
      </c>
      <c r="J68" s="122">
        <v>457.58342018879262</v>
      </c>
      <c r="K68" s="122">
        <v>482.0642211950539</v>
      </c>
      <c r="L68" s="122">
        <v>469.5691909254237</v>
      </c>
      <c r="M68" s="122">
        <v>437.65684550699041</v>
      </c>
      <c r="N68" s="122">
        <v>476.18203782220456</v>
      </c>
      <c r="O68" s="122">
        <v>467.02595753999231</v>
      </c>
      <c r="P68" s="122">
        <v>462.30376019953246</v>
      </c>
      <c r="Q68" s="122">
        <v>455.45828991521131</v>
      </c>
      <c r="R68" s="122">
        <v>476.65678243692179</v>
      </c>
      <c r="S68" s="122">
        <v>463.10306406881386</v>
      </c>
      <c r="T68" s="122">
        <v>463.51562319400091</v>
      </c>
      <c r="U68" s="122">
        <v>469.8856010085085</v>
      </c>
      <c r="V68" s="122">
        <v>410.21359609056924</v>
      </c>
      <c r="W68" s="122">
        <v>452.64121792634427</v>
      </c>
      <c r="DA68" s="130" t="s">
        <v>1633</v>
      </c>
    </row>
    <row r="69" spans="1:105" ht="12" customHeight="1" x14ac:dyDescent="0.25">
      <c r="A69" s="97" t="s">
        <v>134</v>
      </c>
      <c r="B69" s="98">
        <v>272.23071428844338</v>
      </c>
      <c r="C69" s="98">
        <v>278.21785979005148</v>
      </c>
      <c r="D69" s="98">
        <v>279.93314775436676</v>
      </c>
      <c r="E69" s="98">
        <v>277.18929151374317</v>
      </c>
      <c r="F69" s="98">
        <v>333.10606483027419</v>
      </c>
      <c r="G69" s="98">
        <v>342.58564346906559</v>
      </c>
      <c r="H69" s="98">
        <v>371.64089607565006</v>
      </c>
      <c r="I69" s="98">
        <v>368.34350035790385</v>
      </c>
      <c r="J69" s="98">
        <v>427.60838771519758</v>
      </c>
      <c r="K69" s="98">
        <v>463.52957838968695</v>
      </c>
      <c r="L69" s="98">
        <v>461.85209935914122</v>
      </c>
      <c r="M69" s="98">
        <v>430.40601408988465</v>
      </c>
      <c r="N69" s="98">
        <v>467.95286039113057</v>
      </c>
      <c r="O69" s="98">
        <v>458.4695163307012</v>
      </c>
      <c r="P69" s="98">
        <v>453.29562724743391</v>
      </c>
      <c r="Q69" s="98">
        <v>441.35499505180968</v>
      </c>
      <c r="R69" s="98">
        <v>467.77145015132129</v>
      </c>
      <c r="S69" s="98">
        <v>454.41756863633378</v>
      </c>
      <c r="T69" s="98">
        <v>455.10750409846378</v>
      </c>
      <c r="U69" s="98">
        <v>461.75405006446715</v>
      </c>
      <c r="V69" s="98">
        <v>399.80132303791538</v>
      </c>
      <c r="W69" s="98">
        <v>441.31225513176076</v>
      </c>
      <c r="DA69" s="63" t="s">
        <v>1634</v>
      </c>
    </row>
    <row r="70" spans="1:105" ht="12" customHeight="1" x14ac:dyDescent="0.25">
      <c r="A70" s="97" t="s">
        <v>133</v>
      </c>
      <c r="B70" s="98">
        <v>6.1349830542211398E-3</v>
      </c>
      <c r="C70" s="98">
        <v>1.6246396421955602E-2</v>
      </c>
      <c r="D70" s="98">
        <v>2.0012455667180656E-2</v>
      </c>
      <c r="E70" s="98">
        <v>3.0502179361835163E-2</v>
      </c>
      <c r="F70" s="98">
        <v>4.0795413716830459E-2</v>
      </c>
      <c r="G70" s="98">
        <v>4.181758017410897E-2</v>
      </c>
      <c r="H70" s="98">
        <v>5.5896272250290258E-2</v>
      </c>
      <c r="I70" s="98">
        <v>7.8002240952759636E-2</v>
      </c>
      <c r="J70" s="98">
        <v>0.1339252174944961</v>
      </c>
      <c r="K70" s="98">
        <v>0.28059354930831737</v>
      </c>
      <c r="L70" s="98">
        <v>0.3517202912382667</v>
      </c>
      <c r="M70" s="98">
        <v>0.35840816738879949</v>
      </c>
      <c r="N70" s="98">
        <v>0.41994403604815794</v>
      </c>
      <c r="O70" s="98">
        <v>0.46455316669031022</v>
      </c>
      <c r="P70" s="98">
        <v>0.49074739885478791</v>
      </c>
      <c r="Q70" s="98">
        <v>0.54273284661475996</v>
      </c>
      <c r="R70" s="98">
        <v>0.65944123422335577</v>
      </c>
      <c r="S70" s="98">
        <v>0.6864702712329942</v>
      </c>
      <c r="T70" s="98">
        <v>0.71069221046843345</v>
      </c>
      <c r="U70" s="98">
        <v>0.74041304539562958</v>
      </c>
      <c r="V70" s="98">
        <v>0.60605429891636486</v>
      </c>
      <c r="W70" s="98">
        <v>0.74535625237195258</v>
      </c>
      <c r="DA70" s="63" t="s">
        <v>1635</v>
      </c>
    </row>
    <row r="71" spans="1:105" ht="12" customHeight="1" x14ac:dyDescent="0.25">
      <c r="A71" s="100" t="s">
        <v>217</v>
      </c>
      <c r="B71" s="101">
        <v>3.604491882701196E-3</v>
      </c>
      <c r="C71" s="101">
        <v>9.1225131840852302E-3</v>
      </c>
      <c r="D71" s="101">
        <v>1.1373052791256947E-2</v>
      </c>
      <c r="E71" s="101">
        <v>1.7430814020282966E-2</v>
      </c>
      <c r="F71" s="101">
        <v>2.216305575452869E-2</v>
      </c>
      <c r="G71" s="101">
        <v>2.3054864360707434E-2</v>
      </c>
      <c r="H71" s="101">
        <v>3.1003893013644909E-2</v>
      </c>
      <c r="I71" s="101">
        <v>4.4793158014779177E-2</v>
      </c>
      <c r="J71" s="101">
        <v>6.982691793363438E-2</v>
      </c>
      <c r="K71" s="101">
        <v>0.14808992989484082</v>
      </c>
      <c r="L71" s="101">
        <v>0.18574794271255476</v>
      </c>
      <c r="M71" s="101">
        <v>0.18455992728495957</v>
      </c>
      <c r="N71" s="101">
        <v>0.21955560828175102</v>
      </c>
      <c r="O71" s="101">
        <v>0.21007280002974918</v>
      </c>
      <c r="P71" s="101">
        <v>0.21086965772347105</v>
      </c>
      <c r="Q71" s="101">
        <v>0.24592570198496</v>
      </c>
      <c r="R71" s="101">
        <v>0.34578883798176124</v>
      </c>
      <c r="S71" s="101">
        <v>0.37241498314823329</v>
      </c>
      <c r="T71" s="101">
        <v>0.36433399098652769</v>
      </c>
      <c r="U71" s="101">
        <v>0.38220083334660993</v>
      </c>
      <c r="V71" s="101">
        <v>0.27702073449904246</v>
      </c>
      <c r="W71" s="101">
        <v>0.35708077376187009</v>
      </c>
      <c r="DA71" s="131" t="s">
        <v>1636</v>
      </c>
    </row>
    <row r="72" spans="1:105" ht="12" customHeight="1" x14ac:dyDescent="0.25">
      <c r="A72" s="103" t="s">
        <v>52</v>
      </c>
      <c r="B72" s="104">
        <v>2.5304911715199434E-3</v>
      </c>
      <c r="C72" s="104">
        <v>7.1238832378703728E-3</v>
      </c>
      <c r="D72" s="104">
        <v>8.6394028759237077E-3</v>
      </c>
      <c r="E72" s="104">
        <v>1.3071365341552198E-2</v>
      </c>
      <c r="F72" s="104">
        <v>1.8632357962301768E-2</v>
      </c>
      <c r="G72" s="104">
        <v>1.8762715813401533E-2</v>
      </c>
      <c r="H72" s="104">
        <v>2.4892379236645345E-2</v>
      </c>
      <c r="I72" s="104">
        <v>3.3209082937980458E-2</v>
      </c>
      <c r="J72" s="104">
        <v>6.4098299560861702E-2</v>
      </c>
      <c r="K72" s="104">
        <v>0.13250361941347655</v>
      </c>
      <c r="L72" s="104">
        <v>0.16597234852571194</v>
      </c>
      <c r="M72" s="104">
        <v>0.17384824010383992</v>
      </c>
      <c r="N72" s="104">
        <v>0.20038842776640692</v>
      </c>
      <c r="O72" s="104">
        <v>0.25448036666056101</v>
      </c>
      <c r="P72" s="104">
        <v>0.27987774113131686</v>
      </c>
      <c r="Q72" s="104">
        <v>0.29680714462979996</v>
      </c>
      <c r="R72" s="104">
        <v>0.31365239624159458</v>
      </c>
      <c r="S72" s="104">
        <v>0.31405528808476096</v>
      </c>
      <c r="T72" s="104">
        <v>0.34635821948190582</v>
      </c>
      <c r="U72" s="104">
        <v>0.35821221204901965</v>
      </c>
      <c r="V72" s="104">
        <v>0.32903356441732234</v>
      </c>
      <c r="W72" s="104">
        <v>0.38827547861008244</v>
      </c>
      <c r="DA72" s="132" t="s">
        <v>1637</v>
      </c>
    </row>
    <row r="73" spans="1:105" ht="12" customHeight="1" x14ac:dyDescent="0.25">
      <c r="A73" s="106" t="s">
        <v>122</v>
      </c>
      <c r="B73" s="101">
        <v>59.885258654872466</v>
      </c>
      <c r="C73" s="101">
        <v>64.055538358137952</v>
      </c>
      <c r="D73" s="101">
        <v>65.640042021614974</v>
      </c>
      <c r="E73" s="101">
        <v>63.970348390818955</v>
      </c>
      <c r="F73" s="101">
        <v>69.47908047609917</v>
      </c>
      <c r="G73" s="101">
        <v>75.810822513215172</v>
      </c>
      <c r="H73" s="101">
        <v>72.305829850567207</v>
      </c>
      <c r="I73" s="101">
        <v>60.113417024668813</v>
      </c>
      <c r="J73" s="101">
        <v>29.551722229794059</v>
      </c>
      <c r="K73" s="101">
        <v>18.015118832985369</v>
      </c>
      <c r="L73" s="101">
        <v>7.2081079015134515</v>
      </c>
      <c r="M73" s="101">
        <v>6.7145173210779028</v>
      </c>
      <c r="N73" s="101">
        <v>7.5757297876712775</v>
      </c>
      <c r="O73" s="101">
        <v>7.5180852052705109</v>
      </c>
      <c r="P73" s="101">
        <v>7.5708231314514256</v>
      </c>
      <c r="Q73" s="101">
        <v>11.545235410342977</v>
      </c>
      <c r="R73" s="101">
        <v>6.6558047271714535</v>
      </c>
      <c r="S73" s="101">
        <v>6.4542703802790333</v>
      </c>
      <c r="T73" s="101">
        <v>6.2202750369735993</v>
      </c>
      <c r="U73" s="101">
        <v>5.9975059620839399</v>
      </c>
      <c r="V73" s="101">
        <v>8.2494561006376017</v>
      </c>
      <c r="W73" s="101">
        <v>8.9250709167595019</v>
      </c>
      <c r="DA73" s="131" t="s">
        <v>1638</v>
      </c>
    </row>
    <row r="74" spans="1:105" ht="12" customHeight="1" x14ac:dyDescent="0.25">
      <c r="A74" s="107" t="s">
        <v>121</v>
      </c>
      <c r="B74" s="104">
        <v>0.15264506364787039</v>
      </c>
      <c r="C74" s="104">
        <v>0.60091355917830103</v>
      </c>
      <c r="D74" s="104">
        <v>0.71434912755435498</v>
      </c>
      <c r="E74" s="104">
        <v>0.95851884664624598</v>
      </c>
      <c r="F74" s="104">
        <v>0.99915226158178205</v>
      </c>
      <c r="G74" s="104">
        <v>1.0718020365491236</v>
      </c>
      <c r="H74" s="104">
        <v>1.1804948201061345</v>
      </c>
      <c r="I74" s="104">
        <v>0.95669664436185053</v>
      </c>
      <c r="J74" s="104">
        <v>0.28938502630649465</v>
      </c>
      <c r="K74" s="104">
        <v>0.23893042307327411</v>
      </c>
      <c r="L74" s="104">
        <v>0.1572633735307355</v>
      </c>
      <c r="M74" s="104">
        <v>0.17790592863908145</v>
      </c>
      <c r="N74" s="104">
        <v>0.23350360735457903</v>
      </c>
      <c r="O74" s="104">
        <v>0.57380283733025883</v>
      </c>
      <c r="P74" s="104">
        <v>0.94656242179231276</v>
      </c>
      <c r="Q74" s="104">
        <v>2.0153266064438959</v>
      </c>
      <c r="R74" s="104">
        <v>1.5700863242056657</v>
      </c>
      <c r="S74" s="104">
        <v>1.5447547809680553</v>
      </c>
      <c r="T74" s="104">
        <v>1.4771518480950983</v>
      </c>
      <c r="U74" s="104">
        <v>1.3936319365617234</v>
      </c>
      <c r="V74" s="104">
        <v>1.5567626530999061</v>
      </c>
      <c r="W74" s="104">
        <v>1.6585356254520258</v>
      </c>
      <c r="DA74" s="132" t="s">
        <v>1639</v>
      </c>
    </row>
    <row r="75" spans="1:105" ht="12" customHeight="1" x14ac:dyDescent="0.25">
      <c r="A75" s="108" t="s">
        <v>53</v>
      </c>
      <c r="B75" s="98">
        <v>8.2802625129091645E-2</v>
      </c>
      <c r="C75" s="98">
        <v>0.31562972853433768</v>
      </c>
      <c r="D75" s="98">
        <v>0.38179289914182224</v>
      </c>
      <c r="E75" s="98">
        <v>0.51880319527785912</v>
      </c>
      <c r="F75" s="98">
        <v>0.51357966615356576</v>
      </c>
      <c r="G75" s="98">
        <v>0.56007724930238589</v>
      </c>
      <c r="H75" s="98">
        <v>0.62370064385633339</v>
      </c>
      <c r="I75" s="98">
        <v>0.52814816607029091</v>
      </c>
      <c r="J75" s="98">
        <v>0.14511024508814113</v>
      </c>
      <c r="K75" s="98">
        <v>0.12241723492020991</v>
      </c>
      <c r="L75" s="98">
        <v>8.090970533574289E-2</v>
      </c>
      <c r="M75" s="98">
        <v>8.9340795649157409E-2</v>
      </c>
      <c r="N75" s="98">
        <v>0.11891778673610466</v>
      </c>
      <c r="O75" s="98">
        <v>0.2509504309259229</v>
      </c>
      <c r="P75" s="98">
        <v>0.39251527093087762</v>
      </c>
      <c r="Q75" s="98">
        <v>0.88473683815780002</v>
      </c>
      <c r="R75" s="98">
        <v>0.80490984724547199</v>
      </c>
      <c r="S75" s="98">
        <v>0.82646805044248994</v>
      </c>
      <c r="T75" s="98">
        <v>0.75165005823055664</v>
      </c>
      <c r="U75" s="98">
        <v>0.71831560476899114</v>
      </c>
      <c r="V75" s="98">
        <v>0.70715579542417262</v>
      </c>
      <c r="W75" s="98">
        <v>0.79333559431233236</v>
      </c>
      <c r="DA75" s="63" t="s">
        <v>1640</v>
      </c>
    </row>
    <row r="76" spans="1:105" ht="12" customHeight="1" x14ac:dyDescent="0.25">
      <c r="A76" s="108" t="s">
        <v>52</v>
      </c>
      <c r="B76" s="98">
        <v>6.9842438518778735E-2</v>
      </c>
      <c r="C76" s="98">
        <v>0.28528383064396334</v>
      </c>
      <c r="D76" s="98">
        <v>0.33255622841253268</v>
      </c>
      <c r="E76" s="98">
        <v>0.43971565136838686</v>
      </c>
      <c r="F76" s="98">
        <v>0.48557259542821635</v>
      </c>
      <c r="G76" s="98">
        <v>0.51172478724673787</v>
      </c>
      <c r="H76" s="98">
        <v>0.55679417624980099</v>
      </c>
      <c r="I76" s="98">
        <v>0.42854847829155956</v>
      </c>
      <c r="J76" s="98">
        <v>0.14427478121835355</v>
      </c>
      <c r="K76" s="98">
        <v>0.11651318815306419</v>
      </c>
      <c r="L76" s="98">
        <v>7.6353668194992605E-2</v>
      </c>
      <c r="M76" s="98">
        <v>8.856513298992405E-2</v>
      </c>
      <c r="N76" s="98">
        <v>0.11458582061847439</v>
      </c>
      <c r="O76" s="98">
        <v>0.32285240640433588</v>
      </c>
      <c r="P76" s="98">
        <v>0.55404715086143519</v>
      </c>
      <c r="Q76" s="98">
        <v>1.1305897682860957</v>
      </c>
      <c r="R76" s="98">
        <v>0.76517647696019375</v>
      </c>
      <c r="S76" s="98">
        <v>0.71828673052556524</v>
      </c>
      <c r="T76" s="98">
        <v>0.72550178986454172</v>
      </c>
      <c r="U76" s="98">
        <v>0.67531633179273232</v>
      </c>
      <c r="V76" s="98">
        <v>0.84960685767573352</v>
      </c>
      <c r="W76" s="98">
        <v>0.86520003113969357</v>
      </c>
      <c r="DA76" s="63" t="s">
        <v>1641</v>
      </c>
    </row>
    <row r="77" spans="1:105" ht="12" customHeight="1" x14ac:dyDescent="0.25">
      <c r="A77" s="121" t="s">
        <v>54</v>
      </c>
      <c r="B77" s="122">
        <v>52.386962378725499</v>
      </c>
      <c r="C77" s="122">
        <v>56.089469401157217</v>
      </c>
      <c r="D77" s="122">
        <v>56.266371794051665</v>
      </c>
      <c r="E77" s="122">
        <v>60.650176026973064</v>
      </c>
      <c r="F77" s="122">
        <v>66.791142021317157</v>
      </c>
      <c r="G77" s="122">
        <v>70.821227762058427</v>
      </c>
      <c r="H77" s="122">
        <v>72.351658663807498</v>
      </c>
      <c r="I77" s="122">
        <v>72.784205458642376</v>
      </c>
      <c r="J77" s="122">
        <v>58.968598368306068</v>
      </c>
      <c r="K77" s="122">
        <v>65.435071292604789</v>
      </c>
      <c r="L77" s="122">
        <v>66.551420120034081</v>
      </c>
      <c r="M77" s="122">
        <v>62.296439304937209</v>
      </c>
      <c r="N77" s="122">
        <v>67.207401747839697</v>
      </c>
      <c r="O77" s="122">
        <v>66.858054228163752</v>
      </c>
      <c r="P77" s="122">
        <v>66.895257553467232</v>
      </c>
      <c r="Q77" s="122">
        <v>70.471868573523466</v>
      </c>
      <c r="R77" s="122">
        <v>72.913838931974752</v>
      </c>
      <c r="S77" s="122">
        <v>71.389663153619892</v>
      </c>
      <c r="T77" s="122">
        <v>69.962739931963895</v>
      </c>
      <c r="U77" s="122">
        <v>67.770019032162111</v>
      </c>
      <c r="V77" s="122">
        <v>72.924883664674581</v>
      </c>
      <c r="W77" s="122">
        <v>73.655820549716125</v>
      </c>
      <c r="DA77" s="130" t="s">
        <v>1642</v>
      </c>
    </row>
    <row r="78" spans="1:105" ht="12" customHeight="1" x14ac:dyDescent="0.25">
      <c r="A78" s="97" t="s">
        <v>192</v>
      </c>
      <c r="B78" s="98">
        <v>33.376498789630368</v>
      </c>
      <c r="C78" s="98">
        <v>35.601000938202901</v>
      </c>
      <c r="D78" s="98">
        <v>35.645811003842532</v>
      </c>
      <c r="E78" s="98">
        <v>38.258794885040729</v>
      </c>
      <c r="F78" s="98">
        <v>43.155749421236244</v>
      </c>
      <c r="G78" s="98">
        <v>45.053177072347616</v>
      </c>
      <c r="H78" s="98">
        <v>46.985365365442021</v>
      </c>
      <c r="I78" s="98">
        <v>47.571391584597166</v>
      </c>
      <c r="J78" s="98">
        <v>36.941577411138816</v>
      </c>
      <c r="K78" s="98">
        <v>41.750579806287263</v>
      </c>
      <c r="L78" s="98">
        <v>43.159750707422944</v>
      </c>
      <c r="M78" s="98">
        <v>39.383053158650071</v>
      </c>
      <c r="N78" s="98">
        <v>43.056596886374628</v>
      </c>
      <c r="O78" s="98">
        <v>42.605815410054696</v>
      </c>
      <c r="P78" s="98">
        <v>42.503420403120487</v>
      </c>
      <c r="Q78" s="98">
        <v>43.301651940277424</v>
      </c>
      <c r="R78" s="98">
        <v>45.356835769561364</v>
      </c>
      <c r="S78" s="98">
        <v>41.872312983662866</v>
      </c>
      <c r="T78" s="98">
        <v>38.351246775580407</v>
      </c>
      <c r="U78" s="98">
        <v>34.855975924333627</v>
      </c>
      <c r="V78" s="98">
        <v>37.751504729148685</v>
      </c>
      <c r="W78" s="98">
        <v>37.751504729148763</v>
      </c>
      <c r="DA78" s="63" t="s">
        <v>1643</v>
      </c>
    </row>
    <row r="79" spans="1:105" ht="12" customHeight="1" x14ac:dyDescent="0.25">
      <c r="A79" s="109" t="s">
        <v>120</v>
      </c>
      <c r="B79" s="33">
        <v>19.010463589095128</v>
      </c>
      <c r="C79" s="33">
        <v>20.488468462954319</v>
      </c>
      <c r="D79" s="33">
        <v>20.620560790209137</v>
      </c>
      <c r="E79" s="33">
        <v>22.391381141932335</v>
      </c>
      <c r="F79" s="33">
        <v>23.635392600080916</v>
      </c>
      <c r="G79" s="33">
        <v>25.768050689710808</v>
      </c>
      <c r="H79" s="33">
        <v>25.366293298365481</v>
      </c>
      <c r="I79" s="33">
        <v>25.212813874045214</v>
      </c>
      <c r="J79" s="33">
        <v>22.027020957167252</v>
      </c>
      <c r="K79" s="33">
        <v>23.684491486317533</v>
      </c>
      <c r="L79" s="33">
        <v>23.391669412611133</v>
      </c>
      <c r="M79" s="33">
        <v>22.913386146287138</v>
      </c>
      <c r="N79" s="33">
        <v>24.150804861465062</v>
      </c>
      <c r="O79" s="33">
        <v>24.252238818109053</v>
      </c>
      <c r="P79" s="33">
        <v>24.391837150346745</v>
      </c>
      <c r="Q79" s="33">
        <v>27.170216633246042</v>
      </c>
      <c r="R79" s="33">
        <v>27.557003162413384</v>
      </c>
      <c r="S79" s="33">
        <v>29.517350169957023</v>
      </c>
      <c r="T79" s="33">
        <v>31.611493156383489</v>
      </c>
      <c r="U79" s="33">
        <v>32.914043107828476</v>
      </c>
      <c r="V79" s="33">
        <v>35.173378935525889</v>
      </c>
      <c r="W79" s="33">
        <v>35.904315820567362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167.90885046359094</v>
      </c>
      <c r="C81" s="117">
        <f t="shared" si="28"/>
        <v>185.99486069425799</v>
      </c>
      <c r="D81" s="117">
        <f t="shared" si="28"/>
        <v>165.11529129626049</v>
      </c>
      <c r="E81" s="117">
        <f t="shared" si="28"/>
        <v>209.61584863329389</v>
      </c>
      <c r="F81" s="117">
        <f t="shared" si="28"/>
        <v>218.34779346029353</v>
      </c>
      <c r="G81" s="117">
        <f t="shared" si="28"/>
        <v>234.2781476738889</v>
      </c>
      <c r="H81" s="117">
        <f t="shared" si="28"/>
        <v>254.43843403629779</v>
      </c>
      <c r="I81" s="117">
        <f t="shared" si="28"/>
        <v>420.72316479945584</v>
      </c>
      <c r="J81" s="117">
        <f t="shared" si="28"/>
        <v>486.84290175676421</v>
      </c>
      <c r="K81" s="117">
        <f t="shared" si="28"/>
        <v>523.57985446905775</v>
      </c>
      <c r="L81" s="117">
        <f t="shared" si="28"/>
        <v>734.40352799896152</v>
      </c>
      <c r="M81" s="117">
        <f t="shared" si="28"/>
        <v>562.69977941907678</v>
      </c>
      <c r="N81" s="117">
        <f t="shared" si="28"/>
        <v>656.34250535324475</v>
      </c>
      <c r="O81" s="117">
        <f t="shared" si="28"/>
        <v>747.2754815045779</v>
      </c>
      <c r="P81" s="117">
        <f t="shared" si="28"/>
        <v>571.3086817070166</v>
      </c>
      <c r="Q81" s="117">
        <f t="shared" si="28"/>
        <v>659.08819361727399</v>
      </c>
      <c r="R81" s="117">
        <f t="shared" ref="R81:V81" si="29">R82+R85+R87+R100</f>
        <v>734.05213601271578</v>
      </c>
      <c r="S81" s="117">
        <f t="shared" si="29"/>
        <v>697.37048164801456</v>
      </c>
      <c r="T81" s="117">
        <f t="shared" si="29"/>
        <v>678.04394790248</v>
      </c>
      <c r="U81" s="117">
        <f t="shared" si="29"/>
        <v>671.17281721351776</v>
      </c>
      <c r="V81" s="117">
        <f t="shared" si="29"/>
        <v>619.26850719253639</v>
      </c>
      <c r="W81" s="117">
        <f t="shared" ref="W81" si="30">W82+W85+W87+W100</f>
        <v>746.18922586994518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152.25713623326797</v>
      </c>
      <c r="C82" s="122">
        <f t="shared" si="31"/>
        <v>170.75326573302934</v>
      </c>
      <c r="D82" s="122">
        <f t="shared" si="31"/>
        <v>148.60901089105218</v>
      </c>
      <c r="E82" s="122">
        <f t="shared" si="31"/>
        <v>190.31493905916682</v>
      </c>
      <c r="F82" s="122">
        <f t="shared" si="31"/>
        <v>195.0053488945338</v>
      </c>
      <c r="G82" s="122">
        <f t="shared" si="31"/>
        <v>204.03682500134448</v>
      </c>
      <c r="H82" s="122">
        <f t="shared" si="31"/>
        <v>214.24966449949386</v>
      </c>
      <c r="I82" s="122">
        <f t="shared" si="31"/>
        <v>365.66942409651995</v>
      </c>
      <c r="J82" s="122">
        <f t="shared" si="31"/>
        <v>425.41250788559438</v>
      </c>
      <c r="K82" s="122">
        <f t="shared" si="31"/>
        <v>449.41559920015106</v>
      </c>
      <c r="L82" s="122">
        <f t="shared" si="31"/>
        <v>651.89288787338478</v>
      </c>
      <c r="M82" s="122">
        <f t="shared" si="31"/>
        <v>478.12379636868343</v>
      </c>
      <c r="N82" s="122">
        <f t="shared" si="31"/>
        <v>563.9962911853421</v>
      </c>
      <c r="O82" s="122">
        <f t="shared" si="31"/>
        <v>653.58035873854442</v>
      </c>
      <c r="P82" s="122">
        <f t="shared" si="31"/>
        <v>473.63089014406899</v>
      </c>
      <c r="Q82" s="122">
        <f t="shared" si="31"/>
        <v>560.8423314037874</v>
      </c>
      <c r="R82" s="122">
        <f t="shared" ref="R82:V82" si="32">SUM(R83:R84)</f>
        <v>631.56859116812495</v>
      </c>
      <c r="S82" s="122">
        <f t="shared" si="32"/>
        <v>595.77811923292882</v>
      </c>
      <c r="T82" s="122">
        <f t="shared" si="32"/>
        <v>578.37096462951945</v>
      </c>
      <c r="U82" s="122">
        <f t="shared" si="32"/>
        <v>572.68152033025717</v>
      </c>
      <c r="V82" s="122">
        <f t="shared" si="32"/>
        <v>526.1709029636072</v>
      </c>
      <c r="W82" s="122">
        <f t="shared" ref="W82" si="33">SUM(W83:W84)</f>
        <v>653.6102676623459</v>
      </c>
      <c r="DA82" s="130" t="s">
        <v>1646</v>
      </c>
    </row>
    <row r="83" spans="1:105" ht="12" customHeight="1" x14ac:dyDescent="0.25">
      <c r="A83" s="97" t="s">
        <v>204</v>
      </c>
      <c r="B83" s="98">
        <v>151.58490811987113</v>
      </c>
      <c r="C83" s="98">
        <v>170.00106175664209</v>
      </c>
      <c r="D83" s="98">
        <v>147.94877314757045</v>
      </c>
      <c r="E83" s="98">
        <v>189.44883425207391</v>
      </c>
      <c r="F83" s="98">
        <v>194.08265604418037</v>
      </c>
      <c r="G83" s="98">
        <v>203.04195690490457</v>
      </c>
      <c r="H83" s="98">
        <v>213.18432787430842</v>
      </c>
      <c r="I83" s="98">
        <v>363.80238349316738</v>
      </c>
      <c r="J83" s="98">
        <v>423.18493802761947</v>
      </c>
      <c r="K83" s="98">
        <v>447.04245390724498</v>
      </c>
      <c r="L83" s="98">
        <v>648.43701823989284</v>
      </c>
      <c r="M83" s="98">
        <v>475.5913677917456</v>
      </c>
      <c r="N83" s="98">
        <v>560.99633994080591</v>
      </c>
      <c r="O83" s="98">
        <v>650.1002350417391</v>
      </c>
      <c r="P83" s="98">
        <v>471.11711765284599</v>
      </c>
      <c r="Q83" s="98">
        <v>557.86921502851942</v>
      </c>
      <c r="R83" s="98">
        <v>628.20296168911818</v>
      </c>
      <c r="S83" s="98">
        <v>592.5921945160984</v>
      </c>
      <c r="T83" s="98">
        <v>575.25315754275323</v>
      </c>
      <c r="U83" s="98">
        <v>569.55425623387782</v>
      </c>
      <c r="V83" s="98">
        <v>523.29586318907059</v>
      </c>
      <c r="W83" s="98">
        <v>649.94625011942298</v>
      </c>
      <c r="DA83" s="63" t="s">
        <v>1647</v>
      </c>
    </row>
    <row r="84" spans="1:105" ht="12" customHeight="1" x14ac:dyDescent="0.25">
      <c r="A84" s="97" t="s">
        <v>53</v>
      </c>
      <c r="B84" s="98">
        <v>0.67222811339683441</v>
      </c>
      <c r="C84" s="98">
        <v>0.75220397638723657</v>
      </c>
      <c r="D84" s="98">
        <v>0.66023774348172748</v>
      </c>
      <c r="E84" s="98">
        <v>0.86610480709289583</v>
      </c>
      <c r="F84" s="98">
        <v>0.92269285035341508</v>
      </c>
      <c r="G84" s="98">
        <v>0.99486809643990948</v>
      </c>
      <c r="H84" s="98">
        <v>1.0653366251854413</v>
      </c>
      <c r="I84" s="98">
        <v>1.8670406033525822</v>
      </c>
      <c r="J84" s="98">
        <v>2.2275698579748942</v>
      </c>
      <c r="K84" s="98">
        <v>2.3731452929060932</v>
      </c>
      <c r="L84" s="98">
        <v>3.4558696334919121</v>
      </c>
      <c r="M84" s="98">
        <v>2.5324285769378068</v>
      </c>
      <c r="N84" s="98">
        <v>2.9999512445361414</v>
      </c>
      <c r="O84" s="98">
        <v>3.4801236968053497</v>
      </c>
      <c r="P84" s="98">
        <v>2.5137724912229729</v>
      </c>
      <c r="Q84" s="98">
        <v>2.9731163752679453</v>
      </c>
      <c r="R84" s="98">
        <v>3.3656294790068144</v>
      </c>
      <c r="S84" s="98">
        <v>3.1859247168304434</v>
      </c>
      <c r="T84" s="98">
        <v>3.1178070867662733</v>
      </c>
      <c r="U84" s="98">
        <v>3.1272640963793759</v>
      </c>
      <c r="V84" s="98">
        <v>2.8750397745366327</v>
      </c>
      <c r="W84" s="98">
        <v>3.6640175429228958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1.3722847341518374E-2</v>
      </c>
      <c r="C85" s="122">
        <f t="shared" si="34"/>
        <v>1.7378520225626852E-2</v>
      </c>
      <c r="D85" s="122">
        <f t="shared" si="34"/>
        <v>2.1161528941037552E-2</v>
      </c>
      <c r="E85" s="122">
        <f t="shared" si="34"/>
        <v>6.3883116801381659E-2</v>
      </c>
      <c r="F85" s="122">
        <f t="shared" si="34"/>
        <v>3.5737968151894658E-2</v>
      </c>
      <c r="G85" s="122">
        <f t="shared" si="34"/>
        <v>6.6498772715507831E-2</v>
      </c>
      <c r="H85" s="122">
        <f t="shared" si="34"/>
        <v>0.23082791694605456</v>
      </c>
      <c r="I85" s="122">
        <f t="shared" si="34"/>
        <v>0.15312570711761453</v>
      </c>
      <c r="J85" s="122">
        <f t="shared" si="34"/>
        <v>0.23106676636965148</v>
      </c>
      <c r="K85" s="122">
        <f t="shared" si="34"/>
        <v>0.32485298747333213</v>
      </c>
      <c r="L85" s="122">
        <f t="shared" si="34"/>
        <v>0.52102476566952938</v>
      </c>
      <c r="M85" s="122">
        <f t="shared" si="34"/>
        <v>0.44886081873641337</v>
      </c>
      <c r="N85" s="122">
        <f t="shared" si="34"/>
        <v>0.46775596432356709</v>
      </c>
      <c r="O85" s="122">
        <f t="shared" si="34"/>
        <v>0.47308418329321961</v>
      </c>
      <c r="P85" s="122">
        <f t="shared" si="34"/>
        <v>0.36069925629395849</v>
      </c>
      <c r="Q85" s="122">
        <f t="shared" si="34"/>
        <v>0.50113861655891878</v>
      </c>
      <c r="R85" s="122">
        <f t="shared" si="34"/>
        <v>0.4282302772168608</v>
      </c>
      <c r="S85" s="122">
        <f t="shared" si="34"/>
        <v>0.40869047816007931</v>
      </c>
      <c r="T85" s="122">
        <f t="shared" si="34"/>
        <v>0.39477172261016702</v>
      </c>
      <c r="U85" s="122">
        <f t="shared" si="34"/>
        <v>0.38277910050164454</v>
      </c>
      <c r="V85" s="122">
        <f t="shared" si="34"/>
        <v>0.59318159153705152</v>
      </c>
      <c r="W85" s="122">
        <f t="shared" si="34"/>
        <v>0.61111489834380317</v>
      </c>
      <c r="DA85" s="130" t="s">
        <v>1649</v>
      </c>
    </row>
    <row r="86" spans="1:105" ht="12" customHeight="1" x14ac:dyDescent="0.25">
      <c r="A86" s="97" t="s">
        <v>53</v>
      </c>
      <c r="B86" s="98">
        <v>1.3722847341518374E-2</v>
      </c>
      <c r="C86" s="98">
        <v>1.7378520225626852E-2</v>
      </c>
      <c r="D86" s="98">
        <v>2.1161528941037552E-2</v>
      </c>
      <c r="E86" s="98">
        <v>6.3883116801381659E-2</v>
      </c>
      <c r="F86" s="98">
        <v>3.5737968151894658E-2</v>
      </c>
      <c r="G86" s="98">
        <v>6.6498772715507831E-2</v>
      </c>
      <c r="H86" s="98">
        <v>0.23082791694605456</v>
      </c>
      <c r="I86" s="98">
        <v>0.15312570711761453</v>
      </c>
      <c r="J86" s="98">
        <v>0.23106676636965148</v>
      </c>
      <c r="K86" s="98">
        <v>0.32485298747333213</v>
      </c>
      <c r="L86" s="98">
        <v>0.52102476566952938</v>
      </c>
      <c r="M86" s="98">
        <v>0.44886081873641337</v>
      </c>
      <c r="N86" s="98">
        <v>0.46775596432356709</v>
      </c>
      <c r="O86" s="98">
        <v>0.47308418329321961</v>
      </c>
      <c r="P86" s="98">
        <v>0.36069925629395849</v>
      </c>
      <c r="Q86" s="98">
        <v>0.50113861655891878</v>
      </c>
      <c r="R86" s="98">
        <v>0.4282302772168608</v>
      </c>
      <c r="S86" s="98">
        <v>0.40869047816007931</v>
      </c>
      <c r="T86" s="98">
        <v>0.39477172261016702</v>
      </c>
      <c r="U86" s="98">
        <v>0.38277910050164454</v>
      </c>
      <c r="V86" s="98">
        <v>0.59318159153705152</v>
      </c>
      <c r="W86" s="98">
        <v>0.61111489834380317</v>
      </c>
      <c r="DA86" s="63" t="s">
        <v>1650</v>
      </c>
    </row>
    <row r="87" spans="1:105" ht="12" customHeight="1" x14ac:dyDescent="0.25">
      <c r="A87" s="121" t="s">
        <v>55</v>
      </c>
      <c r="B87" s="122">
        <v>13.50861457060161</v>
      </c>
      <c r="C87" s="122">
        <v>13.073319315611071</v>
      </c>
      <c r="D87" s="122">
        <v>14.19315354880378</v>
      </c>
      <c r="E87" s="122">
        <v>16.387254470539279</v>
      </c>
      <c r="F87" s="122">
        <v>19.989015923766086</v>
      </c>
      <c r="G87" s="122">
        <v>25.862702759049014</v>
      </c>
      <c r="H87" s="122">
        <v>34.575030754319044</v>
      </c>
      <c r="I87" s="122">
        <v>47.718293995643357</v>
      </c>
      <c r="J87" s="122">
        <v>53.696371711396424</v>
      </c>
      <c r="K87" s="122">
        <v>64.819493409779483</v>
      </c>
      <c r="L87" s="122">
        <v>71.901024611692463</v>
      </c>
      <c r="M87" s="122">
        <v>74.090341791950522</v>
      </c>
      <c r="N87" s="122">
        <v>80.897923223248171</v>
      </c>
      <c r="O87" s="122">
        <v>81.959605646951971</v>
      </c>
      <c r="P87" s="122">
        <v>85.691865260291209</v>
      </c>
      <c r="Q87" s="122">
        <v>85.34660061662197</v>
      </c>
      <c r="R87" s="122">
        <v>89.271936890341564</v>
      </c>
      <c r="S87" s="122">
        <v>88.440423497196363</v>
      </c>
      <c r="T87" s="122">
        <v>86.805560615997166</v>
      </c>
      <c r="U87" s="122">
        <v>85.952713692968246</v>
      </c>
      <c r="V87" s="122">
        <v>79.923671576816957</v>
      </c>
      <c r="W87" s="122">
        <v>79.543108045227541</v>
      </c>
      <c r="DA87" s="130" t="s">
        <v>1651</v>
      </c>
    </row>
    <row r="88" spans="1:105" ht="12" customHeight="1" x14ac:dyDescent="0.25">
      <c r="A88" s="97" t="s">
        <v>132</v>
      </c>
      <c r="B88" s="98">
        <v>0.32111079672387377</v>
      </c>
      <c r="C88" s="98">
        <v>0.34382216425210349</v>
      </c>
      <c r="D88" s="98">
        <v>0.3267212634355357</v>
      </c>
      <c r="E88" s="98">
        <v>0.40980719246607922</v>
      </c>
      <c r="F88" s="98">
        <v>0.53729236510606637</v>
      </c>
      <c r="G88" s="98">
        <v>0.61720044677222374</v>
      </c>
      <c r="H88" s="98">
        <v>0.74877616696404536</v>
      </c>
      <c r="I88" s="98">
        <v>1.4419178740750014</v>
      </c>
      <c r="J88" s="98">
        <v>1.5629269729277255</v>
      </c>
      <c r="K88" s="98">
        <v>1.8918725507755725</v>
      </c>
      <c r="L88" s="98">
        <v>2.454073243994594</v>
      </c>
      <c r="M88" s="98">
        <v>2.3014224761738475</v>
      </c>
      <c r="N88" s="98">
        <v>2.6073667706612964</v>
      </c>
      <c r="O88" s="98">
        <v>2.714585824464478</v>
      </c>
      <c r="P88" s="98">
        <v>2.6410561263001275</v>
      </c>
      <c r="Q88" s="98">
        <v>2.6793345991029343</v>
      </c>
      <c r="R88" s="98">
        <v>3.0122330544212481</v>
      </c>
      <c r="S88" s="98">
        <v>3.5250297331087608</v>
      </c>
      <c r="T88" s="98">
        <v>4.0404346774921578</v>
      </c>
      <c r="U88" s="98">
        <v>4.0595527256634938</v>
      </c>
      <c r="V88" s="98">
        <v>3.6184392899135323</v>
      </c>
      <c r="W88" s="98">
        <v>3.6183321856591544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1.5305512835574913E-4</v>
      </c>
      <c r="J89" s="98">
        <v>4.1064678925414411E-4</v>
      </c>
      <c r="K89" s="98">
        <v>8.3286098690206088E-4</v>
      </c>
      <c r="L89" s="98">
        <v>2.0143215168603643E-3</v>
      </c>
      <c r="M89" s="98">
        <v>1.7551582430508255E-3</v>
      </c>
      <c r="N89" s="98">
        <v>1.9054698554901643E-3</v>
      </c>
      <c r="O89" s="98">
        <v>2.7817065821524271E-3</v>
      </c>
      <c r="P89" s="98">
        <v>2.661215589606641E-3</v>
      </c>
      <c r="Q89" s="98">
        <v>2.8798882665797185E-3</v>
      </c>
      <c r="R89" s="98">
        <v>4.009085435101035E-3</v>
      </c>
      <c r="S89" s="98">
        <v>5.2583048030644709E-3</v>
      </c>
      <c r="T89" s="98">
        <v>6.595765975079302E-3</v>
      </c>
      <c r="U89" s="98">
        <v>6.4807152852286443E-3</v>
      </c>
      <c r="V89" s="98">
        <v>5.614101047401167E-3</v>
      </c>
      <c r="W89" s="98">
        <v>5.5401739269427463E-3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6.6646515275702544E-5</v>
      </c>
      <c r="J90" s="101">
        <v>2.0034769008594897E-4</v>
      </c>
      <c r="K90" s="101">
        <v>4.1128918497930662E-4</v>
      </c>
      <c r="L90" s="101">
        <v>9.9794001599636905E-4</v>
      </c>
      <c r="M90" s="101">
        <v>8.4687739437416018E-4</v>
      </c>
      <c r="N90" s="101">
        <v>9.3645276260800664E-4</v>
      </c>
      <c r="O90" s="101">
        <v>1.172255034332734E-3</v>
      </c>
      <c r="P90" s="101">
        <v>1.0695570531583799E-3</v>
      </c>
      <c r="Q90" s="101">
        <v>1.2354110709748476E-3</v>
      </c>
      <c r="R90" s="101">
        <v>2.0021610177525704E-3</v>
      </c>
      <c r="S90" s="101">
        <v>2.7241600793569245E-3</v>
      </c>
      <c r="T90" s="101">
        <v>3.22635241133978E-3</v>
      </c>
      <c r="U90" s="101">
        <v>3.2159759702029491E-3</v>
      </c>
      <c r="V90" s="101">
        <v>2.4645029593041851E-3</v>
      </c>
      <c r="W90" s="101">
        <v>2.5716072136876267E-3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8.6408613080046599E-5</v>
      </c>
      <c r="J91" s="104">
        <v>2.1029909916819517E-4</v>
      </c>
      <c r="K91" s="104">
        <v>4.2157180192275425E-4</v>
      </c>
      <c r="L91" s="104">
        <v>1.0163815008639953E-3</v>
      </c>
      <c r="M91" s="104">
        <v>9.0828084867666532E-4</v>
      </c>
      <c r="N91" s="104">
        <v>9.6901709288215766E-4</v>
      </c>
      <c r="O91" s="104">
        <v>1.6094515478196933E-3</v>
      </c>
      <c r="P91" s="104">
        <v>1.5916585364482612E-3</v>
      </c>
      <c r="Q91" s="104">
        <v>1.6444771956048709E-3</v>
      </c>
      <c r="R91" s="104">
        <v>2.0069244173484646E-3</v>
      </c>
      <c r="S91" s="104">
        <v>2.5341447237075469E-3</v>
      </c>
      <c r="T91" s="104">
        <v>3.369413563739522E-3</v>
      </c>
      <c r="U91" s="104">
        <v>3.2647393150256948E-3</v>
      </c>
      <c r="V91" s="104">
        <v>3.1495980880969819E-3</v>
      </c>
      <c r="W91" s="104">
        <v>2.9685667132551196E-3</v>
      </c>
      <c r="DA91" s="132" t="s">
        <v>1655</v>
      </c>
    </row>
    <row r="92" spans="1:105" ht="12" customHeight="1" x14ac:dyDescent="0.25">
      <c r="A92" s="106" t="s">
        <v>124</v>
      </c>
      <c r="B92" s="101">
        <v>1.1122699994387892</v>
      </c>
      <c r="C92" s="101">
        <v>1.109490169912301</v>
      </c>
      <c r="D92" s="101">
        <v>1.2706812280464315</v>
      </c>
      <c r="E92" s="101">
        <v>1.9971332069404937</v>
      </c>
      <c r="F92" s="101">
        <v>3.6224725455472639</v>
      </c>
      <c r="G92" s="101">
        <v>5.2215957958538617</v>
      </c>
      <c r="H92" s="101">
        <v>6.5981252444804479</v>
      </c>
      <c r="I92" s="101">
        <v>7.2712282312417731</v>
      </c>
      <c r="J92" s="101">
        <v>7.0185950379861684</v>
      </c>
      <c r="K92" s="101">
        <v>8.1620795943678495</v>
      </c>
      <c r="L92" s="101">
        <v>8.5995141027723143</v>
      </c>
      <c r="M92" s="101">
        <v>8.9470324357235711</v>
      </c>
      <c r="N92" s="101">
        <v>9.2845791101623547</v>
      </c>
      <c r="O92" s="101">
        <v>9.2967478284216725</v>
      </c>
      <c r="P92" s="101">
        <v>10.386794925342938</v>
      </c>
      <c r="Q92" s="101">
        <v>9.615654826013321</v>
      </c>
      <c r="R92" s="101">
        <v>10.516656778854667</v>
      </c>
      <c r="S92" s="101">
        <v>9.6845119543448757</v>
      </c>
      <c r="T92" s="101">
        <v>8.781381213212752</v>
      </c>
      <c r="U92" s="101">
        <v>8.5655125887919219</v>
      </c>
      <c r="V92" s="101">
        <v>7.7083564781304332</v>
      </c>
      <c r="W92" s="101">
        <v>7.5275562504774989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2.6225079615871876E-4</v>
      </c>
      <c r="F93" s="104">
        <v>4.1839739028325812E-4</v>
      </c>
      <c r="G93" s="104">
        <v>1.0165672069264451E-3</v>
      </c>
      <c r="H93" s="104">
        <v>1.4051872426226757E-3</v>
      </c>
      <c r="I93" s="104">
        <v>2.2216720258571186E-3</v>
      </c>
      <c r="J93" s="104">
        <v>2.4652330873551551E-3</v>
      </c>
      <c r="K93" s="104">
        <v>4.881801808394903E-3</v>
      </c>
      <c r="L93" s="104">
        <v>6.3697048678455371E-3</v>
      </c>
      <c r="M93" s="104">
        <v>7.8000080276059251E-3</v>
      </c>
      <c r="N93" s="104">
        <v>7.8993973380247391E-3</v>
      </c>
      <c r="O93" s="104">
        <v>9.0650816079235943E-3</v>
      </c>
      <c r="P93" s="104">
        <v>1.2061881485752053E-2</v>
      </c>
      <c r="Q93" s="104">
        <v>1.2435793971220365E-2</v>
      </c>
      <c r="R93" s="104">
        <v>1.6645436014388695E-2</v>
      </c>
      <c r="S93" s="104">
        <v>1.672894692716824E-2</v>
      </c>
      <c r="T93" s="104">
        <v>1.5577483262764754E-2</v>
      </c>
      <c r="U93" s="104">
        <v>1.5624415569994228E-2</v>
      </c>
      <c r="V93" s="104">
        <v>1.4136423472254838E-2</v>
      </c>
      <c r="W93" s="104">
        <v>1.3946488287100791E-2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1.4885124876995069E-4</v>
      </c>
      <c r="F94" s="98">
        <v>2.262583388198531E-4</v>
      </c>
      <c r="G94" s="98">
        <v>5.5780610754011786E-4</v>
      </c>
      <c r="H94" s="98">
        <v>7.7924718324337474E-4</v>
      </c>
      <c r="I94" s="98">
        <v>1.2826064021309513E-3</v>
      </c>
      <c r="J94" s="98">
        <v>1.3007583598093841E-3</v>
      </c>
      <c r="K94" s="98">
        <v>2.6196028207388028E-3</v>
      </c>
      <c r="L94" s="98">
        <v>3.4255229763861922E-3</v>
      </c>
      <c r="M94" s="98">
        <v>4.0944729162009138E-3</v>
      </c>
      <c r="N94" s="98">
        <v>4.2085772882764589E-3</v>
      </c>
      <c r="O94" s="98">
        <v>4.1713845617171322E-3</v>
      </c>
      <c r="P94" s="98">
        <v>5.2379204413442139E-3</v>
      </c>
      <c r="Q94" s="98">
        <v>5.6713082012372308E-3</v>
      </c>
      <c r="R94" s="98">
        <v>8.723809776495008E-3</v>
      </c>
      <c r="S94" s="98">
        <v>9.0397415540830941E-3</v>
      </c>
      <c r="T94" s="98">
        <v>7.9167925532898399E-3</v>
      </c>
      <c r="U94" s="98">
        <v>8.0007431537289335E-3</v>
      </c>
      <c r="V94" s="98">
        <v>6.373001134836691E-3</v>
      </c>
      <c r="W94" s="98">
        <v>6.5897365595216318E-3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1.1339954738876808E-4</v>
      </c>
      <c r="F95" s="98">
        <v>1.9213905146340499E-4</v>
      </c>
      <c r="G95" s="98">
        <v>4.5876109938632721E-4</v>
      </c>
      <c r="H95" s="98">
        <v>6.2594005937930092E-4</v>
      </c>
      <c r="I95" s="98">
        <v>9.3906562372616728E-4</v>
      </c>
      <c r="J95" s="98">
        <v>1.1644747275457712E-3</v>
      </c>
      <c r="K95" s="98">
        <v>2.2621989876561001E-3</v>
      </c>
      <c r="L95" s="98">
        <v>2.9441818914593453E-3</v>
      </c>
      <c r="M95" s="98">
        <v>3.7055351114050118E-3</v>
      </c>
      <c r="N95" s="98">
        <v>3.6908200497482793E-3</v>
      </c>
      <c r="O95" s="98">
        <v>4.8936970462064621E-3</v>
      </c>
      <c r="P95" s="98">
        <v>6.8239610444078402E-3</v>
      </c>
      <c r="Q95" s="98">
        <v>6.7644857699831352E-3</v>
      </c>
      <c r="R95" s="98">
        <v>7.9216262378936867E-3</v>
      </c>
      <c r="S95" s="98">
        <v>7.6892053730851445E-3</v>
      </c>
      <c r="T95" s="98">
        <v>7.6606907094749141E-3</v>
      </c>
      <c r="U95" s="98">
        <v>7.6236724162652954E-3</v>
      </c>
      <c r="V95" s="98">
        <v>7.763422337418148E-3</v>
      </c>
      <c r="W95" s="98">
        <v>7.35675172757916E-3</v>
      </c>
      <c r="DA95" s="63" t="s">
        <v>1659</v>
      </c>
    </row>
    <row r="96" spans="1:105" ht="12" customHeight="1" x14ac:dyDescent="0.25">
      <c r="A96" s="106" t="s">
        <v>122</v>
      </c>
      <c r="B96" s="101">
        <v>12.04451860919273</v>
      </c>
      <c r="C96" s="101">
        <v>11.539471648773702</v>
      </c>
      <c r="D96" s="101">
        <v>12.4844101184314</v>
      </c>
      <c r="E96" s="101">
        <v>13.758101661544829</v>
      </c>
      <c r="F96" s="101">
        <v>15.593797435078185</v>
      </c>
      <c r="G96" s="101">
        <v>19.751548395546987</v>
      </c>
      <c r="H96" s="101">
        <v>26.744262914677879</v>
      </c>
      <c r="I96" s="101">
        <v>37.378108832139546</v>
      </c>
      <c r="J96" s="101">
        <v>42.794914314769287</v>
      </c>
      <c r="K96" s="101">
        <v>49.940091874529593</v>
      </c>
      <c r="L96" s="101">
        <v>55.112122049771493</v>
      </c>
      <c r="M96" s="101">
        <v>56.651550636066382</v>
      </c>
      <c r="N96" s="101">
        <v>62.425881526540323</v>
      </c>
      <c r="O96" s="101">
        <v>62.843056988638693</v>
      </c>
      <c r="P96" s="101">
        <v>64.534649419160061</v>
      </c>
      <c r="Q96" s="101">
        <v>63.518253401811926</v>
      </c>
      <c r="R96" s="101">
        <v>65.00183403217909</v>
      </c>
      <c r="S96" s="101">
        <v>63.862500279921264</v>
      </c>
      <c r="T96" s="101">
        <v>62.583237329817983</v>
      </c>
      <c r="U96" s="101">
        <v>61.987373830655834</v>
      </c>
      <c r="V96" s="101">
        <v>58.14862076522941</v>
      </c>
      <c r="W96" s="101">
        <v>57.866930866107552</v>
      </c>
      <c r="DA96" s="131" t="s">
        <v>1660</v>
      </c>
    </row>
    <row r="97" spans="1:105" ht="12" customHeight="1" x14ac:dyDescent="0.25">
      <c r="A97" s="107" t="s">
        <v>121</v>
      </c>
      <c r="B97" s="104">
        <v>3.0715165246217823E-2</v>
      </c>
      <c r="C97" s="104">
        <v>8.0535332672963922E-2</v>
      </c>
      <c r="D97" s="104">
        <v>0.11134093889041285</v>
      </c>
      <c r="E97" s="104">
        <v>0.22195015879171842</v>
      </c>
      <c r="F97" s="104">
        <v>0.23503518064428525</v>
      </c>
      <c r="G97" s="104">
        <v>0.27134155366901502</v>
      </c>
      <c r="H97" s="104">
        <v>0.48246124095405352</v>
      </c>
      <c r="I97" s="104">
        <v>1.6246643310328266</v>
      </c>
      <c r="J97" s="104">
        <v>2.3170595058366326</v>
      </c>
      <c r="K97" s="104">
        <v>4.8197347273111681</v>
      </c>
      <c r="L97" s="104">
        <v>5.7269311887693535</v>
      </c>
      <c r="M97" s="104">
        <v>6.1807810777160572</v>
      </c>
      <c r="N97" s="104">
        <v>6.5702909486906762</v>
      </c>
      <c r="O97" s="104">
        <v>7.0933682172370629</v>
      </c>
      <c r="P97" s="104">
        <v>8.1146416924127234</v>
      </c>
      <c r="Q97" s="104">
        <v>9.5180421074559831</v>
      </c>
      <c r="R97" s="104">
        <v>10.720558503437061</v>
      </c>
      <c r="S97" s="104">
        <v>11.346394278091221</v>
      </c>
      <c r="T97" s="104">
        <v>11.378334146236426</v>
      </c>
      <c r="U97" s="104">
        <v>11.318169417001762</v>
      </c>
      <c r="V97" s="104">
        <v>10.428504519023928</v>
      </c>
      <c r="W97" s="104">
        <v>10.510802080769299</v>
      </c>
      <c r="DA97" s="132" t="s">
        <v>1661</v>
      </c>
    </row>
    <row r="98" spans="1:105" ht="12" customHeight="1" x14ac:dyDescent="0.25">
      <c r="A98" s="108" t="s">
        <v>53</v>
      </c>
      <c r="B98" s="98">
        <v>1.6661503836951367E-2</v>
      </c>
      <c r="C98" s="98">
        <v>4.2372975832665444E-2</v>
      </c>
      <c r="D98" s="98">
        <v>5.9541634415192599E-2</v>
      </c>
      <c r="E98" s="98">
        <v>0.12006138718356078</v>
      </c>
      <c r="F98" s="98">
        <v>0.12074301788703461</v>
      </c>
      <c r="G98" s="98">
        <v>0.14170543312321993</v>
      </c>
      <c r="H98" s="98">
        <v>0.25454612434476165</v>
      </c>
      <c r="I98" s="98">
        <v>0.89444041468815905</v>
      </c>
      <c r="J98" s="98">
        <v>1.1598722551293492</v>
      </c>
      <c r="K98" s="98">
        <v>2.4625017818093022</v>
      </c>
      <c r="L98" s="98">
        <v>2.9372584982919703</v>
      </c>
      <c r="M98" s="98">
        <v>3.0979245765875403</v>
      </c>
      <c r="N98" s="98">
        <v>3.3501931354838752</v>
      </c>
      <c r="O98" s="98">
        <v>3.1316284869319584</v>
      </c>
      <c r="P98" s="98">
        <v>3.4040452613161367</v>
      </c>
      <c r="Q98" s="98">
        <v>4.2236707358519565</v>
      </c>
      <c r="R98" s="98">
        <v>5.5340037628492071</v>
      </c>
      <c r="S98" s="98">
        <v>6.0730913840533942</v>
      </c>
      <c r="T98" s="98">
        <v>5.7704275934238094</v>
      </c>
      <c r="U98" s="98">
        <v>5.7988997295769025</v>
      </c>
      <c r="V98" s="98">
        <v>4.7291027158707797</v>
      </c>
      <c r="W98" s="98">
        <v>5.0281795852926896</v>
      </c>
      <c r="DA98" s="63" t="s">
        <v>1662</v>
      </c>
    </row>
    <row r="99" spans="1:105" ht="12" customHeight="1" x14ac:dyDescent="0.25">
      <c r="A99" s="108" t="s">
        <v>52</v>
      </c>
      <c r="B99" s="98">
        <v>1.4053661409266456E-2</v>
      </c>
      <c r="C99" s="98">
        <v>3.8162356840298478E-2</v>
      </c>
      <c r="D99" s="98">
        <v>5.1799304475220249E-2</v>
      </c>
      <c r="E99" s="98">
        <v>0.10188877160815764</v>
      </c>
      <c r="F99" s="98">
        <v>0.11429216275725063</v>
      </c>
      <c r="G99" s="98">
        <v>0.12963612054579507</v>
      </c>
      <c r="H99" s="98">
        <v>0.22791511660929187</v>
      </c>
      <c r="I99" s="98">
        <v>0.73022391634466766</v>
      </c>
      <c r="J99" s="98">
        <v>1.1571872507072836</v>
      </c>
      <c r="K99" s="98">
        <v>2.3572329455018659</v>
      </c>
      <c r="L99" s="98">
        <v>2.7896726904773832</v>
      </c>
      <c r="M99" s="98">
        <v>3.0828565011285169</v>
      </c>
      <c r="N99" s="98">
        <v>3.220097813206801</v>
      </c>
      <c r="O99" s="98">
        <v>3.9617397303051045</v>
      </c>
      <c r="P99" s="98">
        <v>4.7105964310965867</v>
      </c>
      <c r="Q99" s="98">
        <v>5.2943713716040266</v>
      </c>
      <c r="R99" s="98">
        <v>5.1865547405878543</v>
      </c>
      <c r="S99" s="98">
        <v>5.2733028940378279</v>
      </c>
      <c r="T99" s="98">
        <v>5.607906552812616</v>
      </c>
      <c r="U99" s="98">
        <v>5.5192696874248597</v>
      </c>
      <c r="V99" s="98">
        <v>5.6994018031531484</v>
      </c>
      <c r="W99" s="98">
        <v>5.4826224954766101</v>
      </c>
      <c r="DA99" s="63" t="s">
        <v>1663</v>
      </c>
    </row>
    <row r="100" spans="1:105" ht="12" customHeight="1" x14ac:dyDescent="0.25">
      <c r="A100" s="121" t="s">
        <v>54</v>
      </c>
      <c r="B100" s="122">
        <v>2.129376812379844</v>
      </c>
      <c r="C100" s="122">
        <v>2.1508971253919573</v>
      </c>
      <c r="D100" s="122">
        <v>2.2919653274634886</v>
      </c>
      <c r="E100" s="122">
        <v>2.8497719867863949</v>
      </c>
      <c r="F100" s="122">
        <v>3.3176906738417413</v>
      </c>
      <c r="G100" s="122">
        <v>4.3121211407798903</v>
      </c>
      <c r="H100" s="122">
        <v>5.3829108655388369</v>
      </c>
      <c r="I100" s="122">
        <v>7.1823210001748929</v>
      </c>
      <c r="J100" s="122">
        <v>7.5029553934037567</v>
      </c>
      <c r="K100" s="122">
        <v>9.0199088716538576</v>
      </c>
      <c r="L100" s="122">
        <v>10.088590748214758</v>
      </c>
      <c r="M100" s="122">
        <v>10.03678043970635</v>
      </c>
      <c r="N100" s="122">
        <v>10.980534980330843</v>
      </c>
      <c r="O100" s="122">
        <v>11.262432935788254</v>
      </c>
      <c r="P100" s="122">
        <v>11.625227046362385</v>
      </c>
      <c r="Q100" s="122">
        <v>12.398122980305684</v>
      </c>
      <c r="R100" s="122">
        <v>12.783377677032465</v>
      </c>
      <c r="S100" s="122">
        <v>12.743248439729332</v>
      </c>
      <c r="T100" s="122">
        <v>12.47265093435332</v>
      </c>
      <c r="U100" s="122">
        <v>12.155804089790699</v>
      </c>
      <c r="V100" s="122">
        <v>12.580751060575235</v>
      </c>
      <c r="W100" s="122">
        <v>12.424735264027934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9.7258563241320276E-2</v>
      </c>
      <c r="C102" s="98">
        <v>0.10033004127826482</v>
      </c>
      <c r="D102" s="98">
        <v>0.11833333710496863</v>
      </c>
      <c r="E102" s="98">
        <v>0.16041977573449451</v>
      </c>
      <c r="F102" s="98">
        <v>0.19815660790096162</v>
      </c>
      <c r="G102" s="98">
        <v>0.26205803655267068</v>
      </c>
      <c r="H102" s="98">
        <v>0.3922730554915449</v>
      </c>
      <c r="I102" s="98">
        <v>0.59547585357736788</v>
      </c>
      <c r="J102" s="98">
        <v>0.63313153603025274</v>
      </c>
      <c r="K102" s="98">
        <v>0.8256369263296669</v>
      </c>
      <c r="L102" s="98">
        <v>0.89564883824441466</v>
      </c>
      <c r="M102" s="98">
        <v>0.94946773144120822</v>
      </c>
      <c r="N102" s="98">
        <v>1.0044244352467633</v>
      </c>
      <c r="O102" s="98">
        <v>1.0115157028805219</v>
      </c>
      <c r="P102" s="98">
        <v>1.1309565973450344</v>
      </c>
      <c r="Q102" s="98">
        <v>1.1072969825646946</v>
      </c>
      <c r="R102" s="98">
        <v>1.2300251158383624</v>
      </c>
      <c r="S102" s="98">
        <v>1.2135583663840577</v>
      </c>
      <c r="T102" s="98">
        <v>1.178951035911959</v>
      </c>
      <c r="U102" s="98">
        <v>1.194319677297875</v>
      </c>
      <c r="V102" s="98">
        <v>1.0811774223947634</v>
      </c>
      <c r="W102" s="98">
        <v>1.0736762316611963</v>
      </c>
      <c r="DA102" s="63" t="s">
        <v>1666</v>
      </c>
    </row>
    <row r="103" spans="1:105" ht="12" customHeight="1" x14ac:dyDescent="0.25">
      <c r="A103" s="109" t="s">
        <v>120</v>
      </c>
      <c r="B103" s="33">
        <v>2.0321182491385237</v>
      </c>
      <c r="C103" s="33">
        <v>2.0505670841136925</v>
      </c>
      <c r="D103" s="33">
        <v>2.1736319903585199</v>
      </c>
      <c r="E103" s="33">
        <v>2.6893522110519004</v>
      </c>
      <c r="F103" s="33">
        <v>3.1195340659407798</v>
      </c>
      <c r="G103" s="33">
        <v>4.0500631042272195</v>
      </c>
      <c r="H103" s="33">
        <v>4.9906378100472919</v>
      </c>
      <c r="I103" s="33">
        <v>6.5868451465975246</v>
      </c>
      <c r="J103" s="33">
        <v>6.869823857373504</v>
      </c>
      <c r="K103" s="33">
        <v>8.194271945324191</v>
      </c>
      <c r="L103" s="33">
        <v>9.1929419099703438</v>
      </c>
      <c r="M103" s="33">
        <v>9.0873127082651415</v>
      </c>
      <c r="N103" s="33">
        <v>9.9761105450840795</v>
      </c>
      <c r="O103" s="33">
        <v>10.250917232907733</v>
      </c>
      <c r="P103" s="33">
        <v>10.49427044901735</v>
      </c>
      <c r="Q103" s="33">
        <v>11.29082599774099</v>
      </c>
      <c r="R103" s="33">
        <v>11.553352561194103</v>
      </c>
      <c r="S103" s="33">
        <v>11.529690073345273</v>
      </c>
      <c r="T103" s="33">
        <v>11.293699898441361</v>
      </c>
      <c r="U103" s="33">
        <v>10.961484412492824</v>
      </c>
      <c r="V103" s="33">
        <v>11.499573638180472</v>
      </c>
      <c r="W103" s="33">
        <v>11.351059032366738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20.158551379305479</v>
      </c>
      <c r="C124" s="117">
        <f t="shared" si="42"/>
        <v>17.772423232402986</v>
      </c>
      <c r="D124" s="117">
        <f t="shared" si="42"/>
        <v>18.091273124832092</v>
      </c>
      <c r="E124" s="117">
        <f t="shared" si="42"/>
        <v>17.847038363122287</v>
      </c>
      <c r="F124" s="117">
        <f t="shared" si="42"/>
        <v>17.615311400340584</v>
      </c>
      <c r="G124" s="117">
        <f t="shared" si="42"/>
        <v>16.722882039959472</v>
      </c>
      <c r="H124" s="117">
        <f t="shared" si="42"/>
        <v>16.538243245626941</v>
      </c>
      <c r="I124" s="117">
        <f t="shared" si="42"/>
        <v>17.330073986216931</v>
      </c>
      <c r="J124" s="117">
        <f t="shared" si="42"/>
        <v>16.682590068726768</v>
      </c>
      <c r="K124" s="117">
        <f t="shared" si="42"/>
        <v>14.752166145192531</v>
      </c>
      <c r="L124" s="117">
        <f t="shared" si="42"/>
        <v>14.724879178871053</v>
      </c>
      <c r="M124" s="117">
        <f t="shared" si="42"/>
        <v>16.166713097905859</v>
      </c>
      <c r="N124" s="117">
        <f t="shared" si="42"/>
        <v>17.163357398693673</v>
      </c>
      <c r="O124" s="117">
        <f t="shared" si="42"/>
        <v>15.774047720741761</v>
      </c>
      <c r="P124" s="117">
        <f t="shared" si="42"/>
        <v>15.911707163900973</v>
      </c>
      <c r="Q124" s="117">
        <f t="shared" si="42"/>
        <v>15.11819013346766</v>
      </c>
      <c r="R124" s="117">
        <f t="shared" ref="R124:V124" si="43">R125+R128+R130+R139</f>
        <v>14.657245097488966</v>
      </c>
      <c r="S124" s="117">
        <f t="shared" si="43"/>
        <v>14.552983475322451</v>
      </c>
      <c r="T124" s="117">
        <f t="shared" si="43"/>
        <v>15.346548243638109</v>
      </c>
      <c r="U124" s="117">
        <f t="shared" si="43"/>
        <v>15.371767855038792</v>
      </c>
      <c r="V124" s="117">
        <f t="shared" si="43"/>
        <v>16.070812784569114</v>
      </c>
      <c r="W124" s="117">
        <f t="shared" ref="W124" si="44">W125+W128+W130+W139</f>
        <v>17.294221025385383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17.477420268353004</v>
      </c>
      <c r="C125" s="122">
        <f t="shared" si="45"/>
        <v>15.294536543459538</v>
      </c>
      <c r="D125" s="122">
        <f t="shared" si="45"/>
        <v>15.628889490070161</v>
      </c>
      <c r="E125" s="122">
        <f t="shared" si="45"/>
        <v>15.388330740474645</v>
      </c>
      <c r="F125" s="122">
        <f t="shared" si="45"/>
        <v>15.013993597986982</v>
      </c>
      <c r="G125" s="122">
        <f t="shared" si="45"/>
        <v>14.029976408552681</v>
      </c>
      <c r="H125" s="122">
        <f t="shared" si="45"/>
        <v>13.753188553449062</v>
      </c>
      <c r="I125" s="122">
        <f t="shared" si="45"/>
        <v>14.531600281299523</v>
      </c>
      <c r="J125" s="122">
        <f t="shared" si="45"/>
        <v>14.090917907745723</v>
      </c>
      <c r="K125" s="122">
        <f t="shared" si="45"/>
        <v>12.141338587041748</v>
      </c>
      <c r="L125" s="122">
        <f t="shared" si="45"/>
        <v>12.158374068435283</v>
      </c>
      <c r="M125" s="122">
        <f t="shared" si="45"/>
        <v>13.579964054386361</v>
      </c>
      <c r="N125" s="122">
        <f t="shared" si="45"/>
        <v>14.426302897764772</v>
      </c>
      <c r="O125" s="122">
        <f t="shared" si="45"/>
        <v>13.070633622171611</v>
      </c>
      <c r="P125" s="122">
        <f t="shared" si="45"/>
        <v>13.138304471061982</v>
      </c>
      <c r="Q125" s="122">
        <f t="shared" si="45"/>
        <v>12.447083785106763</v>
      </c>
      <c r="R125" s="122">
        <f t="shared" ref="R125:V125" si="46">SUM(R126:R127)</f>
        <v>12.045833916655443</v>
      </c>
      <c r="S125" s="122">
        <f t="shared" si="46"/>
        <v>12.009726656303988</v>
      </c>
      <c r="T125" s="122">
        <f t="shared" si="46"/>
        <v>12.75745854180605</v>
      </c>
      <c r="U125" s="122">
        <f t="shared" si="46"/>
        <v>12.740813920831593</v>
      </c>
      <c r="V125" s="122">
        <f t="shared" si="46"/>
        <v>13.519142155688264</v>
      </c>
      <c r="W125" s="122">
        <f t="shared" ref="W125" si="47">SUM(W126:W127)</f>
        <v>14.744229732082687</v>
      </c>
      <c r="DA125" s="130" t="s">
        <v>1687</v>
      </c>
    </row>
    <row r="126" spans="1:105" ht="12" customHeight="1" x14ac:dyDescent="0.25">
      <c r="A126" s="97" t="s">
        <v>203</v>
      </c>
      <c r="B126" s="98">
        <v>17.411865864144449</v>
      </c>
      <c r="C126" s="98">
        <v>15.238349097162509</v>
      </c>
      <c r="D126" s="98">
        <v>15.57274290627687</v>
      </c>
      <c r="E126" s="98">
        <v>15.333877901977639</v>
      </c>
      <c r="F126" s="98">
        <v>14.960705073086846</v>
      </c>
      <c r="G126" s="98">
        <v>13.980825451418736</v>
      </c>
      <c r="H126" s="98">
        <v>13.705932932072225</v>
      </c>
      <c r="I126" s="98">
        <v>14.482201203783323</v>
      </c>
      <c r="J126" s="98">
        <v>14.042820292347377</v>
      </c>
      <c r="K126" s="98">
        <v>12.100257953568352</v>
      </c>
      <c r="L126" s="98">
        <v>12.11762682717111</v>
      </c>
      <c r="M126" s="98">
        <v>13.534823731728281</v>
      </c>
      <c r="N126" s="98">
        <v>14.378503869303527</v>
      </c>
      <c r="O126" s="98">
        <v>13.027515047291489</v>
      </c>
      <c r="P126" s="98">
        <v>13.095270851246774</v>
      </c>
      <c r="Q126" s="98">
        <v>12.40662080825452</v>
      </c>
      <c r="R126" s="98">
        <v>12.006792777300088</v>
      </c>
      <c r="S126" s="98">
        <v>11.970937231298368</v>
      </c>
      <c r="T126" s="98">
        <v>12.716165090283752</v>
      </c>
      <c r="U126" s="98">
        <v>12.699398108340496</v>
      </c>
      <c r="V126" s="98">
        <v>13.475666380051583</v>
      </c>
      <c r="W126" s="98">
        <v>14.696216680997425</v>
      </c>
      <c r="DA126" s="63" t="s">
        <v>1688</v>
      </c>
    </row>
    <row r="127" spans="1:105" ht="12" customHeight="1" x14ac:dyDescent="0.25">
      <c r="A127" s="97" t="s">
        <v>53</v>
      </c>
      <c r="B127" s="98">
        <v>6.5554404208556655E-2</v>
      </c>
      <c r="C127" s="98">
        <v>5.6187446297028557E-2</v>
      </c>
      <c r="D127" s="98">
        <v>5.6146583793290267E-2</v>
      </c>
      <c r="E127" s="98">
        <v>5.4452838497006592E-2</v>
      </c>
      <c r="F127" s="98">
        <v>5.3288524900136004E-2</v>
      </c>
      <c r="G127" s="98">
        <v>4.9150957133943768E-2</v>
      </c>
      <c r="H127" s="98">
        <v>4.7255621376837746E-2</v>
      </c>
      <c r="I127" s="98">
        <v>4.9399077516200325E-2</v>
      </c>
      <c r="J127" s="98">
        <v>4.809761539834536E-2</v>
      </c>
      <c r="K127" s="98">
        <v>4.108063347339487E-2</v>
      </c>
      <c r="L127" s="98">
        <v>4.0747241264172812E-2</v>
      </c>
      <c r="M127" s="98">
        <v>4.5140322658080607E-2</v>
      </c>
      <c r="N127" s="98">
        <v>4.7799028461244696E-2</v>
      </c>
      <c r="O127" s="98">
        <v>4.311857488012133E-2</v>
      </c>
      <c r="P127" s="98">
        <v>4.3033619815208847E-2</v>
      </c>
      <c r="Q127" s="98">
        <v>4.0462976852244155E-2</v>
      </c>
      <c r="R127" s="98">
        <v>3.9041139355354568E-2</v>
      </c>
      <c r="S127" s="98">
        <v>3.8789425005619139E-2</v>
      </c>
      <c r="T127" s="98">
        <v>4.1293451522297908E-2</v>
      </c>
      <c r="U127" s="98">
        <v>4.1415812491098096E-2</v>
      </c>
      <c r="V127" s="98">
        <v>4.3475775636681827E-2</v>
      </c>
      <c r="W127" s="98">
        <v>4.8013051085260793E-2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2.3855552177166192E-3</v>
      </c>
      <c r="C128" s="122">
        <f t="shared" si="48"/>
        <v>2.9204191331170929E-3</v>
      </c>
      <c r="D128" s="122">
        <f t="shared" si="48"/>
        <v>3.4341048276220485E-3</v>
      </c>
      <c r="E128" s="122">
        <f t="shared" si="48"/>
        <v>9.0827304069198648E-3</v>
      </c>
      <c r="F128" s="122">
        <f t="shared" si="48"/>
        <v>4.141593272356389E-3</v>
      </c>
      <c r="G128" s="122">
        <f t="shared" si="48"/>
        <v>5.1279207612348783E-3</v>
      </c>
      <c r="H128" s="122">
        <f t="shared" si="48"/>
        <v>1.2038345393475843E-2</v>
      </c>
      <c r="I128" s="122">
        <f t="shared" si="48"/>
        <v>5.9490847553003105E-3</v>
      </c>
      <c r="J128" s="122">
        <f t="shared" si="48"/>
        <v>7.2438710326340246E-3</v>
      </c>
      <c r="K128" s="122">
        <f t="shared" si="48"/>
        <v>8.3620811165231526E-3</v>
      </c>
      <c r="L128" s="122">
        <f t="shared" si="48"/>
        <v>1.1894623561858816E-2</v>
      </c>
      <c r="M128" s="122">
        <f t="shared" si="48"/>
        <v>9.2914174735080155E-3</v>
      </c>
      <c r="N128" s="122">
        <f t="shared" si="48"/>
        <v>1.0068088616899572E-2</v>
      </c>
      <c r="O128" s="122">
        <f t="shared" si="48"/>
        <v>1.0992220382822465E-2</v>
      </c>
      <c r="P128" s="122">
        <f t="shared" si="48"/>
        <v>9.0207163657701501E-3</v>
      </c>
      <c r="Q128" s="122">
        <f t="shared" si="48"/>
        <v>1.2954115632769445E-2</v>
      </c>
      <c r="R128" s="122">
        <f t="shared" si="48"/>
        <v>1.098732493658797E-2</v>
      </c>
      <c r="S128" s="122">
        <f t="shared" si="48"/>
        <v>1.0141945558483127E-2</v>
      </c>
      <c r="T128" s="122">
        <f t="shared" si="48"/>
        <v>9.5360987851701665E-3</v>
      </c>
      <c r="U128" s="122">
        <f t="shared" si="48"/>
        <v>1.0096330093947531E-2</v>
      </c>
      <c r="V128" s="122">
        <f t="shared" si="48"/>
        <v>1.6505206671542431E-2</v>
      </c>
      <c r="W128" s="122">
        <f t="shared" si="48"/>
        <v>1.6885860891151287E-2</v>
      </c>
      <c r="DA128" s="130" t="s">
        <v>1690</v>
      </c>
    </row>
    <row r="129" spans="1:105" ht="12" customHeight="1" x14ac:dyDescent="0.25">
      <c r="A129" s="97" t="s">
        <v>53</v>
      </c>
      <c r="B129" s="98">
        <v>2.3855552177166192E-3</v>
      </c>
      <c r="C129" s="98">
        <v>2.9204191331170929E-3</v>
      </c>
      <c r="D129" s="98">
        <v>3.4341048276220485E-3</v>
      </c>
      <c r="E129" s="98">
        <v>9.0827304069198648E-3</v>
      </c>
      <c r="F129" s="98">
        <v>4.141593272356389E-3</v>
      </c>
      <c r="G129" s="98">
        <v>5.1279207612348783E-3</v>
      </c>
      <c r="H129" s="98">
        <v>1.2038345393475843E-2</v>
      </c>
      <c r="I129" s="98">
        <v>5.9490847553003105E-3</v>
      </c>
      <c r="J129" s="98">
        <v>7.2438710326340246E-3</v>
      </c>
      <c r="K129" s="98">
        <v>8.3620811165231526E-3</v>
      </c>
      <c r="L129" s="98">
        <v>1.1894623561858816E-2</v>
      </c>
      <c r="M129" s="98">
        <v>9.2914174735080155E-3</v>
      </c>
      <c r="N129" s="98">
        <v>1.0068088616899572E-2</v>
      </c>
      <c r="O129" s="98">
        <v>1.0992220382822465E-2</v>
      </c>
      <c r="P129" s="98">
        <v>9.0207163657701501E-3</v>
      </c>
      <c r="Q129" s="98">
        <v>1.2954115632769445E-2</v>
      </c>
      <c r="R129" s="98">
        <v>1.098732493658797E-2</v>
      </c>
      <c r="S129" s="98">
        <v>1.0141945558483127E-2</v>
      </c>
      <c r="T129" s="98">
        <v>9.5360987851701665E-3</v>
      </c>
      <c r="U129" s="98">
        <v>1.0096330093947531E-2</v>
      </c>
      <c r="V129" s="98">
        <v>1.6505206671542431E-2</v>
      </c>
      <c r="W129" s="98">
        <v>1.6885860891151287E-2</v>
      </c>
      <c r="DA129" s="63" t="s">
        <v>1691</v>
      </c>
    </row>
    <row r="130" spans="1:105" ht="12" customHeight="1" x14ac:dyDescent="0.25">
      <c r="A130" s="121" t="s">
        <v>55</v>
      </c>
      <c r="B130" s="122">
        <v>2.3099425869247043</v>
      </c>
      <c r="C130" s="122">
        <v>2.1207395818149406</v>
      </c>
      <c r="D130" s="122">
        <v>2.114231094229329</v>
      </c>
      <c r="E130" s="122">
        <v>2.0837324459557531</v>
      </c>
      <c r="F130" s="122">
        <v>2.2210330541800118</v>
      </c>
      <c r="G130" s="122">
        <v>2.2980180365775715</v>
      </c>
      <c r="H130" s="122">
        <v>2.3941104769240913</v>
      </c>
      <c r="I130" s="122">
        <v>2.4230320308978359</v>
      </c>
      <c r="J130" s="122">
        <v>2.2661942433775191</v>
      </c>
      <c r="K130" s="122">
        <v>2.2833108673882143</v>
      </c>
      <c r="L130" s="122">
        <v>2.2374019043595714</v>
      </c>
      <c r="M130" s="122">
        <v>2.2672510619263453</v>
      </c>
      <c r="N130" s="122">
        <v>2.398876670752494</v>
      </c>
      <c r="O130" s="122">
        <v>2.3644844036113599</v>
      </c>
      <c r="P130" s="122">
        <v>2.4312627845350545</v>
      </c>
      <c r="Q130" s="122">
        <v>2.3226035483755605</v>
      </c>
      <c r="R130" s="122">
        <v>2.2744836182273813</v>
      </c>
      <c r="S130" s="122">
        <v>2.2148579453775668</v>
      </c>
      <c r="T130" s="122">
        <v>2.2565340835188596</v>
      </c>
      <c r="U130" s="122">
        <v>2.2969485688903117</v>
      </c>
      <c r="V130" s="122">
        <v>2.1922343604519212</v>
      </c>
      <c r="W130" s="122">
        <v>2.1923898616557826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2.304092079258758</v>
      </c>
      <c r="C135" s="101">
        <v>2.1083986318411143</v>
      </c>
      <c r="D135" s="101">
        <v>2.0984832584032818</v>
      </c>
      <c r="E135" s="101">
        <v>2.0577006887809355</v>
      </c>
      <c r="F135" s="101">
        <v>2.1934864496135389</v>
      </c>
      <c r="G135" s="101">
        <v>2.2686438000923159</v>
      </c>
      <c r="H135" s="101">
        <v>2.3550144487471107</v>
      </c>
      <c r="I135" s="101">
        <v>2.3604455972034284</v>
      </c>
      <c r="J135" s="101">
        <v>2.1936352430541186</v>
      </c>
      <c r="K135" s="101">
        <v>2.1542831059923557</v>
      </c>
      <c r="L135" s="101">
        <v>2.0810670562300575</v>
      </c>
      <c r="M135" s="101">
        <v>2.081380317803776</v>
      </c>
      <c r="N135" s="101">
        <v>2.1958572791668431</v>
      </c>
      <c r="O135" s="101">
        <v>2.1389265791374257</v>
      </c>
      <c r="P135" s="101">
        <v>2.1814782938290538</v>
      </c>
      <c r="Q135" s="101">
        <v>2.0615376715323497</v>
      </c>
      <c r="R135" s="101">
        <v>1.9979531980024083</v>
      </c>
      <c r="S135" s="101">
        <v>1.9196745984284522</v>
      </c>
      <c r="T135" s="101">
        <v>1.9466758066255605</v>
      </c>
      <c r="U135" s="101">
        <v>1.978543489424734</v>
      </c>
      <c r="V135" s="101">
        <v>1.8885445468093447</v>
      </c>
      <c r="W135" s="101">
        <v>1.8830707573727175</v>
      </c>
      <c r="DA135" s="131" t="s">
        <v>1697</v>
      </c>
    </row>
    <row r="136" spans="1:105" ht="12" customHeight="1" x14ac:dyDescent="0.25">
      <c r="A136" s="107" t="s">
        <v>121</v>
      </c>
      <c r="B136" s="104">
        <v>5.8505076659462526E-3</v>
      </c>
      <c r="C136" s="104">
        <v>1.2340949973826364E-2</v>
      </c>
      <c r="D136" s="104">
        <v>1.5747835826047003E-2</v>
      </c>
      <c r="E136" s="104">
        <v>2.603175717481767E-2</v>
      </c>
      <c r="F136" s="104">
        <v>2.7546604566472822E-2</v>
      </c>
      <c r="G136" s="104">
        <v>2.9374236485255736E-2</v>
      </c>
      <c r="H136" s="104">
        <v>3.9096028176980671E-2</v>
      </c>
      <c r="I136" s="104">
        <v>6.2586433694407625E-2</v>
      </c>
      <c r="J136" s="104">
        <v>7.2559000323400458E-2</v>
      </c>
      <c r="K136" s="104">
        <v>0.12902776139585867</v>
      </c>
      <c r="L136" s="104">
        <v>0.15633484812951384</v>
      </c>
      <c r="M136" s="104">
        <v>0.18587074412256932</v>
      </c>
      <c r="N136" s="104">
        <v>0.20301939158565083</v>
      </c>
      <c r="O136" s="104">
        <v>0.2255578244739343</v>
      </c>
      <c r="P136" s="104">
        <v>0.24978449070600062</v>
      </c>
      <c r="Q136" s="104">
        <v>0.26106587684321092</v>
      </c>
      <c r="R136" s="104">
        <v>0.27653042022497309</v>
      </c>
      <c r="S136" s="104">
        <v>0.29518334694911463</v>
      </c>
      <c r="T136" s="104">
        <v>0.30985827689329909</v>
      </c>
      <c r="U136" s="104">
        <v>0.31840507946557761</v>
      </c>
      <c r="V136" s="104">
        <v>0.30368981364257652</v>
      </c>
      <c r="W136" s="104">
        <v>0.3093191042830653</v>
      </c>
      <c r="DA136" s="132" t="s">
        <v>1698</v>
      </c>
    </row>
    <row r="137" spans="1:105" ht="12" customHeight="1" x14ac:dyDescent="0.25">
      <c r="A137" s="108" t="s">
        <v>53</v>
      </c>
      <c r="B137" s="98">
        <v>3.1736197784669276E-3</v>
      </c>
      <c r="C137" s="98">
        <v>6.5009336332451468E-3</v>
      </c>
      <c r="D137" s="98">
        <v>8.4301313771705331E-3</v>
      </c>
      <c r="E137" s="98">
        <v>1.4093318949024203E-2</v>
      </c>
      <c r="F137" s="98">
        <v>1.4161254101349999E-2</v>
      </c>
      <c r="G137" s="98">
        <v>1.5349374180260156E-2</v>
      </c>
      <c r="H137" s="98">
        <v>2.0642377333319386E-2</v>
      </c>
      <c r="I137" s="98">
        <v>3.4494110396769834E-2</v>
      </c>
      <c r="J137" s="98">
        <v>3.6353880694186137E-2</v>
      </c>
      <c r="K137" s="98">
        <v>6.5951496055403028E-2</v>
      </c>
      <c r="L137" s="98">
        <v>8.0190570136722747E-2</v>
      </c>
      <c r="M137" s="98">
        <v>9.3113574651176256E-2</v>
      </c>
      <c r="N137" s="98">
        <v>0.10343967776075565</v>
      </c>
      <c r="O137" s="98">
        <v>9.9467978976762447E-2</v>
      </c>
      <c r="P137" s="98">
        <v>0.10481795309525528</v>
      </c>
      <c r="Q137" s="98">
        <v>0.11627402004669274</v>
      </c>
      <c r="R137" s="98">
        <v>0.14331862498371647</v>
      </c>
      <c r="S137" s="98">
        <v>0.15840382987559587</v>
      </c>
      <c r="T137" s="98">
        <v>0.15714943671386614</v>
      </c>
      <c r="U137" s="98">
        <v>0.1627872833597386</v>
      </c>
      <c r="V137" s="98">
        <v>0.13725560483086161</v>
      </c>
      <c r="W137" s="98">
        <v>0.14758308975066792</v>
      </c>
      <c r="DA137" s="63" t="s">
        <v>1699</v>
      </c>
    </row>
    <row r="138" spans="1:105" ht="12" customHeight="1" x14ac:dyDescent="0.25">
      <c r="A138" s="108" t="s">
        <v>52</v>
      </c>
      <c r="B138" s="98">
        <v>2.676887887479325E-3</v>
      </c>
      <c r="C138" s="98">
        <v>5.8400163405812168E-3</v>
      </c>
      <c r="D138" s="98">
        <v>7.3177044488764711E-3</v>
      </c>
      <c r="E138" s="98">
        <v>1.1938438225793466E-2</v>
      </c>
      <c r="F138" s="98">
        <v>1.3385350465122823E-2</v>
      </c>
      <c r="G138" s="98">
        <v>1.402486230499558E-2</v>
      </c>
      <c r="H138" s="98">
        <v>1.8453650843661289E-2</v>
      </c>
      <c r="I138" s="98">
        <v>2.8092323297637795E-2</v>
      </c>
      <c r="J138" s="98">
        <v>3.6205119629214327E-2</v>
      </c>
      <c r="K138" s="98">
        <v>6.3076265340455642E-2</v>
      </c>
      <c r="L138" s="98">
        <v>7.6144277992791096E-2</v>
      </c>
      <c r="M138" s="98">
        <v>9.2757169471393078E-2</v>
      </c>
      <c r="N138" s="98">
        <v>9.957971382489518E-2</v>
      </c>
      <c r="O138" s="98">
        <v>0.12608984549717184</v>
      </c>
      <c r="P138" s="98">
        <v>0.14496653761074535</v>
      </c>
      <c r="Q138" s="98">
        <v>0.14479185679651818</v>
      </c>
      <c r="R138" s="98">
        <v>0.13321179524125662</v>
      </c>
      <c r="S138" s="98">
        <v>0.13677951707351874</v>
      </c>
      <c r="T138" s="98">
        <v>0.15270884017943295</v>
      </c>
      <c r="U138" s="98">
        <v>0.15561779610583898</v>
      </c>
      <c r="V138" s="98">
        <v>0.16643420881171495</v>
      </c>
      <c r="W138" s="98">
        <v>0.16173601453239742</v>
      </c>
      <c r="DA138" s="63" t="s">
        <v>1700</v>
      </c>
    </row>
    <row r="139" spans="1:105" ht="12" customHeight="1" x14ac:dyDescent="0.25">
      <c r="A139" s="121" t="s">
        <v>54</v>
      </c>
      <c r="B139" s="122">
        <v>0.36880296881005181</v>
      </c>
      <c r="C139" s="122">
        <v>0.35422668799538837</v>
      </c>
      <c r="D139" s="122">
        <v>0.34471843570497857</v>
      </c>
      <c r="E139" s="122">
        <v>0.36589244628497131</v>
      </c>
      <c r="F139" s="122">
        <v>0.37614315490123207</v>
      </c>
      <c r="G139" s="122">
        <v>0.38975967406798362</v>
      </c>
      <c r="H139" s="122">
        <v>0.37890586986030994</v>
      </c>
      <c r="I139" s="122">
        <v>0.36949258926427342</v>
      </c>
      <c r="J139" s="122">
        <v>0.31823404657089438</v>
      </c>
      <c r="K139" s="122">
        <v>0.31915460964604481</v>
      </c>
      <c r="L139" s="122">
        <v>0.3172085825143402</v>
      </c>
      <c r="M139" s="122">
        <v>0.31020656411964542</v>
      </c>
      <c r="N139" s="122">
        <v>0.32810974155950862</v>
      </c>
      <c r="O139" s="122">
        <v>0.32793747457596678</v>
      </c>
      <c r="P139" s="122">
        <v>0.33311919193816703</v>
      </c>
      <c r="Q139" s="122">
        <v>0.33554868435256635</v>
      </c>
      <c r="R139" s="122">
        <v>0.32594023766955471</v>
      </c>
      <c r="S139" s="122">
        <v>0.31825692808241324</v>
      </c>
      <c r="T139" s="122">
        <v>0.32301951952802821</v>
      </c>
      <c r="U139" s="122">
        <v>0.32390903522294051</v>
      </c>
      <c r="V139" s="122">
        <v>0.34293106175738641</v>
      </c>
      <c r="W139" s="122">
        <v>0.34071557075576159</v>
      </c>
      <c r="DA139" s="130" t="s">
        <v>1701</v>
      </c>
    </row>
    <row r="140" spans="1:105" ht="12" customHeight="1" x14ac:dyDescent="0.25">
      <c r="A140" s="97" t="s">
        <v>50</v>
      </c>
      <c r="B140" s="98">
        <v>1.6853351301911151E-2</v>
      </c>
      <c r="C140" s="98">
        <v>1.6340030289764086E-2</v>
      </c>
      <c r="D140" s="98">
        <v>1.7197360737370933E-2</v>
      </c>
      <c r="E140" s="98">
        <v>1.961187086572164E-2</v>
      </c>
      <c r="F140" s="98">
        <v>2.1363047970670238E-2</v>
      </c>
      <c r="G140" s="98">
        <v>2.2551503376603003E-2</v>
      </c>
      <c r="H140" s="98">
        <v>2.6240647270473365E-2</v>
      </c>
      <c r="I140" s="98">
        <v>2.7688436458024664E-2</v>
      </c>
      <c r="J140" s="98">
        <v>2.4312791973496402E-2</v>
      </c>
      <c r="K140" s="98">
        <v>2.6790858260098409E-2</v>
      </c>
      <c r="L140" s="98">
        <v>2.6528294912374299E-2</v>
      </c>
      <c r="M140" s="98">
        <v>2.8409016729497888E-2</v>
      </c>
      <c r="N140" s="98">
        <v>2.9488607585523501E-2</v>
      </c>
      <c r="O140" s="98">
        <v>2.9188275292794243E-2</v>
      </c>
      <c r="P140" s="98">
        <v>3.1922565203481419E-2</v>
      </c>
      <c r="Q140" s="98">
        <v>2.9520439028207501E-2</v>
      </c>
      <c r="R140" s="98">
        <v>3.077225440419544E-2</v>
      </c>
      <c r="S140" s="98">
        <v>2.9675626626601146E-2</v>
      </c>
      <c r="T140" s="98">
        <v>2.9818982429296766E-2</v>
      </c>
      <c r="U140" s="98">
        <v>3.0794616703472281E-2</v>
      </c>
      <c r="V140" s="98">
        <v>2.7821259589738384E-2</v>
      </c>
      <c r="W140" s="98">
        <v>2.8082696760187972E-2</v>
      </c>
      <c r="DA140" s="63" t="s">
        <v>1702</v>
      </c>
    </row>
    <row r="141" spans="1:105" ht="12" customHeight="1" x14ac:dyDescent="0.25">
      <c r="A141" s="109" t="s">
        <v>120</v>
      </c>
      <c r="B141" s="33">
        <v>0.35194961750814069</v>
      </c>
      <c r="C141" s="33">
        <v>0.33788665770562426</v>
      </c>
      <c r="D141" s="33">
        <v>0.32752107496760763</v>
      </c>
      <c r="E141" s="33">
        <v>0.34628057541924967</v>
      </c>
      <c r="F141" s="33">
        <v>0.35478010693056183</v>
      </c>
      <c r="G141" s="33">
        <v>0.36720817069138062</v>
      </c>
      <c r="H141" s="33">
        <v>0.35266522258983657</v>
      </c>
      <c r="I141" s="33">
        <v>0.34180415280624876</v>
      </c>
      <c r="J141" s="33">
        <v>0.29392125459739799</v>
      </c>
      <c r="K141" s="33">
        <v>0.29236375138594639</v>
      </c>
      <c r="L141" s="33">
        <v>0.2906802876019659</v>
      </c>
      <c r="M141" s="33">
        <v>0.28179754739014756</v>
      </c>
      <c r="N141" s="33">
        <v>0.2986211339739851</v>
      </c>
      <c r="O141" s="33">
        <v>0.29874919928317256</v>
      </c>
      <c r="P141" s="33">
        <v>0.30119662673468561</v>
      </c>
      <c r="Q141" s="33">
        <v>0.30602824532435885</v>
      </c>
      <c r="R141" s="33">
        <v>0.29516798326535926</v>
      </c>
      <c r="S141" s="33">
        <v>0.28858130145581207</v>
      </c>
      <c r="T141" s="33">
        <v>0.29320053709873145</v>
      </c>
      <c r="U141" s="33">
        <v>0.29311441851946823</v>
      </c>
      <c r="V141" s="33">
        <v>0.31510980216764806</v>
      </c>
      <c r="W141" s="33">
        <v>0.3126328739955736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4.3577363090431058</v>
      </c>
      <c r="C143" s="117">
        <f t="shared" si="49"/>
        <v>6.603974015628606</v>
      </c>
      <c r="D143" s="117">
        <f t="shared" si="49"/>
        <v>10.525977343526298</v>
      </c>
      <c r="E143" s="117">
        <f t="shared" si="49"/>
        <v>14.145719402627718</v>
      </c>
      <c r="F143" s="117">
        <f t="shared" si="49"/>
        <v>19.124895808650152</v>
      </c>
      <c r="G143" s="117">
        <f t="shared" si="49"/>
        <v>21.904183848121871</v>
      </c>
      <c r="H143" s="117">
        <f t="shared" si="49"/>
        <v>21.15238293535786</v>
      </c>
      <c r="I143" s="117">
        <f t="shared" si="49"/>
        <v>21.232231384448358</v>
      </c>
      <c r="J143" s="117">
        <f t="shared" si="49"/>
        <v>23.385535468645553</v>
      </c>
      <c r="K143" s="117">
        <f t="shared" si="49"/>
        <v>24.0388655786833</v>
      </c>
      <c r="L143" s="117">
        <f t="shared" si="49"/>
        <v>28.128362260791189</v>
      </c>
      <c r="M143" s="117">
        <f t="shared" si="49"/>
        <v>28.321974888571376</v>
      </c>
      <c r="N143" s="117">
        <f t="shared" si="49"/>
        <v>32.18555983358285</v>
      </c>
      <c r="O143" s="117">
        <f t="shared" si="49"/>
        <v>35.202779345805453</v>
      </c>
      <c r="P143" s="117">
        <f t="shared" si="49"/>
        <v>39.613651848804054</v>
      </c>
      <c r="Q143" s="117">
        <f t="shared" si="49"/>
        <v>44.774493303488029</v>
      </c>
      <c r="R143" s="117">
        <f t="shared" ref="R143:V143" si="50">R144+R146+R148+R157</f>
        <v>52.469390157135138</v>
      </c>
      <c r="S143" s="117">
        <f t="shared" si="50"/>
        <v>57.771941076049877</v>
      </c>
      <c r="T143" s="117">
        <f t="shared" si="50"/>
        <v>65.462760794631379</v>
      </c>
      <c r="U143" s="117">
        <f t="shared" si="50"/>
        <v>74.886670321757407</v>
      </c>
      <c r="V143" s="117">
        <f t="shared" si="50"/>
        <v>83.02152345891453</v>
      </c>
      <c r="W143" s="117">
        <f t="shared" ref="W143" si="51">W144+W146+W148+W157</f>
        <v>107.70912355566203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3.239261521074726</v>
      </c>
      <c r="C144" s="122">
        <f t="shared" si="52"/>
        <v>5.0826311553110388</v>
      </c>
      <c r="D144" s="122">
        <f t="shared" si="52"/>
        <v>8.0700973340427868</v>
      </c>
      <c r="E144" s="122">
        <f t="shared" si="52"/>
        <v>10.598736105837117</v>
      </c>
      <c r="F144" s="122">
        <f t="shared" si="52"/>
        <v>14.248415216030697</v>
      </c>
      <c r="G144" s="122">
        <f t="shared" si="52"/>
        <v>15.941410766764607</v>
      </c>
      <c r="H144" s="122">
        <f t="shared" si="52"/>
        <v>14.422156689785124</v>
      </c>
      <c r="I144" s="122">
        <f t="shared" si="52"/>
        <v>14.130835247434725</v>
      </c>
      <c r="J144" s="122">
        <f t="shared" si="52"/>
        <v>16.438379812482143</v>
      </c>
      <c r="K144" s="122">
        <f t="shared" si="52"/>
        <v>16.137058032189458</v>
      </c>
      <c r="L144" s="122">
        <f t="shared" si="52"/>
        <v>19.451913423128101</v>
      </c>
      <c r="M144" s="122">
        <f t="shared" si="52"/>
        <v>18.670543929901044</v>
      </c>
      <c r="N144" s="122">
        <f t="shared" si="52"/>
        <v>20.740307127872644</v>
      </c>
      <c r="O144" s="122">
        <f t="shared" si="52"/>
        <v>22.234333512208469</v>
      </c>
      <c r="P144" s="122">
        <f t="shared" si="52"/>
        <v>23.487026709231507</v>
      </c>
      <c r="Q144" s="122">
        <f t="shared" si="52"/>
        <v>26.43394808253074</v>
      </c>
      <c r="R144" s="122">
        <f t="shared" si="52"/>
        <v>30.735678136001869</v>
      </c>
      <c r="S144" s="122">
        <f t="shared" si="52"/>
        <v>32.953166418123118</v>
      </c>
      <c r="T144" s="122">
        <f t="shared" si="52"/>
        <v>36.8150429219994</v>
      </c>
      <c r="U144" s="122">
        <f t="shared" si="52"/>
        <v>41.288780633153642</v>
      </c>
      <c r="V144" s="122">
        <f t="shared" si="52"/>
        <v>45.834638171515863</v>
      </c>
      <c r="W144" s="122">
        <f t="shared" si="52"/>
        <v>65.269878841434334</v>
      </c>
      <c r="DA144" s="130" t="s">
        <v>1705</v>
      </c>
    </row>
    <row r="145" spans="1:105" ht="12" customHeight="1" x14ac:dyDescent="0.25">
      <c r="A145" s="97" t="s">
        <v>53</v>
      </c>
      <c r="B145" s="98">
        <v>3.239261521074726</v>
      </c>
      <c r="C145" s="98">
        <v>5.0826311553110388</v>
      </c>
      <c r="D145" s="98">
        <v>8.0700973340427868</v>
      </c>
      <c r="E145" s="98">
        <v>10.598736105837117</v>
      </c>
      <c r="F145" s="98">
        <v>14.248415216030697</v>
      </c>
      <c r="G145" s="98">
        <v>15.941410766764607</v>
      </c>
      <c r="H145" s="98">
        <v>14.422156689785124</v>
      </c>
      <c r="I145" s="98">
        <v>14.130835247434725</v>
      </c>
      <c r="J145" s="98">
        <v>16.438379812482143</v>
      </c>
      <c r="K145" s="98">
        <v>16.137058032189458</v>
      </c>
      <c r="L145" s="98">
        <v>19.451913423128101</v>
      </c>
      <c r="M145" s="98">
        <v>18.670543929901044</v>
      </c>
      <c r="N145" s="98">
        <v>20.740307127872644</v>
      </c>
      <c r="O145" s="98">
        <v>22.234333512208469</v>
      </c>
      <c r="P145" s="98">
        <v>23.487026709231507</v>
      </c>
      <c r="Q145" s="98">
        <v>26.43394808253074</v>
      </c>
      <c r="R145" s="98">
        <v>30.735678136001869</v>
      </c>
      <c r="S145" s="98">
        <v>32.953166418123118</v>
      </c>
      <c r="T145" s="98">
        <v>36.8150429219994</v>
      </c>
      <c r="U145" s="98">
        <v>41.288780633153642</v>
      </c>
      <c r="V145" s="98">
        <v>45.834638171515863</v>
      </c>
      <c r="W145" s="98">
        <v>65.269878841434334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9.7784144567790131E-3</v>
      </c>
      <c r="C146" s="122">
        <f t="shared" si="53"/>
        <v>1.3219083192833414E-2</v>
      </c>
      <c r="D146" s="122">
        <f t="shared" si="53"/>
        <v>1.9948720967864556E-2</v>
      </c>
      <c r="E146" s="122">
        <f t="shared" si="53"/>
        <v>7.0361988013302415E-2</v>
      </c>
      <c r="F146" s="122">
        <f t="shared" si="53"/>
        <v>4.1391909830529226E-2</v>
      </c>
      <c r="G146" s="122">
        <f t="shared" si="53"/>
        <v>5.7900754225108209E-2</v>
      </c>
      <c r="H146" s="122">
        <f t="shared" si="53"/>
        <v>0.1375587751586638</v>
      </c>
      <c r="I146" s="122">
        <f t="shared" si="53"/>
        <v>6.6500749597351708E-2</v>
      </c>
      <c r="J146" s="122">
        <f t="shared" si="53"/>
        <v>7.862850833748114E-2</v>
      </c>
      <c r="K146" s="122">
        <f t="shared" si="53"/>
        <v>9.286504133806156E-2</v>
      </c>
      <c r="L146" s="122">
        <f t="shared" si="53"/>
        <v>0.13462926779546419</v>
      </c>
      <c r="M146" s="122">
        <f t="shared" si="53"/>
        <v>0.11466373499970521</v>
      </c>
      <c r="N146" s="122">
        <f t="shared" si="53"/>
        <v>0.13300099383088509</v>
      </c>
      <c r="O146" s="122">
        <f t="shared" si="53"/>
        <v>0.16371616507249476</v>
      </c>
      <c r="P146" s="122">
        <f t="shared" si="53"/>
        <v>0.17533720230701089</v>
      </c>
      <c r="Q146" s="122">
        <f t="shared" si="53"/>
        <v>0.35355865888962795</v>
      </c>
      <c r="R146" s="122">
        <f t="shared" si="53"/>
        <v>0.41912219807798112</v>
      </c>
      <c r="S146" s="122">
        <f t="shared" si="53"/>
        <v>0.50145844433976172</v>
      </c>
      <c r="T146" s="122">
        <f t="shared" si="53"/>
        <v>0.57780710747990127</v>
      </c>
      <c r="U146" s="122">
        <f t="shared" si="53"/>
        <v>0.62931293944592126</v>
      </c>
      <c r="V146" s="122">
        <f t="shared" si="53"/>
        <v>1.0553996148399984</v>
      </c>
      <c r="W146" s="122">
        <f t="shared" si="53"/>
        <v>1.1774085927467695</v>
      </c>
      <c r="DA146" s="130" t="s">
        <v>1707</v>
      </c>
    </row>
    <row r="147" spans="1:105" ht="12" customHeight="1" x14ac:dyDescent="0.25">
      <c r="A147" s="97" t="s">
        <v>53</v>
      </c>
      <c r="B147" s="98">
        <v>9.7784144567790131E-3</v>
      </c>
      <c r="C147" s="98">
        <v>1.3219083192833414E-2</v>
      </c>
      <c r="D147" s="98">
        <v>1.9948720967864556E-2</v>
      </c>
      <c r="E147" s="98">
        <v>7.0361988013302415E-2</v>
      </c>
      <c r="F147" s="98">
        <v>4.1391909830529226E-2</v>
      </c>
      <c r="G147" s="98">
        <v>5.7900754225108209E-2</v>
      </c>
      <c r="H147" s="98">
        <v>0.1375587751586638</v>
      </c>
      <c r="I147" s="98">
        <v>6.6500749597351708E-2</v>
      </c>
      <c r="J147" s="98">
        <v>7.862850833748114E-2</v>
      </c>
      <c r="K147" s="98">
        <v>9.286504133806156E-2</v>
      </c>
      <c r="L147" s="98">
        <v>0.13462926779546419</v>
      </c>
      <c r="M147" s="98">
        <v>0.11466373499970521</v>
      </c>
      <c r="N147" s="98">
        <v>0.13300099383088509</v>
      </c>
      <c r="O147" s="98">
        <v>0.16371616507249476</v>
      </c>
      <c r="P147" s="98">
        <v>0.17533720230701089</v>
      </c>
      <c r="Q147" s="98">
        <v>0.35355865888962795</v>
      </c>
      <c r="R147" s="98">
        <v>0.41912219807798112</v>
      </c>
      <c r="S147" s="98">
        <v>0.50145844433976172</v>
      </c>
      <c r="T147" s="98">
        <v>0.57780710747990127</v>
      </c>
      <c r="U147" s="98">
        <v>0.62931293944592126</v>
      </c>
      <c r="V147" s="98">
        <v>1.0553996148399984</v>
      </c>
      <c r="W147" s="98">
        <v>1.1774085927467695</v>
      </c>
      <c r="DA147" s="63" t="s">
        <v>1708</v>
      </c>
    </row>
    <row r="148" spans="1:105" ht="12" customHeight="1" x14ac:dyDescent="0.25">
      <c r="A148" s="121" t="s">
        <v>55</v>
      </c>
      <c r="B148" s="122">
        <v>0.95709986410719916</v>
      </c>
      <c r="C148" s="122">
        <v>1.2927668990887149</v>
      </c>
      <c r="D148" s="122">
        <v>2.094436879026365</v>
      </c>
      <c r="E148" s="122">
        <v>2.9577010431774888</v>
      </c>
      <c r="F148" s="122">
        <v>4.1428638584921273</v>
      </c>
      <c r="G148" s="122">
        <v>5.0604790454448851</v>
      </c>
      <c r="H148" s="122">
        <v>5.7104179017872729</v>
      </c>
      <c r="I148" s="122">
        <v>6.1206717440293259</v>
      </c>
      <c r="J148" s="122">
        <v>6.034496587440886</v>
      </c>
      <c r="K148" s="122">
        <v>6.8642172508817474</v>
      </c>
      <c r="L148" s="122">
        <v>7.4942099015186168</v>
      </c>
      <c r="M148" s="122">
        <v>8.403920533227927</v>
      </c>
      <c r="N148" s="122">
        <v>9.9624414634286591</v>
      </c>
      <c r="O148" s="122">
        <v>11.256856146991161</v>
      </c>
      <c r="P148" s="122">
        <v>14.038345009190252</v>
      </c>
      <c r="Q148" s="122">
        <v>15.692333711103279</v>
      </c>
      <c r="R148" s="122">
        <v>18.625327126692696</v>
      </c>
      <c r="S148" s="122">
        <v>21.225330418468722</v>
      </c>
      <c r="T148" s="122">
        <v>24.504081675147148</v>
      </c>
      <c r="U148" s="122">
        <v>28.853072671588428</v>
      </c>
      <c r="V148" s="122">
        <v>31.203838152442593</v>
      </c>
      <c r="W148" s="122">
        <v>35.678168831774371</v>
      </c>
      <c r="DA148" s="130" t="s">
        <v>1709</v>
      </c>
    </row>
    <row r="149" spans="1:105" ht="12" customHeight="1" x14ac:dyDescent="0.25">
      <c r="A149" s="97" t="s">
        <v>124</v>
      </c>
      <c r="B149" s="98">
        <v>8.0798877291244381E-2</v>
      </c>
      <c r="C149" s="98">
        <v>0.1158513827187192</v>
      </c>
      <c r="D149" s="98">
        <v>0.20490174062973465</v>
      </c>
      <c r="E149" s="98">
        <v>0.41638317027195748</v>
      </c>
      <c r="F149" s="98">
        <v>0.84723091764659053</v>
      </c>
      <c r="G149" s="98">
        <v>1.0789954774524124</v>
      </c>
      <c r="H149" s="98">
        <v>1.2082841699489177</v>
      </c>
      <c r="I149" s="98">
        <v>1.1968875756558572</v>
      </c>
      <c r="J149" s="98">
        <v>1.0671871070232937</v>
      </c>
      <c r="K149" s="98">
        <v>1.1399394015740436</v>
      </c>
      <c r="L149" s="98">
        <v>1.125823253939747</v>
      </c>
      <c r="M149" s="98">
        <v>1.2228133521730959</v>
      </c>
      <c r="N149" s="98">
        <v>1.3182017932011825</v>
      </c>
      <c r="O149" s="98">
        <v>1.4425964881749869</v>
      </c>
      <c r="P149" s="98">
        <v>1.8479135665515904</v>
      </c>
      <c r="Q149" s="98">
        <v>1.8442150441671943</v>
      </c>
      <c r="R149" s="98">
        <v>2.2263810157208921</v>
      </c>
      <c r="S149" s="98">
        <v>2.3435594326166416</v>
      </c>
      <c r="T149" s="98">
        <v>2.5375200167547471</v>
      </c>
      <c r="U149" s="98">
        <v>3.0131978715566907</v>
      </c>
      <c r="V149" s="98">
        <v>3.1832180488153075</v>
      </c>
      <c r="W149" s="98">
        <v>3.5487535032459196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1.5810764802805992E-4</v>
      </c>
      <c r="L150" s="98">
        <v>3.1257283089752765E-4</v>
      </c>
      <c r="M150" s="98">
        <v>6.0896991612161997E-4</v>
      </c>
      <c r="N150" s="98">
        <v>6.1832828087775543E-4</v>
      </c>
      <c r="O150" s="98">
        <v>8.8508048652929635E-4</v>
      </c>
      <c r="P150" s="98">
        <v>1.4072148729117407E-3</v>
      </c>
      <c r="Q150" s="98">
        <v>1.5885414629165833E-3</v>
      </c>
      <c r="R150" s="98">
        <v>2.2452636378119885E-3</v>
      </c>
      <c r="S150" s="98">
        <v>2.6207258386364363E-3</v>
      </c>
      <c r="T150" s="98">
        <v>2.7629762724286997E-3</v>
      </c>
      <c r="U150" s="98">
        <v>3.4542385153935604E-3</v>
      </c>
      <c r="V150" s="98">
        <v>3.2841515549187367E-3</v>
      </c>
      <c r="W150" s="98">
        <v>4.3860495982189288E-3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8.449535516140446E-5</v>
      </c>
      <c r="L151" s="101">
        <v>1.6756073276666085E-4</v>
      </c>
      <c r="M151" s="101">
        <v>3.182122518730579E-4</v>
      </c>
      <c r="N151" s="101">
        <v>3.2854760461142803E-4</v>
      </c>
      <c r="O151" s="101">
        <v>4.0568873952336921E-4</v>
      </c>
      <c r="P151" s="101">
        <v>6.0733655138495287E-4</v>
      </c>
      <c r="Q151" s="101">
        <v>7.2314250606769304E-4</v>
      </c>
      <c r="R151" s="101">
        <v>1.1737182316165287E-3</v>
      </c>
      <c r="S151" s="101">
        <v>1.4094035786584311E-3</v>
      </c>
      <c r="T151" s="101">
        <v>1.3906698472998329E-3</v>
      </c>
      <c r="U151" s="101">
        <v>1.753797252403512E-3</v>
      </c>
      <c r="V151" s="101">
        <v>1.4611974181479464E-3</v>
      </c>
      <c r="W151" s="101">
        <v>2.0551562286205806E-3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7.3612292866655473E-5</v>
      </c>
      <c r="L152" s="104">
        <v>1.4501209813086682E-4</v>
      </c>
      <c r="M152" s="104">
        <v>2.9075766424856213E-4</v>
      </c>
      <c r="N152" s="104">
        <v>2.897806762663274E-4</v>
      </c>
      <c r="O152" s="104">
        <v>4.7939174700592719E-4</v>
      </c>
      <c r="P152" s="104">
        <v>7.9987832152678779E-4</v>
      </c>
      <c r="Q152" s="104">
        <v>8.6539895684889035E-4</v>
      </c>
      <c r="R152" s="104">
        <v>1.0715454061954598E-3</v>
      </c>
      <c r="S152" s="104">
        <v>1.211322259978005E-3</v>
      </c>
      <c r="T152" s="104">
        <v>1.3723064251288666E-3</v>
      </c>
      <c r="U152" s="104">
        <v>1.7004412629900486E-3</v>
      </c>
      <c r="V152" s="104">
        <v>1.8229541367707906E-3</v>
      </c>
      <c r="W152" s="104">
        <v>2.3308933695983481E-3</v>
      </c>
      <c r="DA152" s="132" t="s">
        <v>1713</v>
      </c>
    </row>
    <row r="153" spans="1:105" ht="12" customHeight="1" x14ac:dyDescent="0.25">
      <c r="A153" s="106" t="s">
        <v>122</v>
      </c>
      <c r="B153" s="101">
        <v>0.87404056339956648</v>
      </c>
      <c r="C153" s="101">
        <v>1.1612910613523839</v>
      </c>
      <c r="D153" s="101">
        <v>1.8633138904437483</v>
      </c>
      <c r="E153" s="101">
        <v>2.4868605462095408</v>
      </c>
      <c r="F153" s="101">
        <v>3.2371003700159671</v>
      </c>
      <c r="G153" s="101">
        <v>3.9175807108467038</v>
      </c>
      <c r="H153" s="101">
        <v>4.4235725997549755</v>
      </c>
      <c r="I153" s="101">
        <v>4.7879163705633401</v>
      </c>
      <c r="J153" s="101">
        <v>4.7859628484574319</v>
      </c>
      <c r="K153" s="101">
        <v>5.2571080104159886</v>
      </c>
      <c r="L153" s="101">
        <v>5.7722124420754941</v>
      </c>
      <c r="M153" s="101">
        <v>6.4615517196640599</v>
      </c>
      <c r="N153" s="101">
        <v>7.837363124894245</v>
      </c>
      <c r="O153" s="101">
        <v>8.8307820548466456</v>
      </c>
      <c r="P153" s="101">
        <v>10.809330245190583</v>
      </c>
      <c r="Q153" s="101">
        <v>12.002724094087373</v>
      </c>
      <c r="R153" s="101">
        <v>14.008681499620849</v>
      </c>
      <c r="S153" s="101">
        <v>15.856983466845364</v>
      </c>
      <c r="T153" s="101">
        <v>18.53681027752225</v>
      </c>
      <c r="U153" s="101">
        <v>22.011468988589709</v>
      </c>
      <c r="V153" s="101">
        <v>24.057683450655187</v>
      </c>
      <c r="W153" s="101">
        <v>27.46950616431911</v>
      </c>
      <c r="DA153" s="131" t="s">
        <v>1714</v>
      </c>
    </row>
    <row r="154" spans="1:105" ht="12" customHeight="1" x14ac:dyDescent="0.25">
      <c r="A154" s="107" t="s">
        <v>121</v>
      </c>
      <c r="B154" s="104">
        <v>2.260423416388325E-3</v>
      </c>
      <c r="C154" s="104">
        <v>1.5624455017611999E-2</v>
      </c>
      <c r="D154" s="104">
        <v>2.6221247952882096E-2</v>
      </c>
      <c r="E154" s="104">
        <v>5.4457326695990342E-2</v>
      </c>
      <c r="F154" s="104">
        <v>5.8532570829570106E-2</v>
      </c>
      <c r="G154" s="104">
        <v>6.3902857145769515E-2</v>
      </c>
      <c r="H154" s="104">
        <v>7.8561132083379337E-2</v>
      </c>
      <c r="I154" s="104">
        <v>0.13586779781012825</v>
      </c>
      <c r="J154" s="104">
        <v>0.18134663196016004</v>
      </c>
      <c r="K154" s="104">
        <v>0.46701173124368683</v>
      </c>
      <c r="L154" s="104">
        <v>0.59586163267247827</v>
      </c>
      <c r="M154" s="104">
        <v>0.71894649147464906</v>
      </c>
      <c r="N154" s="104">
        <v>0.80625821705235501</v>
      </c>
      <c r="O154" s="104">
        <v>0.98259252348299864</v>
      </c>
      <c r="P154" s="104">
        <v>1.3796939825751651</v>
      </c>
      <c r="Q154" s="104">
        <v>1.8438060313857947</v>
      </c>
      <c r="R154" s="104">
        <v>2.3880193477131422</v>
      </c>
      <c r="S154" s="104">
        <v>3.0221667931680782</v>
      </c>
      <c r="T154" s="104">
        <v>3.4269884045977239</v>
      </c>
      <c r="U154" s="104">
        <v>3.8249515729266355</v>
      </c>
      <c r="V154" s="104">
        <v>3.9596525014171826</v>
      </c>
      <c r="W154" s="104">
        <v>4.655523114611122</v>
      </c>
      <c r="DA154" s="132" t="s">
        <v>1715</v>
      </c>
    </row>
    <row r="155" spans="1:105" ht="12" customHeight="1" x14ac:dyDescent="0.25">
      <c r="A155" s="108" t="s">
        <v>53</v>
      </c>
      <c r="B155" s="98">
        <v>1.2261712780440401E-3</v>
      </c>
      <c r="C155" s="98">
        <v>8.1943994749510141E-3</v>
      </c>
      <c r="D155" s="98">
        <v>1.3992829529329585E-2</v>
      </c>
      <c r="E155" s="98">
        <v>2.9432800816278332E-2</v>
      </c>
      <c r="F155" s="98">
        <v>3.0050102558486998E-2</v>
      </c>
      <c r="G155" s="98">
        <v>3.3367461021474053E-2</v>
      </c>
      <c r="H155" s="98">
        <v>4.1482866304976662E-2</v>
      </c>
      <c r="I155" s="98">
        <v>7.4881336861598272E-2</v>
      </c>
      <c r="J155" s="98">
        <v>9.0839745088179796E-2</v>
      </c>
      <c r="K155" s="98">
        <v>0.23857941272772132</v>
      </c>
      <c r="L155" s="98">
        <v>0.30550432855137566</v>
      </c>
      <c r="M155" s="98">
        <v>0.36006313904149329</v>
      </c>
      <c r="N155" s="98">
        <v>0.41070584318282544</v>
      </c>
      <c r="O155" s="98">
        <v>0.43293442378263042</v>
      </c>
      <c r="P155" s="98">
        <v>0.5764891908454064</v>
      </c>
      <c r="Q155" s="98">
        <v>0.81566124816136309</v>
      </c>
      <c r="R155" s="98">
        <v>1.2295474359867764</v>
      </c>
      <c r="S155" s="98">
        <v>1.6134946719960839</v>
      </c>
      <c r="T155" s="98">
        <v>1.7324551115891671</v>
      </c>
      <c r="U155" s="98">
        <v>1.9521268535309835</v>
      </c>
      <c r="V155" s="98">
        <v>1.7871079439372708</v>
      </c>
      <c r="W155" s="98">
        <v>2.2173464098522482</v>
      </c>
      <c r="DA155" s="63" t="s">
        <v>1716</v>
      </c>
    </row>
    <row r="156" spans="1:105" ht="12" customHeight="1" x14ac:dyDescent="0.25">
      <c r="A156" s="108" t="s">
        <v>52</v>
      </c>
      <c r="B156" s="98">
        <v>1.0342521383442846E-3</v>
      </c>
      <c r="C156" s="98">
        <v>7.4300555426609852E-3</v>
      </c>
      <c r="D156" s="98">
        <v>1.2228418423552509E-2</v>
      </c>
      <c r="E156" s="98">
        <v>2.502452587971201E-2</v>
      </c>
      <c r="F156" s="98">
        <v>2.8482468271083108E-2</v>
      </c>
      <c r="G156" s="98">
        <v>3.0535396124295459E-2</v>
      </c>
      <c r="H156" s="98">
        <v>3.7078265778402675E-2</v>
      </c>
      <c r="I156" s="98">
        <v>6.0986460948529969E-2</v>
      </c>
      <c r="J156" s="98">
        <v>9.0506886871980247E-2</v>
      </c>
      <c r="K156" s="98">
        <v>0.22843231851596552</v>
      </c>
      <c r="L156" s="98">
        <v>0.29035730412110261</v>
      </c>
      <c r="M156" s="98">
        <v>0.35888335243315572</v>
      </c>
      <c r="N156" s="98">
        <v>0.39555237386952957</v>
      </c>
      <c r="O156" s="98">
        <v>0.54965809970036816</v>
      </c>
      <c r="P156" s="98">
        <v>0.80320479172975867</v>
      </c>
      <c r="Q156" s="98">
        <v>1.0281447832244315</v>
      </c>
      <c r="R156" s="98">
        <v>1.1584719117263658</v>
      </c>
      <c r="S156" s="98">
        <v>1.4086721211719944</v>
      </c>
      <c r="T156" s="98">
        <v>1.6945332930085566</v>
      </c>
      <c r="U156" s="98">
        <v>1.872824719395652</v>
      </c>
      <c r="V156" s="98">
        <v>2.1725445574799118</v>
      </c>
      <c r="W156" s="98">
        <v>2.4381767047588738</v>
      </c>
      <c r="DA156" s="63" t="s">
        <v>1717</v>
      </c>
    </row>
    <row r="157" spans="1:105" ht="12" customHeight="1" x14ac:dyDescent="0.25">
      <c r="A157" s="121" t="s">
        <v>54</v>
      </c>
      <c r="B157" s="122">
        <v>0.15159650940440175</v>
      </c>
      <c r="C157" s="122">
        <v>0.21535687803601872</v>
      </c>
      <c r="D157" s="122">
        <v>0.34149440948928267</v>
      </c>
      <c r="E157" s="122">
        <v>0.51892026559980831</v>
      </c>
      <c r="F157" s="122">
        <v>0.69222482429679733</v>
      </c>
      <c r="G157" s="122">
        <v>0.8443932816872699</v>
      </c>
      <c r="H157" s="122">
        <v>0.88224956862679682</v>
      </c>
      <c r="I157" s="122">
        <v>0.91422364338695772</v>
      </c>
      <c r="J157" s="122">
        <v>0.83403056038504109</v>
      </c>
      <c r="K157" s="122">
        <v>0.94472525427403342</v>
      </c>
      <c r="L157" s="122">
        <v>1.0476096683490068</v>
      </c>
      <c r="M157" s="122">
        <v>1.1328466904426977</v>
      </c>
      <c r="N157" s="122">
        <v>1.3498102484506633</v>
      </c>
      <c r="O157" s="122">
        <v>1.5478735215333366</v>
      </c>
      <c r="P157" s="122">
        <v>1.9129429280752805</v>
      </c>
      <c r="Q157" s="122">
        <v>2.2946528509643813</v>
      </c>
      <c r="R157" s="122">
        <v>2.6892626963625901</v>
      </c>
      <c r="S157" s="122">
        <v>3.0919857951182736</v>
      </c>
      <c r="T157" s="122">
        <v>3.5658290900049368</v>
      </c>
      <c r="U157" s="122">
        <v>4.1155040775694074</v>
      </c>
      <c r="V157" s="122">
        <v>4.9276475201160759</v>
      </c>
      <c r="W157" s="122">
        <v>5.5836672897065585</v>
      </c>
      <c r="DA157" s="130" t="s">
        <v>1718</v>
      </c>
    </row>
    <row r="158" spans="1:105" ht="12" customHeight="1" x14ac:dyDescent="0.25">
      <c r="A158" s="97" t="s">
        <v>50</v>
      </c>
      <c r="B158" s="98">
        <v>6.9376902446702214E-3</v>
      </c>
      <c r="C158" s="98">
        <v>1.0668887636276976E-2</v>
      </c>
      <c r="D158" s="98">
        <v>1.9626867779263615E-2</v>
      </c>
      <c r="E158" s="98">
        <v>3.1688786794488798E-2</v>
      </c>
      <c r="F158" s="98">
        <v>4.3683767283007775E-2</v>
      </c>
      <c r="G158" s="98">
        <v>5.2084568120763917E-2</v>
      </c>
      <c r="H158" s="98">
        <v>6.1254495912784743E-2</v>
      </c>
      <c r="I158" s="98">
        <v>6.7898834344987377E-2</v>
      </c>
      <c r="J158" s="98">
        <v>6.3710537159578848E-2</v>
      </c>
      <c r="K158" s="98">
        <v>8.1317448341804446E-2</v>
      </c>
      <c r="L158" s="98">
        <v>8.9440796099013009E-2</v>
      </c>
      <c r="M158" s="98">
        <v>0.10492054458074904</v>
      </c>
      <c r="N158" s="98">
        <v>0.1216752847045269</v>
      </c>
      <c r="O158" s="98">
        <v>0.13718498475355476</v>
      </c>
      <c r="P158" s="98">
        <v>0.18615317941378956</v>
      </c>
      <c r="Q158" s="98">
        <v>0.20584563747173359</v>
      </c>
      <c r="R158" s="98">
        <v>0.26109879854228385</v>
      </c>
      <c r="S158" s="98">
        <v>0.29749340222954851</v>
      </c>
      <c r="T158" s="98">
        <v>0.33687388465166773</v>
      </c>
      <c r="U158" s="98">
        <v>0.39829160216323628</v>
      </c>
      <c r="V158" s="98">
        <v>0.4067297673206578</v>
      </c>
      <c r="W158" s="98">
        <v>0.46381412443360898</v>
      </c>
      <c r="DA158" s="63" t="s">
        <v>1719</v>
      </c>
    </row>
    <row r="159" spans="1:105" ht="12" customHeight="1" x14ac:dyDescent="0.25">
      <c r="A159" s="109" t="s">
        <v>120</v>
      </c>
      <c r="B159" s="33">
        <v>0.14465881915973153</v>
      </c>
      <c r="C159" s="33">
        <v>0.20468799039974175</v>
      </c>
      <c r="D159" s="33">
        <v>0.32186754171001908</v>
      </c>
      <c r="E159" s="33">
        <v>0.48723147880531953</v>
      </c>
      <c r="F159" s="33">
        <v>0.6485410570137895</v>
      </c>
      <c r="G159" s="33">
        <v>0.79230871356650601</v>
      </c>
      <c r="H159" s="33">
        <v>0.82099507271401206</v>
      </c>
      <c r="I159" s="33">
        <v>0.84632480904197038</v>
      </c>
      <c r="J159" s="33">
        <v>0.77032002322546222</v>
      </c>
      <c r="K159" s="33">
        <v>0.86340780593222899</v>
      </c>
      <c r="L159" s="33">
        <v>0.95816887224999381</v>
      </c>
      <c r="M159" s="33">
        <v>1.0279261458619486</v>
      </c>
      <c r="N159" s="33">
        <v>1.2281349637461365</v>
      </c>
      <c r="O159" s="33">
        <v>1.4106885367797819</v>
      </c>
      <c r="P159" s="33">
        <v>1.7267897486614909</v>
      </c>
      <c r="Q159" s="33">
        <v>2.0888072134926476</v>
      </c>
      <c r="R159" s="33">
        <v>2.4281638978203062</v>
      </c>
      <c r="S159" s="33">
        <v>2.7944923928887251</v>
      </c>
      <c r="T159" s="33">
        <v>3.2289552053532691</v>
      </c>
      <c r="U159" s="33">
        <v>3.7172124754061713</v>
      </c>
      <c r="V159" s="33">
        <v>4.5209177527954179</v>
      </c>
      <c r="W159" s="33">
        <v>5.1198531652729491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629.81680409688204</v>
      </c>
      <c r="C161" s="117">
        <f t="shared" si="54"/>
        <v>679.25857766698471</v>
      </c>
      <c r="D161" s="117">
        <f t="shared" si="54"/>
        <v>786.72887495306554</v>
      </c>
      <c r="E161" s="117">
        <f t="shared" si="54"/>
        <v>748.36149465288736</v>
      </c>
      <c r="F161" s="117">
        <f t="shared" si="54"/>
        <v>129.47297793067798</v>
      </c>
      <c r="G161" s="117">
        <f t="shared" si="54"/>
        <v>43.527182436452101</v>
      </c>
      <c r="H161" s="117">
        <f t="shared" si="54"/>
        <v>61.039610093468809</v>
      </c>
      <c r="I161" s="117">
        <f t="shared" si="54"/>
        <v>59.831274674886977</v>
      </c>
      <c r="J161" s="117">
        <f t="shared" si="54"/>
        <v>122.67516409503389</v>
      </c>
      <c r="K161" s="117">
        <f t="shared" si="54"/>
        <v>116.56489724207246</v>
      </c>
      <c r="L161" s="117">
        <f t="shared" si="54"/>
        <v>159.62683983382914</v>
      </c>
      <c r="M161" s="117">
        <f t="shared" si="54"/>
        <v>132.7976143591105</v>
      </c>
      <c r="N161" s="117">
        <f t="shared" si="54"/>
        <v>161.01831454190611</v>
      </c>
      <c r="O161" s="117">
        <f t="shared" si="54"/>
        <v>169.54935497051787</v>
      </c>
      <c r="P161" s="117">
        <f t="shared" si="54"/>
        <v>113.20579190672989</v>
      </c>
      <c r="Q161" s="117">
        <f t="shared" si="54"/>
        <v>86.625231088757786</v>
      </c>
      <c r="R161" s="117">
        <f t="shared" ref="R161:V161" si="55">R162+R164+R166+R175</f>
        <v>98.003678899982958</v>
      </c>
      <c r="S161" s="117">
        <f t="shared" si="55"/>
        <v>91.578158725920233</v>
      </c>
      <c r="T161" s="117">
        <f t="shared" si="55"/>
        <v>87.892881951043876</v>
      </c>
      <c r="U161" s="117">
        <f t="shared" si="55"/>
        <v>86.177850552028744</v>
      </c>
      <c r="V161" s="117">
        <f t="shared" si="55"/>
        <v>67.214092235999843</v>
      </c>
      <c r="W161" s="117">
        <f t="shared" ref="W161" si="56">W162+W164+W166+W175</f>
        <v>84.275444045775913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542.5646233547875</v>
      </c>
      <c r="C162" s="122">
        <f t="shared" si="57"/>
        <v>596.78439844558795</v>
      </c>
      <c r="D162" s="122">
        <f t="shared" si="57"/>
        <v>705.05653094750778</v>
      </c>
      <c r="E162" s="122">
        <f t="shared" si="57"/>
        <v>676.98884298082771</v>
      </c>
      <c r="F162" s="122">
        <f t="shared" si="57"/>
        <v>90.799123435638023</v>
      </c>
      <c r="G162" s="122">
        <f t="shared" si="57"/>
        <v>25.229915821212966</v>
      </c>
      <c r="H162" s="122">
        <f t="shared" si="57"/>
        <v>50.206044564521548</v>
      </c>
      <c r="I162" s="122">
        <f t="shared" si="57"/>
        <v>47.754118333176159</v>
      </c>
      <c r="J162" s="122">
        <f t="shared" si="57"/>
        <v>107.05775320395016</v>
      </c>
      <c r="K162" s="122">
        <f t="shared" si="57"/>
        <v>97.825316157910208</v>
      </c>
      <c r="L162" s="122">
        <f t="shared" si="57"/>
        <v>138.32401601903706</v>
      </c>
      <c r="M162" s="122">
        <f t="shared" si="57"/>
        <v>110.47961148465552</v>
      </c>
      <c r="N162" s="122">
        <f t="shared" si="57"/>
        <v>136.38284229822762</v>
      </c>
      <c r="O162" s="122">
        <f t="shared" si="57"/>
        <v>146.16583150886376</v>
      </c>
      <c r="P162" s="122">
        <f t="shared" si="57"/>
        <v>91.830566961616171</v>
      </c>
      <c r="Q162" s="122">
        <f t="shared" si="57"/>
        <v>68.938891728441959</v>
      </c>
      <c r="R162" s="122">
        <f t="shared" si="57"/>
        <v>81.546460818058051</v>
      </c>
      <c r="S162" s="122">
        <f t="shared" si="57"/>
        <v>76.183762615048579</v>
      </c>
      <c r="T162" s="122">
        <f t="shared" si="57"/>
        <v>73.281037624296786</v>
      </c>
      <c r="U162" s="122">
        <f t="shared" si="57"/>
        <v>72.410547279207762</v>
      </c>
      <c r="V162" s="122">
        <f t="shared" si="57"/>
        <v>55.595278735642374</v>
      </c>
      <c r="W162" s="122">
        <f t="shared" si="57"/>
        <v>72.87601775597885</v>
      </c>
      <c r="DA162" s="130" t="s">
        <v>1722</v>
      </c>
    </row>
    <row r="163" spans="1:105" ht="12" customHeight="1" x14ac:dyDescent="0.25">
      <c r="A163" s="97" t="s">
        <v>53</v>
      </c>
      <c r="B163" s="33">
        <v>542.5646233547875</v>
      </c>
      <c r="C163" s="33">
        <v>596.78439844558795</v>
      </c>
      <c r="D163" s="33">
        <v>705.05653094750778</v>
      </c>
      <c r="E163" s="33">
        <v>676.98884298082771</v>
      </c>
      <c r="F163" s="33">
        <v>90.799123435638023</v>
      </c>
      <c r="G163" s="33">
        <v>25.229915821212966</v>
      </c>
      <c r="H163" s="33">
        <v>50.206044564521548</v>
      </c>
      <c r="I163" s="33">
        <v>47.754118333176159</v>
      </c>
      <c r="J163" s="33">
        <v>107.05775320395016</v>
      </c>
      <c r="K163" s="33">
        <v>97.825316157910208</v>
      </c>
      <c r="L163" s="33">
        <v>138.32401601903706</v>
      </c>
      <c r="M163" s="33">
        <v>110.47961148465552</v>
      </c>
      <c r="N163" s="33">
        <v>136.38284229822762</v>
      </c>
      <c r="O163" s="33">
        <v>146.16583150886376</v>
      </c>
      <c r="P163" s="33">
        <v>91.830566961616171</v>
      </c>
      <c r="Q163" s="33">
        <v>68.938891728441959</v>
      </c>
      <c r="R163" s="33">
        <v>81.546460818058051</v>
      </c>
      <c r="S163" s="33">
        <v>76.183762615048579</v>
      </c>
      <c r="T163" s="33">
        <v>73.281037624296786</v>
      </c>
      <c r="U163" s="33">
        <v>72.410547279207762</v>
      </c>
      <c r="V163" s="33">
        <v>55.595278735642374</v>
      </c>
      <c r="W163" s="33">
        <v>72.87601775597885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0.38275170597126545</v>
      </c>
      <c r="C164" s="122">
        <f t="shared" si="58"/>
        <v>0.46298197075746461</v>
      </c>
      <c r="D164" s="122">
        <f t="shared" si="58"/>
        <v>0.54468781780283593</v>
      </c>
      <c r="E164" s="122">
        <f t="shared" si="58"/>
        <v>1.3490851655663909</v>
      </c>
      <c r="F164" s="122">
        <f t="shared" si="58"/>
        <v>0.5310036973192469</v>
      </c>
      <c r="G164" s="122">
        <f t="shared" si="58"/>
        <v>0.47835889560772155</v>
      </c>
      <c r="H164" s="122">
        <f t="shared" si="58"/>
        <v>0.68388664104286512</v>
      </c>
      <c r="I164" s="122">
        <f t="shared" si="58"/>
        <v>0.22681797978626889</v>
      </c>
      <c r="J164" s="122">
        <f t="shared" si="58"/>
        <v>0.22870038579299581</v>
      </c>
      <c r="K164" s="122">
        <f t="shared" si="58"/>
        <v>0.20974266531614499</v>
      </c>
      <c r="L164" s="122">
        <f t="shared" si="58"/>
        <v>0.29171602604702296</v>
      </c>
      <c r="M164" s="122">
        <f t="shared" si="58"/>
        <v>0.2464002938137827</v>
      </c>
      <c r="N164" s="122">
        <f t="shared" si="58"/>
        <v>0.29022419442184638</v>
      </c>
      <c r="O164" s="122">
        <f t="shared" si="58"/>
        <v>0.34286473177616472</v>
      </c>
      <c r="P164" s="122">
        <f t="shared" si="58"/>
        <v>0.29894487730842328</v>
      </c>
      <c r="Q164" s="122">
        <f t="shared" si="58"/>
        <v>0.44054471973308812</v>
      </c>
      <c r="R164" s="122">
        <f t="shared" si="58"/>
        <v>0.34417820571597668</v>
      </c>
      <c r="S164" s="122">
        <f t="shared" si="58"/>
        <v>0.28091914190774098</v>
      </c>
      <c r="T164" s="122">
        <f t="shared" si="58"/>
        <v>0.21359554796588853</v>
      </c>
      <c r="U164" s="122">
        <f t="shared" si="58"/>
        <v>0.15187223804358066</v>
      </c>
      <c r="V164" s="122">
        <f t="shared" si="58"/>
        <v>0.15757446190504446</v>
      </c>
      <c r="W164" s="122">
        <f t="shared" si="58"/>
        <v>0.11586601481285044</v>
      </c>
      <c r="DA164" s="130" t="s">
        <v>1724</v>
      </c>
    </row>
    <row r="165" spans="1:105" ht="12" customHeight="1" x14ac:dyDescent="0.25">
      <c r="A165" s="97" t="s">
        <v>53</v>
      </c>
      <c r="B165" s="98">
        <v>0.38275170597126545</v>
      </c>
      <c r="C165" s="98">
        <v>0.46298197075746461</v>
      </c>
      <c r="D165" s="98">
        <v>0.54468781780283593</v>
      </c>
      <c r="E165" s="98">
        <v>1.3490851655663909</v>
      </c>
      <c r="F165" s="98">
        <v>0.5310036973192469</v>
      </c>
      <c r="G165" s="98">
        <v>0.47835889560772155</v>
      </c>
      <c r="H165" s="98">
        <v>0.68388664104286512</v>
      </c>
      <c r="I165" s="98">
        <v>0.22681797978626889</v>
      </c>
      <c r="J165" s="98">
        <v>0.22870038579299581</v>
      </c>
      <c r="K165" s="98">
        <v>0.20974266531614499</v>
      </c>
      <c r="L165" s="98">
        <v>0.29171602604702296</v>
      </c>
      <c r="M165" s="98">
        <v>0.2464002938137827</v>
      </c>
      <c r="N165" s="98">
        <v>0.29022419442184638</v>
      </c>
      <c r="O165" s="98">
        <v>0.34286473177616472</v>
      </c>
      <c r="P165" s="98">
        <v>0.29894487730842328</v>
      </c>
      <c r="Q165" s="98">
        <v>0.44054471973308812</v>
      </c>
      <c r="R165" s="98">
        <v>0.34417820571597668</v>
      </c>
      <c r="S165" s="98">
        <v>0.28091914190774098</v>
      </c>
      <c r="T165" s="98">
        <v>0.21359554796588853</v>
      </c>
      <c r="U165" s="98">
        <v>0.15187223804358066</v>
      </c>
      <c r="V165" s="98">
        <v>0.15757446190504446</v>
      </c>
      <c r="W165" s="98">
        <v>0.11586601481285044</v>
      </c>
      <c r="DA165" s="63" t="s">
        <v>1725</v>
      </c>
    </row>
    <row r="166" spans="1:105" ht="12" customHeight="1" x14ac:dyDescent="0.25">
      <c r="A166" s="121" t="s">
        <v>55</v>
      </c>
      <c r="B166" s="122">
        <v>74.991618288077021</v>
      </c>
      <c r="C166" s="122">
        <v>70.36315446337963</v>
      </c>
      <c r="D166" s="122">
        <v>69.843798879391045</v>
      </c>
      <c r="E166" s="122">
        <v>59.653771127311124</v>
      </c>
      <c r="F166" s="122">
        <v>32.690636248219157</v>
      </c>
      <c r="G166" s="122">
        <v>15.274181950689096</v>
      </c>
      <c r="H166" s="122">
        <v>8.7915302475159951</v>
      </c>
      <c r="I166" s="122">
        <v>10.285375521921228</v>
      </c>
      <c r="J166" s="122">
        <v>13.490859915744661</v>
      </c>
      <c r="K166" s="122">
        <v>16.249074386667942</v>
      </c>
      <c r="L166" s="122">
        <v>18.399630592144771</v>
      </c>
      <c r="M166" s="122">
        <v>19.427277685491983</v>
      </c>
      <c r="N166" s="122">
        <v>21.430518081013037</v>
      </c>
      <c r="O166" s="122">
        <v>20.245198858192197</v>
      </c>
      <c r="P166" s="122">
        <v>18.570062431131657</v>
      </c>
      <c r="Q166" s="122">
        <v>15.083319149908091</v>
      </c>
      <c r="R166" s="122">
        <v>14.123126039464365</v>
      </c>
      <c r="S166" s="122">
        <v>13.236952645341207</v>
      </c>
      <c r="T166" s="122">
        <v>12.610178580223742</v>
      </c>
      <c r="U166" s="122">
        <v>11.950915074178253</v>
      </c>
      <c r="V166" s="122">
        <v>9.9242302633216575</v>
      </c>
      <c r="W166" s="122">
        <v>9.7825132283760112</v>
      </c>
      <c r="DA166" s="130" t="s">
        <v>1726</v>
      </c>
    </row>
    <row r="167" spans="1:105" ht="12" customHeight="1" x14ac:dyDescent="0.25">
      <c r="A167" s="97" t="s">
        <v>124</v>
      </c>
      <c r="B167" s="98">
        <v>6.3248993875962052</v>
      </c>
      <c r="C167" s="98">
        <v>6.113812195408828</v>
      </c>
      <c r="D167" s="98">
        <v>6.2791102445821911</v>
      </c>
      <c r="E167" s="98">
        <v>5.4717330537824065</v>
      </c>
      <c r="F167" s="98">
        <v>3.1293133457261857</v>
      </c>
      <c r="G167" s="98">
        <v>1.4680534124854359</v>
      </c>
      <c r="H167" s="98">
        <v>0.89397105010987454</v>
      </c>
      <c r="I167" s="98">
        <v>0.9183371331589224</v>
      </c>
      <c r="J167" s="98">
        <v>1.1019702480969504</v>
      </c>
      <c r="K167" s="98">
        <v>1.4475818031209338</v>
      </c>
      <c r="L167" s="98">
        <v>1.7737908642682385</v>
      </c>
      <c r="M167" s="98">
        <v>2.022730389354233</v>
      </c>
      <c r="N167" s="98">
        <v>2.3674322362994085</v>
      </c>
      <c r="O167" s="98">
        <v>2.35714476452479</v>
      </c>
      <c r="P167" s="98">
        <v>2.2979067933234836</v>
      </c>
      <c r="Q167" s="98">
        <v>1.7780349270447391</v>
      </c>
      <c r="R167" s="98">
        <v>1.811695688470685</v>
      </c>
      <c r="S167" s="98">
        <v>1.6175381416500472</v>
      </c>
      <c r="T167" s="98">
        <v>1.4374026589325617</v>
      </c>
      <c r="U167" s="98">
        <v>1.3241431196829518</v>
      </c>
      <c r="V167" s="98">
        <v>1.0262694465066013</v>
      </c>
      <c r="W167" s="98">
        <v>0.96706376416366013</v>
      </c>
      <c r="DA167" s="63" t="s">
        <v>1727</v>
      </c>
    </row>
    <row r="168" spans="1:105" ht="12" customHeight="1" x14ac:dyDescent="0.25">
      <c r="A168" s="97" t="s">
        <v>123</v>
      </c>
      <c r="B168" s="98">
        <v>1.3927504456561182E-4</v>
      </c>
      <c r="C168" s="98">
        <v>3.969874682056784E-4</v>
      </c>
      <c r="D168" s="98">
        <v>6.6685596781357022E-4</v>
      </c>
      <c r="E168" s="98">
        <v>7.938482141622231E-4</v>
      </c>
      <c r="F168" s="98">
        <v>7.0074063787017317E-4</v>
      </c>
      <c r="G168" s="98">
        <v>0</v>
      </c>
      <c r="H168" s="98">
        <v>0</v>
      </c>
      <c r="I168" s="98">
        <v>1.5897546890349394E-4</v>
      </c>
      <c r="J168" s="98">
        <v>4.3234333390849695E-4</v>
      </c>
      <c r="K168" s="98">
        <v>1.4167955960434967E-3</v>
      </c>
      <c r="L168" s="98">
        <v>2.1780222900612016E-3</v>
      </c>
      <c r="M168" s="98">
        <v>2.6057432459757174E-3</v>
      </c>
      <c r="N168" s="98">
        <v>2.4854213001691168E-3</v>
      </c>
      <c r="O168" s="98">
        <v>2.3795068472465199E-3</v>
      </c>
      <c r="P168" s="98">
        <v>2.5737085737789719E-3</v>
      </c>
      <c r="Q168" s="98">
        <v>1.7963164415179997E-3</v>
      </c>
      <c r="R168" s="98">
        <v>1.8436306794241144E-3</v>
      </c>
      <c r="S168" s="98">
        <v>1.6239275484745072E-3</v>
      </c>
      <c r="T168" s="98">
        <v>1.2209320713450437E-3</v>
      </c>
      <c r="U168" s="98">
        <v>1.1031895765366887E-3</v>
      </c>
      <c r="V168" s="98">
        <v>1.0007157655007777E-3</v>
      </c>
      <c r="W168" s="98">
        <v>1.172985044321753E-3</v>
      </c>
      <c r="DA168" s="63" t="s">
        <v>1728</v>
      </c>
    </row>
    <row r="169" spans="1:105" ht="12" customHeight="1" x14ac:dyDescent="0.25">
      <c r="A169" s="100" t="s">
        <v>50</v>
      </c>
      <c r="B169" s="101">
        <v>7.9036711732064744E-5</v>
      </c>
      <c r="C169" s="101">
        <v>2.2027827534024374E-4</v>
      </c>
      <c r="D169" s="101">
        <v>3.7559858468457218E-4</v>
      </c>
      <c r="E169" s="101">
        <v>4.5248976334771629E-4</v>
      </c>
      <c r="F169" s="101">
        <v>3.7978188671095834E-4</v>
      </c>
      <c r="G169" s="101">
        <v>0</v>
      </c>
      <c r="H169" s="101">
        <v>0</v>
      </c>
      <c r="I169" s="101">
        <v>9.153672965428934E-5</v>
      </c>
      <c r="J169" s="101">
        <v>2.2728720081443703E-4</v>
      </c>
      <c r="K169" s="101">
        <v>7.5812299096194517E-4</v>
      </c>
      <c r="L169" s="101">
        <v>1.1691114587323403E-3</v>
      </c>
      <c r="M169" s="101">
        <v>1.3671759120023191E-3</v>
      </c>
      <c r="N169" s="101">
        <v>1.3241582664503767E-3</v>
      </c>
      <c r="O169" s="101">
        <v>1.0961752643251894E-3</v>
      </c>
      <c r="P169" s="101">
        <v>1.1351421940070498E-3</v>
      </c>
      <c r="Q169" s="101">
        <v>8.4116674113608627E-4</v>
      </c>
      <c r="R169" s="101">
        <v>9.8814418712028004E-4</v>
      </c>
      <c r="S169" s="101">
        <v>8.9537102708784873E-4</v>
      </c>
      <c r="T169" s="101">
        <v>6.2671415472846149E-4</v>
      </c>
      <c r="U169" s="101">
        <v>5.7059225551275351E-4</v>
      </c>
      <c r="V169" s="101">
        <v>4.4802421506161033E-4</v>
      </c>
      <c r="W169" s="101">
        <v>5.4845883282339254E-4</v>
      </c>
      <c r="DA169" s="131" t="s">
        <v>1729</v>
      </c>
    </row>
    <row r="170" spans="1:105" ht="12" customHeight="1" x14ac:dyDescent="0.25">
      <c r="A170" s="103" t="s">
        <v>52</v>
      </c>
      <c r="B170" s="104">
        <v>6.0238332833547068E-5</v>
      </c>
      <c r="C170" s="104">
        <v>1.7670919286543466E-4</v>
      </c>
      <c r="D170" s="104">
        <v>2.912573831289981E-4</v>
      </c>
      <c r="E170" s="104">
        <v>3.4135845081450676E-4</v>
      </c>
      <c r="F170" s="104">
        <v>3.2095875115921484E-4</v>
      </c>
      <c r="G170" s="104">
        <v>0</v>
      </c>
      <c r="H170" s="104">
        <v>0</v>
      </c>
      <c r="I170" s="104">
        <v>6.7438739249204617E-5</v>
      </c>
      <c r="J170" s="104">
        <v>2.0505613309405993E-4</v>
      </c>
      <c r="K170" s="104">
        <v>6.586726050815515E-4</v>
      </c>
      <c r="L170" s="104">
        <v>1.0089108313288615E-3</v>
      </c>
      <c r="M170" s="104">
        <v>1.2385673339733983E-3</v>
      </c>
      <c r="N170" s="104">
        <v>1.1612630337187399E-3</v>
      </c>
      <c r="O170" s="104">
        <v>1.2833315829213305E-3</v>
      </c>
      <c r="P170" s="104">
        <v>1.4385663797719221E-3</v>
      </c>
      <c r="Q170" s="104">
        <v>9.5514970038191346E-4</v>
      </c>
      <c r="R170" s="104">
        <v>8.5548649230383445E-4</v>
      </c>
      <c r="S170" s="104">
        <v>7.2855652138665845E-4</v>
      </c>
      <c r="T170" s="104">
        <v>5.942179166165823E-4</v>
      </c>
      <c r="U170" s="104">
        <v>5.3259732102393508E-4</v>
      </c>
      <c r="V170" s="104">
        <v>5.5269155043916735E-4</v>
      </c>
      <c r="W170" s="104">
        <v>6.2452621149836052E-4</v>
      </c>
      <c r="DA170" s="132" t="s">
        <v>1730</v>
      </c>
    </row>
    <row r="171" spans="1:105" ht="12" customHeight="1" x14ac:dyDescent="0.25">
      <c r="A171" s="106" t="s">
        <v>122</v>
      </c>
      <c r="B171" s="101">
        <v>68.491862191957765</v>
      </c>
      <c r="C171" s="101">
        <v>63.844695474242229</v>
      </c>
      <c r="D171" s="101">
        <v>63.065856812132623</v>
      </c>
      <c r="E171" s="101">
        <v>53.681086054132436</v>
      </c>
      <c r="F171" s="101">
        <v>29.258113872425927</v>
      </c>
      <c r="G171" s="101">
        <v>13.657260537131991</v>
      </c>
      <c r="H171" s="101">
        <v>7.794764920993706</v>
      </c>
      <c r="I171" s="101">
        <v>8.8331080138664149</v>
      </c>
      <c r="J171" s="101">
        <v>11.605226568837546</v>
      </c>
      <c r="K171" s="101">
        <v>13.172627023411604</v>
      </c>
      <c r="L171" s="101">
        <v>14.654044612035959</v>
      </c>
      <c r="M171" s="101">
        <v>15.362079164585721</v>
      </c>
      <c r="N171" s="101">
        <v>17.067123225243165</v>
      </c>
      <c r="O171" s="101">
        <v>16.038854057822949</v>
      </c>
      <c r="P171" s="101">
        <v>14.573351185162354</v>
      </c>
      <c r="Q171" s="101">
        <v>11.820329006278509</v>
      </c>
      <c r="R171" s="101">
        <v>10.820628972410571</v>
      </c>
      <c r="S171" s="101">
        <v>10.159596413298338</v>
      </c>
      <c r="T171" s="101">
        <v>9.7260997103058386</v>
      </c>
      <c r="U171" s="101">
        <v>9.1929884991776554</v>
      </c>
      <c r="V171" s="101">
        <v>7.6374966066593508</v>
      </c>
      <c r="W171" s="101">
        <v>7.5128349267934045</v>
      </c>
      <c r="DA171" s="131" t="s">
        <v>1731</v>
      </c>
    </row>
    <row r="172" spans="1:105" ht="12" customHeight="1" x14ac:dyDescent="0.25">
      <c r="A172" s="107" t="s">
        <v>121</v>
      </c>
      <c r="B172" s="104">
        <v>0.17471743347848578</v>
      </c>
      <c r="C172" s="104">
        <v>0.40424980626037255</v>
      </c>
      <c r="D172" s="104">
        <v>0.4981649667084162</v>
      </c>
      <c r="E172" s="104">
        <v>0.50015817118211914</v>
      </c>
      <c r="F172" s="104">
        <v>0.30250828942917607</v>
      </c>
      <c r="G172" s="104">
        <v>0.14886800107166914</v>
      </c>
      <c r="H172" s="104">
        <v>0.10279427641241395</v>
      </c>
      <c r="I172" s="104">
        <v>0.53377139942698693</v>
      </c>
      <c r="J172" s="104">
        <v>0.78323075547625587</v>
      </c>
      <c r="K172" s="104">
        <v>1.627448764539362</v>
      </c>
      <c r="L172" s="104">
        <v>1.96961709355051</v>
      </c>
      <c r="M172" s="104">
        <v>2.0398623883060547</v>
      </c>
      <c r="N172" s="104">
        <v>1.9934771981702939</v>
      </c>
      <c r="O172" s="104">
        <v>1.846820528997215</v>
      </c>
      <c r="P172" s="104">
        <v>1.6962307440720403</v>
      </c>
      <c r="Q172" s="104">
        <v>1.483158900143325</v>
      </c>
      <c r="R172" s="104">
        <v>1.4889577479036855</v>
      </c>
      <c r="S172" s="104">
        <v>1.4581941628443471</v>
      </c>
      <c r="T172" s="104">
        <v>1.4454552789139958</v>
      </c>
      <c r="U172" s="104">
        <v>1.4326802657411082</v>
      </c>
      <c r="V172" s="104">
        <v>1.2594634943902041</v>
      </c>
      <c r="W172" s="104">
        <v>1.3014415523746243</v>
      </c>
      <c r="DA172" s="132" t="s">
        <v>1732</v>
      </c>
    </row>
    <row r="173" spans="1:105" ht="12" customHeight="1" x14ac:dyDescent="0.25">
      <c r="A173" s="108" t="s">
        <v>53</v>
      </c>
      <c r="B173" s="98">
        <v>9.4775827020580516E-2</v>
      </c>
      <c r="C173" s="98">
        <v>0.21283610814646392</v>
      </c>
      <c r="D173" s="98">
        <v>0.26663304439361452</v>
      </c>
      <c r="E173" s="98">
        <v>0.271212483970803</v>
      </c>
      <c r="F173" s="98">
        <v>0.15578987289473431</v>
      </c>
      <c r="G173" s="98">
        <v>7.7975403032525606E-2</v>
      </c>
      <c r="H173" s="98">
        <v>5.4447399076458056E-2</v>
      </c>
      <c r="I173" s="98">
        <v>0.29391849657817332</v>
      </c>
      <c r="J173" s="98">
        <v>0.39215418332314905</v>
      </c>
      <c r="K173" s="98">
        <v>0.83141843494464429</v>
      </c>
      <c r="L173" s="98">
        <v>1.0100396291731881</v>
      </c>
      <c r="M173" s="98">
        <v>1.0225321770507223</v>
      </c>
      <c r="N173" s="98">
        <v>1.016552224830185</v>
      </c>
      <c r="O173" s="98">
        <v>0.81371148269472482</v>
      </c>
      <c r="P173" s="98">
        <v>0.71342326787274268</v>
      </c>
      <c r="Q173" s="98">
        <v>0.66314046961359863</v>
      </c>
      <c r="R173" s="98">
        <v>0.77306427500432351</v>
      </c>
      <c r="S173" s="98">
        <v>0.78353496980157311</v>
      </c>
      <c r="T173" s="98">
        <v>0.73513800770795235</v>
      </c>
      <c r="U173" s="98">
        <v>0.73540066128445858</v>
      </c>
      <c r="V173" s="98">
        <v>0.57087034466803788</v>
      </c>
      <c r="W173" s="98">
        <v>0.62022962759971534</v>
      </c>
      <c r="DA173" s="63" t="s">
        <v>1733</v>
      </c>
    </row>
    <row r="174" spans="1:105" ht="12" customHeight="1" x14ac:dyDescent="0.25">
      <c r="A174" s="115" t="s">
        <v>52</v>
      </c>
      <c r="B174" s="33">
        <v>7.9941606457905282E-2</v>
      </c>
      <c r="C174" s="33">
        <v>0.19141369811390865</v>
      </c>
      <c r="D174" s="33">
        <v>0.23153192231480169</v>
      </c>
      <c r="E174" s="33">
        <v>0.22894568721131614</v>
      </c>
      <c r="F174" s="33">
        <v>0.14671841653444179</v>
      </c>
      <c r="G174" s="33">
        <v>7.0892598039143551E-2</v>
      </c>
      <c r="H174" s="33">
        <v>4.8346877335955891E-2</v>
      </c>
      <c r="I174" s="33">
        <v>0.23985290284881358</v>
      </c>
      <c r="J174" s="33">
        <v>0.39107657215310676</v>
      </c>
      <c r="K174" s="33">
        <v>0.79603032959471776</v>
      </c>
      <c r="L174" s="33">
        <v>0.95957746437732194</v>
      </c>
      <c r="M174" s="33">
        <v>1.0173302112553324</v>
      </c>
      <c r="N174" s="33">
        <v>0.97692497334010897</v>
      </c>
      <c r="O174" s="33">
        <v>1.0331090463024903</v>
      </c>
      <c r="P174" s="33">
        <v>0.98280747619929754</v>
      </c>
      <c r="Q174" s="33">
        <v>0.82001843052972634</v>
      </c>
      <c r="R174" s="33">
        <v>0.715893472899362</v>
      </c>
      <c r="S174" s="33">
        <v>0.67465919304277389</v>
      </c>
      <c r="T174" s="33">
        <v>0.71031727120604338</v>
      </c>
      <c r="U174" s="33">
        <v>0.6972796044566496</v>
      </c>
      <c r="V174" s="33">
        <v>0.68859314972216634</v>
      </c>
      <c r="W174" s="33">
        <v>0.68121192477490888</v>
      </c>
      <c r="DA174" s="60" t="s">
        <v>1734</v>
      </c>
    </row>
    <row r="175" spans="1:105" ht="12" customHeight="1" x14ac:dyDescent="0.25">
      <c r="A175" s="121" t="s">
        <v>54</v>
      </c>
      <c r="B175" s="122">
        <v>11.877810748046253</v>
      </c>
      <c r="C175" s="122">
        <v>11.648042787259639</v>
      </c>
      <c r="D175" s="122">
        <v>11.283857308363848</v>
      </c>
      <c r="E175" s="122">
        <v>10.369795379182191</v>
      </c>
      <c r="F175" s="122">
        <v>5.4522145495015586</v>
      </c>
      <c r="G175" s="122">
        <v>2.5447257689423144</v>
      </c>
      <c r="H175" s="122">
        <v>1.3581486403883978</v>
      </c>
      <c r="I175" s="122">
        <v>1.5649628400033264</v>
      </c>
      <c r="J175" s="122">
        <v>1.8978505895460744</v>
      </c>
      <c r="K175" s="122">
        <v>2.2807640321781646</v>
      </c>
      <c r="L175" s="122">
        <v>2.611477196600279</v>
      </c>
      <c r="M175" s="122">
        <v>2.6443248951492295</v>
      </c>
      <c r="N175" s="122">
        <v>2.9147299682435857</v>
      </c>
      <c r="O175" s="122">
        <v>2.7954598716857539</v>
      </c>
      <c r="P175" s="122">
        <v>2.5062176366736222</v>
      </c>
      <c r="Q175" s="122">
        <v>2.1624754906746482</v>
      </c>
      <c r="R175" s="122">
        <v>1.989913836744561</v>
      </c>
      <c r="S175" s="122">
        <v>1.8765243236227083</v>
      </c>
      <c r="T175" s="122">
        <v>1.7880701985574501</v>
      </c>
      <c r="U175" s="122">
        <v>1.6645159605991435</v>
      </c>
      <c r="V175" s="122">
        <v>1.537008775130777</v>
      </c>
      <c r="W175" s="122">
        <v>1.501047046608198</v>
      </c>
      <c r="DA175" s="130" t="s">
        <v>1735</v>
      </c>
    </row>
    <row r="176" spans="1:105" ht="12" customHeight="1" x14ac:dyDescent="0.25">
      <c r="A176" s="97" t="s">
        <v>50</v>
      </c>
      <c r="B176" s="98">
        <v>0.5424488372436489</v>
      </c>
      <c r="C176" s="98">
        <v>0.53957184166144323</v>
      </c>
      <c r="D176" s="98">
        <v>0.56420506155870043</v>
      </c>
      <c r="E176" s="98">
        <v>0.54230876917050841</v>
      </c>
      <c r="F176" s="98">
        <v>0.28676212968749809</v>
      </c>
      <c r="G176" s="98">
        <v>0.12747638093942876</v>
      </c>
      <c r="H176" s="98">
        <v>7.5373278286238923E-2</v>
      </c>
      <c r="I176" s="98">
        <v>0.13082499216163768</v>
      </c>
      <c r="J176" s="98">
        <v>0.16111026065200718</v>
      </c>
      <c r="K176" s="98">
        <v>0.21791562770685358</v>
      </c>
      <c r="L176" s="98">
        <v>0.24331048876744366</v>
      </c>
      <c r="M176" s="98">
        <v>0.25892090403592599</v>
      </c>
      <c r="N176" s="98">
        <v>0.27056141558943175</v>
      </c>
      <c r="O176" s="98">
        <v>0.24925000083854515</v>
      </c>
      <c r="P176" s="98">
        <v>0.2387709279153116</v>
      </c>
      <c r="Q176" s="98">
        <v>0.18889563676914989</v>
      </c>
      <c r="R176" s="98">
        <v>0.18588757750432469</v>
      </c>
      <c r="S176" s="98">
        <v>0.17273021946563166</v>
      </c>
      <c r="T176" s="98">
        <v>0.16367894172597247</v>
      </c>
      <c r="U176" s="98">
        <v>0.15935243615895323</v>
      </c>
      <c r="V176" s="98">
        <v>0.12903749615493335</v>
      </c>
      <c r="W176" s="98">
        <v>0.12643562902768762</v>
      </c>
      <c r="DA176" s="63" t="s">
        <v>1736</v>
      </c>
    </row>
    <row r="177" spans="1:105" ht="12" customHeight="1" x14ac:dyDescent="0.25">
      <c r="A177" s="109" t="s">
        <v>120</v>
      </c>
      <c r="B177" s="33">
        <v>11.335361910802604</v>
      </c>
      <c r="C177" s="33">
        <v>11.108470945598196</v>
      </c>
      <c r="D177" s="33">
        <v>10.719652246805147</v>
      </c>
      <c r="E177" s="33">
        <v>9.8274866100116824</v>
      </c>
      <c r="F177" s="33">
        <v>5.1654524198140601</v>
      </c>
      <c r="G177" s="33">
        <v>2.4172493880028858</v>
      </c>
      <c r="H177" s="33">
        <v>1.2827753621021589</v>
      </c>
      <c r="I177" s="33">
        <v>1.4341378478416889</v>
      </c>
      <c r="J177" s="33">
        <v>1.7367403288940673</v>
      </c>
      <c r="K177" s="33">
        <v>2.0628484044713109</v>
      </c>
      <c r="L177" s="33">
        <v>2.3681667078328354</v>
      </c>
      <c r="M177" s="33">
        <v>2.3854039911133036</v>
      </c>
      <c r="N177" s="33">
        <v>2.6441685526541541</v>
      </c>
      <c r="O177" s="33">
        <v>2.5462098708472087</v>
      </c>
      <c r="P177" s="33">
        <v>2.2674467087583108</v>
      </c>
      <c r="Q177" s="33">
        <v>1.9735798539054985</v>
      </c>
      <c r="R177" s="33">
        <v>1.8040262592402363</v>
      </c>
      <c r="S177" s="33">
        <v>1.7037941041570765</v>
      </c>
      <c r="T177" s="33">
        <v>1.6243912568314776</v>
      </c>
      <c r="U177" s="33">
        <v>1.5051635244401904</v>
      </c>
      <c r="V177" s="33">
        <v>1.4079712789758436</v>
      </c>
      <c r="W177" s="33">
        <v>1.3746114175805104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139.188405502774</v>
      </c>
      <c r="C3" s="117">
        <f t="shared" si="0"/>
        <v>150.76407791515888</v>
      </c>
      <c r="D3" s="117">
        <f t="shared" si="0"/>
        <v>130.46974151622837</v>
      </c>
      <c r="E3" s="117">
        <f t="shared" si="0"/>
        <v>94.310603430086431</v>
      </c>
      <c r="F3" s="117">
        <f t="shared" si="0"/>
        <v>103.57941246648267</v>
      </c>
      <c r="G3" s="117">
        <f t="shared" si="0"/>
        <v>81.366833330017272</v>
      </c>
      <c r="H3" s="117">
        <f t="shared" si="0"/>
        <v>81.236518349760644</v>
      </c>
      <c r="I3" s="117">
        <f t="shared" si="0"/>
        <v>71.14450461039101</v>
      </c>
      <c r="J3" s="117">
        <f t="shared" si="0"/>
        <v>97.285136374105491</v>
      </c>
      <c r="K3" s="117">
        <f t="shared" si="0"/>
        <v>156.47437673455448</v>
      </c>
      <c r="L3" s="117">
        <f t="shared" si="0"/>
        <v>93.769782645862051</v>
      </c>
      <c r="M3" s="117">
        <f t="shared" si="0"/>
        <v>80.795006128581662</v>
      </c>
      <c r="N3" s="117">
        <f t="shared" si="0"/>
        <v>77.426044868860885</v>
      </c>
      <c r="O3" s="117">
        <f t="shared" si="0"/>
        <v>92.91460392215356</v>
      </c>
      <c r="P3" s="117">
        <f t="shared" si="0"/>
        <v>64.048787608602382</v>
      </c>
      <c r="Q3" s="117">
        <f t="shared" si="0"/>
        <v>62.727057773886962</v>
      </c>
      <c r="R3" s="117">
        <f t="shared" ref="R3:V3" si="1">R4+R7+R9+R19</f>
        <v>60.256103347869619</v>
      </c>
      <c r="S3" s="117">
        <f t="shared" si="1"/>
        <v>57.2909946696684</v>
      </c>
      <c r="T3" s="117">
        <f t="shared" si="1"/>
        <v>47.099790582078697</v>
      </c>
      <c r="U3" s="117">
        <f t="shared" si="1"/>
        <v>34.792031491623099</v>
      </c>
      <c r="V3" s="117">
        <f t="shared" si="1"/>
        <v>27.341665503381723</v>
      </c>
      <c r="W3" s="117">
        <f t="shared" ref="W3" si="2">W4+W7+W9+W19</f>
        <v>33.535120776118312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121.50940261649586</v>
      </c>
      <c r="C4" s="122">
        <f t="shared" si="3"/>
        <v>133.87885210069902</v>
      </c>
      <c r="D4" s="122">
        <f t="shared" si="3"/>
        <v>115.42937556210616</v>
      </c>
      <c r="E4" s="122">
        <f t="shared" si="3"/>
        <v>81.059155929158479</v>
      </c>
      <c r="F4" s="122">
        <f t="shared" si="3"/>
        <v>90.609185680791683</v>
      </c>
      <c r="G4" s="122">
        <f t="shared" si="3"/>
        <v>69.200458903087124</v>
      </c>
      <c r="H4" s="122">
        <f t="shared" si="3"/>
        <v>68.648855123856379</v>
      </c>
      <c r="I4" s="122">
        <f t="shared" si="3"/>
        <v>57.484429702053937</v>
      </c>
      <c r="J4" s="122">
        <f t="shared" si="3"/>
        <v>83.322718632329838</v>
      </c>
      <c r="K4" s="122">
        <f t="shared" si="3"/>
        <v>141.36598255995315</v>
      </c>
      <c r="L4" s="122">
        <f t="shared" si="3"/>
        <v>79.38820715607433</v>
      </c>
      <c r="M4" s="122">
        <f t="shared" si="3"/>
        <v>67.307256511005463</v>
      </c>
      <c r="N4" s="122">
        <f t="shared" si="3"/>
        <v>65.021417017426614</v>
      </c>
      <c r="O4" s="122">
        <f t="shared" si="3"/>
        <v>80.743829884897579</v>
      </c>
      <c r="P4" s="122">
        <f t="shared" si="3"/>
        <v>52.540000398724189</v>
      </c>
      <c r="Q4" s="122">
        <f t="shared" si="3"/>
        <v>52.20557089375513</v>
      </c>
      <c r="R4" s="122">
        <f t="shared" ref="R4:V4" si="4">SUM(R5:R6)</f>
        <v>50.575783028908539</v>
      </c>
      <c r="S4" s="122">
        <f t="shared" si="4"/>
        <v>48.594969123460473</v>
      </c>
      <c r="T4" s="122">
        <f t="shared" si="4"/>
        <v>39.721864368717448</v>
      </c>
      <c r="U4" s="122">
        <f t="shared" si="4"/>
        <v>28.746011090074294</v>
      </c>
      <c r="V4" s="122">
        <f t="shared" si="4"/>
        <v>22.717621955834222</v>
      </c>
      <c r="W4" s="122">
        <f t="shared" ref="W4" si="5">SUM(W5:W6)</f>
        <v>28.954008262326482</v>
      </c>
      <c r="DA4" s="130" t="s">
        <v>1740</v>
      </c>
    </row>
    <row r="5" spans="1:105" ht="12" customHeight="1" x14ac:dyDescent="0.25">
      <c r="A5" s="97" t="s">
        <v>51</v>
      </c>
      <c r="B5" s="98">
        <v>120.33073887305741</v>
      </c>
      <c r="C5" s="98">
        <v>132.60867005716096</v>
      </c>
      <c r="D5" s="98">
        <v>114.36096214209263</v>
      </c>
      <c r="E5" s="98">
        <v>80.321737080415105</v>
      </c>
      <c r="F5" s="98">
        <v>89.785455319256997</v>
      </c>
      <c r="G5" s="98">
        <v>68.581402181396328</v>
      </c>
      <c r="H5" s="98">
        <v>68.04851894785584</v>
      </c>
      <c r="I5" s="98">
        <v>56.988743345497923</v>
      </c>
      <c r="J5" s="98">
        <v>82.603794870473934</v>
      </c>
      <c r="K5" s="98">
        <v>140.16092103014086</v>
      </c>
      <c r="L5" s="98">
        <v>78.720920868899285</v>
      </c>
      <c r="M5" s="98">
        <v>66.74922500590209</v>
      </c>
      <c r="N5" s="98">
        <v>64.487121508426</v>
      </c>
      <c r="O5" s="98">
        <v>80.086591043887125</v>
      </c>
      <c r="P5" s="98">
        <v>52.115875134819952</v>
      </c>
      <c r="Q5" s="98">
        <v>51.78771201466003</v>
      </c>
      <c r="R5" s="98">
        <v>50.172916942235986</v>
      </c>
      <c r="S5" s="98">
        <v>48.210418646658042</v>
      </c>
      <c r="T5" s="98">
        <v>39.4084558146494</v>
      </c>
      <c r="U5" s="98">
        <v>28.51941235415174</v>
      </c>
      <c r="V5" s="98">
        <v>22.541437731144597</v>
      </c>
      <c r="W5" s="98">
        <v>28.727633661229525</v>
      </c>
      <c r="DA5" s="63" t="s">
        <v>1741</v>
      </c>
    </row>
    <row r="6" spans="1:105" ht="12" customHeight="1" x14ac:dyDescent="0.25">
      <c r="A6" s="97" t="s">
        <v>53</v>
      </c>
      <c r="B6" s="98">
        <v>1.1786637434384473</v>
      </c>
      <c r="C6" s="98">
        <v>1.2701820435380433</v>
      </c>
      <c r="D6" s="98">
        <v>1.0684134200135262</v>
      </c>
      <c r="E6" s="98">
        <v>0.7374188487433786</v>
      </c>
      <c r="F6" s="98">
        <v>0.82373036153468471</v>
      </c>
      <c r="G6" s="98">
        <v>0.61905672169079096</v>
      </c>
      <c r="H6" s="98">
        <v>0.60033617600053868</v>
      </c>
      <c r="I6" s="98">
        <v>0.4956863565560149</v>
      </c>
      <c r="J6" s="98">
        <v>0.71892376185590301</v>
      </c>
      <c r="K6" s="98">
        <v>1.2050615298123111</v>
      </c>
      <c r="L6" s="98">
        <v>0.66728628717504668</v>
      </c>
      <c r="M6" s="98">
        <v>0.55803150510337407</v>
      </c>
      <c r="N6" s="98">
        <v>0.53429550900061984</v>
      </c>
      <c r="O6" s="98">
        <v>0.65723884101045227</v>
      </c>
      <c r="P6" s="98">
        <v>0.42412526390423899</v>
      </c>
      <c r="Q6" s="98">
        <v>0.41785887909509928</v>
      </c>
      <c r="R6" s="98">
        <v>0.40286608667255375</v>
      </c>
      <c r="S6" s="98">
        <v>0.38455047680243187</v>
      </c>
      <c r="T6" s="98">
        <v>0.31340855406804441</v>
      </c>
      <c r="U6" s="98">
        <v>0.22659873592255536</v>
      </c>
      <c r="V6" s="98">
        <v>0.17618422468962447</v>
      </c>
      <c r="W6" s="98">
        <v>0.22637460109695653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4.6166657163480188E-2</v>
      </c>
      <c r="C7" s="122">
        <f t="shared" si="6"/>
        <v>6.0921415691701335E-2</v>
      </c>
      <c r="D7" s="122">
        <f t="shared" si="6"/>
        <v>7.3262711963424848E-2</v>
      </c>
      <c r="E7" s="122">
        <f t="shared" si="6"/>
        <v>0.18564336093378761</v>
      </c>
      <c r="F7" s="122">
        <f t="shared" si="6"/>
        <v>7.4026540293455914E-2</v>
      </c>
      <c r="G7" s="122">
        <f t="shared" si="6"/>
        <v>7.0093362271815063E-2</v>
      </c>
      <c r="H7" s="122">
        <f t="shared" si="6"/>
        <v>0.13068206210618147</v>
      </c>
      <c r="I7" s="122">
        <f t="shared" si="6"/>
        <v>7.3429751963718606E-2</v>
      </c>
      <c r="J7" s="122">
        <f t="shared" si="6"/>
        <v>0.12016363061617052</v>
      </c>
      <c r="K7" s="122">
        <f t="shared" si="6"/>
        <v>0.18177834466106471</v>
      </c>
      <c r="L7" s="122">
        <f t="shared" si="6"/>
        <v>0.31346438206312482</v>
      </c>
      <c r="M7" s="122">
        <f t="shared" si="6"/>
        <v>0.28103222983843612</v>
      </c>
      <c r="N7" s="122">
        <f t="shared" si="6"/>
        <v>0.30074573532097576</v>
      </c>
      <c r="O7" s="122">
        <f t="shared" si="6"/>
        <v>0.31823237723844955</v>
      </c>
      <c r="P7" s="122">
        <f t="shared" si="6"/>
        <v>0.24309180155175997</v>
      </c>
      <c r="Q7" s="122">
        <f t="shared" si="6"/>
        <v>0.32593739826445184</v>
      </c>
      <c r="R7" s="122">
        <f t="shared" si="6"/>
        <v>0.2358130545931108</v>
      </c>
      <c r="S7" s="122">
        <f t="shared" si="6"/>
        <v>0.17672700419880039</v>
      </c>
      <c r="T7" s="122">
        <f t="shared" si="6"/>
        <v>0.12793456817631732</v>
      </c>
      <c r="U7" s="122">
        <f t="shared" si="6"/>
        <v>8.7678734460626712E-2</v>
      </c>
      <c r="V7" s="122">
        <f t="shared" si="6"/>
        <v>8.9518680020666902E-2</v>
      </c>
      <c r="W7" s="122">
        <f t="shared" si="6"/>
        <v>6.6347626386691366E-2</v>
      </c>
      <c r="DA7" s="130" t="s">
        <v>1743</v>
      </c>
    </row>
    <row r="8" spans="1:105" ht="12" customHeight="1" x14ac:dyDescent="0.25">
      <c r="A8" s="97" t="s">
        <v>53</v>
      </c>
      <c r="B8" s="98">
        <v>4.6166657163480188E-2</v>
      </c>
      <c r="C8" s="98">
        <v>6.0921415691701335E-2</v>
      </c>
      <c r="D8" s="98">
        <v>7.3262711963424848E-2</v>
      </c>
      <c r="E8" s="98">
        <v>0.18564336093378761</v>
      </c>
      <c r="F8" s="98">
        <v>7.4026540293455914E-2</v>
      </c>
      <c r="G8" s="98">
        <v>7.0093362271815063E-2</v>
      </c>
      <c r="H8" s="98">
        <v>0.13068206210618147</v>
      </c>
      <c r="I8" s="98">
        <v>7.3429751963718606E-2</v>
      </c>
      <c r="J8" s="98">
        <v>0.12016363061617052</v>
      </c>
      <c r="K8" s="98">
        <v>0.18177834466106471</v>
      </c>
      <c r="L8" s="98">
        <v>0.31346438206312482</v>
      </c>
      <c r="M8" s="98">
        <v>0.28103222983843612</v>
      </c>
      <c r="N8" s="98">
        <v>0.30074573532097576</v>
      </c>
      <c r="O8" s="98">
        <v>0.31823237723844955</v>
      </c>
      <c r="P8" s="98">
        <v>0.24309180155175997</v>
      </c>
      <c r="Q8" s="98">
        <v>0.32593739826445184</v>
      </c>
      <c r="R8" s="98">
        <v>0.2358130545931108</v>
      </c>
      <c r="S8" s="98">
        <v>0.17672700419880039</v>
      </c>
      <c r="T8" s="98">
        <v>0.12793456817631732</v>
      </c>
      <c r="U8" s="98">
        <v>8.7678734460626712E-2</v>
      </c>
      <c r="V8" s="98">
        <v>8.9518680020666902E-2</v>
      </c>
      <c r="W8" s="98">
        <v>6.6347626386691366E-2</v>
      </c>
      <c r="DA8" s="63" t="s">
        <v>1744</v>
      </c>
    </row>
    <row r="9" spans="1:105" ht="12" customHeight="1" x14ac:dyDescent="0.25">
      <c r="A9" s="121" t="s">
        <v>55</v>
      </c>
      <c r="B9" s="122">
        <v>14.879474345195788</v>
      </c>
      <c r="C9" s="122">
        <v>14.105896185570746</v>
      </c>
      <c r="D9" s="122">
        <v>12.604530355863263</v>
      </c>
      <c r="E9" s="122">
        <v>10.872536655473134</v>
      </c>
      <c r="F9" s="122">
        <v>10.810291294287293</v>
      </c>
      <c r="G9" s="122">
        <v>10.138889540069012</v>
      </c>
      <c r="H9" s="122">
        <v>10.571746252796428</v>
      </c>
      <c r="I9" s="122">
        <v>11.591825172125176</v>
      </c>
      <c r="J9" s="122">
        <v>11.954348587325622</v>
      </c>
      <c r="K9" s="122">
        <v>12.93519344254951</v>
      </c>
      <c r="L9" s="122">
        <v>12.15590673185601</v>
      </c>
      <c r="M9" s="122">
        <v>11.476534809520926</v>
      </c>
      <c r="N9" s="122">
        <v>10.515691474519153</v>
      </c>
      <c r="O9" s="122">
        <v>10.288292922074447</v>
      </c>
      <c r="P9" s="122">
        <v>9.809928425702493</v>
      </c>
      <c r="Q9" s="122">
        <v>8.8101026055161178</v>
      </c>
      <c r="R9" s="122">
        <v>8.1839734150912253</v>
      </c>
      <c r="S9" s="122">
        <v>7.3812199457717069</v>
      </c>
      <c r="T9" s="122">
        <v>6.2869268666830003</v>
      </c>
      <c r="U9" s="122">
        <v>5.1818164336855634</v>
      </c>
      <c r="V9" s="122">
        <v>3.8897477433412933</v>
      </c>
      <c r="W9" s="122">
        <v>3.8769492078427978</v>
      </c>
      <c r="DA9" s="130" t="s">
        <v>1745</v>
      </c>
    </row>
    <row r="10" spans="1:105" ht="12" customHeight="1" x14ac:dyDescent="0.25">
      <c r="A10" s="97" t="s">
        <v>143</v>
      </c>
      <c r="B10" s="98">
        <v>7.7446607147461724E-2</v>
      </c>
      <c r="C10" s="98">
        <v>8.6082712134806852E-2</v>
      </c>
      <c r="D10" s="98">
        <v>8.5924644966880279E-2</v>
      </c>
      <c r="E10" s="98">
        <v>6.2476511690712173E-2</v>
      </c>
      <c r="F10" s="98">
        <v>9.4916957306790992E-2</v>
      </c>
      <c r="G10" s="98">
        <v>8.4062110414717381E-2</v>
      </c>
      <c r="H10" s="98">
        <v>0.10182521013632032</v>
      </c>
      <c r="I10" s="98">
        <v>0.1023347432516144</v>
      </c>
      <c r="J10" s="98">
        <v>0.14684811607667678</v>
      </c>
      <c r="K10" s="98">
        <v>0.30287492101336794</v>
      </c>
      <c r="L10" s="98">
        <v>0.1603208712350222</v>
      </c>
      <c r="M10" s="98">
        <v>0.16246557227268718</v>
      </c>
      <c r="N10" s="98">
        <v>0.1662164539939962</v>
      </c>
      <c r="O10" s="98">
        <v>0.16921098750724148</v>
      </c>
      <c r="P10" s="98">
        <v>0.16973979922082805</v>
      </c>
      <c r="Q10" s="98">
        <v>0.16948133349417321</v>
      </c>
      <c r="R10" s="98">
        <v>0.17043405426794009</v>
      </c>
      <c r="S10" s="98">
        <v>0.17405775566893905</v>
      </c>
      <c r="T10" s="98">
        <v>0.17569353948798239</v>
      </c>
      <c r="U10" s="98">
        <v>0.17822132331164325</v>
      </c>
      <c r="V10" s="98">
        <v>0.18048182277962393</v>
      </c>
      <c r="W10" s="98">
        <v>0.1808159689876585</v>
      </c>
      <c r="DA10" s="63" t="s">
        <v>1746</v>
      </c>
    </row>
    <row r="11" spans="1:105" ht="12" customHeight="1" x14ac:dyDescent="0.25">
      <c r="A11" s="97" t="s">
        <v>124</v>
      </c>
      <c r="B11" s="98">
        <v>1.1238714249495951</v>
      </c>
      <c r="C11" s="98">
        <v>1.096779045492265</v>
      </c>
      <c r="D11" s="98">
        <v>0.99084940140824063</v>
      </c>
      <c r="E11" s="98">
        <v>0.90899811364920724</v>
      </c>
      <c r="F11" s="98">
        <v>1.3632941987592528</v>
      </c>
      <c r="G11" s="98">
        <v>1.5233073469766159</v>
      </c>
      <c r="H11" s="98">
        <v>1.7173048945438865</v>
      </c>
      <c r="I11" s="98">
        <v>1.7169100931744412</v>
      </c>
      <c r="J11" s="98">
        <v>1.5165456538352384</v>
      </c>
      <c r="K11" s="98">
        <v>1.576184641334913</v>
      </c>
      <c r="L11" s="98">
        <v>1.3952040255148286</v>
      </c>
      <c r="M11" s="98">
        <v>1.2507179663449579</v>
      </c>
      <c r="N11" s="98">
        <v>0.99874832050211837</v>
      </c>
      <c r="O11" s="98">
        <v>0.97839013972058486</v>
      </c>
      <c r="P11" s="98">
        <v>1.0191185816723651</v>
      </c>
      <c r="Q11" s="98">
        <v>0.88812715965165467</v>
      </c>
      <c r="R11" s="98">
        <v>0.91143832205619779</v>
      </c>
      <c r="S11" s="98">
        <v>0.78711185704499798</v>
      </c>
      <c r="T11" s="98">
        <v>0.62909089514204275</v>
      </c>
      <c r="U11" s="98">
        <v>0.50876494512582615</v>
      </c>
      <c r="V11" s="98">
        <v>0.36659464656213292</v>
      </c>
      <c r="W11" s="98">
        <v>0.34875861367169148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1.0953583901511459E-4</v>
      </c>
      <c r="G12" s="98">
        <v>2.2763429531308247E-4</v>
      </c>
      <c r="H12" s="98">
        <v>3.666672281540924E-4</v>
      </c>
      <c r="I12" s="98">
        <v>4.9260514097098555E-4</v>
      </c>
      <c r="J12" s="98">
        <v>5.7773195994016647E-4</v>
      </c>
      <c r="K12" s="98">
        <v>1.1272622729274757E-3</v>
      </c>
      <c r="L12" s="98">
        <v>1.3596208073550034E-3</v>
      </c>
      <c r="M12" s="98">
        <v>1.4699213514550447E-3</v>
      </c>
      <c r="N12" s="98">
        <v>1.3614639995469819E-3</v>
      </c>
      <c r="O12" s="98">
        <v>1.4803726758277867E-3</v>
      </c>
      <c r="P12" s="98">
        <v>1.6150741991989275E-3</v>
      </c>
      <c r="Q12" s="98">
        <v>1.3635751276468368E-3</v>
      </c>
      <c r="R12" s="98">
        <v>1.5054076833677897E-3</v>
      </c>
      <c r="S12" s="98">
        <v>1.0638325623070341E-3</v>
      </c>
      <c r="T12" s="98">
        <v>7.7603761912840104E-4</v>
      </c>
      <c r="U12" s="98">
        <v>8.0615132436834616E-4</v>
      </c>
      <c r="V12" s="98">
        <v>5.0779334770929146E-4</v>
      </c>
      <c r="W12" s="98">
        <v>3.9493917229895664E-4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4.5344088783271613E-5</v>
      </c>
      <c r="G13" s="101">
        <v>9.6193442754304321E-5</v>
      </c>
      <c r="H13" s="101">
        <v>1.5719152210653264E-4</v>
      </c>
      <c r="I13" s="101">
        <v>2.2285018397416709E-4</v>
      </c>
      <c r="J13" s="101">
        <v>2.3323004874607438E-4</v>
      </c>
      <c r="K13" s="101">
        <v>4.6683215619494839E-4</v>
      </c>
      <c r="L13" s="101">
        <v>5.6649702341511035E-4</v>
      </c>
      <c r="M13" s="101">
        <v>5.965474951629212E-4</v>
      </c>
      <c r="N13" s="101">
        <v>5.6416734038290705E-4</v>
      </c>
      <c r="O13" s="101">
        <v>5.1944283659369726E-4</v>
      </c>
      <c r="P13" s="101">
        <v>5.3790803385369331E-4</v>
      </c>
      <c r="Q13" s="101">
        <v>4.890221057244962E-4</v>
      </c>
      <c r="R13" s="101">
        <v>6.4992119106395537E-4</v>
      </c>
      <c r="S13" s="101">
        <v>4.8263213431656409E-4</v>
      </c>
      <c r="T13" s="101">
        <v>3.3175135463620606E-4</v>
      </c>
      <c r="U13" s="101">
        <v>3.5044651635565824E-4</v>
      </c>
      <c r="V13" s="101">
        <v>1.9278026632685148E-4</v>
      </c>
      <c r="W13" s="101">
        <v>1.6045183711928544E-4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6.4191750231842968E-5</v>
      </c>
      <c r="G14" s="104">
        <v>1.3144085255877816E-4</v>
      </c>
      <c r="H14" s="104">
        <v>2.0947570604755976E-4</v>
      </c>
      <c r="I14" s="104">
        <v>2.6975495699681847E-4</v>
      </c>
      <c r="J14" s="104">
        <v>3.4450191119409206E-4</v>
      </c>
      <c r="K14" s="104">
        <v>6.6043011673252723E-4</v>
      </c>
      <c r="L14" s="104">
        <v>7.93123783939893E-4</v>
      </c>
      <c r="M14" s="104">
        <v>8.7337385629212335E-4</v>
      </c>
      <c r="N14" s="104">
        <v>7.9729665916407474E-4</v>
      </c>
      <c r="O14" s="104">
        <v>9.6092983923408936E-4</v>
      </c>
      <c r="P14" s="104">
        <v>1.0771661653452341E-3</v>
      </c>
      <c r="Q14" s="104">
        <v>8.745530219223406E-4</v>
      </c>
      <c r="R14" s="104">
        <v>8.5548649230383434E-4</v>
      </c>
      <c r="S14" s="104">
        <v>5.8120042799046992E-4</v>
      </c>
      <c r="T14" s="104">
        <v>4.4428626449219497E-4</v>
      </c>
      <c r="U14" s="104">
        <v>4.5570480801268793E-4</v>
      </c>
      <c r="V14" s="104">
        <v>3.1501308138243996E-4</v>
      </c>
      <c r="W14" s="104">
        <v>2.344873351796712E-4</v>
      </c>
      <c r="DA14" s="132" t="s">
        <v>1750</v>
      </c>
    </row>
    <row r="15" spans="1:105" ht="12" customHeight="1" x14ac:dyDescent="0.25">
      <c r="A15" s="106" t="s">
        <v>122</v>
      </c>
      <c r="B15" s="101">
        <v>13.63466916924615</v>
      </c>
      <c r="C15" s="101">
        <v>12.818906422885846</v>
      </c>
      <c r="D15" s="101">
        <v>11.421606804063661</v>
      </c>
      <c r="E15" s="101">
        <v>9.7852371746844984</v>
      </c>
      <c r="F15" s="101">
        <v>9.2345230954555575</v>
      </c>
      <c r="G15" s="101">
        <v>8.41146998712677</v>
      </c>
      <c r="H15" s="101">
        <v>8.5693380938089696</v>
      </c>
      <c r="I15" s="101">
        <v>9.3571366212166076</v>
      </c>
      <c r="J15" s="101">
        <v>9.7017899839584718</v>
      </c>
      <c r="K15" s="101">
        <v>10.015710168773788</v>
      </c>
      <c r="L15" s="101">
        <v>9.505241760554842</v>
      </c>
      <c r="M15" s="101">
        <v>8.9315829973000938</v>
      </c>
      <c r="N15" s="101">
        <v>8.2289934672664451</v>
      </c>
      <c r="O15" s="101">
        <v>7.9035715346113049</v>
      </c>
      <c r="P15" s="101">
        <v>7.3771606835062098</v>
      </c>
      <c r="Q15" s="101">
        <v>6.4889076189035695</v>
      </c>
      <c r="R15" s="101">
        <v>5.8831589442963708</v>
      </c>
      <c r="S15" s="101">
        <v>5.3069148247417912</v>
      </c>
      <c r="T15" s="101">
        <v>4.4993856840185469</v>
      </c>
      <c r="U15" s="101">
        <v>3.6625310662634099</v>
      </c>
      <c r="V15" s="101">
        <v>2.6988613011981277</v>
      </c>
      <c r="W15" s="101">
        <v>2.6910852373694878</v>
      </c>
      <c r="DA15" s="131" t="s">
        <v>1751</v>
      </c>
    </row>
    <row r="16" spans="1:105" ht="12" customHeight="1" x14ac:dyDescent="0.25">
      <c r="A16" s="107" t="s">
        <v>121</v>
      </c>
      <c r="B16" s="104">
        <v>4.3487143852581803E-2</v>
      </c>
      <c r="C16" s="104">
        <v>0.10412800505782907</v>
      </c>
      <c r="D16" s="104">
        <v>0.10614950542448068</v>
      </c>
      <c r="E16" s="104">
        <v>0.1158248554487156</v>
      </c>
      <c r="F16" s="104">
        <v>0.11744750692667709</v>
      </c>
      <c r="G16" s="104">
        <v>0.11982246125559662</v>
      </c>
      <c r="H16" s="104">
        <v>0.18291138707909801</v>
      </c>
      <c r="I16" s="104">
        <v>0.41495110934154167</v>
      </c>
      <c r="J16" s="104">
        <v>0.58858710149529436</v>
      </c>
      <c r="K16" s="104">
        <v>1.0392964491545129</v>
      </c>
      <c r="L16" s="104">
        <v>1.0937804537439615</v>
      </c>
      <c r="M16" s="104">
        <v>1.130298352251732</v>
      </c>
      <c r="N16" s="104">
        <v>1.120371768757046</v>
      </c>
      <c r="O16" s="104">
        <v>1.2356398875594889</v>
      </c>
      <c r="P16" s="104">
        <v>1.2422942871038896</v>
      </c>
      <c r="Q16" s="104">
        <v>1.2622229183390732</v>
      </c>
      <c r="R16" s="104">
        <v>1.2174366867873494</v>
      </c>
      <c r="S16" s="104">
        <v>1.1120716757536719</v>
      </c>
      <c r="T16" s="104">
        <v>0.98198071041530044</v>
      </c>
      <c r="U16" s="104">
        <v>0.83149294766031512</v>
      </c>
      <c r="V16" s="104">
        <v>0.64330217945369905</v>
      </c>
      <c r="W16" s="104">
        <v>0.65589444864166113</v>
      </c>
      <c r="DA16" s="132" t="s">
        <v>1752</v>
      </c>
    </row>
    <row r="17" spans="1:105" ht="12" customHeight="1" x14ac:dyDescent="0.25">
      <c r="A17" s="108" t="s">
        <v>53</v>
      </c>
      <c r="B17" s="98">
        <v>1.8847607615556202E-2</v>
      </c>
      <c r="C17" s="98">
        <v>4.4079628844992773E-2</v>
      </c>
      <c r="D17" s="98">
        <v>4.5961330732208844E-2</v>
      </c>
      <c r="E17" s="98">
        <v>5.1013510026162751E-2</v>
      </c>
      <c r="F17" s="98">
        <v>4.861927011291399E-2</v>
      </c>
      <c r="G17" s="98">
        <v>5.0643883396967369E-2</v>
      </c>
      <c r="H17" s="98">
        <v>7.8438420956363691E-2</v>
      </c>
      <c r="I17" s="98">
        <v>0.18782224018841068</v>
      </c>
      <c r="J17" s="98">
        <v>0.23777481111727039</v>
      </c>
      <c r="K17" s="98">
        <v>0.43094412325544207</v>
      </c>
      <c r="L17" s="98">
        <v>0.45594860589604363</v>
      </c>
      <c r="M17" s="98">
        <v>0.45879901989075655</v>
      </c>
      <c r="N17" s="98">
        <v>0.46456064160264082</v>
      </c>
      <c r="O17" s="98">
        <v>0.43398299375130511</v>
      </c>
      <c r="P17" s="98">
        <v>0.41404564976878511</v>
      </c>
      <c r="Q17" s="98">
        <v>0.45355250229962429</v>
      </c>
      <c r="R17" s="98">
        <v>0.52579546033642632</v>
      </c>
      <c r="S17" s="98">
        <v>0.50498576654397842</v>
      </c>
      <c r="T17" s="98">
        <v>0.42057768800605205</v>
      </c>
      <c r="U17" s="98">
        <v>0.36181199929065944</v>
      </c>
      <c r="V17" s="98">
        <v>0.24461326100809144</v>
      </c>
      <c r="W17" s="98">
        <v>0.26685809936322319</v>
      </c>
      <c r="DA17" s="63" t="s">
        <v>1753</v>
      </c>
    </row>
    <row r="18" spans="1:105" ht="12" customHeight="1" x14ac:dyDescent="0.25">
      <c r="A18" s="108" t="s">
        <v>52</v>
      </c>
      <c r="B18" s="98">
        <v>2.4639536237025597E-2</v>
      </c>
      <c r="C18" s="98">
        <v>6.0048376212836305E-2</v>
      </c>
      <c r="D18" s="98">
        <v>6.0188174692271841E-2</v>
      </c>
      <c r="E18" s="98">
        <v>6.4811345422552846E-2</v>
      </c>
      <c r="F18" s="98">
        <v>6.88282368137631E-2</v>
      </c>
      <c r="G18" s="98">
        <v>6.9178577858629256E-2</v>
      </c>
      <c r="H18" s="98">
        <v>0.10447296612273432</v>
      </c>
      <c r="I18" s="98">
        <v>0.22712886915313102</v>
      </c>
      <c r="J18" s="98">
        <v>0.35081229037802392</v>
      </c>
      <c r="K18" s="98">
        <v>0.60835232589907096</v>
      </c>
      <c r="L18" s="98">
        <v>0.6378318478479178</v>
      </c>
      <c r="M18" s="98">
        <v>0.67149933236097548</v>
      </c>
      <c r="N18" s="98">
        <v>0.65581112715440515</v>
      </c>
      <c r="O18" s="98">
        <v>0.80165689380818372</v>
      </c>
      <c r="P18" s="98">
        <v>0.82824863733510445</v>
      </c>
      <c r="Q18" s="98">
        <v>0.808670416039449</v>
      </c>
      <c r="R18" s="98">
        <v>0.69164122645092307</v>
      </c>
      <c r="S18" s="98">
        <v>0.60708590920969341</v>
      </c>
      <c r="T18" s="98">
        <v>0.56140302240924833</v>
      </c>
      <c r="U18" s="98">
        <v>0.46968094836965568</v>
      </c>
      <c r="V18" s="98">
        <v>0.39868891844560767</v>
      </c>
      <c r="W18" s="98">
        <v>0.38903634927843789</v>
      </c>
      <c r="DA18" s="63" t="s">
        <v>1754</v>
      </c>
    </row>
    <row r="19" spans="1:105" ht="12" customHeight="1" x14ac:dyDescent="0.25">
      <c r="A19" s="121" t="s">
        <v>54</v>
      </c>
      <c r="B19" s="122">
        <v>2.7533618839188794</v>
      </c>
      <c r="C19" s="122">
        <v>2.7184082131974181</v>
      </c>
      <c r="D19" s="122">
        <v>2.3625728862955224</v>
      </c>
      <c r="E19" s="122">
        <v>2.1932674845210349</v>
      </c>
      <c r="F19" s="122">
        <v>2.0859089511102198</v>
      </c>
      <c r="G19" s="122">
        <v>1.9573915245893088</v>
      </c>
      <c r="H19" s="122">
        <v>1.8852349110016577</v>
      </c>
      <c r="I19" s="122">
        <v>1.9948199842481786</v>
      </c>
      <c r="J19" s="122">
        <v>1.8879055238338558</v>
      </c>
      <c r="K19" s="122">
        <v>1.9914223873907537</v>
      </c>
      <c r="L19" s="122">
        <v>1.9122043758685803</v>
      </c>
      <c r="M19" s="122">
        <v>1.7301825782168427</v>
      </c>
      <c r="N19" s="122">
        <v>1.5881906415941416</v>
      </c>
      <c r="O19" s="122">
        <v>1.5642487379430818</v>
      </c>
      <c r="P19" s="122">
        <v>1.4557669826239299</v>
      </c>
      <c r="Q19" s="122">
        <v>1.3854468763512591</v>
      </c>
      <c r="R19" s="122">
        <v>1.2605338492767486</v>
      </c>
      <c r="S19" s="122">
        <v>1.1380785962374178</v>
      </c>
      <c r="T19" s="122">
        <v>0.9630647785019314</v>
      </c>
      <c r="U19" s="122">
        <v>0.77652523340261781</v>
      </c>
      <c r="V19" s="122">
        <v>0.64477712418554201</v>
      </c>
      <c r="W19" s="122">
        <v>0.63781567956234519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0.10229883150079855</v>
      </c>
      <c r="C21" s="98">
        <v>0.10246636853928663</v>
      </c>
      <c r="D21" s="98">
        <v>9.2639066513876739E-2</v>
      </c>
      <c r="E21" s="98">
        <v>9.0325665859596865E-2</v>
      </c>
      <c r="F21" s="98">
        <v>9.1353400493057749E-2</v>
      </c>
      <c r="G21" s="98">
        <v>8.7530067765857783E-2</v>
      </c>
      <c r="H21" s="98">
        <v>0.10584494155896707</v>
      </c>
      <c r="I21" s="98">
        <v>0.12792644883730855</v>
      </c>
      <c r="J21" s="98">
        <v>0.12535964875436462</v>
      </c>
      <c r="K21" s="98">
        <v>0.14502633630976799</v>
      </c>
      <c r="L21" s="98">
        <v>0.13645155602454195</v>
      </c>
      <c r="M21" s="98">
        <v>0.13234034269313183</v>
      </c>
      <c r="N21" s="98">
        <v>0.11888595923564665</v>
      </c>
      <c r="O21" s="98">
        <v>0.11454326594684239</v>
      </c>
      <c r="P21" s="98">
        <v>0.11419065926173753</v>
      </c>
      <c r="Q21" s="98">
        <v>9.8500500293222354E-2</v>
      </c>
      <c r="R21" s="98">
        <v>9.5424421979438623E-2</v>
      </c>
      <c r="S21" s="98">
        <v>8.4129671770044712E-2</v>
      </c>
      <c r="T21" s="98">
        <v>7.0671163480136023E-2</v>
      </c>
      <c r="U21" s="98">
        <v>6.001482455007489E-2</v>
      </c>
      <c r="V21" s="98">
        <v>4.5375308689559954E-2</v>
      </c>
      <c r="W21" s="98">
        <v>4.3765734532827956E-2</v>
      </c>
      <c r="DA21" s="63" t="s">
        <v>1757</v>
      </c>
    </row>
    <row r="22" spans="1:105" ht="12" customHeight="1" x14ac:dyDescent="0.25">
      <c r="A22" s="109" t="s">
        <v>120</v>
      </c>
      <c r="B22" s="33">
        <v>2.6510630524180807</v>
      </c>
      <c r="C22" s="33">
        <v>2.6159418446581313</v>
      </c>
      <c r="D22" s="33">
        <v>2.2699338197816457</v>
      </c>
      <c r="E22" s="33">
        <v>2.1029418186614381</v>
      </c>
      <c r="F22" s="33">
        <v>1.9945555506171619</v>
      </c>
      <c r="G22" s="33">
        <v>1.8698614568234511</v>
      </c>
      <c r="H22" s="33">
        <v>1.7793899694426907</v>
      </c>
      <c r="I22" s="33">
        <v>1.86689353541087</v>
      </c>
      <c r="J22" s="33">
        <v>1.7625458750794911</v>
      </c>
      <c r="K22" s="33">
        <v>1.8463960510809858</v>
      </c>
      <c r="L22" s="33">
        <v>1.7757528198440382</v>
      </c>
      <c r="M22" s="33">
        <v>1.597842235523711</v>
      </c>
      <c r="N22" s="33">
        <v>1.469304682358495</v>
      </c>
      <c r="O22" s="33">
        <v>1.4497054719962394</v>
      </c>
      <c r="P22" s="33">
        <v>1.3415763233621925</v>
      </c>
      <c r="Q22" s="33">
        <v>1.2869463760580366</v>
      </c>
      <c r="R22" s="33">
        <v>1.1651094272973099</v>
      </c>
      <c r="S22" s="33">
        <v>1.0539489244673732</v>
      </c>
      <c r="T22" s="33">
        <v>0.89239361502179537</v>
      </c>
      <c r="U22" s="33">
        <v>0.71651040885254291</v>
      </c>
      <c r="V22" s="33">
        <v>0.59940181549598204</v>
      </c>
      <c r="W22" s="33">
        <v>0.59404994502951725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47.62919378358238</v>
      </c>
      <c r="C24" s="117">
        <f t="shared" si="7"/>
        <v>47.742923196253741</v>
      </c>
      <c r="D24" s="117">
        <f t="shared" si="7"/>
        <v>56.028743624912487</v>
      </c>
      <c r="E24" s="117">
        <f t="shared" si="7"/>
        <v>36.270418854367293</v>
      </c>
      <c r="F24" s="117">
        <f t="shared" si="7"/>
        <v>38.816850672630515</v>
      </c>
      <c r="G24" s="117">
        <f t="shared" si="7"/>
        <v>60.556169819784145</v>
      </c>
      <c r="H24" s="117">
        <f t="shared" si="7"/>
        <v>63.273656008104567</v>
      </c>
      <c r="I24" s="117">
        <f t="shared" si="7"/>
        <v>61.207414937252032</v>
      </c>
      <c r="J24" s="117">
        <f t="shared" si="7"/>
        <v>65.022889100587051</v>
      </c>
      <c r="K24" s="117">
        <f t="shared" si="7"/>
        <v>67.811552488999737</v>
      </c>
      <c r="L24" s="117">
        <f t="shared" si="7"/>
        <v>79.339377259661362</v>
      </c>
      <c r="M24" s="117">
        <f t="shared" si="7"/>
        <v>65.377046831912608</v>
      </c>
      <c r="N24" s="117">
        <f t="shared" si="7"/>
        <v>69.933423543975422</v>
      </c>
      <c r="O24" s="117">
        <f t="shared" si="7"/>
        <v>77.802178482780718</v>
      </c>
      <c r="P24" s="117">
        <f t="shared" si="7"/>
        <v>67.087647863302834</v>
      </c>
      <c r="Q24" s="117">
        <f t="shared" si="7"/>
        <v>71.161540773296082</v>
      </c>
      <c r="R24" s="117">
        <f t="shared" ref="R24:V24" si="8">R25+R28+R30+R39</f>
        <v>78.81257097301291</v>
      </c>
      <c r="S24" s="117">
        <f t="shared" si="8"/>
        <v>84.539947295107297</v>
      </c>
      <c r="T24" s="117">
        <f t="shared" si="8"/>
        <v>87.609188641276646</v>
      </c>
      <c r="U24" s="117">
        <f t="shared" si="8"/>
        <v>86.17140072866809</v>
      </c>
      <c r="V24" s="117">
        <f t="shared" si="8"/>
        <v>102.02148739504128</v>
      </c>
      <c r="W24" s="117">
        <f t="shared" ref="W24" si="9">W25+W28+W30+W39</f>
        <v>113.74487162079234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41.727433048867987</v>
      </c>
      <c r="C25" s="122">
        <f t="shared" si="10"/>
        <v>42.183872751550147</v>
      </c>
      <c r="D25" s="122">
        <f t="shared" si="10"/>
        <v>50.509940862443834</v>
      </c>
      <c r="E25" s="122">
        <f t="shared" si="10"/>
        <v>30.816867742376061</v>
      </c>
      <c r="F25" s="122">
        <f t="shared" si="10"/>
        <v>32.610516150729687</v>
      </c>
      <c r="G25" s="122">
        <f t="shared" si="10"/>
        <v>52.714665651071513</v>
      </c>
      <c r="H25" s="122">
        <f t="shared" si="10"/>
        <v>53.924652947717583</v>
      </c>
      <c r="I25" s="122">
        <f t="shared" si="10"/>
        <v>51.236618883125686</v>
      </c>
      <c r="J25" s="122">
        <f t="shared" si="10"/>
        <v>55.579515646075976</v>
      </c>
      <c r="K25" s="122">
        <f t="shared" si="10"/>
        <v>57.520817875494487</v>
      </c>
      <c r="L25" s="122">
        <f t="shared" si="10"/>
        <v>68.867219141387437</v>
      </c>
      <c r="M25" s="122">
        <f t="shared" si="10"/>
        <v>55.006767777861015</v>
      </c>
      <c r="N25" s="122">
        <f t="shared" si="10"/>
        <v>59.042420553647496</v>
      </c>
      <c r="O25" s="122">
        <f t="shared" si="10"/>
        <v>66.794614502358669</v>
      </c>
      <c r="P25" s="122">
        <f t="shared" si="10"/>
        <v>55.397762764658452</v>
      </c>
      <c r="Q25" s="122">
        <f t="shared" si="10"/>
        <v>59.295150928802677</v>
      </c>
      <c r="R25" s="122">
        <f t="shared" ref="R25:V25" si="11">SUM(R26:R27)</f>
        <v>66.159691817068577</v>
      </c>
      <c r="S25" s="122">
        <f t="shared" si="11"/>
        <v>71.30799153974209</v>
      </c>
      <c r="T25" s="122">
        <f t="shared" si="11"/>
        <v>73.621615867902094</v>
      </c>
      <c r="U25" s="122">
        <f t="shared" si="11"/>
        <v>71.417579846794041</v>
      </c>
      <c r="V25" s="122">
        <f t="shared" si="11"/>
        <v>86.521381983475266</v>
      </c>
      <c r="W25" s="122">
        <f t="shared" ref="W25" si="12">SUM(W26:W27)</f>
        <v>97.431468069344547</v>
      </c>
      <c r="DA25" s="130" t="s">
        <v>1760</v>
      </c>
    </row>
    <row r="26" spans="1:105" ht="12" customHeight="1" x14ac:dyDescent="0.25">
      <c r="A26" s="97" t="s">
        <v>74</v>
      </c>
      <c r="B26" s="98">
        <v>40.730035854675187</v>
      </c>
      <c r="C26" s="98">
        <v>41.197358355437828</v>
      </c>
      <c r="D26" s="98">
        <v>49.357147168241383</v>
      </c>
      <c r="E26" s="98">
        <v>30.125427940484915</v>
      </c>
      <c r="F26" s="98">
        <v>31.879329470851165</v>
      </c>
      <c r="G26" s="98">
        <v>51.551332806064089</v>
      </c>
      <c r="H26" s="98">
        <v>52.760985869123289</v>
      </c>
      <c r="I26" s="98">
        <v>50.146193713272908</v>
      </c>
      <c r="J26" s="98">
        <v>54.395957835618873</v>
      </c>
      <c r="K26" s="98">
        <v>56.310466648749994</v>
      </c>
      <c r="L26" s="98">
        <v>67.43810343869275</v>
      </c>
      <c r="M26" s="98">
        <v>53.88064616107269</v>
      </c>
      <c r="N26" s="98">
        <v>57.844276777773011</v>
      </c>
      <c r="O26" s="98">
        <v>65.451772751187846</v>
      </c>
      <c r="P26" s="98">
        <v>54.293152246972113</v>
      </c>
      <c r="Q26" s="98">
        <v>58.122715811752769</v>
      </c>
      <c r="R26" s="98">
        <v>64.857745092215552</v>
      </c>
      <c r="S26" s="98">
        <v>69.913822268699434</v>
      </c>
      <c r="T26" s="98">
        <v>72.186401318578064</v>
      </c>
      <c r="U26" s="98">
        <v>70.026602758196333</v>
      </c>
      <c r="V26" s="98">
        <v>84.863152709986181</v>
      </c>
      <c r="W26" s="98">
        <v>95.549142904211948</v>
      </c>
      <c r="DA26" s="63" t="s">
        <v>1761</v>
      </c>
    </row>
    <row r="27" spans="1:105" ht="12" customHeight="1" x14ac:dyDescent="0.25">
      <c r="A27" s="97" t="s">
        <v>53</v>
      </c>
      <c r="B27" s="98">
        <v>0.99739719419280104</v>
      </c>
      <c r="C27" s="98">
        <v>0.98651439611231806</v>
      </c>
      <c r="D27" s="98">
        <v>1.1527936942024479</v>
      </c>
      <c r="E27" s="98">
        <v>0.69143980189114673</v>
      </c>
      <c r="F27" s="98">
        <v>0.73118667987852182</v>
      </c>
      <c r="G27" s="98">
        <v>1.1633328450074281</v>
      </c>
      <c r="H27" s="98">
        <v>1.1636670785942935</v>
      </c>
      <c r="I27" s="98">
        <v>1.090425169852778</v>
      </c>
      <c r="J27" s="98">
        <v>1.1835578104571003</v>
      </c>
      <c r="K27" s="98">
        <v>1.2103512267444962</v>
      </c>
      <c r="L27" s="98">
        <v>1.4291157026946906</v>
      </c>
      <c r="M27" s="98">
        <v>1.126121616788327</v>
      </c>
      <c r="N27" s="98">
        <v>1.1981437758744875</v>
      </c>
      <c r="O27" s="98">
        <v>1.3428417511708288</v>
      </c>
      <c r="P27" s="98">
        <v>1.1046105176863412</v>
      </c>
      <c r="Q27" s="98">
        <v>1.1724351170499108</v>
      </c>
      <c r="R27" s="98">
        <v>1.3019467248530303</v>
      </c>
      <c r="S27" s="98">
        <v>1.3941692710426499</v>
      </c>
      <c r="T27" s="98">
        <v>1.4352145493240251</v>
      </c>
      <c r="U27" s="98">
        <v>1.3909770885977097</v>
      </c>
      <c r="V27" s="98">
        <v>1.6582292734890836</v>
      </c>
      <c r="W27" s="98">
        <v>1.8823251651326023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1.5419479927365152E-2</v>
      </c>
      <c r="C28" s="122">
        <f t="shared" si="13"/>
        <v>2.0108826276528397E-2</v>
      </c>
      <c r="D28" s="122">
        <f t="shared" si="13"/>
        <v>2.4724761183602936E-2</v>
      </c>
      <c r="E28" s="122">
        <f t="shared" si="13"/>
        <v>6.7432724565571256E-2</v>
      </c>
      <c r="F28" s="122">
        <f t="shared" si="13"/>
        <v>3.2043980286705631E-2</v>
      </c>
      <c r="G28" s="122">
        <f t="shared" si="13"/>
        <v>5.7893845286025154E-2</v>
      </c>
      <c r="H28" s="122">
        <f t="shared" si="13"/>
        <v>0.19920622172510402</v>
      </c>
      <c r="I28" s="122">
        <f t="shared" si="13"/>
        <v>0.11725741534756387</v>
      </c>
      <c r="J28" s="122">
        <f t="shared" si="13"/>
        <v>0.15316707427585202</v>
      </c>
      <c r="K28" s="122">
        <f t="shared" si="13"/>
        <v>0.18968107985005492</v>
      </c>
      <c r="L28" s="122">
        <f t="shared" si="13"/>
        <v>0.2757222615637609</v>
      </c>
      <c r="M28" s="122">
        <f t="shared" si="13"/>
        <v>0.22561932537048868</v>
      </c>
      <c r="N28" s="122">
        <f t="shared" si="13"/>
        <v>0.22809484246443432</v>
      </c>
      <c r="O28" s="122">
        <f t="shared" si="13"/>
        <v>0.23047216298594697</v>
      </c>
      <c r="P28" s="122">
        <f t="shared" si="13"/>
        <v>0.18225433324762921</v>
      </c>
      <c r="Q28" s="122">
        <f t="shared" si="13"/>
        <v>0.27577530252827359</v>
      </c>
      <c r="R28" s="122">
        <f t="shared" si="13"/>
        <v>0.26541153808553603</v>
      </c>
      <c r="S28" s="122">
        <f t="shared" si="13"/>
        <v>0.28678321111759802</v>
      </c>
      <c r="T28" s="122">
        <f t="shared" si="13"/>
        <v>0.32641092985792874</v>
      </c>
      <c r="U28" s="122">
        <f t="shared" si="13"/>
        <v>0.37892630594547194</v>
      </c>
      <c r="V28" s="122">
        <f t="shared" si="13"/>
        <v>0.67861352370254124</v>
      </c>
      <c r="W28" s="122">
        <f t="shared" si="13"/>
        <v>0.74322380824982215</v>
      </c>
      <c r="DA28" s="130" t="s">
        <v>1763</v>
      </c>
    </row>
    <row r="29" spans="1:105" ht="12" customHeight="1" x14ac:dyDescent="0.25">
      <c r="A29" s="97" t="s">
        <v>53</v>
      </c>
      <c r="B29" s="98">
        <v>1.5419479927365152E-2</v>
      </c>
      <c r="C29" s="98">
        <v>2.0108826276528397E-2</v>
      </c>
      <c r="D29" s="98">
        <v>2.4724761183602936E-2</v>
      </c>
      <c r="E29" s="98">
        <v>6.7432724565571256E-2</v>
      </c>
      <c r="F29" s="98">
        <v>3.2043980286705631E-2</v>
      </c>
      <c r="G29" s="98">
        <v>5.7893845286025154E-2</v>
      </c>
      <c r="H29" s="98">
        <v>0.19920622172510402</v>
      </c>
      <c r="I29" s="98">
        <v>0.11725741534756387</v>
      </c>
      <c r="J29" s="98">
        <v>0.15316707427585202</v>
      </c>
      <c r="K29" s="98">
        <v>0.18968107985005492</v>
      </c>
      <c r="L29" s="98">
        <v>0.2757222615637609</v>
      </c>
      <c r="M29" s="98">
        <v>0.22561932537048868</v>
      </c>
      <c r="N29" s="98">
        <v>0.22809484246443432</v>
      </c>
      <c r="O29" s="98">
        <v>0.23047216298594697</v>
      </c>
      <c r="P29" s="98">
        <v>0.18225433324762921</v>
      </c>
      <c r="Q29" s="98">
        <v>0.27577530252827359</v>
      </c>
      <c r="R29" s="98">
        <v>0.26541153808553603</v>
      </c>
      <c r="S29" s="98">
        <v>0.28678321111759802</v>
      </c>
      <c r="T29" s="98">
        <v>0.32641092985792874</v>
      </c>
      <c r="U29" s="98">
        <v>0.37892630594547194</v>
      </c>
      <c r="V29" s="98">
        <v>0.67861352370254124</v>
      </c>
      <c r="W29" s="98">
        <v>0.74322380824982215</v>
      </c>
      <c r="DA29" s="63" t="s">
        <v>1764</v>
      </c>
    </row>
    <row r="30" spans="1:105" ht="12" customHeight="1" x14ac:dyDescent="0.25">
      <c r="A30" s="121" t="s">
        <v>55</v>
      </c>
      <c r="B30" s="122">
        <v>4.9674363345738817</v>
      </c>
      <c r="C30" s="122">
        <v>4.6438233766439643</v>
      </c>
      <c r="D30" s="122">
        <v>4.6264788921591942</v>
      </c>
      <c r="E30" s="122">
        <v>4.4825648803316405</v>
      </c>
      <c r="F30" s="122">
        <v>5.1742948889123461</v>
      </c>
      <c r="G30" s="122">
        <v>6.5230837916411319</v>
      </c>
      <c r="H30" s="122">
        <v>7.7635105197531242</v>
      </c>
      <c r="I30" s="122">
        <v>8.4086291945870961</v>
      </c>
      <c r="J30" s="122">
        <v>8.0214011647938825</v>
      </c>
      <c r="K30" s="122">
        <v>8.7412717623222882</v>
      </c>
      <c r="L30" s="122">
        <v>8.8116924064748758</v>
      </c>
      <c r="M30" s="122">
        <v>8.8172347809080645</v>
      </c>
      <c r="N30" s="122">
        <v>9.2646075835967991</v>
      </c>
      <c r="O30" s="122">
        <v>9.3561000532894969</v>
      </c>
      <c r="P30" s="122">
        <v>10.021653179628084</v>
      </c>
      <c r="Q30" s="122">
        <v>10.01296982768698</v>
      </c>
      <c r="R30" s="122">
        <v>10.729524359357988</v>
      </c>
      <c r="S30" s="122">
        <v>11.207522023752828</v>
      </c>
      <c r="T30" s="122">
        <v>11.833782890060535</v>
      </c>
      <c r="U30" s="122">
        <v>12.484331543508642</v>
      </c>
      <c r="V30" s="122">
        <v>12.684083616756133</v>
      </c>
      <c r="W30" s="122">
        <v>13.335010627249401</v>
      </c>
      <c r="DA30" s="130" t="s">
        <v>1765</v>
      </c>
    </row>
    <row r="31" spans="1:105" ht="12" customHeight="1" x14ac:dyDescent="0.25">
      <c r="A31" s="97" t="s">
        <v>141</v>
      </c>
      <c r="B31" s="98">
        <v>0.37712670569024709</v>
      </c>
      <c r="C31" s="98">
        <v>0.362906723925639</v>
      </c>
      <c r="D31" s="98">
        <v>0.37435326254905976</v>
      </c>
      <c r="E31" s="98">
        <v>0.43100497611896271</v>
      </c>
      <c r="F31" s="98">
        <v>0.80830808324339398</v>
      </c>
      <c r="G31" s="98">
        <v>1.1884433295642558</v>
      </c>
      <c r="H31" s="98">
        <v>1.4083429711996733</v>
      </c>
      <c r="I31" s="98">
        <v>1.4097318167435158</v>
      </c>
      <c r="J31" s="98">
        <v>1.2484519293175054</v>
      </c>
      <c r="K31" s="98">
        <v>1.311314754850273</v>
      </c>
      <c r="L31" s="98">
        <v>1.2283567502137116</v>
      </c>
      <c r="M31" s="98">
        <v>1.1761148992598955</v>
      </c>
      <c r="N31" s="98">
        <v>1.1024804325938213</v>
      </c>
      <c r="O31" s="98">
        <v>1.0600539378597504</v>
      </c>
      <c r="P31" s="98">
        <v>1.2018808200208582</v>
      </c>
      <c r="Q31" s="98">
        <v>1.1155737172124547</v>
      </c>
      <c r="R31" s="98">
        <v>1.2559748298736351</v>
      </c>
      <c r="S31" s="98">
        <v>1.2317386379338411</v>
      </c>
      <c r="T31" s="98">
        <v>1.2253773161248442</v>
      </c>
      <c r="U31" s="98">
        <v>1.2993289625572153</v>
      </c>
      <c r="V31" s="98">
        <v>1.2891802647228883</v>
      </c>
      <c r="W31" s="98">
        <v>1.3373563282182219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1.1381714765654123E-4</v>
      </c>
      <c r="H32" s="98">
        <v>1.2222240938469746E-4</v>
      </c>
      <c r="I32" s="98">
        <v>1.2315128524274639E-4</v>
      </c>
      <c r="J32" s="98">
        <v>1.1554639198803329E-4</v>
      </c>
      <c r="K32" s="98">
        <v>3.7338665335869762E-4</v>
      </c>
      <c r="L32" s="98">
        <v>4.9366408205206208E-4</v>
      </c>
      <c r="M32" s="98">
        <v>7.3289859876381463E-4</v>
      </c>
      <c r="N32" s="98">
        <v>6.1619775285135729E-4</v>
      </c>
      <c r="O32" s="98">
        <v>8.6611490339668197E-4</v>
      </c>
      <c r="P32" s="98">
        <v>1.2098564768060352E-3</v>
      </c>
      <c r="Q32" s="98">
        <v>1.1155929068958953E-3</v>
      </c>
      <c r="R32" s="98">
        <v>1.2253154319463921E-3</v>
      </c>
      <c r="S32" s="98">
        <v>1.3159086251432442E-3</v>
      </c>
      <c r="T32" s="98">
        <v>1.2713430902063188E-3</v>
      </c>
      <c r="U32" s="98">
        <v>1.5797193243931159E-3</v>
      </c>
      <c r="V32" s="98">
        <v>1.4697167344540352E-3</v>
      </c>
      <c r="W32" s="98">
        <v>1.518804479316585E-3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4.8096721377152161E-5</v>
      </c>
      <c r="H33" s="101">
        <v>5.2397174035510883E-5</v>
      </c>
      <c r="I33" s="101">
        <v>5.5712545993541772E-5</v>
      </c>
      <c r="J33" s="101">
        <v>4.664600974921487E-5</v>
      </c>
      <c r="K33" s="101">
        <v>1.5463029382610329E-4</v>
      </c>
      <c r="L33" s="101">
        <v>2.0568913886622039E-4</v>
      </c>
      <c r="M33" s="101">
        <v>2.9743688182240805E-4</v>
      </c>
      <c r="N33" s="101">
        <v>2.5534178464634293E-4</v>
      </c>
      <c r="O33" s="101">
        <v>3.0390805611490881E-4</v>
      </c>
      <c r="P33" s="101">
        <v>4.029483716640894E-4</v>
      </c>
      <c r="Q33" s="101">
        <v>4.0008766763222948E-4</v>
      </c>
      <c r="R33" s="101">
        <v>5.2899853890614414E-4</v>
      </c>
      <c r="S33" s="101">
        <v>5.969922437241231E-4</v>
      </c>
      <c r="T33" s="101">
        <v>5.434914261721399E-4</v>
      </c>
      <c r="U33" s="101">
        <v>6.8672855494848479E-4</v>
      </c>
      <c r="V33" s="101">
        <v>5.5796789140941127E-4</v>
      </c>
      <c r="W33" s="101">
        <v>6.1704430966618914E-4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6.5720426279389081E-5</v>
      </c>
      <c r="H34" s="104">
        <v>6.9825235349186581E-5</v>
      </c>
      <c r="I34" s="104">
        <v>6.7438739249204617E-5</v>
      </c>
      <c r="J34" s="104">
        <v>6.8900382238818418E-5</v>
      </c>
      <c r="K34" s="104">
        <v>2.1875635953259436E-4</v>
      </c>
      <c r="L34" s="104">
        <v>2.8797494318584169E-4</v>
      </c>
      <c r="M34" s="104">
        <v>4.3546171694140663E-4</v>
      </c>
      <c r="N34" s="104">
        <v>3.6085596820501436E-4</v>
      </c>
      <c r="O34" s="104">
        <v>5.6220684728177316E-4</v>
      </c>
      <c r="P34" s="104">
        <v>8.0690810514194578E-4</v>
      </c>
      <c r="Q34" s="104">
        <v>7.1550523926366581E-4</v>
      </c>
      <c r="R34" s="104">
        <v>6.9631689304024786E-4</v>
      </c>
      <c r="S34" s="104">
        <v>7.18916381419121E-4</v>
      </c>
      <c r="T34" s="104">
        <v>7.2785166403417894E-4</v>
      </c>
      <c r="U34" s="104">
        <v>8.9299076944463125E-4</v>
      </c>
      <c r="V34" s="104">
        <v>9.117488430446239E-4</v>
      </c>
      <c r="W34" s="104">
        <v>9.0176016965039588E-4</v>
      </c>
      <c r="DA34" s="132" t="s">
        <v>1769</v>
      </c>
    </row>
    <row r="35" spans="1:105" ht="12" customHeight="1" x14ac:dyDescent="0.25">
      <c r="A35" s="106" t="s">
        <v>122</v>
      </c>
      <c r="B35" s="101">
        <v>4.5757065386022733</v>
      </c>
      <c r="C35" s="101">
        <v>4.2479791792975359</v>
      </c>
      <c r="D35" s="101">
        <v>4.2113428397461492</v>
      </c>
      <c r="E35" s="101">
        <v>3.9925664262600673</v>
      </c>
      <c r="F35" s="101">
        <v>4.3032783678316688</v>
      </c>
      <c r="G35" s="101">
        <v>5.2610924684109532</v>
      </c>
      <c r="H35" s="101">
        <v>6.2337336417501525</v>
      </c>
      <c r="I35" s="101">
        <v>6.7655768574465567</v>
      </c>
      <c r="J35" s="101">
        <v>6.4942672145940072</v>
      </c>
      <c r="K35" s="101">
        <v>6.8563711391538176</v>
      </c>
      <c r="L35" s="101">
        <v>6.9037373898043244</v>
      </c>
      <c r="M35" s="101">
        <v>6.8688169733298734</v>
      </c>
      <c r="N35" s="101">
        <v>7.3254389838799927</v>
      </c>
      <c r="O35" s="101">
        <v>7.298594760224713</v>
      </c>
      <c r="P35" s="101">
        <v>7.6368320074752063</v>
      </c>
      <c r="Q35" s="101">
        <v>7.5727361079686268</v>
      </c>
      <c r="R35" s="101">
        <v>7.9842427802216918</v>
      </c>
      <c r="S35" s="101">
        <v>8.283616119508153</v>
      </c>
      <c r="T35" s="101">
        <v>8.7894336734882934</v>
      </c>
      <c r="U35" s="101">
        <v>9.2984948776041616</v>
      </c>
      <c r="V35" s="101">
        <v>9.5033014525900157</v>
      </c>
      <c r="W35" s="101">
        <v>9.9881908767914958</v>
      </c>
      <c r="DA35" s="131" t="s">
        <v>1770</v>
      </c>
    </row>
    <row r="36" spans="1:105" ht="12" customHeight="1" x14ac:dyDescent="0.25">
      <c r="A36" s="107" t="s">
        <v>121</v>
      </c>
      <c r="B36" s="104">
        <v>1.4603090281360805E-2</v>
      </c>
      <c r="C36" s="104">
        <v>3.2937473420789537E-2</v>
      </c>
      <c r="D36" s="104">
        <v>4.0782789863984641E-2</v>
      </c>
      <c r="E36" s="104">
        <v>5.8993477952609952E-2</v>
      </c>
      <c r="F36" s="104">
        <v>6.2708437837283804E-2</v>
      </c>
      <c r="G36" s="104">
        <v>7.3434176518266156E-2</v>
      </c>
      <c r="H36" s="104">
        <v>0.12131168439391336</v>
      </c>
      <c r="I36" s="104">
        <v>0.23319736911178099</v>
      </c>
      <c r="J36" s="104">
        <v>0.27856647449038163</v>
      </c>
      <c r="K36" s="104">
        <v>0.57321248166483951</v>
      </c>
      <c r="L36" s="104">
        <v>0.67910460237478731</v>
      </c>
      <c r="M36" s="104">
        <v>0.77157000971953282</v>
      </c>
      <c r="N36" s="104">
        <v>0.8360719693701324</v>
      </c>
      <c r="O36" s="104">
        <v>0.99658524030163664</v>
      </c>
      <c r="P36" s="104">
        <v>1.1817304956552126</v>
      </c>
      <c r="Q36" s="104">
        <v>1.3235444095990014</v>
      </c>
      <c r="R36" s="104">
        <v>1.4880814338307147</v>
      </c>
      <c r="S36" s="104">
        <v>1.6908513576856907</v>
      </c>
      <c r="T36" s="104">
        <v>1.8177005573571905</v>
      </c>
      <c r="U36" s="104">
        <v>1.8849279840228716</v>
      </c>
      <c r="V36" s="104">
        <v>1.8901321827087751</v>
      </c>
      <c r="W36" s="104">
        <v>2.0079446177603679</v>
      </c>
      <c r="DA36" s="132" t="s">
        <v>1771</v>
      </c>
    </row>
    <row r="37" spans="1:105" ht="12" customHeight="1" x14ac:dyDescent="0.25">
      <c r="A37" s="108" t="s">
        <v>53</v>
      </c>
      <c r="B37" s="98">
        <v>6.3290731746065282E-3</v>
      </c>
      <c r="C37" s="98">
        <v>1.3943142410861498E-2</v>
      </c>
      <c r="D37" s="98">
        <v>1.7658408163326991E-2</v>
      </c>
      <c r="E37" s="98">
        <v>2.5982889142013185E-2</v>
      </c>
      <c r="F37" s="98">
        <v>2.5959158753988524E-2</v>
      </c>
      <c r="G37" s="98">
        <v>3.1037518625245942E-2</v>
      </c>
      <c r="H37" s="98">
        <v>5.2022441682651716E-2</v>
      </c>
      <c r="I37" s="98">
        <v>0.1055537659415374</v>
      </c>
      <c r="J37" s="98">
        <v>0.11253405092854211</v>
      </c>
      <c r="K37" s="98">
        <v>0.23768247312986385</v>
      </c>
      <c r="L37" s="98">
        <v>0.28308861769333904</v>
      </c>
      <c r="M37" s="98">
        <v>0.31318772033172348</v>
      </c>
      <c r="N37" s="98">
        <v>0.34667611354352024</v>
      </c>
      <c r="O37" s="98">
        <v>0.3500219201961024</v>
      </c>
      <c r="P37" s="98">
        <v>0.39386027610721297</v>
      </c>
      <c r="Q37" s="98">
        <v>0.47558705372599347</v>
      </c>
      <c r="R37" s="98">
        <v>0.6426834931217883</v>
      </c>
      <c r="S37" s="98">
        <v>0.76780650707083375</v>
      </c>
      <c r="T37" s="98">
        <v>0.77851254081893595</v>
      </c>
      <c r="U37" s="98">
        <v>0.82019885356482458</v>
      </c>
      <c r="V37" s="98">
        <v>0.71871573222613649</v>
      </c>
      <c r="W37" s="98">
        <v>0.81695505341117991</v>
      </c>
      <c r="DA37" s="63" t="s">
        <v>1772</v>
      </c>
    </row>
    <row r="38" spans="1:105" ht="12" customHeight="1" x14ac:dyDescent="0.25">
      <c r="A38" s="108" t="s">
        <v>52</v>
      </c>
      <c r="B38" s="98">
        <v>8.2740171067542771E-3</v>
      </c>
      <c r="C38" s="98">
        <v>1.8994331009928041E-2</v>
      </c>
      <c r="D38" s="98">
        <v>2.3124381700657649E-2</v>
      </c>
      <c r="E38" s="98">
        <v>3.3010588810596771E-2</v>
      </c>
      <c r="F38" s="98">
        <v>3.6749279083295276E-2</v>
      </c>
      <c r="G38" s="98">
        <v>4.2396657893020218E-2</v>
      </c>
      <c r="H38" s="98">
        <v>6.9289242711261648E-2</v>
      </c>
      <c r="I38" s="98">
        <v>0.12764360317024359</v>
      </c>
      <c r="J38" s="98">
        <v>0.1660324235618395</v>
      </c>
      <c r="K38" s="98">
        <v>0.33553000853497567</v>
      </c>
      <c r="L38" s="98">
        <v>0.39601598468144833</v>
      </c>
      <c r="M38" s="98">
        <v>0.45838228938780939</v>
      </c>
      <c r="N38" s="98">
        <v>0.48939585582661216</v>
      </c>
      <c r="O38" s="98">
        <v>0.64656332010553419</v>
      </c>
      <c r="P38" s="98">
        <v>0.78787021954799963</v>
      </c>
      <c r="Q38" s="98">
        <v>0.84795735587300802</v>
      </c>
      <c r="R38" s="98">
        <v>0.84539794070892627</v>
      </c>
      <c r="S38" s="98">
        <v>0.92304485061485686</v>
      </c>
      <c r="T38" s="98">
        <v>1.0391880165382545</v>
      </c>
      <c r="U38" s="98">
        <v>1.0647291304580471</v>
      </c>
      <c r="V38" s="98">
        <v>1.1714164504826385</v>
      </c>
      <c r="W38" s="98">
        <v>1.1909895643491879</v>
      </c>
      <c r="DA38" s="63" t="s">
        <v>1773</v>
      </c>
    </row>
    <row r="39" spans="1:105" ht="12" customHeight="1" x14ac:dyDescent="0.25">
      <c r="A39" s="121" t="s">
        <v>54</v>
      </c>
      <c r="B39" s="122">
        <v>0.9189049202131444</v>
      </c>
      <c r="C39" s="122">
        <v>0.89511824178310062</v>
      </c>
      <c r="D39" s="122">
        <v>0.86759910912585769</v>
      </c>
      <c r="E39" s="122">
        <v>0.90355350709401661</v>
      </c>
      <c r="F39" s="122">
        <v>0.9999956527017767</v>
      </c>
      <c r="G39" s="122">
        <v>1.260526531785473</v>
      </c>
      <c r="H39" s="122">
        <v>1.3862863189087551</v>
      </c>
      <c r="I39" s="122">
        <v>1.4449094441916859</v>
      </c>
      <c r="J39" s="122">
        <v>1.2688052154413407</v>
      </c>
      <c r="K39" s="122">
        <v>1.3597817713329072</v>
      </c>
      <c r="L39" s="122">
        <v>1.3847434502352933</v>
      </c>
      <c r="M39" s="122">
        <v>1.3274249477730395</v>
      </c>
      <c r="N39" s="122">
        <v>1.398300564266685</v>
      </c>
      <c r="O39" s="122">
        <v>1.4209917641466119</v>
      </c>
      <c r="P39" s="122">
        <v>1.4859775857686632</v>
      </c>
      <c r="Q39" s="122">
        <v>1.5776447142781438</v>
      </c>
      <c r="R39" s="122">
        <v>1.6579432585008265</v>
      </c>
      <c r="S39" s="122">
        <v>1.7376505204947832</v>
      </c>
      <c r="T39" s="122">
        <v>1.8273789534560947</v>
      </c>
      <c r="U39" s="122">
        <v>1.8905630324199347</v>
      </c>
      <c r="V39" s="122">
        <v>2.137408271107347</v>
      </c>
      <c r="W39" s="122">
        <v>2.2351691159485694</v>
      </c>
      <c r="DA39" s="130" t="s">
        <v>1774</v>
      </c>
    </row>
    <row r="40" spans="1:105" ht="12" customHeight="1" x14ac:dyDescent="0.25">
      <c r="A40" s="97" t="s">
        <v>50</v>
      </c>
      <c r="B40" s="98">
        <v>3.4132761978489266E-2</v>
      </c>
      <c r="C40" s="98">
        <v>3.3641357121553188E-2</v>
      </c>
      <c r="D40" s="98">
        <v>3.5195173302891056E-2</v>
      </c>
      <c r="E40" s="98">
        <v>3.9245091812696191E-2</v>
      </c>
      <c r="F40" s="98">
        <v>4.6750820555003694E-2</v>
      </c>
      <c r="G40" s="98">
        <v>6.1017852642897774E-2</v>
      </c>
      <c r="H40" s="98">
        <v>8.0249591418652955E-2</v>
      </c>
      <c r="I40" s="98">
        <v>9.0521681206426632E-2</v>
      </c>
      <c r="J40" s="98">
        <v>8.0045427011417619E-2</v>
      </c>
      <c r="K40" s="98">
        <v>9.3749864508185191E-2</v>
      </c>
      <c r="L40" s="98">
        <v>9.4002458557269533E-2</v>
      </c>
      <c r="M40" s="98">
        <v>9.734802657018396E-2</v>
      </c>
      <c r="N40" s="98">
        <v>0.1006276659394819</v>
      </c>
      <c r="O40" s="98">
        <v>0.10095907188872499</v>
      </c>
      <c r="P40" s="98">
        <v>0.11441392574802953</v>
      </c>
      <c r="Q40" s="98">
        <v>0.1110497021336308</v>
      </c>
      <c r="R40" s="98">
        <v>0.12532017989297942</v>
      </c>
      <c r="S40" s="98">
        <v>0.12904531808316044</v>
      </c>
      <c r="T40" s="98">
        <v>0.13256178550976333</v>
      </c>
      <c r="U40" s="98">
        <v>0.14045663579651926</v>
      </c>
      <c r="V40" s="98">
        <v>0.1337740333930815</v>
      </c>
      <c r="W40" s="98">
        <v>0.13917757787061033</v>
      </c>
      <c r="DA40" s="63" t="s">
        <v>1775</v>
      </c>
    </row>
    <row r="41" spans="1:105" ht="12" customHeight="1" x14ac:dyDescent="0.25">
      <c r="A41" s="109" t="s">
        <v>120</v>
      </c>
      <c r="B41" s="33">
        <v>0.88477215823465516</v>
      </c>
      <c r="C41" s="33">
        <v>0.86147688466154748</v>
      </c>
      <c r="D41" s="33">
        <v>0.83240393582296668</v>
      </c>
      <c r="E41" s="33">
        <v>0.86430841528132041</v>
      </c>
      <c r="F41" s="33">
        <v>0.95324483214677302</v>
      </c>
      <c r="G41" s="33">
        <v>1.1995086791425753</v>
      </c>
      <c r="H41" s="33">
        <v>1.3060367274901021</v>
      </c>
      <c r="I41" s="33">
        <v>1.3543877629852592</v>
      </c>
      <c r="J41" s="33">
        <v>1.188759788429923</v>
      </c>
      <c r="K41" s="33">
        <v>1.2660319068247221</v>
      </c>
      <c r="L41" s="33">
        <v>1.2907409916780237</v>
      </c>
      <c r="M41" s="33">
        <v>1.2300769212028555</v>
      </c>
      <c r="N41" s="33">
        <v>1.2976728983272032</v>
      </c>
      <c r="O41" s="33">
        <v>1.3200326922578869</v>
      </c>
      <c r="P41" s="33">
        <v>1.3715636600206338</v>
      </c>
      <c r="Q41" s="33">
        <v>1.466595012144513</v>
      </c>
      <c r="R41" s="33">
        <v>1.532623078607847</v>
      </c>
      <c r="S41" s="33">
        <v>1.6086052024116229</v>
      </c>
      <c r="T41" s="33">
        <v>1.6948171679463313</v>
      </c>
      <c r="U41" s="33">
        <v>1.7501063966234154</v>
      </c>
      <c r="V41" s="33">
        <v>2.0036342377142655</v>
      </c>
      <c r="W41" s="33">
        <v>2.0959915380779592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1939.7655388307046</v>
      </c>
      <c r="C43" s="117">
        <f t="shared" si="14"/>
        <v>1923.3986256409178</v>
      </c>
      <c r="D43" s="117">
        <f t="shared" si="14"/>
        <v>1711.0939300923992</v>
      </c>
      <c r="E43" s="117">
        <f t="shared" si="14"/>
        <v>1949.9101584756272</v>
      </c>
      <c r="F43" s="117">
        <f t="shared" si="14"/>
        <v>1972.4708961167314</v>
      </c>
      <c r="G43" s="117">
        <f t="shared" si="14"/>
        <v>2003.8112875685395</v>
      </c>
      <c r="H43" s="117">
        <f t="shared" si="14"/>
        <v>1795.6662190333552</v>
      </c>
      <c r="I43" s="117">
        <f t="shared" si="14"/>
        <v>1519.743780286218</v>
      </c>
      <c r="J43" s="117">
        <f t="shared" si="14"/>
        <v>1885.8889623378216</v>
      </c>
      <c r="K43" s="117">
        <f t="shared" si="14"/>
        <v>1623.7334889714584</v>
      </c>
      <c r="L43" s="117">
        <f t="shared" si="14"/>
        <v>1772.7075859382205</v>
      </c>
      <c r="M43" s="117">
        <f t="shared" si="14"/>
        <v>1550.0629042754288</v>
      </c>
      <c r="N43" s="117">
        <f t="shared" si="14"/>
        <v>1589.8879142015619</v>
      </c>
      <c r="O43" s="117">
        <f t="shared" si="14"/>
        <v>1767.176888825602</v>
      </c>
      <c r="P43" s="117">
        <f t="shared" si="14"/>
        <v>1497.9250397296908</v>
      </c>
      <c r="Q43" s="117">
        <f t="shared" si="14"/>
        <v>1754.7631710755275</v>
      </c>
      <c r="R43" s="117">
        <f t="shared" ref="R43:V43" si="15">R44+R47+R49+R58</f>
        <v>1643.3922577794788</v>
      </c>
      <c r="S43" s="117">
        <f t="shared" si="15"/>
        <v>1670.8844211121539</v>
      </c>
      <c r="T43" s="117">
        <f t="shared" si="15"/>
        <v>1674.7638886969291</v>
      </c>
      <c r="U43" s="117">
        <f t="shared" si="15"/>
        <v>1616.5894093622951</v>
      </c>
      <c r="V43" s="117">
        <f t="shared" si="15"/>
        <v>1756.5133660649942</v>
      </c>
      <c r="W43" s="117">
        <f t="shared" ref="W43" si="16">W44+W47+W49+W58</f>
        <v>1732.9903501804133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1701.3268465527219</v>
      </c>
      <c r="C44" s="122">
        <f t="shared" si="17"/>
        <v>1702.0018550302398</v>
      </c>
      <c r="D44" s="122">
        <f t="shared" si="17"/>
        <v>1493.8746598178268</v>
      </c>
      <c r="E44" s="122">
        <f t="shared" si="17"/>
        <v>1716.4899205017191</v>
      </c>
      <c r="F44" s="122">
        <f t="shared" si="17"/>
        <v>1712.094329828496</v>
      </c>
      <c r="G44" s="122">
        <f t="shared" si="17"/>
        <v>1727.805674052182</v>
      </c>
      <c r="H44" s="122">
        <f t="shared" si="17"/>
        <v>1518.2779400013433</v>
      </c>
      <c r="I44" s="122">
        <f t="shared" si="17"/>
        <v>1259.961655349028</v>
      </c>
      <c r="J44" s="122">
        <f t="shared" si="17"/>
        <v>1629.8941594215748</v>
      </c>
      <c r="K44" s="122">
        <f t="shared" si="17"/>
        <v>1372.6458035617143</v>
      </c>
      <c r="L44" s="122">
        <f t="shared" si="17"/>
        <v>1529.4673993775195</v>
      </c>
      <c r="M44" s="122">
        <f t="shared" si="17"/>
        <v>1306.9332377063033</v>
      </c>
      <c r="N44" s="122">
        <f t="shared" si="17"/>
        <v>1343.3646041287957</v>
      </c>
      <c r="O44" s="122">
        <f t="shared" si="17"/>
        <v>1517.1571954484691</v>
      </c>
      <c r="P44" s="122">
        <f t="shared" si="17"/>
        <v>1231.9411855255748</v>
      </c>
      <c r="Q44" s="122">
        <f t="shared" si="17"/>
        <v>1482.5311003412273</v>
      </c>
      <c r="R44" s="122">
        <f t="shared" ref="R44:V44" si="18">SUM(R45:R46)</f>
        <v>1375.5315578231312</v>
      </c>
      <c r="S44" s="122">
        <f t="shared" si="18"/>
        <v>1404.1613467247648</v>
      </c>
      <c r="T44" s="122">
        <f t="shared" si="18"/>
        <v>1407.5050607390576</v>
      </c>
      <c r="U44" s="122">
        <f t="shared" si="18"/>
        <v>1351.3008368240617</v>
      </c>
      <c r="V44" s="122">
        <f t="shared" si="18"/>
        <v>1495.8225277022943</v>
      </c>
      <c r="W44" s="122">
        <f t="shared" ref="W44" si="19">SUM(W45:W46)</f>
        <v>1474.3727155147205</v>
      </c>
      <c r="DA44" s="130" t="s">
        <v>1778</v>
      </c>
    </row>
    <row r="45" spans="1:105" ht="12" customHeight="1" x14ac:dyDescent="0.25">
      <c r="A45" s="97" t="s">
        <v>216</v>
      </c>
      <c r="B45" s="98">
        <v>1660.6605869922719</v>
      </c>
      <c r="C45" s="98">
        <v>1662.1987449154744</v>
      </c>
      <c r="D45" s="98">
        <v>1459.7798012937042</v>
      </c>
      <c r="E45" s="98">
        <v>1677.9769392181661</v>
      </c>
      <c r="F45" s="98">
        <v>1673.7060822190472</v>
      </c>
      <c r="G45" s="98">
        <v>1689.675619245048</v>
      </c>
      <c r="H45" s="98">
        <v>1485.5142603417173</v>
      </c>
      <c r="I45" s="98">
        <v>1233.1469682757865</v>
      </c>
      <c r="J45" s="98">
        <v>1595.1857971737652</v>
      </c>
      <c r="K45" s="98">
        <v>1343.7626340660593</v>
      </c>
      <c r="L45" s="98">
        <v>1497.7282656581442</v>
      </c>
      <c r="M45" s="98">
        <v>1280.1771524074218</v>
      </c>
      <c r="N45" s="98">
        <v>1316.1037986930744</v>
      </c>
      <c r="O45" s="98">
        <v>1486.6562031107485</v>
      </c>
      <c r="P45" s="98">
        <v>1207.3767424363555</v>
      </c>
      <c r="Q45" s="98">
        <v>1453.2172104711135</v>
      </c>
      <c r="R45" s="98">
        <v>1348.462677097514</v>
      </c>
      <c r="S45" s="98">
        <v>1376.7080619116807</v>
      </c>
      <c r="T45" s="98">
        <v>1380.0664923565805</v>
      </c>
      <c r="U45" s="98">
        <v>1324.9819877695656</v>
      </c>
      <c r="V45" s="98">
        <v>1467.1542766120133</v>
      </c>
      <c r="W45" s="98">
        <v>1445.8886033465344</v>
      </c>
      <c r="DA45" s="63" t="s">
        <v>1779</v>
      </c>
    </row>
    <row r="46" spans="1:105" ht="12" customHeight="1" x14ac:dyDescent="0.25">
      <c r="A46" s="97" t="s">
        <v>53</v>
      </c>
      <c r="B46" s="98">
        <v>40.666259560450143</v>
      </c>
      <c r="C46" s="98">
        <v>39.803110114765396</v>
      </c>
      <c r="D46" s="98">
        <v>34.094858524122522</v>
      </c>
      <c r="E46" s="98">
        <v>38.512981283553032</v>
      </c>
      <c r="F46" s="98">
        <v>38.388247609448804</v>
      </c>
      <c r="G46" s="98">
        <v>38.130054807134023</v>
      </c>
      <c r="H46" s="98">
        <v>32.763679659626</v>
      </c>
      <c r="I46" s="98">
        <v>26.814687073241508</v>
      </c>
      <c r="J46" s="98">
        <v>34.70836224780976</v>
      </c>
      <c r="K46" s="98">
        <v>28.883169495654936</v>
      </c>
      <c r="L46" s="98">
        <v>31.739133719375381</v>
      </c>
      <c r="M46" s="98">
        <v>26.756085298881658</v>
      </c>
      <c r="N46" s="98">
        <v>27.260805435721199</v>
      </c>
      <c r="O46" s="98">
        <v>30.500992337720682</v>
      </c>
      <c r="P46" s="98">
        <v>24.564443089219367</v>
      </c>
      <c r="Q46" s="98">
        <v>29.313889870113837</v>
      </c>
      <c r="R46" s="98">
        <v>27.068880725617095</v>
      </c>
      <c r="S46" s="98">
        <v>27.453284813084068</v>
      </c>
      <c r="T46" s="98">
        <v>27.438568382477079</v>
      </c>
      <c r="U46" s="98">
        <v>26.318849054495931</v>
      </c>
      <c r="V46" s="98">
        <v>28.668251090280954</v>
      </c>
      <c r="W46" s="98">
        <v>28.484112168186048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0.62283684992321364</v>
      </c>
      <c r="C47" s="122">
        <f t="shared" si="20"/>
        <v>0.7974197301799435</v>
      </c>
      <c r="D47" s="122">
        <f t="shared" si="20"/>
        <v>0.98465611473222914</v>
      </c>
      <c r="E47" s="122">
        <f t="shared" si="20"/>
        <v>2.7374651738663749</v>
      </c>
      <c r="F47" s="122">
        <f t="shared" si="20"/>
        <v>1.4004184954096539</v>
      </c>
      <c r="G47" s="122">
        <f t="shared" si="20"/>
        <v>2.0940480666090773</v>
      </c>
      <c r="H47" s="122">
        <f t="shared" si="20"/>
        <v>5.1973046978236157</v>
      </c>
      <c r="I47" s="122">
        <f t="shared" si="20"/>
        <v>2.4877326478375337</v>
      </c>
      <c r="J47" s="122">
        <f t="shared" si="20"/>
        <v>2.9531297880506093</v>
      </c>
      <c r="K47" s="122">
        <f t="shared" si="20"/>
        <v>3.4309307766473638</v>
      </c>
      <c r="L47" s="122">
        <f t="shared" si="20"/>
        <v>4.8783478414424097</v>
      </c>
      <c r="M47" s="122">
        <f t="shared" si="20"/>
        <v>3.8614177909335341</v>
      </c>
      <c r="N47" s="122">
        <f t="shared" si="20"/>
        <v>4.0872712145363144</v>
      </c>
      <c r="O47" s="122">
        <f t="shared" si="20"/>
        <v>4.6686837625537914</v>
      </c>
      <c r="P47" s="122">
        <f t="shared" si="20"/>
        <v>4.2267003048314908</v>
      </c>
      <c r="Q47" s="122">
        <f t="shared" si="20"/>
        <v>6.8816029283945488</v>
      </c>
      <c r="R47" s="122">
        <f t="shared" si="20"/>
        <v>6.5926741506050544</v>
      </c>
      <c r="S47" s="122">
        <f t="shared" si="20"/>
        <v>6.7283418803705679</v>
      </c>
      <c r="T47" s="122">
        <f t="shared" si="20"/>
        <v>6.8588762935197929</v>
      </c>
      <c r="U47" s="122">
        <f t="shared" si="20"/>
        <v>6.9514661195280798</v>
      </c>
      <c r="V47" s="122">
        <f t="shared" si="20"/>
        <v>10.587131310747925</v>
      </c>
      <c r="W47" s="122">
        <f t="shared" si="20"/>
        <v>10.259154730760573</v>
      </c>
      <c r="DA47" s="130" t="s">
        <v>1781</v>
      </c>
    </row>
    <row r="48" spans="1:105" ht="12" customHeight="1" x14ac:dyDescent="0.25">
      <c r="A48" s="97" t="s">
        <v>53</v>
      </c>
      <c r="B48" s="98">
        <v>0.62283684992321364</v>
      </c>
      <c r="C48" s="98">
        <v>0.7974197301799435</v>
      </c>
      <c r="D48" s="98">
        <v>0.98465611473222914</v>
      </c>
      <c r="E48" s="98">
        <v>2.7374651738663749</v>
      </c>
      <c r="F48" s="98">
        <v>1.4004184954096539</v>
      </c>
      <c r="G48" s="98">
        <v>2.0940480666090773</v>
      </c>
      <c r="H48" s="98">
        <v>5.1973046978236157</v>
      </c>
      <c r="I48" s="98">
        <v>2.4877326478375337</v>
      </c>
      <c r="J48" s="98">
        <v>2.9531297880506093</v>
      </c>
      <c r="K48" s="98">
        <v>3.4309307766473638</v>
      </c>
      <c r="L48" s="98">
        <v>4.8783478414424097</v>
      </c>
      <c r="M48" s="98">
        <v>3.8614177909335341</v>
      </c>
      <c r="N48" s="98">
        <v>4.0872712145363144</v>
      </c>
      <c r="O48" s="98">
        <v>4.6686837625537914</v>
      </c>
      <c r="P48" s="98">
        <v>4.2267003048314908</v>
      </c>
      <c r="Q48" s="98">
        <v>6.8816029283945488</v>
      </c>
      <c r="R48" s="98">
        <v>6.5926741506050544</v>
      </c>
      <c r="S48" s="98">
        <v>6.7283418803705679</v>
      </c>
      <c r="T48" s="98">
        <v>6.8588762935197929</v>
      </c>
      <c r="U48" s="98">
        <v>6.9514661195280798</v>
      </c>
      <c r="V48" s="98">
        <v>10.587131310747925</v>
      </c>
      <c r="W48" s="98">
        <v>10.259154730760573</v>
      </c>
      <c r="DA48" s="63" t="s">
        <v>1782</v>
      </c>
    </row>
    <row r="49" spans="1:105" ht="12" customHeight="1" x14ac:dyDescent="0.25">
      <c r="A49" s="121" t="s">
        <v>55</v>
      </c>
      <c r="B49" s="122">
        <v>200.65222574054383</v>
      </c>
      <c r="C49" s="122">
        <v>185.02174100946573</v>
      </c>
      <c r="D49" s="122">
        <v>181.52638206356067</v>
      </c>
      <c r="E49" s="122">
        <v>191.62352885941871</v>
      </c>
      <c r="F49" s="122">
        <v>217.62338237966395</v>
      </c>
      <c r="G49" s="122">
        <v>230.25144433408423</v>
      </c>
      <c r="H49" s="122">
        <v>230.8077482866756</v>
      </c>
      <c r="I49" s="122">
        <v>218.45190885759303</v>
      </c>
      <c r="J49" s="122">
        <v>219.62527309990926</v>
      </c>
      <c r="K49" s="122">
        <v>214.22473556303299</v>
      </c>
      <c r="L49" s="122">
        <v>205.74809740893144</v>
      </c>
      <c r="M49" s="122">
        <v>208.52434501745418</v>
      </c>
      <c r="N49" s="122">
        <v>210.49345341011065</v>
      </c>
      <c r="O49" s="122">
        <v>212.73005580535414</v>
      </c>
      <c r="P49" s="122">
        <v>227.93170711668338</v>
      </c>
      <c r="Q49" s="122">
        <v>230.06079256980041</v>
      </c>
      <c r="R49" s="122">
        <v>225.98611027021747</v>
      </c>
      <c r="S49" s="122">
        <v>224.96158066267688</v>
      </c>
      <c r="T49" s="122">
        <v>225.45383157752127</v>
      </c>
      <c r="U49" s="122">
        <v>223.86648581286556</v>
      </c>
      <c r="V49" s="122">
        <v>214.22792620431969</v>
      </c>
      <c r="W49" s="122">
        <v>212.92763322611853</v>
      </c>
      <c r="DA49" s="130" t="s">
        <v>1783</v>
      </c>
    </row>
    <row r="50" spans="1:105" ht="12" customHeight="1" x14ac:dyDescent="0.25">
      <c r="A50" s="97" t="s">
        <v>138</v>
      </c>
      <c r="B50" s="98">
        <v>48.745848674458486</v>
      </c>
      <c r="C50" s="98">
        <v>46.977889639508795</v>
      </c>
      <c r="D50" s="98">
        <v>45.721459402218791</v>
      </c>
      <c r="E50" s="98">
        <v>51.992367002121853</v>
      </c>
      <c r="F50" s="98">
        <v>66.871907493651861</v>
      </c>
      <c r="G50" s="98">
        <v>74.148181907872882</v>
      </c>
      <c r="H50" s="98">
        <v>75.075459618625658</v>
      </c>
      <c r="I50" s="98">
        <v>70.099008291643386</v>
      </c>
      <c r="J50" s="98">
        <v>84.668814741934341</v>
      </c>
      <c r="K50" s="98">
        <v>81.763499747821768</v>
      </c>
      <c r="L50" s="98">
        <v>81.520296921729667</v>
      </c>
      <c r="M50" s="98">
        <v>89.105564077451049</v>
      </c>
      <c r="N50" s="98">
        <v>86.769588707370545</v>
      </c>
      <c r="O50" s="98">
        <v>87.048758731237754</v>
      </c>
      <c r="P50" s="98">
        <v>94.564262356614677</v>
      </c>
      <c r="Q50" s="98">
        <v>97.179444572558594</v>
      </c>
      <c r="R50" s="98">
        <v>89.816369189449162</v>
      </c>
      <c r="S50" s="98">
        <v>87.010045884058329</v>
      </c>
      <c r="T50" s="98">
        <v>84.36507524823314</v>
      </c>
      <c r="U50" s="98">
        <v>82.051938647572612</v>
      </c>
      <c r="V50" s="98">
        <v>83.975605259599632</v>
      </c>
      <c r="W50" s="98">
        <v>86.298393828443096</v>
      </c>
      <c r="DA50" s="63" t="s">
        <v>1784</v>
      </c>
    </row>
    <row r="51" spans="1:105" ht="12" customHeight="1" x14ac:dyDescent="0.25">
      <c r="A51" s="97" t="s">
        <v>137</v>
      </c>
      <c r="B51" s="98">
        <v>1.488562463747786E-3</v>
      </c>
      <c r="C51" s="98">
        <v>3.8193292605559689E-3</v>
      </c>
      <c r="D51" s="98">
        <v>4.20920453020464E-3</v>
      </c>
      <c r="E51" s="98">
        <v>7.8596532183255515E-3</v>
      </c>
      <c r="F51" s="98">
        <v>1.1369662474474313E-2</v>
      </c>
      <c r="G51" s="98">
        <v>1.2948349573447315E-2</v>
      </c>
      <c r="H51" s="98">
        <v>1.5282589892821616E-2</v>
      </c>
      <c r="I51" s="98">
        <v>1.9448884799732162E-2</v>
      </c>
      <c r="J51" s="98">
        <v>3.6881431997956127E-2</v>
      </c>
      <c r="K51" s="98">
        <v>6.258094082308116E-2</v>
      </c>
      <c r="L51" s="98">
        <v>7.7532549285332486E-2</v>
      </c>
      <c r="M51" s="98">
        <v>0.10552017897488963</v>
      </c>
      <c r="N51" s="98">
        <v>9.8731199638252637E-2</v>
      </c>
      <c r="O51" s="98">
        <v>0.11095430650758309</v>
      </c>
      <c r="P51" s="98">
        <v>0.13825454198852127</v>
      </c>
      <c r="Q51" s="98">
        <v>0.16836005019553185</v>
      </c>
      <c r="R51" s="98">
        <v>0.15356801402322584</v>
      </c>
      <c r="S51" s="98">
        <v>0.15928191227673463</v>
      </c>
      <c r="T51" s="98">
        <v>0.15695623908558737</v>
      </c>
      <c r="U51" s="98">
        <v>0.14735704447009829</v>
      </c>
      <c r="V51" s="98">
        <v>0.16081191091348007</v>
      </c>
      <c r="W51" s="98">
        <v>0.16529186394396217</v>
      </c>
      <c r="DA51" s="63" t="s">
        <v>1785</v>
      </c>
    </row>
    <row r="52" spans="1:105" ht="12" customHeight="1" x14ac:dyDescent="0.25">
      <c r="A52" s="100" t="s">
        <v>216</v>
      </c>
      <c r="B52" s="101">
        <v>6.451463421219629E-4</v>
      </c>
      <c r="C52" s="101">
        <v>1.6168028670902445E-3</v>
      </c>
      <c r="D52" s="101">
        <v>1.8224715293516495E-3</v>
      </c>
      <c r="E52" s="101">
        <v>3.4613894925120832E-3</v>
      </c>
      <c r="F52" s="101">
        <v>4.7069628673177526E-3</v>
      </c>
      <c r="G52" s="101">
        <v>5.4729626751090299E-3</v>
      </c>
      <c r="H52" s="101">
        <v>6.553546568564007E-3</v>
      </c>
      <c r="I52" s="101">
        <v>8.7995096141551092E-3</v>
      </c>
      <c r="J52" s="101">
        <v>1.4913535412888493E-2</v>
      </c>
      <c r="K52" s="101">
        <v>2.5949941451230033E-2</v>
      </c>
      <c r="L52" s="101">
        <v>3.2319334866217367E-2</v>
      </c>
      <c r="M52" s="101">
        <v>4.2857442595499701E-2</v>
      </c>
      <c r="N52" s="101">
        <v>4.0943722898928774E-2</v>
      </c>
      <c r="O52" s="101">
        <v>3.8964040271545167E-2</v>
      </c>
      <c r="P52" s="101">
        <v>4.6077133850299164E-2</v>
      </c>
      <c r="Q52" s="101">
        <v>6.0566285204933151E-2</v>
      </c>
      <c r="R52" s="101">
        <v>6.6317432959260458E-2</v>
      </c>
      <c r="S52" s="101">
        <v>7.2310487584614752E-2</v>
      </c>
      <c r="T52" s="101">
        <v>6.7194573764367202E-2</v>
      </c>
      <c r="U52" s="101">
        <v>6.4084182016195368E-2</v>
      </c>
      <c r="V52" s="101">
        <v>6.1119945616349092E-2</v>
      </c>
      <c r="W52" s="101">
        <v>6.7292265359182396E-2</v>
      </c>
      <c r="DA52" s="131" t="s">
        <v>1786</v>
      </c>
    </row>
    <row r="53" spans="1:105" ht="12" customHeight="1" x14ac:dyDescent="0.25">
      <c r="A53" s="103" t="s">
        <v>52</v>
      </c>
      <c r="B53" s="104">
        <v>8.4341612162582306E-4</v>
      </c>
      <c r="C53" s="104">
        <v>2.2025263934657246E-3</v>
      </c>
      <c r="D53" s="104">
        <v>2.3867330008529907E-3</v>
      </c>
      <c r="E53" s="104">
        <v>4.3982637258134687E-3</v>
      </c>
      <c r="F53" s="104">
        <v>6.6626996071565605E-3</v>
      </c>
      <c r="G53" s="104">
        <v>7.4753868983382845E-3</v>
      </c>
      <c r="H53" s="104">
        <v>8.7290433242576092E-3</v>
      </c>
      <c r="I53" s="104">
        <v>1.0649375185577055E-2</v>
      </c>
      <c r="J53" s="104">
        <v>2.1967896585067637E-2</v>
      </c>
      <c r="K53" s="104">
        <v>3.6630999371851124E-2</v>
      </c>
      <c r="L53" s="104">
        <v>4.5213214419115112E-2</v>
      </c>
      <c r="M53" s="104">
        <v>6.2662736379389933E-2</v>
      </c>
      <c r="N53" s="104">
        <v>5.778747673932387E-2</v>
      </c>
      <c r="O53" s="104">
        <v>7.1990266236037923E-2</v>
      </c>
      <c r="P53" s="104">
        <v>9.2177408138222117E-2</v>
      </c>
      <c r="Q53" s="104">
        <v>0.10779376499059869</v>
      </c>
      <c r="R53" s="104">
        <v>8.7250581063965396E-2</v>
      </c>
      <c r="S53" s="104">
        <v>8.6971424692119881E-2</v>
      </c>
      <c r="T53" s="104">
        <v>8.976166532122018E-2</v>
      </c>
      <c r="U53" s="104">
        <v>8.3272862453902904E-2</v>
      </c>
      <c r="V53" s="104">
        <v>9.9691965297130994E-2</v>
      </c>
      <c r="W53" s="104">
        <v>9.7999598584779787E-2</v>
      </c>
      <c r="DA53" s="132" t="s">
        <v>1787</v>
      </c>
    </row>
    <row r="54" spans="1:105" ht="12" customHeight="1" x14ac:dyDescent="0.25">
      <c r="A54" s="106" t="s">
        <v>122</v>
      </c>
      <c r="B54" s="101">
        <v>151.42159064070685</v>
      </c>
      <c r="C54" s="101">
        <v>137.07994837657449</v>
      </c>
      <c r="D54" s="101">
        <v>134.60296925664517</v>
      </c>
      <c r="E54" s="101">
        <v>137.34623912752613</v>
      </c>
      <c r="F54" s="101">
        <v>148.31572416527678</v>
      </c>
      <c r="G54" s="101">
        <v>153.50398878020289</v>
      </c>
      <c r="H54" s="101">
        <v>152.53570845036992</v>
      </c>
      <c r="I54" s="101">
        <v>144.36424631147636</v>
      </c>
      <c r="J54" s="101">
        <v>130.41118919178058</v>
      </c>
      <c r="K54" s="101">
        <v>124.06991502367036</v>
      </c>
      <c r="L54" s="101">
        <v>114.18103513314144</v>
      </c>
      <c r="M54" s="101">
        <v>107.62224033204528</v>
      </c>
      <c r="N54" s="101">
        <v>110.89887708290756</v>
      </c>
      <c r="O54" s="101">
        <v>110.65473519386751</v>
      </c>
      <c r="P54" s="101">
        <v>115.95930842607</v>
      </c>
      <c r="Q54" s="101">
        <v>113.75716007833618</v>
      </c>
      <c r="R54" s="101">
        <v>115.44663292110005</v>
      </c>
      <c r="S54" s="101">
        <v>115.23898462784695</v>
      </c>
      <c r="T54" s="101">
        <v>117.26943529189482</v>
      </c>
      <c r="U54" s="101">
        <v>117.87864781090479</v>
      </c>
      <c r="V54" s="101">
        <v>108.09539881930166</v>
      </c>
      <c r="W54" s="101">
        <v>105.07191188478579</v>
      </c>
      <c r="DA54" s="131" t="s">
        <v>1788</v>
      </c>
    </row>
    <row r="55" spans="1:105" ht="12" customHeight="1" x14ac:dyDescent="0.25">
      <c r="A55" s="107" t="s">
        <v>121</v>
      </c>
      <c r="B55" s="104">
        <v>0.48329786291474253</v>
      </c>
      <c r="C55" s="104">
        <v>0.96008366412186497</v>
      </c>
      <c r="D55" s="104">
        <v>1.1977442001665022</v>
      </c>
      <c r="E55" s="104">
        <v>2.2770630765523854</v>
      </c>
      <c r="F55" s="104">
        <v>2.4243810582608631</v>
      </c>
      <c r="G55" s="104">
        <v>2.5863252964350121</v>
      </c>
      <c r="H55" s="104">
        <v>3.1812976277871918</v>
      </c>
      <c r="I55" s="104">
        <v>3.9692053696735567</v>
      </c>
      <c r="J55" s="104">
        <v>4.5083877341963952</v>
      </c>
      <c r="K55" s="104">
        <v>8.3287398507178008</v>
      </c>
      <c r="L55" s="104">
        <v>9.9692328047749967</v>
      </c>
      <c r="M55" s="104">
        <v>11.691020428982963</v>
      </c>
      <c r="N55" s="104">
        <v>12.72625642019428</v>
      </c>
      <c r="O55" s="104">
        <v>14.915607573741291</v>
      </c>
      <c r="P55" s="104">
        <v>17.269881792010175</v>
      </c>
      <c r="Q55" s="104">
        <v>18.95582786871012</v>
      </c>
      <c r="R55" s="104">
        <v>20.569540145645014</v>
      </c>
      <c r="S55" s="104">
        <v>22.553268238494873</v>
      </c>
      <c r="T55" s="104">
        <v>23.662364798307728</v>
      </c>
      <c r="U55" s="104">
        <v>23.788542309918071</v>
      </c>
      <c r="V55" s="104">
        <v>21.996110214504903</v>
      </c>
      <c r="W55" s="104">
        <v>21.392035648945679</v>
      </c>
      <c r="DA55" s="132" t="s">
        <v>1789</v>
      </c>
    </row>
    <row r="56" spans="1:105" ht="12" customHeight="1" x14ac:dyDescent="0.25">
      <c r="A56" s="108" t="s">
        <v>53</v>
      </c>
      <c r="B56" s="98">
        <v>0.20946439969782343</v>
      </c>
      <c r="C56" s="98">
        <v>0.40642410801137874</v>
      </c>
      <c r="D56" s="98">
        <v>0.51860738395622985</v>
      </c>
      <c r="E56" s="98">
        <v>1.0029020078280464</v>
      </c>
      <c r="F56" s="98">
        <v>1.0036112354586195</v>
      </c>
      <c r="G56" s="98">
        <v>1.0931302475909039</v>
      </c>
      <c r="H56" s="98">
        <v>1.3642450943086661</v>
      </c>
      <c r="I56" s="98">
        <v>1.7966093535282948</v>
      </c>
      <c r="J56" s="98">
        <v>1.821278514630408</v>
      </c>
      <c r="K56" s="98">
        <v>3.4535107819430562</v>
      </c>
      <c r="L56" s="98">
        <v>4.1557314209002065</v>
      </c>
      <c r="M56" s="98">
        <v>4.7454981276886805</v>
      </c>
      <c r="N56" s="98">
        <v>5.2769250463389996</v>
      </c>
      <c r="O56" s="98">
        <v>5.238678431834165</v>
      </c>
      <c r="P56" s="98">
        <v>5.755898181478952</v>
      </c>
      <c r="Q56" s="98">
        <v>6.8113667071800688</v>
      </c>
      <c r="R56" s="98">
        <v>8.88372343889875</v>
      </c>
      <c r="S56" s="98">
        <v>10.241317801543422</v>
      </c>
      <c r="T56" s="98">
        <v>10.134478787693514</v>
      </c>
      <c r="U56" s="98">
        <v>10.351236384602565</v>
      </c>
      <c r="V56" s="98">
        <v>8.3639390956714461</v>
      </c>
      <c r="W56" s="98">
        <v>8.7035924554787432</v>
      </c>
      <c r="DA56" s="63" t="s">
        <v>1790</v>
      </c>
    </row>
    <row r="57" spans="1:105" ht="12" customHeight="1" x14ac:dyDescent="0.25">
      <c r="A57" s="108" t="s">
        <v>52</v>
      </c>
      <c r="B57" s="98">
        <v>0.27383346321691909</v>
      </c>
      <c r="C57" s="98">
        <v>0.55365955611048623</v>
      </c>
      <c r="D57" s="98">
        <v>0.67913681621027222</v>
      </c>
      <c r="E57" s="98">
        <v>1.274161068724339</v>
      </c>
      <c r="F57" s="98">
        <v>1.4207698228022438</v>
      </c>
      <c r="G57" s="98">
        <v>1.4931950488441084</v>
      </c>
      <c r="H57" s="98">
        <v>1.8170525334785259</v>
      </c>
      <c r="I57" s="98">
        <v>2.172596016145262</v>
      </c>
      <c r="J57" s="98">
        <v>2.6871092195659876</v>
      </c>
      <c r="K57" s="98">
        <v>4.8752290687747442</v>
      </c>
      <c r="L57" s="98">
        <v>5.8135013838747911</v>
      </c>
      <c r="M57" s="98">
        <v>6.9455223012942824</v>
      </c>
      <c r="N57" s="98">
        <v>7.4493313738552809</v>
      </c>
      <c r="O57" s="98">
        <v>9.6769291419071255</v>
      </c>
      <c r="P57" s="98">
        <v>11.513983610531222</v>
      </c>
      <c r="Q57" s="98">
        <v>12.144461161530051</v>
      </c>
      <c r="R57" s="98">
        <v>11.685816706746262</v>
      </c>
      <c r="S57" s="98">
        <v>12.311950436951449</v>
      </c>
      <c r="T57" s="98">
        <v>13.527886010614212</v>
      </c>
      <c r="U57" s="98">
        <v>13.437305925315506</v>
      </c>
      <c r="V57" s="98">
        <v>13.632171118833456</v>
      </c>
      <c r="W57" s="98">
        <v>12.688443193466936</v>
      </c>
      <c r="DA57" s="63" t="s">
        <v>1791</v>
      </c>
    </row>
    <row r="58" spans="1:105" ht="12" customHeight="1" x14ac:dyDescent="0.25">
      <c r="A58" s="121" t="s">
        <v>54</v>
      </c>
      <c r="B58" s="122">
        <v>37.163629687515595</v>
      </c>
      <c r="C58" s="122">
        <v>35.577609871032259</v>
      </c>
      <c r="D58" s="122">
        <v>34.708232096279609</v>
      </c>
      <c r="E58" s="122">
        <v>39.059243940622956</v>
      </c>
      <c r="F58" s="122">
        <v>41.35276541316162</v>
      </c>
      <c r="G58" s="122">
        <v>43.660121115664175</v>
      </c>
      <c r="H58" s="122">
        <v>41.383226047512586</v>
      </c>
      <c r="I58" s="122">
        <v>38.842483431759497</v>
      </c>
      <c r="J58" s="122">
        <v>33.416400028286908</v>
      </c>
      <c r="K58" s="122">
        <v>33.432019070063916</v>
      </c>
      <c r="L58" s="122">
        <v>32.61374131032693</v>
      </c>
      <c r="M58" s="122">
        <v>30.743903760737879</v>
      </c>
      <c r="N58" s="122">
        <v>31.942585448119399</v>
      </c>
      <c r="O58" s="122">
        <v>32.62095380922473</v>
      </c>
      <c r="P58" s="122">
        <v>33.825446782601212</v>
      </c>
      <c r="Q58" s="122">
        <v>35.289675236105104</v>
      </c>
      <c r="R58" s="122">
        <v>35.28191553552508</v>
      </c>
      <c r="S58" s="122">
        <v>35.03315184434156</v>
      </c>
      <c r="T58" s="122">
        <v>34.946120086830391</v>
      </c>
      <c r="U58" s="122">
        <v>34.470620605839983</v>
      </c>
      <c r="V58" s="122">
        <v>35.875780847632214</v>
      </c>
      <c r="W58" s="122">
        <v>35.430846708813576</v>
      </c>
      <c r="DA58" s="130" t="s">
        <v>1792</v>
      </c>
    </row>
    <row r="59" spans="1:105" ht="12" customHeight="1" x14ac:dyDescent="0.25">
      <c r="A59" s="97" t="s">
        <v>50</v>
      </c>
      <c r="B59" s="98">
        <v>1.3806861347394379</v>
      </c>
      <c r="C59" s="98">
        <v>1.3318121677198496</v>
      </c>
      <c r="D59" s="98">
        <v>1.4069246552917005</v>
      </c>
      <c r="E59" s="98">
        <v>1.7187299300071965</v>
      </c>
      <c r="F59" s="98">
        <v>1.9313108540559103</v>
      </c>
      <c r="G59" s="98">
        <v>2.0592269755606738</v>
      </c>
      <c r="H59" s="98">
        <v>2.2965672975259883</v>
      </c>
      <c r="I59" s="98">
        <v>2.3005754101730864</v>
      </c>
      <c r="J59" s="98">
        <v>2.0167919934719079</v>
      </c>
      <c r="K59" s="98">
        <v>2.2218112798745979</v>
      </c>
      <c r="L59" s="98">
        <v>2.1672081363156579</v>
      </c>
      <c r="M59" s="98">
        <v>2.2458687754709725</v>
      </c>
      <c r="N59" s="98">
        <v>2.2969874115714397</v>
      </c>
      <c r="O59" s="98">
        <v>2.3137478845107426</v>
      </c>
      <c r="P59" s="98">
        <v>2.5914744033452082</v>
      </c>
      <c r="Q59" s="98">
        <v>2.474515243149936</v>
      </c>
      <c r="R59" s="98">
        <v>2.6507919722626587</v>
      </c>
      <c r="S59" s="98">
        <v>2.588166699012445</v>
      </c>
      <c r="T59" s="98">
        <v>2.5345276800822467</v>
      </c>
      <c r="U59" s="98">
        <v>2.5618775474165747</v>
      </c>
      <c r="V59" s="98">
        <v>2.291696388065084</v>
      </c>
      <c r="W59" s="98">
        <v>2.2610954534513286</v>
      </c>
      <c r="DA59" s="63" t="s">
        <v>1793</v>
      </c>
    </row>
    <row r="60" spans="1:105" ht="12" customHeight="1" x14ac:dyDescent="0.25">
      <c r="A60" s="109" t="s">
        <v>120</v>
      </c>
      <c r="B60" s="33">
        <v>35.78294355277616</v>
      </c>
      <c r="C60" s="33">
        <v>34.245797703312412</v>
      </c>
      <c r="D60" s="33">
        <v>33.301307440987905</v>
      </c>
      <c r="E60" s="33">
        <v>37.340514010615756</v>
      </c>
      <c r="F60" s="33">
        <v>39.421454559105712</v>
      </c>
      <c r="G60" s="33">
        <v>41.600894140103499</v>
      </c>
      <c r="H60" s="33">
        <v>39.086658749986597</v>
      </c>
      <c r="I60" s="33">
        <v>36.541908021586408</v>
      </c>
      <c r="J60" s="33">
        <v>31.399608034815003</v>
      </c>
      <c r="K60" s="33">
        <v>31.210207790189315</v>
      </c>
      <c r="L60" s="33">
        <v>30.446533174011272</v>
      </c>
      <c r="M60" s="33">
        <v>28.498034985266909</v>
      </c>
      <c r="N60" s="33">
        <v>29.645598036547959</v>
      </c>
      <c r="O60" s="33">
        <v>30.30720592471399</v>
      </c>
      <c r="P60" s="33">
        <v>31.233972379256002</v>
      </c>
      <c r="Q60" s="33">
        <v>32.815159992955167</v>
      </c>
      <c r="R60" s="33">
        <v>32.63112356326242</v>
      </c>
      <c r="S60" s="33">
        <v>32.444985145329113</v>
      </c>
      <c r="T60" s="33">
        <v>32.411592406748142</v>
      </c>
      <c r="U60" s="33">
        <v>31.908743058423408</v>
      </c>
      <c r="V60" s="33">
        <v>33.58408445956713</v>
      </c>
      <c r="W60" s="33">
        <v>33.16975125536225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1772.2483011620191</v>
      </c>
      <c r="C62" s="117">
        <f t="shared" si="21"/>
        <v>1984.3078474101994</v>
      </c>
      <c r="D62" s="117">
        <f t="shared" si="21"/>
        <v>1927.7438822314068</v>
      </c>
      <c r="E62" s="117">
        <f t="shared" si="21"/>
        <v>2037.8406633291245</v>
      </c>
      <c r="F62" s="117">
        <f t="shared" si="21"/>
        <v>2056.4463949715737</v>
      </c>
      <c r="G62" s="117">
        <f t="shared" si="21"/>
        <v>2067.9290132768037</v>
      </c>
      <c r="H62" s="117">
        <f t="shared" si="21"/>
        <v>2101.2536819262073</v>
      </c>
      <c r="I62" s="117">
        <f t="shared" si="21"/>
        <v>1992.7919793982724</v>
      </c>
      <c r="J62" s="117">
        <f t="shared" si="21"/>
        <v>2131.9633508618831</v>
      </c>
      <c r="K62" s="117">
        <f t="shared" si="21"/>
        <v>2176.8391975913628</v>
      </c>
      <c r="L62" s="117">
        <f t="shared" si="21"/>
        <v>2521.999043010414</v>
      </c>
      <c r="M62" s="117">
        <f t="shared" si="21"/>
        <v>2018.3114091257505</v>
      </c>
      <c r="N62" s="117">
        <f t="shared" si="21"/>
        <v>2301.9238131236507</v>
      </c>
      <c r="O62" s="117">
        <f t="shared" si="21"/>
        <v>2535.5180524496595</v>
      </c>
      <c r="P62" s="117">
        <f t="shared" si="21"/>
        <v>1968.6879393714014</v>
      </c>
      <c r="Q62" s="117">
        <f t="shared" si="21"/>
        <v>2201.4281009218453</v>
      </c>
      <c r="R62" s="117">
        <f t="shared" ref="R62:V62" si="22">R63+R66+R68+R77</f>
        <v>2357.9735385053773</v>
      </c>
      <c r="S62" s="117">
        <f t="shared" si="22"/>
        <v>2354.1045655705175</v>
      </c>
      <c r="T62" s="117">
        <f t="shared" si="22"/>
        <v>2396.7861813023246</v>
      </c>
      <c r="U62" s="117">
        <f t="shared" si="22"/>
        <v>2422.1374883837857</v>
      </c>
      <c r="V62" s="117">
        <f t="shared" si="22"/>
        <v>2342.1999406498339</v>
      </c>
      <c r="W62" s="117">
        <f t="shared" ref="W62" si="23">W63+W66+W68+W77</f>
        <v>2784.9495080135002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1552.1937045106993</v>
      </c>
      <c r="C63" s="122">
        <f t="shared" si="24"/>
        <v>1753.2545038367234</v>
      </c>
      <c r="D63" s="122">
        <f t="shared" si="24"/>
        <v>1692.3236011641743</v>
      </c>
      <c r="E63" s="122">
        <f t="shared" si="24"/>
        <v>1797.713213103536</v>
      </c>
      <c r="F63" s="122">
        <f t="shared" si="24"/>
        <v>1776.3634986559005</v>
      </c>
      <c r="G63" s="122">
        <f t="shared" si="24"/>
        <v>1771.835932717684</v>
      </c>
      <c r="H63" s="122">
        <f t="shared" si="24"/>
        <v>1782.6588422558243</v>
      </c>
      <c r="I63" s="122">
        <f t="shared" si="24"/>
        <v>1683.9777875669502</v>
      </c>
      <c r="J63" s="122">
        <f t="shared" si="24"/>
        <v>1813.1383444640433</v>
      </c>
      <c r="K63" s="122">
        <f t="shared" si="24"/>
        <v>1834.6587840156135</v>
      </c>
      <c r="L63" s="122">
        <f t="shared" si="24"/>
        <v>2181.0485210487273</v>
      </c>
      <c r="M63" s="122">
        <f t="shared" si="24"/>
        <v>1696.7953985768806</v>
      </c>
      <c r="N63" s="122">
        <f t="shared" si="24"/>
        <v>1947.8120877737824</v>
      </c>
      <c r="O63" s="122">
        <f t="shared" si="24"/>
        <v>2182.2638134369236</v>
      </c>
      <c r="P63" s="122">
        <f t="shared" si="24"/>
        <v>1617.1729248975723</v>
      </c>
      <c r="Q63" s="122">
        <f t="shared" si="24"/>
        <v>1844.2844459864468</v>
      </c>
      <c r="R63" s="122">
        <f t="shared" ref="R63:V63" si="25">SUM(R64:R65)</f>
        <v>1980.5003143212891</v>
      </c>
      <c r="S63" s="122">
        <f t="shared" si="25"/>
        <v>1978.9988161879523</v>
      </c>
      <c r="T63" s="122">
        <f t="shared" si="25"/>
        <v>2014.2027170377096</v>
      </c>
      <c r="U63" s="122">
        <f t="shared" si="25"/>
        <v>2027.9463173703107</v>
      </c>
      <c r="V63" s="122">
        <f t="shared" si="25"/>
        <v>1974.6554754265449</v>
      </c>
      <c r="W63" s="122">
        <f t="shared" ref="W63" si="26">SUM(W64:W65)</f>
        <v>2378.0660483890852</v>
      </c>
      <c r="DA63" s="130" t="s">
        <v>1796</v>
      </c>
    </row>
    <row r="64" spans="1:105" ht="12" customHeight="1" x14ac:dyDescent="0.25">
      <c r="A64" s="97" t="s">
        <v>217</v>
      </c>
      <c r="B64" s="98">
        <v>1515.0921257025896</v>
      </c>
      <c r="C64" s="98">
        <v>1712.252796424259</v>
      </c>
      <c r="D64" s="98">
        <v>1653.6995215738809</v>
      </c>
      <c r="E64" s="98">
        <v>1757.3778202168621</v>
      </c>
      <c r="F64" s="98">
        <v>1736.5342201852332</v>
      </c>
      <c r="G64" s="98">
        <v>1732.7341967769012</v>
      </c>
      <c r="H64" s="98">
        <v>1744.1899547673991</v>
      </c>
      <c r="I64" s="98">
        <v>1648.1391275409126</v>
      </c>
      <c r="J64" s="98">
        <v>1774.5278235898625</v>
      </c>
      <c r="K64" s="98">
        <v>1796.0539520276996</v>
      </c>
      <c r="L64" s="98">
        <v>2135.7879351178435</v>
      </c>
      <c r="M64" s="98">
        <v>1662.0578916337179</v>
      </c>
      <c r="N64" s="98">
        <v>1908.2852711620085</v>
      </c>
      <c r="O64" s="98">
        <v>2138.3914895589423</v>
      </c>
      <c r="P64" s="98">
        <v>1584.9271060664362</v>
      </c>
      <c r="Q64" s="98">
        <v>1807.8176554237616</v>
      </c>
      <c r="R64" s="98">
        <v>1941.5263435094153</v>
      </c>
      <c r="S64" s="98">
        <v>1940.3066685424628</v>
      </c>
      <c r="T64" s="98">
        <v>1974.9368980156516</v>
      </c>
      <c r="U64" s="98">
        <v>1988.4486632854275</v>
      </c>
      <c r="V64" s="98">
        <v>1936.8101308499502</v>
      </c>
      <c r="W64" s="98">
        <v>2332.1230521894968</v>
      </c>
      <c r="DA64" s="63" t="s">
        <v>1797</v>
      </c>
    </row>
    <row r="65" spans="1:105" ht="12" customHeight="1" x14ac:dyDescent="0.25">
      <c r="A65" s="97" t="s">
        <v>53</v>
      </c>
      <c r="B65" s="98">
        <v>37.101578808109807</v>
      </c>
      <c r="C65" s="98">
        <v>41.001707412464356</v>
      </c>
      <c r="D65" s="98">
        <v>38.624079590293313</v>
      </c>
      <c r="E65" s="98">
        <v>40.335392886673887</v>
      </c>
      <c r="F65" s="98">
        <v>39.829278470667205</v>
      </c>
      <c r="G65" s="98">
        <v>39.101735940782831</v>
      </c>
      <c r="H65" s="98">
        <v>38.468887488425139</v>
      </c>
      <c r="I65" s="98">
        <v>35.838660026037545</v>
      </c>
      <c r="J65" s="98">
        <v>38.610520874180828</v>
      </c>
      <c r="K65" s="98">
        <v>38.604831987913947</v>
      </c>
      <c r="L65" s="98">
        <v>45.260585930883721</v>
      </c>
      <c r="M65" s="98">
        <v>34.737506943162778</v>
      </c>
      <c r="N65" s="98">
        <v>39.526816611773839</v>
      </c>
      <c r="O65" s="98">
        <v>43.872323877981067</v>
      </c>
      <c r="P65" s="98">
        <v>32.245818831136241</v>
      </c>
      <c r="Q65" s="98">
        <v>36.466790562685112</v>
      </c>
      <c r="R65" s="98">
        <v>38.973970811873919</v>
      </c>
      <c r="S65" s="98">
        <v>38.692147645489598</v>
      </c>
      <c r="T65" s="98">
        <v>39.26581902205789</v>
      </c>
      <c r="U65" s="98">
        <v>39.497654084883266</v>
      </c>
      <c r="V65" s="98">
        <v>37.845344576594741</v>
      </c>
      <c r="W65" s="98">
        <v>45.942996199588428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0.58805123746802701</v>
      </c>
      <c r="C66" s="122">
        <f t="shared" si="27"/>
        <v>0.82247224678643671</v>
      </c>
      <c r="D66" s="122">
        <f t="shared" si="27"/>
        <v>1.0394532402580581</v>
      </c>
      <c r="E66" s="122">
        <f t="shared" si="27"/>
        <v>3.1762808162262481</v>
      </c>
      <c r="F66" s="122">
        <f t="shared" si="27"/>
        <v>1.6352450738438673</v>
      </c>
      <c r="G66" s="122">
        <f t="shared" si="27"/>
        <v>2.4057112811180299</v>
      </c>
      <c r="H66" s="122">
        <f t="shared" si="27"/>
        <v>6.3565364795545634</v>
      </c>
      <c r="I66" s="122">
        <f t="shared" si="27"/>
        <v>3.2660781371538876</v>
      </c>
      <c r="J66" s="122">
        <f t="shared" si="27"/>
        <v>4.0472910271737135</v>
      </c>
      <c r="K66" s="122">
        <f t="shared" si="27"/>
        <v>4.8459696996826471</v>
      </c>
      <c r="L66" s="122">
        <f t="shared" si="27"/>
        <v>7.0957564037647529</v>
      </c>
      <c r="M66" s="122">
        <f t="shared" si="27"/>
        <v>5.8241696801625924</v>
      </c>
      <c r="N66" s="122">
        <f t="shared" si="27"/>
        <v>6.2111091389595927</v>
      </c>
      <c r="O66" s="122">
        <f t="shared" si="27"/>
        <v>6.8909166541243243</v>
      </c>
      <c r="P66" s="122">
        <f t="shared" si="27"/>
        <v>5.7882124188460988</v>
      </c>
      <c r="Q66" s="122">
        <f t="shared" si="27"/>
        <v>8.9180002023366338</v>
      </c>
      <c r="R66" s="122">
        <f t="shared" si="27"/>
        <v>8.4474948369410061</v>
      </c>
      <c r="S66" s="122">
        <f t="shared" si="27"/>
        <v>8.8211178833616817</v>
      </c>
      <c r="T66" s="122">
        <f t="shared" si="27"/>
        <v>9.2620050332762904</v>
      </c>
      <c r="U66" s="122">
        <f t="shared" si="27"/>
        <v>9.8598515695949427</v>
      </c>
      <c r="V66" s="122">
        <f t="shared" si="27"/>
        <v>15.581105355026077</v>
      </c>
      <c r="W66" s="122">
        <f t="shared" si="27"/>
        <v>15.971459473161188</v>
      </c>
      <c r="DA66" s="130" t="s">
        <v>1799</v>
      </c>
    </row>
    <row r="67" spans="1:105" ht="12" customHeight="1" x14ac:dyDescent="0.25">
      <c r="A67" s="97" t="s">
        <v>53</v>
      </c>
      <c r="B67" s="98">
        <v>0.58805123746802701</v>
      </c>
      <c r="C67" s="98">
        <v>0.82247224678643671</v>
      </c>
      <c r="D67" s="98">
        <v>1.0394532402580581</v>
      </c>
      <c r="E67" s="98">
        <v>3.1762808162262481</v>
      </c>
      <c r="F67" s="98">
        <v>1.6352450738438673</v>
      </c>
      <c r="G67" s="98">
        <v>2.4057112811180299</v>
      </c>
      <c r="H67" s="98">
        <v>6.3565364795545634</v>
      </c>
      <c r="I67" s="98">
        <v>3.2660781371538876</v>
      </c>
      <c r="J67" s="98">
        <v>4.0472910271737135</v>
      </c>
      <c r="K67" s="98">
        <v>4.8459696996826471</v>
      </c>
      <c r="L67" s="98">
        <v>7.0957564037647529</v>
      </c>
      <c r="M67" s="98">
        <v>5.8241696801625924</v>
      </c>
      <c r="N67" s="98">
        <v>6.2111091389595927</v>
      </c>
      <c r="O67" s="98">
        <v>6.8909166541243243</v>
      </c>
      <c r="P67" s="98">
        <v>5.7882124188460988</v>
      </c>
      <c r="Q67" s="98">
        <v>8.9180002023366338</v>
      </c>
      <c r="R67" s="98">
        <v>8.4474948369410061</v>
      </c>
      <c r="S67" s="98">
        <v>8.8211178833616817</v>
      </c>
      <c r="T67" s="98">
        <v>9.2620050332762904</v>
      </c>
      <c r="U67" s="98">
        <v>9.8598515695949427</v>
      </c>
      <c r="V67" s="98">
        <v>15.581105355026077</v>
      </c>
      <c r="W67" s="98">
        <v>15.971459473161188</v>
      </c>
      <c r="DA67" s="63" t="s">
        <v>1800</v>
      </c>
    </row>
    <row r="68" spans="1:105" ht="12" customHeight="1" x14ac:dyDescent="0.25">
      <c r="A68" s="121" t="s">
        <v>55</v>
      </c>
      <c r="B68" s="122">
        <v>184.95497308434426</v>
      </c>
      <c r="C68" s="122">
        <v>193.15255599082207</v>
      </c>
      <c r="D68" s="122">
        <v>197.08089728545315</v>
      </c>
      <c r="E68" s="122">
        <v>196.6197061883318</v>
      </c>
      <c r="F68" s="122">
        <v>234.06473587184897</v>
      </c>
      <c r="G68" s="122">
        <v>246.38272649615581</v>
      </c>
      <c r="H68" s="122">
        <v>263.92598329097166</v>
      </c>
      <c r="I68" s="122">
        <v>256.923040772707</v>
      </c>
      <c r="J68" s="122">
        <v>275.09426274531126</v>
      </c>
      <c r="K68" s="122">
        <v>293.36079388365346</v>
      </c>
      <c r="L68" s="122">
        <v>289.19177788341665</v>
      </c>
      <c r="M68" s="122">
        <v>273.65644016535794</v>
      </c>
      <c r="N68" s="122">
        <v>302.57653915624843</v>
      </c>
      <c r="O68" s="122">
        <v>301.16308047023097</v>
      </c>
      <c r="P68" s="122">
        <v>300.40911195177375</v>
      </c>
      <c r="Q68" s="122">
        <v>300.10000534921357</v>
      </c>
      <c r="R68" s="122">
        <v>319.17139682168079</v>
      </c>
      <c r="S68" s="122">
        <v>316.71945753508544</v>
      </c>
      <c r="T68" s="122">
        <v>323.88247626273102</v>
      </c>
      <c r="U68" s="122">
        <v>335.57153189679843</v>
      </c>
      <c r="V68" s="122">
        <v>299.14309539681528</v>
      </c>
      <c r="W68" s="122">
        <v>337.0606572343404</v>
      </c>
      <c r="DA68" s="130" t="s">
        <v>1801</v>
      </c>
    </row>
    <row r="69" spans="1:105" ht="12" customHeight="1" x14ac:dyDescent="0.25">
      <c r="A69" s="97" t="s">
        <v>134</v>
      </c>
      <c r="B69" s="98">
        <v>146.18885870532108</v>
      </c>
      <c r="C69" s="98">
        <v>150.94976054009862</v>
      </c>
      <c r="D69" s="98">
        <v>153.51625310869699</v>
      </c>
      <c r="E69" s="98">
        <v>153.74879491548461</v>
      </c>
      <c r="F69" s="98">
        <v>187.22926756429371</v>
      </c>
      <c r="G69" s="98">
        <v>194.97267239878732</v>
      </c>
      <c r="H69" s="98">
        <v>214.48382187910252</v>
      </c>
      <c r="I69" s="98">
        <v>215.70801952643191</v>
      </c>
      <c r="J69" s="98">
        <v>254.85109249130326</v>
      </c>
      <c r="K69" s="98">
        <v>280.79733144191022</v>
      </c>
      <c r="L69" s="98">
        <v>283.9147048211114</v>
      </c>
      <c r="M69" s="98">
        <v>268.68162164911377</v>
      </c>
      <c r="N69" s="98">
        <v>296.8921831324671</v>
      </c>
      <c r="O69" s="98">
        <v>295.08655953945208</v>
      </c>
      <c r="P69" s="98">
        <v>293.84220953690141</v>
      </c>
      <c r="Q69" s="98">
        <v>289.66330242170653</v>
      </c>
      <c r="R69" s="98">
        <v>312.46918206540482</v>
      </c>
      <c r="S69" s="98">
        <v>310.16855466513721</v>
      </c>
      <c r="T69" s="98">
        <v>317.51532522157106</v>
      </c>
      <c r="U69" s="98">
        <v>329.39719531662644</v>
      </c>
      <c r="V69" s="98">
        <v>291.11377011023103</v>
      </c>
      <c r="W69" s="98">
        <v>328.22774443845043</v>
      </c>
      <c r="DA69" s="63" t="s">
        <v>1802</v>
      </c>
    </row>
    <row r="70" spans="1:105" ht="12" customHeight="1" x14ac:dyDescent="0.25">
      <c r="A70" s="97" t="s">
        <v>133</v>
      </c>
      <c r="B70" s="98">
        <v>4.466116091441227E-3</v>
      </c>
      <c r="C70" s="98">
        <v>1.2353391102411989E-2</v>
      </c>
      <c r="D70" s="98">
        <v>1.5236393468156268E-2</v>
      </c>
      <c r="E70" s="98">
        <v>2.3356177509558401E-2</v>
      </c>
      <c r="F70" s="98">
        <v>3.179766381854781E-2</v>
      </c>
      <c r="G70" s="98">
        <v>3.2498678792138073E-2</v>
      </c>
      <c r="H70" s="98">
        <v>4.3580111295568352E-2</v>
      </c>
      <c r="I70" s="98">
        <v>6.0641053957477466E-2</v>
      </c>
      <c r="J70" s="98">
        <v>0.10759145477470339</v>
      </c>
      <c r="K70" s="98">
        <v>0.22650029267749769</v>
      </c>
      <c r="L70" s="98">
        <v>0.28477205004821804</v>
      </c>
      <c r="M70" s="98">
        <v>0.29253048101275758</v>
      </c>
      <c r="N70" s="98">
        <v>0.3424156006250183</v>
      </c>
      <c r="O70" s="98">
        <v>0.39232813988329052</v>
      </c>
      <c r="P70" s="98">
        <v>0.41966081231474051</v>
      </c>
      <c r="Q70" s="98">
        <v>0.46300598297032125</v>
      </c>
      <c r="R70" s="98">
        <v>0.55231172366406911</v>
      </c>
      <c r="S70" s="98">
        <v>0.57525044108624146</v>
      </c>
      <c r="T70" s="98">
        <v>0.60579391596287202</v>
      </c>
      <c r="U70" s="98">
        <v>0.634253862506168</v>
      </c>
      <c r="V70" s="98">
        <v>0.53062382271392994</v>
      </c>
      <c r="W70" s="98">
        <v>0.65516038886995387</v>
      </c>
      <c r="DA70" s="63" t="s">
        <v>1803</v>
      </c>
    </row>
    <row r="71" spans="1:105" ht="12" customHeight="1" x14ac:dyDescent="0.25">
      <c r="A71" s="100" t="s">
        <v>217</v>
      </c>
      <c r="B71" s="101">
        <v>1.9356249199212832E-3</v>
      </c>
      <c r="C71" s="101">
        <v>5.2295078645416158E-3</v>
      </c>
      <c r="D71" s="101">
        <v>6.5969905922325612E-3</v>
      </c>
      <c r="E71" s="101">
        <v>1.0284812168006202E-2</v>
      </c>
      <c r="F71" s="101">
        <v>1.3165305856246041E-2</v>
      </c>
      <c r="G71" s="101">
        <v>1.3735962978736541E-2</v>
      </c>
      <c r="H71" s="101">
        <v>1.8687732058923004E-2</v>
      </c>
      <c r="I71" s="101">
        <v>2.7431971019497008E-2</v>
      </c>
      <c r="J71" s="101">
        <v>4.3493155213841693E-2</v>
      </c>
      <c r="K71" s="101">
        <v>9.3996673264021141E-2</v>
      </c>
      <c r="L71" s="101">
        <v>0.11879970152250607</v>
      </c>
      <c r="M71" s="101">
        <v>0.11868224090891767</v>
      </c>
      <c r="N71" s="101">
        <v>0.14202717285861141</v>
      </c>
      <c r="O71" s="101">
        <v>0.13784777322272951</v>
      </c>
      <c r="P71" s="101">
        <v>0.13978307118342367</v>
      </c>
      <c r="Q71" s="101">
        <v>0.16619883834052129</v>
      </c>
      <c r="R71" s="101">
        <v>0.23865932742247453</v>
      </c>
      <c r="S71" s="101">
        <v>0.2611951530014805</v>
      </c>
      <c r="T71" s="101">
        <v>0.2594356964809662</v>
      </c>
      <c r="U71" s="101">
        <v>0.27604165045714835</v>
      </c>
      <c r="V71" s="101">
        <v>0.20159025829660754</v>
      </c>
      <c r="W71" s="101">
        <v>0.26688491025987143</v>
      </c>
      <c r="DA71" s="131" t="s">
        <v>1804</v>
      </c>
    </row>
    <row r="72" spans="1:105" ht="12" customHeight="1" x14ac:dyDescent="0.25">
      <c r="A72" s="103" t="s">
        <v>52</v>
      </c>
      <c r="B72" s="104">
        <v>2.5304911715199434E-3</v>
      </c>
      <c r="C72" s="104">
        <v>7.1238832378703728E-3</v>
      </c>
      <c r="D72" s="104">
        <v>8.6394028759237077E-3</v>
      </c>
      <c r="E72" s="104">
        <v>1.3071365341552198E-2</v>
      </c>
      <c r="F72" s="104">
        <v>1.8632357962301768E-2</v>
      </c>
      <c r="G72" s="104">
        <v>1.8762715813401533E-2</v>
      </c>
      <c r="H72" s="104">
        <v>2.4892379236645345E-2</v>
      </c>
      <c r="I72" s="104">
        <v>3.3209082937980458E-2</v>
      </c>
      <c r="J72" s="104">
        <v>6.4098299560861702E-2</v>
      </c>
      <c r="K72" s="104">
        <v>0.13250361941347655</v>
      </c>
      <c r="L72" s="104">
        <v>0.16597234852571194</v>
      </c>
      <c r="M72" s="104">
        <v>0.17384824010383992</v>
      </c>
      <c r="N72" s="104">
        <v>0.20038842776640692</v>
      </c>
      <c r="O72" s="104">
        <v>0.25448036666056101</v>
      </c>
      <c r="P72" s="104">
        <v>0.27987774113131686</v>
      </c>
      <c r="Q72" s="104">
        <v>0.29680714462979996</v>
      </c>
      <c r="R72" s="104">
        <v>0.31365239624159458</v>
      </c>
      <c r="S72" s="104">
        <v>0.31405528808476096</v>
      </c>
      <c r="T72" s="104">
        <v>0.34635821948190582</v>
      </c>
      <c r="U72" s="104">
        <v>0.35821221204901965</v>
      </c>
      <c r="V72" s="104">
        <v>0.32903356441732234</v>
      </c>
      <c r="W72" s="104">
        <v>0.38827547861008244</v>
      </c>
      <c r="DA72" s="132" t="s">
        <v>1805</v>
      </c>
    </row>
    <row r="73" spans="1:105" ht="12" customHeight="1" x14ac:dyDescent="0.25">
      <c r="A73" s="106" t="s">
        <v>122</v>
      </c>
      <c r="B73" s="101">
        <v>38.638381000850849</v>
      </c>
      <c r="C73" s="101">
        <v>41.695740320228118</v>
      </c>
      <c r="D73" s="101">
        <v>42.962902554440234</v>
      </c>
      <c r="E73" s="101">
        <v>42.061735862204443</v>
      </c>
      <c r="F73" s="101">
        <v>45.975096596151133</v>
      </c>
      <c r="G73" s="101">
        <v>50.491209885155513</v>
      </c>
      <c r="H73" s="101">
        <v>48.423745427953953</v>
      </c>
      <c r="I73" s="101">
        <v>40.37144728230593</v>
      </c>
      <c r="J73" s="101">
        <v>19.893516939870626</v>
      </c>
      <c r="K73" s="101">
        <v>12.137913443945411</v>
      </c>
      <c r="L73" s="101">
        <v>4.8613665816149494</v>
      </c>
      <c r="M73" s="101">
        <v>4.5332111574726186</v>
      </c>
      <c r="N73" s="101">
        <v>5.1461847959564091</v>
      </c>
      <c r="O73" s="101">
        <v>5.1865618040868817</v>
      </c>
      <c r="P73" s="101">
        <v>5.3162235008968004</v>
      </c>
      <c r="Q73" s="101">
        <v>8.2090023440348752</v>
      </c>
      <c r="R73" s="101">
        <v>4.8030285559440227</v>
      </c>
      <c r="S73" s="101">
        <v>4.6598809441852156</v>
      </c>
      <c r="T73" s="101">
        <v>4.4923422916798543</v>
      </c>
      <c r="U73" s="101">
        <v>4.3445461107955143</v>
      </c>
      <c r="V73" s="101">
        <v>6.1278232730430258</v>
      </c>
      <c r="W73" s="101">
        <v>6.7190714934198779</v>
      </c>
      <c r="DA73" s="131" t="s">
        <v>1806</v>
      </c>
    </row>
    <row r="74" spans="1:105" ht="12" customHeight="1" x14ac:dyDescent="0.25">
      <c r="A74" s="107" t="s">
        <v>121</v>
      </c>
      <c r="B74" s="104">
        <v>0.12326726208089855</v>
      </c>
      <c r="C74" s="104">
        <v>0.4947017393929351</v>
      </c>
      <c r="D74" s="104">
        <v>0.58650522884777856</v>
      </c>
      <c r="E74" s="104">
        <v>0.78581923313319724</v>
      </c>
      <c r="F74" s="104">
        <v>0.82857404758560183</v>
      </c>
      <c r="G74" s="104">
        <v>0.88634553342082278</v>
      </c>
      <c r="H74" s="104">
        <v>0.97483587261961224</v>
      </c>
      <c r="I74" s="104">
        <v>0.78293291001163268</v>
      </c>
      <c r="J74" s="104">
        <v>0.24206185936266167</v>
      </c>
      <c r="K74" s="104">
        <v>0.1990487051203304</v>
      </c>
      <c r="L74" s="104">
        <v>0.13093443064205168</v>
      </c>
      <c r="M74" s="104">
        <v>0.14907687775876083</v>
      </c>
      <c r="N74" s="104">
        <v>0.19575562719992104</v>
      </c>
      <c r="O74" s="104">
        <v>0.49763098680870038</v>
      </c>
      <c r="P74" s="104">
        <v>0.83101810166078183</v>
      </c>
      <c r="Q74" s="104">
        <v>1.7646946005018163</v>
      </c>
      <c r="R74" s="104">
        <v>1.3468744766679048</v>
      </c>
      <c r="S74" s="104">
        <v>1.3157714846767816</v>
      </c>
      <c r="T74" s="104">
        <v>1.2690148335172529</v>
      </c>
      <c r="U74" s="104">
        <v>1.195536606870315</v>
      </c>
      <c r="V74" s="104">
        <v>1.3708781908273018</v>
      </c>
      <c r="W74" s="104">
        <v>1.4586809136000936</v>
      </c>
      <c r="DA74" s="132" t="s">
        <v>1807</v>
      </c>
    </row>
    <row r="75" spans="1:105" ht="12" customHeight="1" x14ac:dyDescent="0.25">
      <c r="A75" s="108" t="s">
        <v>53</v>
      </c>
      <c r="B75" s="98">
        <v>5.3424823562119812E-2</v>
      </c>
      <c r="C75" s="98">
        <v>0.20941790874897176</v>
      </c>
      <c r="D75" s="98">
        <v>0.25394900043524593</v>
      </c>
      <c r="E75" s="98">
        <v>0.34610358176481038</v>
      </c>
      <c r="F75" s="98">
        <v>0.34300145215738548</v>
      </c>
      <c r="G75" s="98">
        <v>0.37462074617408497</v>
      </c>
      <c r="H75" s="98">
        <v>0.4180416963698112</v>
      </c>
      <c r="I75" s="98">
        <v>0.35438443172007317</v>
      </c>
      <c r="J75" s="98">
        <v>9.7787078144308134E-2</v>
      </c>
      <c r="K75" s="98">
        <v>8.2535516967266215E-2</v>
      </c>
      <c r="L75" s="98">
        <v>5.4580762447059089E-2</v>
      </c>
      <c r="M75" s="98">
        <v>6.0511744768836778E-2</v>
      </c>
      <c r="N75" s="98">
        <v>8.1169806581446652E-2</v>
      </c>
      <c r="O75" s="98">
        <v>0.1747785804043645</v>
      </c>
      <c r="P75" s="98">
        <v>0.27697095079934664</v>
      </c>
      <c r="Q75" s="98">
        <v>0.63410483221572056</v>
      </c>
      <c r="R75" s="98">
        <v>0.58169799970771097</v>
      </c>
      <c r="S75" s="98">
        <v>0.59748475415121627</v>
      </c>
      <c r="T75" s="98">
        <v>0.54351304365271103</v>
      </c>
      <c r="U75" s="98">
        <v>0.52022027507758284</v>
      </c>
      <c r="V75" s="98">
        <v>0.52127133315156826</v>
      </c>
      <c r="W75" s="98">
        <v>0.59348088246040009</v>
      </c>
      <c r="DA75" s="63" t="s">
        <v>1808</v>
      </c>
    </row>
    <row r="76" spans="1:105" ht="12" customHeight="1" x14ac:dyDescent="0.25">
      <c r="A76" s="108" t="s">
        <v>52</v>
      </c>
      <c r="B76" s="98">
        <v>6.9842438518778735E-2</v>
      </c>
      <c r="C76" s="98">
        <v>0.28528383064396334</v>
      </c>
      <c r="D76" s="98">
        <v>0.33255622841253268</v>
      </c>
      <c r="E76" s="98">
        <v>0.43971565136838686</v>
      </c>
      <c r="F76" s="98">
        <v>0.48557259542821635</v>
      </c>
      <c r="G76" s="98">
        <v>0.51172478724673787</v>
      </c>
      <c r="H76" s="98">
        <v>0.55679417624980099</v>
      </c>
      <c r="I76" s="98">
        <v>0.42854847829155956</v>
      </c>
      <c r="J76" s="98">
        <v>0.14427478121835355</v>
      </c>
      <c r="K76" s="98">
        <v>0.11651318815306419</v>
      </c>
      <c r="L76" s="98">
        <v>7.6353668194992605E-2</v>
      </c>
      <c r="M76" s="98">
        <v>8.856513298992405E-2</v>
      </c>
      <c r="N76" s="98">
        <v>0.11458582061847439</v>
      </c>
      <c r="O76" s="98">
        <v>0.32285240640433588</v>
      </c>
      <c r="P76" s="98">
        <v>0.55404715086143519</v>
      </c>
      <c r="Q76" s="98">
        <v>1.1305897682860957</v>
      </c>
      <c r="R76" s="98">
        <v>0.76517647696019375</v>
      </c>
      <c r="S76" s="98">
        <v>0.71828673052556524</v>
      </c>
      <c r="T76" s="98">
        <v>0.72550178986454172</v>
      </c>
      <c r="U76" s="98">
        <v>0.67531633179273232</v>
      </c>
      <c r="V76" s="98">
        <v>0.84960685767573352</v>
      </c>
      <c r="W76" s="98">
        <v>0.86520003113969357</v>
      </c>
      <c r="DA76" s="63" t="s">
        <v>1809</v>
      </c>
    </row>
    <row r="77" spans="1:105" ht="12" customHeight="1" x14ac:dyDescent="0.25">
      <c r="A77" s="121" t="s">
        <v>54</v>
      </c>
      <c r="B77" s="122">
        <v>34.511572329507416</v>
      </c>
      <c r="C77" s="122">
        <v>37.078315335867387</v>
      </c>
      <c r="D77" s="122">
        <v>37.29993054152115</v>
      </c>
      <c r="E77" s="122">
        <v>40.33146322103056</v>
      </c>
      <c r="F77" s="122">
        <v>44.382915369980253</v>
      </c>
      <c r="G77" s="122">
        <v>47.304642781845963</v>
      </c>
      <c r="H77" s="122">
        <v>48.312319899857116</v>
      </c>
      <c r="I77" s="122">
        <v>48.625072921461097</v>
      </c>
      <c r="J77" s="122">
        <v>39.683452625354661</v>
      </c>
      <c r="K77" s="122">
        <v>43.973649992413463</v>
      </c>
      <c r="L77" s="122">
        <v>44.662987674505075</v>
      </c>
      <c r="M77" s="122">
        <v>42.035400703349296</v>
      </c>
      <c r="N77" s="122">
        <v>45.324077054660577</v>
      </c>
      <c r="O77" s="122">
        <v>45.200241888380617</v>
      </c>
      <c r="P77" s="122">
        <v>45.317690103209195</v>
      </c>
      <c r="Q77" s="122">
        <v>48.125649383848256</v>
      </c>
      <c r="R77" s="122">
        <v>49.854332525466162</v>
      </c>
      <c r="S77" s="122">
        <v>49.565173964118145</v>
      </c>
      <c r="T77" s="122">
        <v>49.438982968607846</v>
      </c>
      <c r="U77" s="122">
        <v>48.759787547081281</v>
      </c>
      <c r="V77" s="122">
        <v>52.820264471447999</v>
      </c>
      <c r="W77" s="122">
        <v>53.851342916913168</v>
      </c>
      <c r="DA77" s="130" t="s">
        <v>1810</v>
      </c>
    </row>
    <row r="78" spans="1:105" ht="12" customHeight="1" x14ac:dyDescent="0.25">
      <c r="A78" s="97" t="s">
        <v>192</v>
      </c>
      <c r="B78" s="98">
        <v>20.180782784583482</v>
      </c>
      <c r="C78" s="98">
        <v>21.567883771269909</v>
      </c>
      <c r="D78" s="98">
        <v>21.637149045556924</v>
      </c>
      <c r="E78" s="98">
        <v>23.269028666708323</v>
      </c>
      <c r="F78" s="98">
        <v>26.301587233028027</v>
      </c>
      <c r="G78" s="98">
        <v>27.512594463292046</v>
      </c>
      <c r="H78" s="98">
        <v>28.749764843252411</v>
      </c>
      <c r="I78" s="98">
        <v>29.136520120027871</v>
      </c>
      <c r="J78" s="98">
        <v>22.635819409356937</v>
      </c>
      <c r="K78" s="98">
        <v>25.598999790438882</v>
      </c>
      <c r="L78" s="98">
        <v>26.480237882698709</v>
      </c>
      <c r="M78" s="98">
        <v>24.177727555735832</v>
      </c>
      <c r="N78" s="98">
        <v>26.446920558493872</v>
      </c>
      <c r="O78" s="98">
        <v>26.180227288865527</v>
      </c>
      <c r="P78" s="98">
        <v>26.122051048941774</v>
      </c>
      <c r="Q78" s="98">
        <v>26.616395868912434</v>
      </c>
      <c r="R78" s="98">
        <v>27.890138909472153</v>
      </c>
      <c r="S78" s="98">
        <v>25.768094122998704</v>
      </c>
      <c r="T78" s="98">
        <v>23.632148337335632</v>
      </c>
      <c r="U78" s="98">
        <v>21.520040117177757</v>
      </c>
      <c r="V78" s="98">
        <v>23.370738590102437</v>
      </c>
      <c r="W78" s="98">
        <v>23.441123941494052</v>
      </c>
      <c r="DA78" s="63" t="s">
        <v>1811</v>
      </c>
    </row>
    <row r="79" spans="1:105" ht="12" customHeight="1" x14ac:dyDescent="0.25">
      <c r="A79" s="109" t="s">
        <v>120</v>
      </c>
      <c r="B79" s="33">
        <v>14.330789544923931</v>
      </c>
      <c r="C79" s="33">
        <v>15.510431564597482</v>
      </c>
      <c r="D79" s="33">
        <v>15.662781495964223</v>
      </c>
      <c r="E79" s="33">
        <v>17.062434554322238</v>
      </c>
      <c r="F79" s="33">
        <v>18.081328136952227</v>
      </c>
      <c r="G79" s="33">
        <v>19.792048318553917</v>
      </c>
      <c r="H79" s="33">
        <v>19.562555056604708</v>
      </c>
      <c r="I79" s="33">
        <v>19.488552801433226</v>
      </c>
      <c r="J79" s="33">
        <v>17.04763321599772</v>
      </c>
      <c r="K79" s="33">
        <v>18.374650201974582</v>
      </c>
      <c r="L79" s="33">
        <v>18.182749791806366</v>
      </c>
      <c r="M79" s="33">
        <v>17.857673147613468</v>
      </c>
      <c r="N79" s="33">
        <v>18.877156496166702</v>
      </c>
      <c r="O79" s="33">
        <v>19.02001459951509</v>
      </c>
      <c r="P79" s="33">
        <v>19.195639054267421</v>
      </c>
      <c r="Q79" s="33">
        <v>21.509253514935818</v>
      </c>
      <c r="R79" s="33">
        <v>21.964193615994006</v>
      </c>
      <c r="S79" s="33">
        <v>23.797079841119437</v>
      </c>
      <c r="T79" s="33">
        <v>25.80683463127221</v>
      </c>
      <c r="U79" s="33">
        <v>27.239747429903524</v>
      </c>
      <c r="V79" s="33">
        <v>29.449525881345558</v>
      </c>
      <c r="W79" s="33">
        <v>30.410218975419113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79.510139287303147</v>
      </c>
      <c r="C81" s="117">
        <f t="shared" si="28"/>
        <v>89.29938180529652</v>
      </c>
      <c r="D81" s="117">
        <f t="shared" si="28"/>
        <v>82.266036563147182</v>
      </c>
      <c r="E81" s="117">
        <f t="shared" si="28"/>
        <v>108.15291199707022</v>
      </c>
      <c r="F81" s="117">
        <f t="shared" si="28"/>
        <v>117.09729759160857</v>
      </c>
      <c r="G81" s="117">
        <f t="shared" si="28"/>
        <v>131.58402709709301</v>
      </c>
      <c r="H81" s="117">
        <f t="shared" si="28"/>
        <v>149.39487345693115</v>
      </c>
      <c r="I81" s="117">
        <f t="shared" si="28"/>
        <v>254.29012869846537</v>
      </c>
      <c r="J81" s="117">
        <f t="shared" si="28"/>
        <v>300.71154753439629</v>
      </c>
      <c r="K81" s="117">
        <f t="shared" si="28"/>
        <v>330.31820187975484</v>
      </c>
      <c r="L81" s="117">
        <f t="shared" si="28"/>
        <v>469.60096489184099</v>
      </c>
      <c r="M81" s="117">
        <f t="shared" si="28"/>
        <v>365.37174140717451</v>
      </c>
      <c r="N81" s="117">
        <f t="shared" si="28"/>
        <v>430.76824154269576</v>
      </c>
      <c r="O81" s="117">
        <f t="shared" si="28"/>
        <v>494.87346519380964</v>
      </c>
      <c r="P81" s="117">
        <f t="shared" si="28"/>
        <v>381.93140404800761</v>
      </c>
      <c r="Q81" s="117">
        <f t="shared" si="28"/>
        <v>443.8738836380827</v>
      </c>
      <c r="R81" s="117">
        <f t="shared" ref="R81:V81" si="29">R82+R85+R87+R100</f>
        <v>498.59139919115557</v>
      </c>
      <c r="S81" s="117">
        <f t="shared" si="29"/>
        <v>478.991189525864</v>
      </c>
      <c r="T81" s="117">
        <f t="shared" si="29"/>
        <v>471.21853743474441</v>
      </c>
      <c r="U81" s="117">
        <f t="shared" si="29"/>
        <v>472.81625604442075</v>
      </c>
      <c r="V81" s="117">
        <f t="shared" si="29"/>
        <v>444.70544042963149</v>
      </c>
      <c r="W81" s="117">
        <f t="shared" ref="W81" si="30">W82+W85+W87+W100</f>
        <v>543.11812490321313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69.300542190749951</v>
      </c>
      <c r="C82" s="122">
        <f t="shared" si="31"/>
        <v>79.283284956380612</v>
      </c>
      <c r="D82" s="122">
        <f t="shared" si="31"/>
        <v>71.330843496579249</v>
      </c>
      <c r="E82" s="122">
        <f t="shared" si="31"/>
        <v>95.204678764006388</v>
      </c>
      <c r="F82" s="122">
        <f t="shared" si="31"/>
        <v>101.49492079938489</v>
      </c>
      <c r="G82" s="122">
        <f t="shared" si="31"/>
        <v>111.21004975707159</v>
      </c>
      <c r="H82" s="122">
        <f t="shared" si="31"/>
        <v>121.82197669265196</v>
      </c>
      <c r="I82" s="122">
        <f t="shared" si="31"/>
        <v>216.51950451086012</v>
      </c>
      <c r="J82" s="122">
        <f t="shared" si="31"/>
        <v>258.17365673205137</v>
      </c>
      <c r="K82" s="122">
        <f t="shared" si="31"/>
        <v>278.3940967242138</v>
      </c>
      <c r="L82" s="122">
        <f t="shared" si="31"/>
        <v>411.15080534552033</v>
      </c>
      <c r="M82" s="122">
        <f t="shared" si="31"/>
        <v>305.45017309045659</v>
      </c>
      <c r="N82" s="122">
        <f t="shared" si="31"/>
        <v>365.08089178549704</v>
      </c>
      <c r="O82" s="122">
        <f t="shared" si="31"/>
        <v>427.54398891160969</v>
      </c>
      <c r="P82" s="122">
        <f t="shared" si="31"/>
        <v>311.40235899971583</v>
      </c>
      <c r="Q82" s="122">
        <f t="shared" si="31"/>
        <v>371.44893998796829</v>
      </c>
      <c r="R82" s="122">
        <f t="shared" ref="R82:V82" si="32">SUM(R83:R84)</f>
        <v>422.52091182919571</v>
      </c>
      <c r="S82" s="122">
        <f t="shared" si="32"/>
        <v>402.59971728909323</v>
      </c>
      <c r="T82" s="122">
        <f t="shared" si="32"/>
        <v>395.15548832616645</v>
      </c>
      <c r="U82" s="122">
        <f t="shared" si="32"/>
        <v>396.72052021877391</v>
      </c>
      <c r="V82" s="122">
        <f t="shared" si="32"/>
        <v>370.71461318952225</v>
      </c>
      <c r="W82" s="122">
        <f t="shared" ref="W82" si="33">SUM(W83:W84)</f>
        <v>468.63912160207911</v>
      </c>
      <c r="DA82" s="130" t="s">
        <v>1814</v>
      </c>
    </row>
    <row r="83" spans="1:105" ht="12" customHeight="1" x14ac:dyDescent="0.25">
      <c r="A83" s="97" t="s">
        <v>204</v>
      </c>
      <c r="B83" s="98">
        <v>68.62831407735311</v>
      </c>
      <c r="C83" s="98">
        <v>78.531080979993376</v>
      </c>
      <c r="D83" s="98">
        <v>70.670605753097519</v>
      </c>
      <c r="E83" s="98">
        <v>94.338573956913493</v>
      </c>
      <c r="F83" s="98">
        <v>100.57222794903147</v>
      </c>
      <c r="G83" s="98">
        <v>110.21518166063167</v>
      </c>
      <c r="H83" s="98">
        <v>120.75664006746652</v>
      </c>
      <c r="I83" s="98">
        <v>214.65246390750752</v>
      </c>
      <c r="J83" s="98">
        <v>255.94608687407646</v>
      </c>
      <c r="K83" s="98">
        <v>276.02095143130771</v>
      </c>
      <c r="L83" s="98">
        <v>407.69493571202844</v>
      </c>
      <c r="M83" s="98">
        <v>302.91774451351876</v>
      </c>
      <c r="N83" s="98">
        <v>362.08094054096091</v>
      </c>
      <c r="O83" s="98">
        <v>424.06386521480437</v>
      </c>
      <c r="P83" s="98">
        <v>308.88858650849284</v>
      </c>
      <c r="Q83" s="98">
        <v>368.47582361270037</v>
      </c>
      <c r="R83" s="98">
        <v>419.15528235018888</v>
      </c>
      <c r="S83" s="98">
        <v>399.41379257226276</v>
      </c>
      <c r="T83" s="98">
        <v>392.03768123940017</v>
      </c>
      <c r="U83" s="98">
        <v>393.59325612239456</v>
      </c>
      <c r="V83" s="98">
        <v>367.83957341498564</v>
      </c>
      <c r="W83" s="98">
        <v>464.97510405915619</v>
      </c>
      <c r="DA83" s="63" t="s">
        <v>1815</v>
      </c>
    </row>
    <row r="84" spans="1:105" ht="12" customHeight="1" x14ac:dyDescent="0.25">
      <c r="A84" s="97" t="s">
        <v>53</v>
      </c>
      <c r="B84" s="98">
        <v>0.67222811339683441</v>
      </c>
      <c r="C84" s="98">
        <v>0.75220397638723657</v>
      </c>
      <c r="D84" s="98">
        <v>0.66023774348172748</v>
      </c>
      <c r="E84" s="98">
        <v>0.86610480709289583</v>
      </c>
      <c r="F84" s="98">
        <v>0.92269285035341508</v>
      </c>
      <c r="G84" s="98">
        <v>0.99486809643990948</v>
      </c>
      <c r="H84" s="98">
        <v>1.0653366251854413</v>
      </c>
      <c r="I84" s="98">
        <v>1.8670406033525822</v>
      </c>
      <c r="J84" s="98">
        <v>2.2275698579748942</v>
      </c>
      <c r="K84" s="98">
        <v>2.3731452929060932</v>
      </c>
      <c r="L84" s="98">
        <v>3.4558696334919121</v>
      </c>
      <c r="M84" s="98">
        <v>2.5324285769378068</v>
      </c>
      <c r="N84" s="98">
        <v>2.9999512445361414</v>
      </c>
      <c r="O84" s="98">
        <v>3.4801236968053497</v>
      </c>
      <c r="P84" s="98">
        <v>2.5137724912229729</v>
      </c>
      <c r="Q84" s="98">
        <v>2.9731163752679453</v>
      </c>
      <c r="R84" s="98">
        <v>3.3656294790068144</v>
      </c>
      <c r="S84" s="98">
        <v>3.1859247168304434</v>
      </c>
      <c r="T84" s="98">
        <v>3.1178070867662733</v>
      </c>
      <c r="U84" s="98">
        <v>3.1272640963793759</v>
      </c>
      <c r="V84" s="98">
        <v>2.8750397745366327</v>
      </c>
      <c r="W84" s="98">
        <v>3.6640175429228958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2.6662850707735573E-2</v>
      </c>
      <c r="C85" s="122">
        <f t="shared" si="34"/>
        <v>3.6054038120960911E-2</v>
      </c>
      <c r="D85" s="122">
        <f t="shared" si="34"/>
        <v>4.6241969037263492E-2</v>
      </c>
      <c r="E85" s="122">
        <f t="shared" si="34"/>
        <v>0.15005183854480433</v>
      </c>
      <c r="F85" s="122">
        <f t="shared" si="34"/>
        <v>9.0585824925824676E-2</v>
      </c>
      <c r="G85" s="122">
        <f t="shared" si="34"/>
        <v>0.18391128402153906</v>
      </c>
      <c r="H85" s="122">
        <f t="shared" si="34"/>
        <v>0.67622728150332478</v>
      </c>
      <c r="I85" s="122">
        <f t="shared" si="34"/>
        <v>0.46273656671128727</v>
      </c>
      <c r="J85" s="122">
        <f t="shared" si="34"/>
        <v>0.71377345168524076</v>
      </c>
      <c r="K85" s="122">
        <f t="shared" si="34"/>
        <v>1.0236358160750452</v>
      </c>
      <c r="L85" s="122">
        <f t="shared" si="34"/>
        <v>1.6760097192372512</v>
      </c>
      <c r="M85" s="122">
        <f t="shared" si="34"/>
        <v>1.4706586629624079</v>
      </c>
      <c r="N85" s="122">
        <f t="shared" si="34"/>
        <v>1.5697064068463791</v>
      </c>
      <c r="O85" s="122">
        <f t="shared" si="34"/>
        <v>1.6371450955125217</v>
      </c>
      <c r="P85" s="122">
        <f t="shared" si="34"/>
        <v>1.2922164359569299</v>
      </c>
      <c r="Q85" s="122">
        <f t="shared" si="34"/>
        <v>1.8575790287481226</v>
      </c>
      <c r="R85" s="122">
        <f t="shared" si="34"/>
        <v>1.655012600111083</v>
      </c>
      <c r="S85" s="122">
        <f t="shared" si="34"/>
        <v>1.6447803973469515</v>
      </c>
      <c r="T85" s="122">
        <f t="shared" si="34"/>
        <v>1.6536715946980762</v>
      </c>
      <c r="U85" s="122">
        <f t="shared" si="34"/>
        <v>1.6630119146139342</v>
      </c>
      <c r="V85" s="122">
        <f t="shared" si="34"/>
        <v>2.6554440661206749</v>
      </c>
      <c r="W85" s="122">
        <f t="shared" si="34"/>
        <v>2.7897255650309489</v>
      </c>
      <c r="DA85" s="130" t="s">
        <v>1817</v>
      </c>
    </row>
    <row r="86" spans="1:105" ht="12" customHeight="1" x14ac:dyDescent="0.25">
      <c r="A86" s="97" t="s">
        <v>53</v>
      </c>
      <c r="B86" s="98">
        <v>2.6662850707735573E-2</v>
      </c>
      <c r="C86" s="98">
        <v>3.6054038120960911E-2</v>
      </c>
      <c r="D86" s="98">
        <v>4.6241969037263492E-2</v>
      </c>
      <c r="E86" s="98">
        <v>0.15005183854480433</v>
      </c>
      <c r="F86" s="98">
        <v>9.0585824925824676E-2</v>
      </c>
      <c r="G86" s="98">
        <v>0.18391128402153906</v>
      </c>
      <c r="H86" s="98">
        <v>0.67622728150332478</v>
      </c>
      <c r="I86" s="98">
        <v>0.46273656671128727</v>
      </c>
      <c r="J86" s="98">
        <v>0.71377345168524076</v>
      </c>
      <c r="K86" s="98">
        <v>1.0236358160750452</v>
      </c>
      <c r="L86" s="98">
        <v>1.6760097192372512</v>
      </c>
      <c r="M86" s="98">
        <v>1.4706586629624079</v>
      </c>
      <c r="N86" s="98">
        <v>1.5697064068463791</v>
      </c>
      <c r="O86" s="98">
        <v>1.6371450955125217</v>
      </c>
      <c r="P86" s="98">
        <v>1.2922164359569299</v>
      </c>
      <c r="Q86" s="98">
        <v>1.8575790287481226</v>
      </c>
      <c r="R86" s="98">
        <v>1.655012600111083</v>
      </c>
      <c r="S86" s="98">
        <v>1.6447803973469515</v>
      </c>
      <c r="T86" s="98">
        <v>1.6536715946980762</v>
      </c>
      <c r="U86" s="98">
        <v>1.6630119146139342</v>
      </c>
      <c r="V86" s="98">
        <v>2.6554440661206749</v>
      </c>
      <c r="W86" s="98">
        <v>2.7897255650309489</v>
      </c>
      <c r="DA86" s="63" t="s">
        <v>1818</v>
      </c>
    </row>
    <row r="87" spans="1:105" ht="12" customHeight="1" x14ac:dyDescent="0.25">
      <c r="A87" s="121" t="s">
        <v>55</v>
      </c>
      <c r="B87" s="122">
        <v>8.5919327438045023</v>
      </c>
      <c r="C87" s="122">
        <v>8.3681525039152653</v>
      </c>
      <c r="D87" s="122">
        <v>9.165774395645764</v>
      </c>
      <c r="E87" s="122">
        <v>10.647760295717177</v>
      </c>
      <c r="F87" s="122">
        <v>12.99958418484791</v>
      </c>
      <c r="G87" s="122">
        <v>16.91191663097953</v>
      </c>
      <c r="H87" s="122">
        <v>22.80008800646771</v>
      </c>
      <c r="I87" s="122">
        <v>31.840894675406204</v>
      </c>
      <c r="J87" s="122">
        <v>36.107137595616081</v>
      </c>
      <c r="K87" s="122">
        <v>44.02747814449441</v>
      </c>
      <c r="L87" s="122">
        <v>49.069481969504942</v>
      </c>
      <c r="M87" s="122">
        <v>50.782748294917447</v>
      </c>
      <c r="N87" s="122">
        <v>55.704137678983933</v>
      </c>
      <c r="O87" s="122">
        <v>57.034551527632665</v>
      </c>
      <c r="P87" s="122">
        <v>60.280759802465631</v>
      </c>
      <c r="Q87" s="122">
        <v>60.945365705863196</v>
      </c>
      <c r="R87" s="122">
        <v>64.441484070092955</v>
      </c>
      <c r="S87" s="122">
        <v>64.722737970276413</v>
      </c>
      <c r="T87" s="122">
        <v>64.506350531760916</v>
      </c>
      <c r="U87" s="122">
        <v>64.688114466544206</v>
      </c>
      <c r="V87" s="122">
        <v>61.087045681475843</v>
      </c>
      <c r="W87" s="122">
        <v>61.438803378315832</v>
      </c>
      <c r="DA87" s="130" t="s">
        <v>1819</v>
      </c>
    </row>
    <row r="88" spans="1:105" ht="12" customHeight="1" x14ac:dyDescent="0.25">
      <c r="A88" s="97" t="s">
        <v>132</v>
      </c>
      <c r="B88" s="98">
        <v>0.15535720387795465</v>
      </c>
      <c r="C88" s="98">
        <v>0.1708758459849552</v>
      </c>
      <c r="D88" s="98">
        <v>0.16947131562591625</v>
      </c>
      <c r="E88" s="98">
        <v>0.22298232440892726</v>
      </c>
      <c r="F88" s="98">
        <v>0.30548538061637021</v>
      </c>
      <c r="G88" s="98">
        <v>0.36868834022597774</v>
      </c>
      <c r="H88" s="98">
        <v>0.46698783486192441</v>
      </c>
      <c r="I88" s="98">
        <v>0.93549950338967569</v>
      </c>
      <c r="J88" s="98">
        <v>1.0425380672001483</v>
      </c>
      <c r="K88" s="98">
        <v>1.288807863848688</v>
      </c>
      <c r="L88" s="98">
        <v>1.7038298174058017</v>
      </c>
      <c r="M88" s="98">
        <v>1.6217872350196345</v>
      </c>
      <c r="N88" s="98">
        <v>1.8663547639196656</v>
      </c>
      <c r="O88" s="98">
        <v>1.9715524410029464</v>
      </c>
      <c r="P88" s="98">
        <v>1.9252463551349153</v>
      </c>
      <c r="Q88" s="98">
        <v>1.9672989748258443</v>
      </c>
      <c r="R88" s="98">
        <v>2.2405966443289147</v>
      </c>
      <c r="S88" s="98">
        <v>2.6729408409220512</v>
      </c>
      <c r="T88" s="98">
        <v>3.1161524112980326</v>
      </c>
      <c r="U88" s="98">
        <v>3.1819220080536774</v>
      </c>
      <c r="V88" s="98">
        <v>2.8763153931688161</v>
      </c>
      <c r="W88" s="98">
        <v>2.9262367603328068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1.329072006355708E-4</v>
      </c>
      <c r="J89" s="98">
        <v>3.5197877570381484E-4</v>
      </c>
      <c r="K89" s="98">
        <v>7.1632214799011878E-4</v>
      </c>
      <c r="L89" s="98">
        <v>1.7442629642654846E-3</v>
      </c>
      <c r="M89" s="98">
        <v>1.5259796554764385E-3</v>
      </c>
      <c r="N89" s="98">
        <v>1.6520507385195957E-3</v>
      </c>
      <c r="O89" s="98">
        <v>2.4806104135503956E-3</v>
      </c>
      <c r="P89" s="98">
        <v>2.3864976132487248E-3</v>
      </c>
      <c r="Q89" s="98">
        <v>2.5681138176629941E-3</v>
      </c>
      <c r="R89" s="98">
        <v>3.5317609462959046E-3</v>
      </c>
      <c r="S89" s="98">
        <v>4.6403028251680942E-3</v>
      </c>
      <c r="T89" s="98">
        <v>5.8930149523149077E-3</v>
      </c>
      <c r="U89" s="98">
        <v>5.7802244168714155E-3</v>
      </c>
      <c r="V89" s="98">
        <v>5.0832223461260723E-3</v>
      </c>
      <c r="W89" s="98">
        <v>5.010717625673536E-3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4.64985875555242E-5</v>
      </c>
      <c r="J90" s="101">
        <v>1.4167967653561968E-4</v>
      </c>
      <c r="K90" s="101">
        <v>2.9475034606736458E-4</v>
      </c>
      <c r="L90" s="101">
        <v>7.2788146340148937E-4</v>
      </c>
      <c r="M90" s="101">
        <v>6.1769880679977333E-4</v>
      </c>
      <c r="N90" s="101">
        <v>6.8303364563743814E-4</v>
      </c>
      <c r="O90" s="101">
        <v>8.711588657307021E-4</v>
      </c>
      <c r="P90" s="101">
        <v>7.9483907680046387E-4</v>
      </c>
      <c r="Q90" s="101">
        <v>9.2363662205812336E-4</v>
      </c>
      <c r="R90" s="101">
        <v>1.5248365289474402E-3</v>
      </c>
      <c r="S90" s="101">
        <v>2.1061581014605478E-3</v>
      </c>
      <c r="T90" s="101">
        <v>2.5236013885753853E-3</v>
      </c>
      <c r="U90" s="101">
        <v>2.5154851018457207E-3</v>
      </c>
      <c r="V90" s="101">
        <v>1.9336242580290908E-3</v>
      </c>
      <c r="W90" s="101">
        <v>2.0421509124184164E-3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8.6408613080046599E-5</v>
      </c>
      <c r="J91" s="104">
        <v>2.1029909916819517E-4</v>
      </c>
      <c r="K91" s="104">
        <v>4.2157180192275425E-4</v>
      </c>
      <c r="L91" s="104">
        <v>1.0163815008639953E-3</v>
      </c>
      <c r="M91" s="104">
        <v>9.0828084867666532E-4</v>
      </c>
      <c r="N91" s="104">
        <v>9.6901709288215766E-4</v>
      </c>
      <c r="O91" s="104">
        <v>1.6094515478196933E-3</v>
      </c>
      <c r="P91" s="104">
        <v>1.5916585364482612E-3</v>
      </c>
      <c r="Q91" s="104">
        <v>1.6444771956048709E-3</v>
      </c>
      <c r="R91" s="104">
        <v>2.0069244173484646E-3</v>
      </c>
      <c r="S91" s="104">
        <v>2.5341447237075469E-3</v>
      </c>
      <c r="T91" s="104">
        <v>3.369413563739522E-3</v>
      </c>
      <c r="U91" s="104">
        <v>3.2647393150256948E-3</v>
      </c>
      <c r="V91" s="104">
        <v>3.1495980880969819E-3</v>
      </c>
      <c r="W91" s="104">
        <v>2.9685667132551196E-3</v>
      </c>
      <c r="DA91" s="132" t="s">
        <v>1823</v>
      </c>
    </row>
    <row r="92" spans="1:105" ht="12" customHeight="1" x14ac:dyDescent="0.25">
      <c r="A92" s="106" t="s">
        <v>124</v>
      </c>
      <c r="B92" s="101">
        <v>0.64056546729271635</v>
      </c>
      <c r="C92" s="101">
        <v>0.64295912284788836</v>
      </c>
      <c r="D92" s="101">
        <v>0.74272291886486363</v>
      </c>
      <c r="E92" s="101">
        <v>1.182120690814813</v>
      </c>
      <c r="F92" s="101">
        <v>2.1624253162687062</v>
      </c>
      <c r="G92" s="101">
        <v>3.1318862309627455</v>
      </c>
      <c r="H92" s="101">
        <v>3.9705163599498801</v>
      </c>
      <c r="I92" s="101">
        <v>4.3850056924698473</v>
      </c>
      <c r="J92" s="101">
        <v>4.2405169826075504</v>
      </c>
      <c r="K92" s="101">
        <v>4.9499784713343242</v>
      </c>
      <c r="L92" s="101">
        <v>5.2437327427050473</v>
      </c>
      <c r="M92" s="101">
        <v>5.5039111968024281</v>
      </c>
      <c r="N92" s="101">
        <v>5.7857688830424339</v>
      </c>
      <c r="O92" s="101">
        <v>5.8818672320725982</v>
      </c>
      <c r="P92" s="101">
        <v>6.6981465748449178</v>
      </c>
      <c r="Q92" s="101">
        <v>6.3321810360191124</v>
      </c>
      <c r="R92" s="101">
        <v>7.0914590198042404</v>
      </c>
      <c r="S92" s="101">
        <v>6.7018583168723902</v>
      </c>
      <c r="T92" s="101">
        <v>6.2568491565424686</v>
      </c>
      <c r="U92" s="101">
        <v>6.2926798119467069</v>
      </c>
      <c r="V92" s="101">
        <v>5.8230902992549911</v>
      </c>
      <c r="W92" s="101">
        <v>5.7994580991522469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2.0259158648881147E-4</v>
      </c>
      <c r="F93" s="104">
        <v>3.2786319322342154E-4</v>
      </c>
      <c r="G93" s="104">
        <v>7.9450001687384321E-4</v>
      </c>
      <c r="H93" s="104">
        <v>1.0956483254965495E-3</v>
      </c>
      <c r="I93" s="104">
        <v>1.7148472788290261E-3</v>
      </c>
      <c r="J93" s="104">
        <v>1.9528317399283763E-3</v>
      </c>
      <c r="K93" s="104">
        <v>3.8612587585436105E-3</v>
      </c>
      <c r="L93" s="104">
        <v>5.0470948436080465E-3</v>
      </c>
      <c r="M93" s="104">
        <v>6.2365562463078004E-3</v>
      </c>
      <c r="N93" s="104">
        <v>6.3024453555428862E-3</v>
      </c>
      <c r="O93" s="104">
        <v>7.5390471761782648E-3</v>
      </c>
      <c r="P93" s="104">
        <v>1.023166506128546E-2</v>
      </c>
      <c r="Q93" s="104">
        <v>1.0546970070488233E-2</v>
      </c>
      <c r="R93" s="104">
        <v>1.3939760721619499E-2</v>
      </c>
      <c r="S93" s="104">
        <v>1.4074365159084695E-2</v>
      </c>
      <c r="T93" s="104">
        <v>1.3380976757980355E-2</v>
      </c>
      <c r="U93" s="104">
        <v>1.3486435751521813E-2</v>
      </c>
      <c r="V93" s="104">
        <v>1.2514446070297093E-2</v>
      </c>
      <c r="W93" s="104">
        <v>1.2390730765364259E-2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8.9192039100043376E-5</v>
      </c>
      <c r="F94" s="98">
        <v>1.3572414176001656E-4</v>
      </c>
      <c r="G94" s="98">
        <v>3.35738917487516E-4</v>
      </c>
      <c r="H94" s="98">
        <v>4.6970826611724851E-4</v>
      </c>
      <c r="I94" s="98">
        <v>7.7578165510285881E-4</v>
      </c>
      <c r="J94" s="98">
        <v>7.8835701238260509E-4</v>
      </c>
      <c r="K94" s="98">
        <v>1.5990597708875104E-3</v>
      </c>
      <c r="L94" s="98">
        <v>2.1029129521487008E-3</v>
      </c>
      <c r="M94" s="98">
        <v>2.5310211349027886E-3</v>
      </c>
      <c r="N94" s="98">
        <v>2.6116253057946069E-3</v>
      </c>
      <c r="O94" s="98">
        <v>2.6453501299718027E-3</v>
      </c>
      <c r="P94" s="98">
        <v>3.4077040168776201E-3</v>
      </c>
      <c r="Q94" s="98">
        <v>3.782484300505097E-3</v>
      </c>
      <c r="R94" s="98">
        <v>6.0181344837258134E-3</v>
      </c>
      <c r="S94" s="98">
        <v>6.3851597859995507E-3</v>
      </c>
      <c r="T94" s="98">
        <v>5.7202860485054408E-3</v>
      </c>
      <c r="U94" s="98">
        <v>5.8627633352565179E-3</v>
      </c>
      <c r="V94" s="98">
        <v>4.751023732878946E-3</v>
      </c>
      <c r="W94" s="98">
        <v>5.0339790377850989E-3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1.1339954738876808E-4</v>
      </c>
      <c r="F95" s="98">
        <v>1.9213905146340499E-4</v>
      </c>
      <c r="G95" s="98">
        <v>4.5876109938632721E-4</v>
      </c>
      <c r="H95" s="98">
        <v>6.2594005937930092E-4</v>
      </c>
      <c r="I95" s="98">
        <v>9.3906562372616728E-4</v>
      </c>
      <c r="J95" s="98">
        <v>1.1644747275457712E-3</v>
      </c>
      <c r="K95" s="98">
        <v>2.2621989876561001E-3</v>
      </c>
      <c r="L95" s="98">
        <v>2.9441818914593453E-3</v>
      </c>
      <c r="M95" s="98">
        <v>3.7055351114050118E-3</v>
      </c>
      <c r="N95" s="98">
        <v>3.6908200497482793E-3</v>
      </c>
      <c r="O95" s="98">
        <v>4.8936970462064621E-3</v>
      </c>
      <c r="P95" s="98">
        <v>6.8239610444078402E-3</v>
      </c>
      <c r="Q95" s="98">
        <v>6.7644857699831352E-3</v>
      </c>
      <c r="R95" s="98">
        <v>7.9216262378936867E-3</v>
      </c>
      <c r="S95" s="98">
        <v>7.6892053730851445E-3</v>
      </c>
      <c r="T95" s="98">
        <v>7.6606907094749141E-3</v>
      </c>
      <c r="U95" s="98">
        <v>7.6236724162652954E-3</v>
      </c>
      <c r="V95" s="98">
        <v>7.763422337418148E-3</v>
      </c>
      <c r="W95" s="98">
        <v>7.35675172757916E-3</v>
      </c>
      <c r="DA95" s="63" t="s">
        <v>1827</v>
      </c>
    </row>
    <row r="96" spans="1:105" ht="12" customHeight="1" x14ac:dyDescent="0.25">
      <c r="A96" s="106" t="s">
        <v>122</v>
      </c>
      <c r="B96" s="101">
        <v>7.7712062942882847</v>
      </c>
      <c r="C96" s="101">
        <v>7.4881413895027222</v>
      </c>
      <c r="D96" s="101">
        <v>8.1622254958990741</v>
      </c>
      <c r="E96" s="101">
        <v>9.0603684790555548</v>
      </c>
      <c r="F96" s="101">
        <v>10.336319132758515</v>
      </c>
      <c r="G96" s="101">
        <v>13.186008121233179</v>
      </c>
      <c r="H96" s="101">
        <v>17.962454119764299</v>
      </c>
      <c r="I96" s="101">
        <v>25.184465500918641</v>
      </c>
      <c r="J96" s="101">
        <v>28.880267963650567</v>
      </c>
      <c r="K96" s="101">
        <v>33.757066536149352</v>
      </c>
      <c r="L96" s="101">
        <v>37.331281852180027</v>
      </c>
      <c r="M96" s="101">
        <v>38.460082430738204</v>
      </c>
      <c r="N96" s="101">
        <v>42.542922801320657</v>
      </c>
      <c r="O96" s="101">
        <v>43.06465484257523</v>
      </c>
      <c r="P96" s="101">
        <v>44.579301486098416</v>
      </c>
      <c r="Q96" s="101">
        <v>44.368987553297934</v>
      </c>
      <c r="R96" s="101">
        <v>45.962509740685931</v>
      </c>
      <c r="S96" s="101">
        <v>45.669486210926671</v>
      </c>
      <c r="T96" s="101">
        <v>45.304979116186743</v>
      </c>
      <c r="U96" s="101">
        <v>45.423285854270539</v>
      </c>
      <c r="V96" s="101">
        <v>43.173805776501588</v>
      </c>
      <c r="W96" s="101">
        <v>43.452299184645284</v>
      </c>
      <c r="DA96" s="131" t="s">
        <v>1828</v>
      </c>
    </row>
    <row r="97" spans="1:105" ht="12" customHeight="1" x14ac:dyDescent="0.25">
      <c r="A97" s="107" t="s">
        <v>121</v>
      </c>
      <c r="B97" s="104">
        <v>2.4803778345546659E-2</v>
      </c>
      <c r="C97" s="104">
        <v>6.6176145579700474E-2</v>
      </c>
      <c r="D97" s="104">
        <v>9.135466525590985E-2</v>
      </c>
      <c r="E97" s="104">
        <v>0.18208620985139268</v>
      </c>
      <c r="F97" s="104">
        <v>0.19502649201109462</v>
      </c>
      <c r="G97" s="104">
        <v>0.22453943854075303</v>
      </c>
      <c r="H97" s="104">
        <v>0.3990340435661105</v>
      </c>
      <c r="I97" s="104">
        <v>1.3340762241485757</v>
      </c>
      <c r="J97" s="104">
        <v>1.9415097716421836</v>
      </c>
      <c r="K97" s="104">
        <v>4.027047692255505</v>
      </c>
      <c r="L97" s="104">
        <v>4.7838461994061916</v>
      </c>
      <c r="M97" s="104">
        <v>5.1892048964553936</v>
      </c>
      <c r="N97" s="104">
        <v>5.5011367346071154</v>
      </c>
      <c r="O97" s="104">
        <v>6.1064573543921625</v>
      </c>
      <c r="P97" s="104">
        <v>7.0654472237128427</v>
      </c>
      <c r="Q97" s="104">
        <v>8.2637830578321534</v>
      </c>
      <c r="R97" s="104">
        <v>9.1294471436059546</v>
      </c>
      <c r="S97" s="104">
        <v>9.659737933571046</v>
      </c>
      <c r="T97" s="104">
        <v>9.8090958560233759</v>
      </c>
      <c r="U97" s="104">
        <v>9.7709601321048858</v>
      </c>
      <c r="V97" s="104">
        <v>9.1962365441340275</v>
      </c>
      <c r="W97" s="104">
        <v>9.2434078857944542</v>
      </c>
      <c r="DA97" s="132" t="s">
        <v>1829</v>
      </c>
    </row>
    <row r="98" spans="1:105" ht="12" customHeight="1" x14ac:dyDescent="0.25">
      <c r="A98" s="108" t="s">
        <v>53</v>
      </c>
      <c r="B98" s="98">
        <v>1.0750116936280205E-2</v>
      </c>
      <c r="C98" s="98">
        <v>2.8013788739401992E-2</v>
      </c>
      <c r="D98" s="98">
        <v>3.9555360780689601E-2</v>
      </c>
      <c r="E98" s="98">
        <v>8.0197438243235039E-2</v>
      </c>
      <c r="F98" s="98">
        <v>8.0734329253844009E-2</v>
      </c>
      <c r="G98" s="98">
        <v>9.490331799495795E-2</v>
      </c>
      <c r="H98" s="98">
        <v>0.1711189269568186</v>
      </c>
      <c r="I98" s="98">
        <v>0.60385230780390808</v>
      </c>
      <c r="J98" s="98">
        <v>0.78432252093490007</v>
      </c>
      <c r="K98" s="98">
        <v>1.6698147467536393</v>
      </c>
      <c r="L98" s="98">
        <v>1.9941735089288082</v>
      </c>
      <c r="M98" s="98">
        <v>2.1063483953268762</v>
      </c>
      <c r="N98" s="98">
        <v>2.2810389214003148</v>
      </c>
      <c r="O98" s="98">
        <v>2.144717624087058</v>
      </c>
      <c r="P98" s="98">
        <v>2.3548507926162565</v>
      </c>
      <c r="Q98" s="98">
        <v>2.9694116862281277</v>
      </c>
      <c r="R98" s="98">
        <v>3.9428924030180998</v>
      </c>
      <c r="S98" s="98">
        <v>4.3864350395332181</v>
      </c>
      <c r="T98" s="98">
        <v>4.2011893032107608</v>
      </c>
      <c r="U98" s="98">
        <v>4.2516904446800261</v>
      </c>
      <c r="V98" s="98">
        <v>3.4968347409808795</v>
      </c>
      <c r="W98" s="98">
        <v>3.7607853903178436</v>
      </c>
      <c r="DA98" s="63" t="s">
        <v>1830</v>
      </c>
    </row>
    <row r="99" spans="1:105" ht="12" customHeight="1" x14ac:dyDescent="0.25">
      <c r="A99" s="108" t="s">
        <v>52</v>
      </c>
      <c r="B99" s="98">
        <v>1.4053661409266456E-2</v>
      </c>
      <c r="C99" s="98">
        <v>3.8162356840298478E-2</v>
      </c>
      <c r="D99" s="98">
        <v>5.1799304475220249E-2</v>
      </c>
      <c r="E99" s="98">
        <v>0.10188877160815764</v>
      </c>
      <c r="F99" s="98">
        <v>0.11429216275725063</v>
      </c>
      <c r="G99" s="98">
        <v>0.12963612054579507</v>
      </c>
      <c r="H99" s="98">
        <v>0.22791511660929187</v>
      </c>
      <c r="I99" s="98">
        <v>0.73022391634466766</v>
      </c>
      <c r="J99" s="98">
        <v>1.1571872507072836</v>
      </c>
      <c r="K99" s="98">
        <v>2.3572329455018659</v>
      </c>
      <c r="L99" s="98">
        <v>2.7896726904773832</v>
      </c>
      <c r="M99" s="98">
        <v>3.0828565011285169</v>
      </c>
      <c r="N99" s="98">
        <v>3.220097813206801</v>
      </c>
      <c r="O99" s="98">
        <v>3.9617397303051045</v>
      </c>
      <c r="P99" s="98">
        <v>4.7105964310965867</v>
      </c>
      <c r="Q99" s="98">
        <v>5.2943713716040266</v>
      </c>
      <c r="R99" s="98">
        <v>5.1865547405878543</v>
      </c>
      <c r="S99" s="98">
        <v>5.2733028940378279</v>
      </c>
      <c r="T99" s="98">
        <v>5.607906552812616</v>
      </c>
      <c r="U99" s="98">
        <v>5.5192696874248597</v>
      </c>
      <c r="V99" s="98">
        <v>5.6994018031531484</v>
      </c>
      <c r="W99" s="98">
        <v>5.4826224954766101</v>
      </c>
      <c r="DA99" s="63" t="s">
        <v>1831</v>
      </c>
    </row>
    <row r="100" spans="1:105" ht="12" customHeight="1" x14ac:dyDescent="0.25">
      <c r="A100" s="121" t="s">
        <v>54</v>
      </c>
      <c r="B100" s="122">
        <v>1.5910015020409509</v>
      </c>
      <c r="C100" s="122">
        <v>1.6118903068796797</v>
      </c>
      <c r="D100" s="122">
        <v>1.7231767018849002</v>
      </c>
      <c r="E100" s="122">
        <v>2.1504210988018619</v>
      </c>
      <c r="F100" s="122">
        <v>2.5122067824499523</v>
      </c>
      <c r="G100" s="122">
        <v>3.278149425020358</v>
      </c>
      <c r="H100" s="122">
        <v>4.0965814763081552</v>
      </c>
      <c r="I100" s="122">
        <v>5.4669929454877311</v>
      </c>
      <c r="J100" s="122">
        <v>5.7169797550436243</v>
      </c>
      <c r="K100" s="122">
        <v>6.8729911949715587</v>
      </c>
      <c r="L100" s="122">
        <v>7.7046678575785075</v>
      </c>
      <c r="M100" s="122">
        <v>7.6681613588380717</v>
      </c>
      <c r="N100" s="122">
        <v>8.4135056713684104</v>
      </c>
      <c r="O100" s="122">
        <v>8.6577796590547909</v>
      </c>
      <c r="P100" s="122">
        <v>8.9560688098692403</v>
      </c>
      <c r="Q100" s="122">
        <v>9.6219989155030934</v>
      </c>
      <c r="R100" s="122">
        <v>9.9739906917558017</v>
      </c>
      <c r="S100" s="122">
        <v>10.023953869147405</v>
      </c>
      <c r="T100" s="122">
        <v>9.9030269821189219</v>
      </c>
      <c r="U100" s="122">
        <v>9.744609444488697</v>
      </c>
      <c r="V100" s="122">
        <v>10.248337492512766</v>
      </c>
      <c r="W100" s="122">
        <v>10.250474357787153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5.9115715967406827E-2</v>
      </c>
      <c r="C102" s="98">
        <v>6.1113525544598049E-2</v>
      </c>
      <c r="D102" s="98">
        <v>7.2269979839397008E-2</v>
      </c>
      <c r="E102" s="98">
        <v>9.8187502433942114E-2</v>
      </c>
      <c r="F102" s="98">
        <v>0.12149257825758919</v>
      </c>
      <c r="G102" s="98">
        <v>0.16089378222607711</v>
      </c>
      <c r="H102" s="98">
        <v>0.24107552340668617</v>
      </c>
      <c r="I102" s="98">
        <v>0.36611657944725684</v>
      </c>
      <c r="J102" s="98">
        <v>0.38933499267184518</v>
      </c>
      <c r="K102" s="98">
        <v>0.50780688633040694</v>
      </c>
      <c r="L102" s="98">
        <v>0.5509578135966231</v>
      </c>
      <c r="M102" s="98">
        <v>0.58414411728270821</v>
      </c>
      <c r="N102" s="98">
        <v>0.61803381658379153</v>
      </c>
      <c r="O102" s="98">
        <v>0.62246913924748126</v>
      </c>
      <c r="P102" s="98">
        <v>0.69604341949214066</v>
      </c>
      <c r="Q102" s="98">
        <v>0.68154071146019879</v>
      </c>
      <c r="R102" s="98">
        <v>0.75722011809481471</v>
      </c>
      <c r="S102" s="98">
        <v>0.74732252071109051</v>
      </c>
      <c r="T102" s="98">
        <v>0.7263255757729804</v>
      </c>
      <c r="U102" s="98">
        <v>0.7362367136876099</v>
      </c>
      <c r="V102" s="98">
        <v>0.66696432290070695</v>
      </c>
      <c r="W102" s="98">
        <v>0.66301062894890983</v>
      </c>
      <c r="DA102" s="63" t="s">
        <v>1834</v>
      </c>
    </row>
    <row r="103" spans="1:105" ht="12" customHeight="1" x14ac:dyDescent="0.25">
      <c r="A103" s="109" t="s">
        <v>120</v>
      </c>
      <c r="B103" s="33">
        <v>1.5318857860735442</v>
      </c>
      <c r="C103" s="33">
        <v>1.5507767813350817</v>
      </c>
      <c r="D103" s="33">
        <v>1.6509067220455031</v>
      </c>
      <c r="E103" s="33">
        <v>2.0522335963679197</v>
      </c>
      <c r="F103" s="33">
        <v>2.390714204192363</v>
      </c>
      <c r="G103" s="33">
        <v>3.117255642794281</v>
      </c>
      <c r="H103" s="33">
        <v>3.8555059529014688</v>
      </c>
      <c r="I103" s="33">
        <v>5.1008763660404739</v>
      </c>
      <c r="J103" s="33">
        <v>5.3276447623717793</v>
      </c>
      <c r="K103" s="33">
        <v>6.3651843086411519</v>
      </c>
      <c r="L103" s="33">
        <v>7.1537100439818841</v>
      </c>
      <c r="M103" s="33">
        <v>7.0840172415553635</v>
      </c>
      <c r="N103" s="33">
        <v>7.7954718547846191</v>
      </c>
      <c r="O103" s="33">
        <v>8.0353105198073091</v>
      </c>
      <c r="P103" s="33">
        <v>8.2600253903771002</v>
      </c>
      <c r="Q103" s="33">
        <v>8.9404582040428942</v>
      </c>
      <c r="R103" s="33">
        <v>9.2167705736609875</v>
      </c>
      <c r="S103" s="33">
        <v>9.2766313484363145</v>
      </c>
      <c r="T103" s="33">
        <v>9.1767014063459413</v>
      </c>
      <c r="U103" s="33">
        <v>9.0083727308010868</v>
      </c>
      <c r="V103" s="33">
        <v>9.5813731696120588</v>
      </c>
      <c r="W103" s="33">
        <v>9.5874637288382427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15.222091185320846</v>
      </c>
      <c r="C124" s="117">
        <f t="shared" si="42"/>
        <v>13.435942151379688</v>
      </c>
      <c r="D124" s="117">
        <f t="shared" si="42"/>
        <v>13.722453087476556</v>
      </c>
      <c r="E124" s="117">
        <f t="shared" si="42"/>
        <v>13.582658083370257</v>
      </c>
      <c r="F124" s="117">
        <f t="shared" si="42"/>
        <v>13.434972000039105</v>
      </c>
      <c r="G124" s="117">
        <f t="shared" si="42"/>
        <v>12.780942495772498</v>
      </c>
      <c r="H124" s="117">
        <f t="shared" si="42"/>
        <v>12.692267584262504</v>
      </c>
      <c r="I124" s="117">
        <f t="shared" si="42"/>
        <v>13.345373660832863</v>
      </c>
      <c r="J124" s="117">
        <f t="shared" si="42"/>
        <v>12.902614820001988</v>
      </c>
      <c r="K124" s="117">
        <f t="shared" si="42"/>
        <v>11.426615369006536</v>
      </c>
      <c r="L124" s="117">
        <f t="shared" si="42"/>
        <v>11.472061425599527</v>
      </c>
      <c r="M124" s="117">
        <f t="shared" si="42"/>
        <v>12.679965664772249</v>
      </c>
      <c r="N124" s="117">
        <f t="shared" si="42"/>
        <v>13.540212898110871</v>
      </c>
      <c r="O124" s="117">
        <f t="shared" si="42"/>
        <v>12.505937271632733</v>
      </c>
      <c r="P124" s="117">
        <f t="shared" si="42"/>
        <v>12.632846112908402</v>
      </c>
      <c r="Q124" s="117">
        <f t="shared" si="42"/>
        <v>12.037724460381718</v>
      </c>
      <c r="R124" s="117">
        <f t="shared" ref="R124:V124" si="43">R125+R128+R130+R139</f>
        <v>11.694867696669053</v>
      </c>
      <c r="S124" s="117">
        <f t="shared" si="43"/>
        <v>11.667084713410647</v>
      </c>
      <c r="T124" s="117">
        <f t="shared" si="43"/>
        <v>12.395385797120397</v>
      </c>
      <c r="U124" s="117">
        <f t="shared" si="43"/>
        <v>12.502409933301486</v>
      </c>
      <c r="V124" s="117">
        <f t="shared" si="43"/>
        <v>13.20345573381786</v>
      </c>
      <c r="W124" s="117">
        <f t="shared" ref="W124" si="44">W125+W128+W130+W139</f>
        <v>14.287721409063533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13.450559141500078</v>
      </c>
      <c r="C125" s="122">
        <f t="shared" si="45"/>
        <v>11.788273512641968</v>
      </c>
      <c r="D125" s="122">
        <f t="shared" si="45"/>
        <v>12.075795950442037</v>
      </c>
      <c r="E125" s="122">
        <f t="shared" si="45"/>
        <v>11.916765781791282</v>
      </c>
      <c r="F125" s="122">
        <f t="shared" si="45"/>
        <v>11.670037633276452</v>
      </c>
      <c r="G125" s="122">
        <f t="shared" si="45"/>
        <v>10.939402013925639</v>
      </c>
      <c r="H125" s="122">
        <f t="shared" si="45"/>
        <v>10.760170069003127</v>
      </c>
      <c r="I125" s="122">
        <f t="shared" si="45"/>
        <v>11.40815976495896</v>
      </c>
      <c r="J125" s="122">
        <f t="shared" si="45"/>
        <v>11.100856661413024</v>
      </c>
      <c r="K125" s="122">
        <f t="shared" si="45"/>
        <v>9.5972722165363002</v>
      </c>
      <c r="L125" s="122">
        <f t="shared" si="45"/>
        <v>9.6547927171947752</v>
      </c>
      <c r="M125" s="122">
        <f t="shared" si="45"/>
        <v>10.844106067020764</v>
      </c>
      <c r="N125" s="122">
        <f t="shared" si="45"/>
        <v>11.58606466775346</v>
      </c>
      <c r="O125" s="122">
        <f t="shared" si="45"/>
        <v>10.551382716757223</v>
      </c>
      <c r="P125" s="122">
        <f t="shared" si="45"/>
        <v>10.618846700335281</v>
      </c>
      <c r="Q125" s="122">
        <f t="shared" si="45"/>
        <v>10.070093061620522</v>
      </c>
      <c r="R125" s="122">
        <f t="shared" ref="R125:V125" si="46">SUM(R126:R127)</f>
        <v>9.7634031892122248</v>
      </c>
      <c r="S125" s="122">
        <f t="shared" si="46"/>
        <v>9.7647137516828248</v>
      </c>
      <c r="T125" s="122">
        <f t="shared" si="46"/>
        <v>10.42589296948911</v>
      </c>
      <c r="U125" s="122">
        <f t="shared" si="46"/>
        <v>10.466492806914754</v>
      </c>
      <c r="V125" s="122">
        <f t="shared" si="46"/>
        <v>11.168268486833259</v>
      </c>
      <c r="W125" s="122">
        <f t="shared" ref="W125" si="47">SUM(W126:W127)</f>
        <v>12.234020985292636</v>
      </c>
      <c r="DA125" s="130" t="s">
        <v>1855</v>
      </c>
    </row>
    <row r="126" spans="1:105" ht="12" customHeight="1" x14ac:dyDescent="0.25">
      <c r="A126" s="97" t="s">
        <v>203</v>
      </c>
      <c r="B126" s="98">
        <v>13.385004737291521</v>
      </c>
      <c r="C126" s="98">
        <v>11.732086066344939</v>
      </c>
      <c r="D126" s="98">
        <v>12.019649366648746</v>
      </c>
      <c r="E126" s="98">
        <v>11.862312943294276</v>
      </c>
      <c r="F126" s="98">
        <v>11.616749108376316</v>
      </c>
      <c r="G126" s="98">
        <v>10.890251056791694</v>
      </c>
      <c r="H126" s="98">
        <v>10.712914447626289</v>
      </c>
      <c r="I126" s="98">
        <v>11.358760687442759</v>
      </c>
      <c r="J126" s="98">
        <v>11.052759046014678</v>
      </c>
      <c r="K126" s="98">
        <v>9.5561915830629047</v>
      </c>
      <c r="L126" s="98">
        <v>9.6140454759306024</v>
      </c>
      <c r="M126" s="98">
        <v>10.798965744362684</v>
      </c>
      <c r="N126" s="98">
        <v>11.538265639292215</v>
      </c>
      <c r="O126" s="98">
        <v>10.508264141877101</v>
      </c>
      <c r="P126" s="98">
        <v>10.575813080520073</v>
      </c>
      <c r="Q126" s="98">
        <v>10.029630084768279</v>
      </c>
      <c r="R126" s="98">
        <v>9.7243620498568699</v>
      </c>
      <c r="S126" s="98">
        <v>9.7259243266772053</v>
      </c>
      <c r="T126" s="98">
        <v>10.384599517966812</v>
      </c>
      <c r="U126" s="98">
        <v>10.425076994423657</v>
      </c>
      <c r="V126" s="98">
        <v>11.124792711196578</v>
      </c>
      <c r="W126" s="98">
        <v>12.186007934207375</v>
      </c>
      <c r="DA126" s="63" t="s">
        <v>1856</v>
      </c>
    </row>
    <row r="127" spans="1:105" ht="12" customHeight="1" x14ac:dyDescent="0.25">
      <c r="A127" s="97" t="s">
        <v>53</v>
      </c>
      <c r="B127" s="98">
        <v>6.5554404208556655E-2</v>
      </c>
      <c r="C127" s="98">
        <v>5.6187446297028557E-2</v>
      </c>
      <c r="D127" s="98">
        <v>5.6146583793290267E-2</v>
      </c>
      <c r="E127" s="98">
        <v>5.4452838497006592E-2</v>
      </c>
      <c r="F127" s="98">
        <v>5.3288524900136004E-2</v>
      </c>
      <c r="G127" s="98">
        <v>4.9150957133943768E-2</v>
      </c>
      <c r="H127" s="98">
        <v>4.7255621376837746E-2</v>
      </c>
      <c r="I127" s="98">
        <v>4.9399077516200325E-2</v>
      </c>
      <c r="J127" s="98">
        <v>4.809761539834536E-2</v>
      </c>
      <c r="K127" s="98">
        <v>4.108063347339487E-2</v>
      </c>
      <c r="L127" s="98">
        <v>4.0747241264172812E-2</v>
      </c>
      <c r="M127" s="98">
        <v>4.5140322658080607E-2</v>
      </c>
      <c r="N127" s="98">
        <v>4.7799028461244696E-2</v>
      </c>
      <c r="O127" s="98">
        <v>4.311857488012133E-2</v>
      </c>
      <c r="P127" s="98">
        <v>4.3033619815208847E-2</v>
      </c>
      <c r="Q127" s="98">
        <v>4.0462976852244155E-2</v>
      </c>
      <c r="R127" s="98">
        <v>3.9041139355354568E-2</v>
      </c>
      <c r="S127" s="98">
        <v>3.8789425005619139E-2</v>
      </c>
      <c r="T127" s="98">
        <v>4.1293451522297908E-2</v>
      </c>
      <c r="U127" s="98">
        <v>4.1415812491098096E-2</v>
      </c>
      <c r="V127" s="98">
        <v>4.3475775636681827E-2</v>
      </c>
      <c r="W127" s="98">
        <v>4.8013051085260793E-2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4.6350222400710723E-3</v>
      </c>
      <c r="C128" s="122">
        <f t="shared" si="48"/>
        <v>6.0111554609649127E-3</v>
      </c>
      <c r="D128" s="122">
        <f t="shared" si="48"/>
        <v>7.4045881040422819E-3</v>
      </c>
      <c r="E128" s="122">
        <f t="shared" si="48"/>
        <v>2.0549328122473082E-2</v>
      </c>
      <c r="F128" s="122">
        <f t="shared" si="48"/>
        <v>9.946722180951004E-3</v>
      </c>
      <c r="G128" s="122">
        <f t="shared" si="48"/>
        <v>1.3342196561410542E-2</v>
      </c>
      <c r="H128" s="122">
        <f t="shared" si="48"/>
        <v>3.3914838124781542E-2</v>
      </c>
      <c r="I128" s="122">
        <f t="shared" si="48"/>
        <v>1.7414674912393943E-2</v>
      </c>
      <c r="J128" s="122">
        <f t="shared" si="48"/>
        <v>2.1694882307836841E-2</v>
      </c>
      <c r="K128" s="122">
        <f t="shared" si="48"/>
        <v>2.5681871438799766E-2</v>
      </c>
      <c r="L128" s="122">
        <f t="shared" si="48"/>
        <v>3.7397129868992574E-2</v>
      </c>
      <c r="M128" s="122">
        <f t="shared" si="48"/>
        <v>2.9930283841698047E-2</v>
      </c>
      <c r="N128" s="122">
        <f t="shared" si="48"/>
        <v>3.3768979390833349E-2</v>
      </c>
      <c r="O128" s="122">
        <f t="shared" si="48"/>
        <v>3.8878507373643421E-2</v>
      </c>
      <c r="P128" s="122">
        <f t="shared" si="48"/>
        <v>3.3240127670258787E-2</v>
      </c>
      <c r="Q128" s="122">
        <f t="shared" si="48"/>
        <v>4.9054152303573878E-2</v>
      </c>
      <c r="R128" s="122">
        <f t="shared" si="48"/>
        <v>4.26091641823153E-2</v>
      </c>
      <c r="S128" s="122">
        <f t="shared" si="48"/>
        <v>4.0160574052219913E-2</v>
      </c>
      <c r="T128" s="122">
        <f t="shared" si="48"/>
        <v>3.9097500958959884E-2</v>
      </c>
      <c r="U128" s="122">
        <f t="shared" si="48"/>
        <v>4.3409882517822775E-2</v>
      </c>
      <c r="V128" s="122">
        <f t="shared" si="48"/>
        <v>7.395879301455284E-2</v>
      </c>
      <c r="W128" s="122">
        <f t="shared" si="48"/>
        <v>7.7421424230977393E-2</v>
      </c>
      <c r="DA128" s="130" t="s">
        <v>1858</v>
      </c>
    </row>
    <row r="129" spans="1:105" ht="12" customHeight="1" x14ac:dyDescent="0.25">
      <c r="A129" s="97" t="s">
        <v>53</v>
      </c>
      <c r="B129" s="98">
        <v>4.6350222400710723E-3</v>
      </c>
      <c r="C129" s="98">
        <v>6.0111554609649127E-3</v>
      </c>
      <c r="D129" s="98">
        <v>7.4045881040422819E-3</v>
      </c>
      <c r="E129" s="98">
        <v>2.0549328122473082E-2</v>
      </c>
      <c r="F129" s="98">
        <v>9.946722180951004E-3</v>
      </c>
      <c r="G129" s="98">
        <v>1.3342196561410542E-2</v>
      </c>
      <c r="H129" s="98">
        <v>3.3914838124781542E-2</v>
      </c>
      <c r="I129" s="98">
        <v>1.7414674912393943E-2</v>
      </c>
      <c r="J129" s="98">
        <v>2.1694882307836841E-2</v>
      </c>
      <c r="K129" s="98">
        <v>2.5681871438799766E-2</v>
      </c>
      <c r="L129" s="98">
        <v>3.7397129868992574E-2</v>
      </c>
      <c r="M129" s="98">
        <v>2.9930283841698047E-2</v>
      </c>
      <c r="N129" s="98">
        <v>3.3768979390833349E-2</v>
      </c>
      <c r="O129" s="98">
        <v>3.8878507373643421E-2</v>
      </c>
      <c r="P129" s="98">
        <v>3.3240127670258787E-2</v>
      </c>
      <c r="Q129" s="98">
        <v>4.9054152303573878E-2</v>
      </c>
      <c r="R129" s="98">
        <v>4.26091641823153E-2</v>
      </c>
      <c r="S129" s="98">
        <v>4.0160574052219913E-2</v>
      </c>
      <c r="T129" s="98">
        <v>3.9097500958959884E-2</v>
      </c>
      <c r="U129" s="98">
        <v>4.3409882517822775E-2</v>
      </c>
      <c r="V129" s="98">
        <v>7.395879301455284E-2</v>
      </c>
      <c r="W129" s="98">
        <v>7.7421424230977393E-2</v>
      </c>
      <c r="DA129" s="63" t="s">
        <v>1859</v>
      </c>
    </row>
    <row r="130" spans="1:105" ht="12" customHeight="1" x14ac:dyDescent="0.25">
      <c r="A130" s="121" t="s">
        <v>55</v>
      </c>
      <c r="B130" s="122">
        <v>1.491340594983972</v>
      </c>
      <c r="C130" s="122">
        <v>1.3763841766350771</v>
      </c>
      <c r="D130" s="122">
        <v>1.3804765271493238</v>
      </c>
      <c r="E130" s="122">
        <v>1.3699650707955142</v>
      </c>
      <c r="F130" s="122">
        <v>1.4708809865726642</v>
      </c>
      <c r="G130" s="122">
        <v>1.5326155923368734</v>
      </c>
      <c r="H130" s="122">
        <v>1.6101339811311843</v>
      </c>
      <c r="I130" s="122">
        <v>1.6385539431068705</v>
      </c>
      <c r="J130" s="122">
        <v>1.5376343301937923</v>
      </c>
      <c r="K130" s="122">
        <v>1.5605293563485314</v>
      </c>
      <c r="L130" s="122">
        <v>1.5376787515165835</v>
      </c>
      <c r="M130" s="122">
        <v>1.5688368673902851</v>
      </c>
      <c r="N130" s="122">
        <v>1.6687120223072733</v>
      </c>
      <c r="O130" s="122">
        <v>1.6632538039907845</v>
      </c>
      <c r="P130" s="122">
        <v>1.7240304839253666</v>
      </c>
      <c r="Q130" s="122">
        <v>1.6586726647557528</v>
      </c>
      <c r="R130" s="122">
        <v>1.6354531084690134</v>
      </c>
      <c r="S130" s="122">
        <v>1.6126291123930132</v>
      </c>
      <c r="T130" s="122">
        <v>1.6735230057179604</v>
      </c>
      <c r="U130" s="122">
        <v>1.7311445056186225</v>
      </c>
      <c r="V130" s="122">
        <v>1.6793827274245392</v>
      </c>
      <c r="W130" s="122">
        <v>1.6932293603126944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1.4866160657752965</v>
      </c>
      <c r="C135" s="101">
        <v>1.3662571875405767</v>
      </c>
      <c r="D135" s="101">
        <v>1.3675708241260605</v>
      </c>
      <c r="E135" s="101">
        <v>1.3486297957326272</v>
      </c>
      <c r="F135" s="101">
        <v>1.4480404183081848</v>
      </c>
      <c r="G135" s="101">
        <v>1.5083234838233159</v>
      </c>
      <c r="H135" s="101">
        <v>1.5778253083926113</v>
      </c>
      <c r="I135" s="101">
        <v>1.5872309177257293</v>
      </c>
      <c r="J135" s="101">
        <v>1.4768899748609536</v>
      </c>
      <c r="K135" s="101">
        <v>1.4527711777348782</v>
      </c>
      <c r="L135" s="101">
        <v>1.4071033918603195</v>
      </c>
      <c r="M135" s="101">
        <v>1.4127037623216265</v>
      </c>
      <c r="N135" s="101">
        <v>1.4985924627407718</v>
      </c>
      <c r="O135" s="101">
        <v>1.4689042715213509</v>
      </c>
      <c r="P135" s="101">
        <v>1.5065944467536008</v>
      </c>
      <c r="Q135" s="101">
        <v>1.4326725583928672</v>
      </c>
      <c r="R135" s="101">
        <v>1.400971818983564</v>
      </c>
      <c r="S135" s="101">
        <v>1.3620737553122637</v>
      </c>
      <c r="T135" s="101">
        <v>1.406411626939559</v>
      </c>
      <c r="U135" s="101">
        <v>1.4556487665608671</v>
      </c>
      <c r="V135" s="101">
        <v>1.4108337803365218</v>
      </c>
      <c r="W135" s="101">
        <v>1.4205511021654011</v>
      </c>
      <c r="DA135" s="131" t="s">
        <v>1865</v>
      </c>
    </row>
    <row r="136" spans="1:105" ht="12" customHeight="1" x14ac:dyDescent="0.25">
      <c r="A136" s="107" t="s">
        <v>121</v>
      </c>
      <c r="B136" s="104">
        <v>4.724529208675555E-3</v>
      </c>
      <c r="C136" s="104">
        <v>1.0126989094500315E-2</v>
      </c>
      <c r="D136" s="104">
        <v>1.2905703023263417E-2</v>
      </c>
      <c r="E136" s="104">
        <v>2.1335275062887026E-2</v>
      </c>
      <c r="F136" s="104">
        <v>2.2840568264479444E-2</v>
      </c>
      <c r="G136" s="104">
        <v>2.4292108513557537E-2</v>
      </c>
      <c r="H136" s="104">
        <v>3.2308672738573067E-2</v>
      </c>
      <c r="I136" s="104">
        <v>5.1323025381141196E-2</v>
      </c>
      <c r="J136" s="104">
        <v>6.0744355332838618E-2</v>
      </c>
      <c r="K136" s="104">
        <v>0.10775817861365314</v>
      </c>
      <c r="L136" s="104">
        <v>0.13057535965626402</v>
      </c>
      <c r="M136" s="104">
        <v>0.15613310506865852</v>
      </c>
      <c r="N136" s="104">
        <v>0.17011955956650143</v>
      </c>
      <c r="O136" s="104">
        <v>0.19434953246943348</v>
      </c>
      <c r="P136" s="104">
        <v>0.21743603717176579</v>
      </c>
      <c r="Q136" s="104">
        <v>0.22600010636288564</v>
      </c>
      <c r="R136" s="104">
        <v>0.23448128948544941</v>
      </c>
      <c r="S136" s="104">
        <v>0.25055535708074955</v>
      </c>
      <c r="T136" s="104">
        <v>0.26711137877840146</v>
      </c>
      <c r="U136" s="104">
        <v>0.2754957390577556</v>
      </c>
      <c r="V136" s="104">
        <v>0.26854894708801735</v>
      </c>
      <c r="W136" s="104">
        <v>0.27267825814729341</v>
      </c>
      <c r="DA136" s="132" t="s">
        <v>1866</v>
      </c>
    </row>
    <row r="137" spans="1:105" ht="12" customHeight="1" x14ac:dyDescent="0.25">
      <c r="A137" s="108" t="s">
        <v>53</v>
      </c>
      <c r="B137" s="98">
        <v>2.04764132119623E-3</v>
      </c>
      <c r="C137" s="98">
        <v>4.2869727539190982E-3</v>
      </c>
      <c r="D137" s="98">
        <v>5.5879985743869454E-3</v>
      </c>
      <c r="E137" s="98">
        <v>9.3968368370935598E-3</v>
      </c>
      <c r="F137" s="98">
        <v>9.4552177993566192E-3</v>
      </c>
      <c r="G137" s="98">
        <v>1.0267246208561955E-2</v>
      </c>
      <c r="H137" s="98">
        <v>1.3855021894911779E-2</v>
      </c>
      <c r="I137" s="98">
        <v>2.3230702083503398E-2</v>
      </c>
      <c r="J137" s="98">
        <v>2.4539235703624287E-2</v>
      </c>
      <c r="K137" s="98">
        <v>4.4681913273197503E-2</v>
      </c>
      <c r="L137" s="98">
        <v>5.4431081663472929E-2</v>
      </c>
      <c r="M137" s="98">
        <v>6.3375935597265426E-2</v>
      </c>
      <c r="N137" s="98">
        <v>7.0539845741606239E-2</v>
      </c>
      <c r="O137" s="98">
        <v>6.8259686972261646E-2</v>
      </c>
      <c r="P137" s="98">
        <v>7.2469499561020459E-2</v>
      </c>
      <c r="Q137" s="98">
        <v>8.1208249566367449E-2</v>
      </c>
      <c r="R137" s="98">
        <v>0.10126949424419279</v>
      </c>
      <c r="S137" s="98">
        <v>0.1137758400072308</v>
      </c>
      <c r="T137" s="98">
        <v>0.1144025385989685</v>
      </c>
      <c r="U137" s="98">
        <v>0.11987794295191659</v>
      </c>
      <c r="V137" s="98">
        <v>0.10211473827630239</v>
      </c>
      <c r="W137" s="98">
        <v>0.11094224361489598</v>
      </c>
      <c r="DA137" s="63" t="s">
        <v>1867</v>
      </c>
    </row>
    <row r="138" spans="1:105" ht="12" customHeight="1" x14ac:dyDescent="0.25">
      <c r="A138" s="108" t="s">
        <v>52</v>
      </c>
      <c r="B138" s="98">
        <v>2.676887887479325E-3</v>
      </c>
      <c r="C138" s="98">
        <v>5.8400163405812168E-3</v>
      </c>
      <c r="D138" s="98">
        <v>7.3177044488764711E-3</v>
      </c>
      <c r="E138" s="98">
        <v>1.1938438225793466E-2</v>
      </c>
      <c r="F138" s="98">
        <v>1.3385350465122823E-2</v>
      </c>
      <c r="G138" s="98">
        <v>1.402486230499558E-2</v>
      </c>
      <c r="H138" s="98">
        <v>1.8453650843661289E-2</v>
      </c>
      <c r="I138" s="98">
        <v>2.8092323297637795E-2</v>
      </c>
      <c r="J138" s="98">
        <v>3.6205119629214327E-2</v>
      </c>
      <c r="K138" s="98">
        <v>6.3076265340455642E-2</v>
      </c>
      <c r="L138" s="98">
        <v>7.6144277992791096E-2</v>
      </c>
      <c r="M138" s="98">
        <v>9.2757169471393078E-2</v>
      </c>
      <c r="N138" s="98">
        <v>9.957971382489518E-2</v>
      </c>
      <c r="O138" s="98">
        <v>0.12608984549717184</v>
      </c>
      <c r="P138" s="98">
        <v>0.14496653761074535</v>
      </c>
      <c r="Q138" s="98">
        <v>0.14479185679651818</v>
      </c>
      <c r="R138" s="98">
        <v>0.13321179524125662</v>
      </c>
      <c r="S138" s="98">
        <v>0.13677951707351874</v>
      </c>
      <c r="T138" s="98">
        <v>0.15270884017943295</v>
      </c>
      <c r="U138" s="98">
        <v>0.15561779610583898</v>
      </c>
      <c r="V138" s="98">
        <v>0.16643420881171495</v>
      </c>
      <c r="W138" s="98">
        <v>0.16173601453239742</v>
      </c>
      <c r="DA138" s="63" t="s">
        <v>1868</v>
      </c>
    </row>
    <row r="139" spans="1:105" ht="12" customHeight="1" x14ac:dyDescent="0.25">
      <c r="A139" s="121" t="s">
        <v>54</v>
      </c>
      <c r="B139" s="122">
        <v>0.27555642659672464</v>
      </c>
      <c r="C139" s="122">
        <v>0.26527330664167736</v>
      </c>
      <c r="D139" s="122">
        <v>0.25877602178115222</v>
      </c>
      <c r="E139" s="122">
        <v>0.27537790266098855</v>
      </c>
      <c r="F139" s="122">
        <v>0.28410665800903767</v>
      </c>
      <c r="G139" s="122">
        <v>0.2955826929485767</v>
      </c>
      <c r="H139" s="122">
        <v>0.28804869600341154</v>
      </c>
      <c r="I139" s="122">
        <v>0.28124527785463815</v>
      </c>
      <c r="J139" s="122">
        <v>0.24242894608733362</v>
      </c>
      <c r="K139" s="122">
        <v>0.24313192468290473</v>
      </c>
      <c r="L139" s="122">
        <v>0.24219282701917641</v>
      </c>
      <c r="M139" s="122">
        <v>0.23709244651950145</v>
      </c>
      <c r="N139" s="122">
        <v>0.25166722865930485</v>
      </c>
      <c r="O139" s="122">
        <v>0.252422243511083</v>
      </c>
      <c r="P139" s="122">
        <v>0.25672880097749523</v>
      </c>
      <c r="Q139" s="122">
        <v>0.25990458170186714</v>
      </c>
      <c r="R139" s="122">
        <v>0.25340223480550117</v>
      </c>
      <c r="S139" s="122">
        <v>0.24958127528258858</v>
      </c>
      <c r="T139" s="122">
        <v>0.25687232095436585</v>
      </c>
      <c r="U139" s="122">
        <v>0.26136273825028677</v>
      </c>
      <c r="V139" s="122">
        <v>0.28184572654550888</v>
      </c>
      <c r="W139" s="122">
        <v>0.28304963922722631</v>
      </c>
      <c r="DA139" s="130" t="s">
        <v>1869</v>
      </c>
    </row>
    <row r="140" spans="1:105" ht="12" customHeight="1" x14ac:dyDescent="0.25">
      <c r="A140" s="97" t="s">
        <v>50</v>
      </c>
      <c r="B140" s="98">
        <v>1.0243806770933553E-2</v>
      </c>
      <c r="C140" s="98">
        <v>9.9478167763446656E-3</v>
      </c>
      <c r="D140" s="98">
        <v>1.0491422232523927E-2</v>
      </c>
      <c r="E140" s="98">
        <v>1.1985028038607815E-2</v>
      </c>
      <c r="F140" s="98">
        <v>1.3080871083406404E-2</v>
      </c>
      <c r="G140" s="98">
        <v>1.3831550273304339E-2</v>
      </c>
      <c r="H140" s="98">
        <v>1.6119624769219097E-2</v>
      </c>
      <c r="I140" s="98">
        <v>1.7019705156974374E-2</v>
      </c>
      <c r="J140" s="98">
        <v>1.4947146979415111E-2</v>
      </c>
      <c r="K140" s="98">
        <v>1.6474054891715245E-2</v>
      </c>
      <c r="L140" s="98">
        <v>1.6316488920562314E-2</v>
      </c>
      <c r="M140" s="98">
        <v>1.7477505440939352E-2</v>
      </c>
      <c r="N140" s="98">
        <v>1.8145355399487566E-2</v>
      </c>
      <c r="O140" s="98">
        <v>1.7963186655727353E-2</v>
      </c>
      <c r="P140" s="98">
        <v>1.9647450793701018E-2</v>
      </c>
      <c r="Q140" s="98">
        <v>1.8169995199720686E-2</v>
      </c>
      <c r="R140" s="98">
        <v>1.8943020366709733E-2</v>
      </c>
      <c r="S140" s="98">
        <v>1.8273899938349613E-2</v>
      </c>
      <c r="T140" s="98">
        <v>1.8374095998286627E-2</v>
      </c>
      <c r="U140" s="98">
        <v>1.8992033085466774E-2</v>
      </c>
      <c r="V140" s="98">
        <v>1.7172871519239172E-2</v>
      </c>
      <c r="W140" s="98">
        <v>1.7349533679761012E-2</v>
      </c>
      <c r="DA140" s="63" t="s">
        <v>1870</v>
      </c>
    </row>
    <row r="141" spans="1:105" ht="12" customHeight="1" x14ac:dyDescent="0.25">
      <c r="A141" s="109" t="s">
        <v>120</v>
      </c>
      <c r="B141" s="33">
        <v>0.26531261982579107</v>
      </c>
      <c r="C141" s="33">
        <v>0.25532548986533271</v>
      </c>
      <c r="D141" s="33">
        <v>0.2482845995486283</v>
      </c>
      <c r="E141" s="33">
        <v>0.26339287462238076</v>
      </c>
      <c r="F141" s="33">
        <v>0.27102578692563128</v>
      </c>
      <c r="G141" s="33">
        <v>0.28175114267527235</v>
      </c>
      <c r="H141" s="33">
        <v>0.27192907123419247</v>
      </c>
      <c r="I141" s="33">
        <v>0.26422557269766378</v>
      </c>
      <c r="J141" s="33">
        <v>0.22748179910791852</v>
      </c>
      <c r="K141" s="33">
        <v>0.22665786979118949</v>
      </c>
      <c r="L141" s="33">
        <v>0.2258763380986141</v>
      </c>
      <c r="M141" s="33">
        <v>0.21961494107856211</v>
      </c>
      <c r="N141" s="33">
        <v>0.23352187325981727</v>
      </c>
      <c r="O141" s="33">
        <v>0.23445905685535562</v>
      </c>
      <c r="P141" s="33">
        <v>0.23708135018379423</v>
      </c>
      <c r="Q141" s="33">
        <v>0.24173458650214644</v>
      </c>
      <c r="R141" s="33">
        <v>0.23445921443879145</v>
      </c>
      <c r="S141" s="33">
        <v>0.23130737534423898</v>
      </c>
      <c r="T141" s="33">
        <v>0.23849822495607925</v>
      </c>
      <c r="U141" s="33">
        <v>0.24237070516482001</v>
      </c>
      <c r="V141" s="33">
        <v>0.26467285502626969</v>
      </c>
      <c r="W141" s="33">
        <v>0.26570010554746532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5.0507260804695528</v>
      </c>
      <c r="C143" s="117">
        <f t="shared" si="49"/>
        <v>8.0081221466872723</v>
      </c>
      <c r="D143" s="117">
        <f t="shared" si="49"/>
        <v>13.381578931997447</v>
      </c>
      <c r="E143" s="117">
        <f t="shared" si="49"/>
        <v>18.61221443285265</v>
      </c>
      <c r="F143" s="117">
        <f t="shared" si="49"/>
        <v>25.986882516237287</v>
      </c>
      <c r="G143" s="117">
        <f t="shared" si="49"/>
        <v>30.273658902772148</v>
      </c>
      <c r="H143" s="117">
        <f t="shared" si="49"/>
        <v>28.978535217751244</v>
      </c>
      <c r="I143" s="117">
        <f t="shared" si="49"/>
        <v>29.101897082132126</v>
      </c>
      <c r="J143" s="117">
        <f t="shared" si="49"/>
        <v>33.601310102509053</v>
      </c>
      <c r="K143" s="117">
        <f t="shared" si="49"/>
        <v>34.845390852947112</v>
      </c>
      <c r="L143" s="117">
        <f t="shared" si="49"/>
        <v>43.181563227620764</v>
      </c>
      <c r="M143" s="117">
        <f t="shared" si="49"/>
        <v>44.391012641609628</v>
      </c>
      <c r="N143" s="117">
        <f t="shared" si="49"/>
        <v>52.404614589976838</v>
      </c>
      <c r="O143" s="117">
        <f t="shared" si="49"/>
        <v>59.827735835450518</v>
      </c>
      <c r="P143" s="117">
        <f t="shared" si="49"/>
        <v>68.982870535331458</v>
      </c>
      <c r="Q143" s="117">
        <f t="shared" si="49"/>
        <v>82.503758962928757</v>
      </c>
      <c r="R143" s="117">
        <f t="shared" ref="R143:V143" si="50">R144+R146+R148+R157</f>
        <v>101.79887773734363</v>
      </c>
      <c r="S143" s="117">
        <f t="shared" si="50"/>
        <v>116.38203856657229</v>
      </c>
      <c r="T143" s="117">
        <f t="shared" si="50"/>
        <v>136.91314036179378</v>
      </c>
      <c r="U143" s="117">
        <f t="shared" si="50"/>
        <v>160.27109162841683</v>
      </c>
      <c r="V143" s="117">
        <f t="shared" si="50"/>
        <v>184.026805670854</v>
      </c>
      <c r="W143" s="117">
        <f t="shared" ref="W143" si="51">W144+W146+W148+W157</f>
        <v>257.33089434364416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4.306165937342163</v>
      </c>
      <c r="C144" s="122">
        <f t="shared" si="52"/>
        <v>6.9778229963563021</v>
      </c>
      <c r="D144" s="122">
        <f t="shared" si="52"/>
        <v>11.702132441608862</v>
      </c>
      <c r="E144" s="122">
        <f t="shared" si="52"/>
        <v>16.097765377698114</v>
      </c>
      <c r="F144" s="122">
        <f t="shared" si="52"/>
        <v>22.635645692792572</v>
      </c>
      <c r="G144" s="122">
        <f t="shared" si="52"/>
        <v>26.14930217829723</v>
      </c>
      <c r="H144" s="122">
        <f t="shared" si="52"/>
        <v>24.157027633413499</v>
      </c>
      <c r="I144" s="122">
        <f t="shared" si="52"/>
        <v>24.162848573733992</v>
      </c>
      <c r="J144" s="122">
        <f t="shared" si="52"/>
        <v>28.715962807554703</v>
      </c>
      <c r="K144" s="122">
        <f t="shared" si="52"/>
        <v>29.215181135328859</v>
      </c>
      <c r="L144" s="122">
        <f t="shared" si="52"/>
        <v>36.863779287272571</v>
      </c>
      <c r="M144" s="122">
        <f t="shared" si="52"/>
        <v>37.396081333168461</v>
      </c>
      <c r="N144" s="122">
        <f t="shared" si="52"/>
        <v>44.051657084880382</v>
      </c>
      <c r="O144" s="122">
        <f t="shared" si="52"/>
        <v>50.203207114959923</v>
      </c>
      <c r="P144" s="122">
        <f t="shared" si="52"/>
        <v>56.920646657640738</v>
      </c>
      <c r="Q144" s="122">
        <f t="shared" si="52"/>
        <v>68.064816526210933</v>
      </c>
      <c r="R144" s="122">
        <f t="shared" si="52"/>
        <v>84.461645461883222</v>
      </c>
      <c r="S144" s="122">
        <f t="shared" si="52"/>
        <v>96.185238645122368</v>
      </c>
      <c r="T144" s="122">
        <f t="shared" si="52"/>
        <v>113.22424326593747</v>
      </c>
      <c r="U144" s="122">
        <f t="shared" si="52"/>
        <v>132.2843094379688</v>
      </c>
      <c r="V144" s="122">
        <f t="shared" si="52"/>
        <v>151.23979724288296</v>
      </c>
      <c r="W144" s="122">
        <f t="shared" si="52"/>
        <v>219.63118580618078</v>
      </c>
      <c r="DA144" s="130" t="s">
        <v>1873</v>
      </c>
    </row>
    <row r="145" spans="1:105" ht="12" customHeight="1" x14ac:dyDescent="0.25">
      <c r="A145" s="97" t="s">
        <v>53</v>
      </c>
      <c r="B145" s="98">
        <v>4.306165937342163</v>
      </c>
      <c r="C145" s="98">
        <v>6.9778229963563021</v>
      </c>
      <c r="D145" s="98">
        <v>11.702132441608862</v>
      </c>
      <c r="E145" s="98">
        <v>16.097765377698114</v>
      </c>
      <c r="F145" s="98">
        <v>22.635645692792572</v>
      </c>
      <c r="G145" s="98">
        <v>26.14930217829723</v>
      </c>
      <c r="H145" s="98">
        <v>24.157027633413499</v>
      </c>
      <c r="I145" s="98">
        <v>24.162848573733992</v>
      </c>
      <c r="J145" s="98">
        <v>28.715962807554703</v>
      </c>
      <c r="K145" s="98">
        <v>29.215181135328859</v>
      </c>
      <c r="L145" s="98">
        <v>36.863779287272571</v>
      </c>
      <c r="M145" s="98">
        <v>37.396081333168461</v>
      </c>
      <c r="N145" s="98">
        <v>44.051657084880382</v>
      </c>
      <c r="O145" s="98">
        <v>50.203207114959923</v>
      </c>
      <c r="P145" s="98">
        <v>56.920646657640738</v>
      </c>
      <c r="Q145" s="98">
        <v>68.064816526210933</v>
      </c>
      <c r="R145" s="98">
        <v>84.461645461883222</v>
      </c>
      <c r="S145" s="98">
        <v>96.185238645122368</v>
      </c>
      <c r="T145" s="98">
        <v>113.22424326593747</v>
      </c>
      <c r="U145" s="98">
        <v>132.2843094379688</v>
      </c>
      <c r="V145" s="98">
        <v>151.23979724288296</v>
      </c>
      <c r="W145" s="98">
        <v>219.63118580618078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1.8999002053360633E-2</v>
      </c>
      <c r="C146" s="122">
        <f t="shared" si="53"/>
        <v>2.7850121034338947E-2</v>
      </c>
      <c r="D146" s="122">
        <f t="shared" si="53"/>
        <v>4.5855505737122146E-2</v>
      </c>
      <c r="E146" s="122">
        <f t="shared" si="53"/>
        <v>0.17416000280727295</v>
      </c>
      <c r="F146" s="122">
        <f t="shared" si="53"/>
        <v>0.10836117506564204</v>
      </c>
      <c r="G146" s="122">
        <f t="shared" si="53"/>
        <v>0.15839179947504559</v>
      </c>
      <c r="H146" s="122">
        <f t="shared" si="53"/>
        <v>0.39040508803756524</v>
      </c>
      <c r="I146" s="122">
        <f t="shared" si="53"/>
        <v>0.19328632490985895</v>
      </c>
      <c r="J146" s="122">
        <f t="shared" si="53"/>
        <v>0.23286547583802514</v>
      </c>
      <c r="K146" s="122">
        <f t="shared" si="53"/>
        <v>0.28219458057516311</v>
      </c>
      <c r="L146" s="122">
        <f t="shared" si="53"/>
        <v>0.42407378493584313</v>
      </c>
      <c r="M146" s="122">
        <f t="shared" si="53"/>
        <v>0.37522093613947433</v>
      </c>
      <c r="N146" s="122">
        <f t="shared" si="53"/>
        <v>0.45599281584032791</v>
      </c>
      <c r="O146" s="122">
        <f t="shared" si="53"/>
        <v>0.58906809630663926</v>
      </c>
      <c r="P146" s="122">
        <f t="shared" si="53"/>
        <v>0.66410564604228928</v>
      </c>
      <c r="Q146" s="122">
        <f t="shared" si="53"/>
        <v>1.3976849904992854</v>
      </c>
      <c r="R146" s="122">
        <f t="shared" si="53"/>
        <v>1.7156404753175436</v>
      </c>
      <c r="S146" s="122">
        <f t="shared" si="53"/>
        <v>2.105512171926442</v>
      </c>
      <c r="T146" s="122">
        <f t="shared" si="53"/>
        <v>2.4841241099158271</v>
      </c>
      <c r="U146" s="122">
        <f t="shared" si="53"/>
        <v>2.7691417110785066</v>
      </c>
      <c r="V146" s="122">
        <f t="shared" si="53"/>
        <v>4.7450442168411007</v>
      </c>
      <c r="W146" s="122">
        <f t="shared" si="53"/>
        <v>5.3838581232278013</v>
      </c>
      <c r="DA146" s="130" t="s">
        <v>1875</v>
      </c>
    </row>
    <row r="147" spans="1:105" ht="12" customHeight="1" x14ac:dyDescent="0.25">
      <c r="A147" s="97" t="s">
        <v>53</v>
      </c>
      <c r="B147" s="98">
        <v>1.8999002053360633E-2</v>
      </c>
      <c r="C147" s="98">
        <v>2.7850121034338947E-2</v>
      </c>
      <c r="D147" s="98">
        <v>4.5855505737122146E-2</v>
      </c>
      <c r="E147" s="98">
        <v>0.17416000280727295</v>
      </c>
      <c r="F147" s="98">
        <v>0.10836117506564204</v>
      </c>
      <c r="G147" s="98">
        <v>0.15839179947504559</v>
      </c>
      <c r="H147" s="98">
        <v>0.39040508803756524</v>
      </c>
      <c r="I147" s="98">
        <v>0.19328632490985895</v>
      </c>
      <c r="J147" s="98">
        <v>0.23286547583802514</v>
      </c>
      <c r="K147" s="98">
        <v>0.28219458057516311</v>
      </c>
      <c r="L147" s="98">
        <v>0.42407378493584313</v>
      </c>
      <c r="M147" s="98">
        <v>0.37522093613947433</v>
      </c>
      <c r="N147" s="98">
        <v>0.45599281584032791</v>
      </c>
      <c r="O147" s="98">
        <v>0.58906809630663926</v>
      </c>
      <c r="P147" s="98">
        <v>0.66410564604228928</v>
      </c>
      <c r="Q147" s="98">
        <v>1.3976849904992854</v>
      </c>
      <c r="R147" s="98">
        <v>1.7156404753175436</v>
      </c>
      <c r="S147" s="98">
        <v>2.105512171926442</v>
      </c>
      <c r="T147" s="98">
        <v>2.4841241099158271</v>
      </c>
      <c r="U147" s="98">
        <v>2.7691417110785066</v>
      </c>
      <c r="V147" s="98">
        <v>4.7450442168411007</v>
      </c>
      <c r="W147" s="98">
        <v>5.3838581232278013</v>
      </c>
      <c r="DA147" s="63" t="s">
        <v>1876</v>
      </c>
    </row>
    <row r="148" spans="1:105" ht="12" customHeight="1" x14ac:dyDescent="0.25">
      <c r="A148" s="121" t="s">
        <v>55</v>
      </c>
      <c r="B148" s="122">
        <v>0.61229511264459269</v>
      </c>
      <c r="C148" s="122">
        <v>0.84042894540085744</v>
      </c>
      <c r="D148" s="122">
        <v>1.3754877147092786</v>
      </c>
      <c r="E148" s="122">
        <v>1.9470272510741455</v>
      </c>
      <c r="F148" s="122">
        <v>2.7171770972054392</v>
      </c>
      <c r="G148" s="122">
        <v>3.3233802405081567</v>
      </c>
      <c r="H148" s="122">
        <v>3.7597971272899291</v>
      </c>
      <c r="I148" s="122">
        <v>4.0499933432090129</v>
      </c>
      <c r="J148" s="122">
        <v>4.0171723591076747</v>
      </c>
      <c r="K148" s="122">
        <v>4.62819919332851</v>
      </c>
      <c r="L148" s="122">
        <v>5.0932096833194924</v>
      </c>
      <c r="M148" s="122">
        <v>5.7529311337944797</v>
      </c>
      <c r="N148" s="122">
        <v>6.860545078089463</v>
      </c>
      <c r="O148" s="122">
        <v>7.8427611663037045</v>
      </c>
      <c r="P148" s="122">
        <v>9.9203531120228412</v>
      </c>
      <c r="Q148" s="122">
        <v>11.256537176670658</v>
      </c>
      <c r="R148" s="122">
        <v>13.517976462250251</v>
      </c>
      <c r="S148" s="122">
        <v>15.648836855533091</v>
      </c>
      <c r="T148" s="122">
        <v>18.352911679831671</v>
      </c>
      <c r="U148" s="122">
        <v>21.883631510757269</v>
      </c>
      <c r="V148" s="122">
        <v>23.982079415031588</v>
      </c>
      <c r="W148" s="122">
        <v>27.661606731066104</v>
      </c>
      <c r="DA148" s="130" t="s">
        <v>1877</v>
      </c>
    </row>
    <row r="149" spans="1:105" ht="12" customHeight="1" x14ac:dyDescent="0.25">
      <c r="A149" s="97" t="s">
        <v>124</v>
      </c>
      <c r="B149" s="98">
        <v>4.6532739905695092E-2</v>
      </c>
      <c r="C149" s="98">
        <v>6.770471290368707E-2</v>
      </c>
      <c r="D149" s="98">
        <v>0.12114087611304539</v>
      </c>
      <c r="E149" s="98">
        <v>0.24816614112718133</v>
      </c>
      <c r="F149" s="98">
        <v>0.50736726642489538</v>
      </c>
      <c r="G149" s="98">
        <v>0.64751584557553288</v>
      </c>
      <c r="H149" s="98">
        <v>0.72606730367822103</v>
      </c>
      <c r="I149" s="98">
        <v>0.71989719337947955</v>
      </c>
      <c r="J149" s="98">
        <v>0.64268573254035155</v>
      </c>
      <c r="K149" s="98">
        <v>0.68911617780607304</v>
      </c>
      <c r="L149" s="98">
        <v>0.68520047932926897</v>
      </c>
      <c r="M149" s="98">
        <v>0.75431543476621654</v>
      </c>
      <c r="N149" s="98">
        <v>0.82680795494653636</v>
      </c>
      <c r="O149" s="98">
        <v>0.91947919167534653</v>
      </c>
      <c r="P149" s="98">
        <v>1.2049325057010207</v>
      </c>
      <c r="Q149" s="98">
        <v>1.2263718020846044</v>
      </c>
      <c r="R149" s="98">
        <v>1.5193151130669023</v>
      </c>
      <c r="S149" s="98">
        <v>1.6483483314425551</v>
      </c>
      <c r="T149" s="98">
        <v>1.8465005672523283</v>
      </c>
      <c r="U149" s="98">
        <v>2.2647778177443145</v>
      </c>
      <c r="V149" s="98">
        <v>2.4475870847369161</v>
      </c>
      <c r="W149" s="98">
        <v>2.7688937026603186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1.2564593659479631E-4</v>
      </c>
      <c r="L150" s="98">
        <v>2.485885178698336E-4</v>
      </c>
      <c r="M150" s="98">
        <v>4.8935618544002557E-4</v>
      </c>
      <c r="N150" s="98">
        <v>4.9482956433634601E-4</v>
      </c>
      <c r="O150" s="98">
        <v>7.3853304820940108E-4</v>
      </c>
      <c r="P150" s="98">
        <v>1.1993162068754861E-3</v>
      </c>
      <c r="Q150" s="98">
        <v>1.3493024018793581E-3</v>
      </c>
      <c r="R150" s="98">
        <v>1.8856086005752989E-3</v>
      </c>
      <c r="S150" s="98">
        <v>2.2172111401698386E-3</v>
      </c>
      <c r="T150" s="98">
        <v>2.3970162842842551E-3</v>
      </c>
      <c r="U150" s="98">
        <v>3.008116113911715E-3</v>
      </c>
      <c r="V150" s="98">
        <v>2.9385572807610469E-3</v>
      </c>
      <c r="W150" s="98">
        <v>3.9258457067667899E-3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5.2033643728140855E-5</v>
      </c>
      <c r="L151" s="101">
        <v>1.0357641973896675E-4</v>
      </c>
      <c r="M151" s="101">
        <v>1.9859852119146339E-4</v>
      </c>
      <c r="N151" s="101">
        <v>2.0504888807001861E-4</v>
      </c>
      <c r="O151" s="101">
        <v>2.5914130120347395E-4</v>
      </c>
      <c r="P151" s="101">
        <v>3.9943788534869842E-4</v>
      </c>
      <c r="Q151" s="101">
        <v>4.8390344503046771E-4</v>
      </c>
      <c r="R151" s="101">
        <v>8.1406319437983912E-4</v>
      </c>
      <c r="S151" s="101">
        <v>1.0058888801918336E-3</v>
      </c>
      <c r="T151" s="101">
        <v>1.0247098591553885E-3</v>
      </c>
      <c r="U151" s="101">
        <v>1.3076748509216662E-3</v>
      </c>
      <c r="V151" s="101">
        <v>1.1156031439902565E-3</v>
      </c>
      <c r="W151" s="101">
        <v>1.5949523371684422E-3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7.3612292866655473E-5</v>
      </c>
      <c r="L152" s="104">
        <v>1.4501209813086682E-4</v>
      </c>
      <c r="M152" s="104">
        <v>2.9075766424856213E-4</v>
      </c>
      <c r="N152" s="104">
        <v>2.897806762663274E-4</v>
      </c>
      <c r="O152" s="104">
        <v>4.7939174700592719E-4</v>
      </c>
      <c r="P152" s="104">
        <v>7.9987832152678779E-4</v>
      </c>
      <c r="Q152" s="104">
        <v>8.6539895684889035E-4</v>
      </c>
      <c r="R152" s="104">
        <v>1.0715454061954598E-3</v>
      </c>
      <c r="S152" s="104">
        <v>1.211322259978005E-3</v>
      </c>
      <c r="T152" s="104">
        <v>1.3723064251288666E-3</v>
      </c>
      <c r="U152" s="104">
        <v>1.7004412629900486E-3</v>
      </c>
      <c r="V152" s="104">
        <v>1.8229541367707906E-3</v>
      </c>
      <c r="W152" s="104">
        <v>2.3308933695983481E-3</v>
      </c>
      <c r="DA152" s="132" t="s">
        <v>1881</v>
      </c>
    </row>
    <row r="153" spans="1:105" ht="12" customHeight="1" x14ac:dyDescent="0.25">
      <c r="A153" s="106" t="s">
        <v>122</v>
      </c>
      <c r="B153" s="101">
        <v>0.56393698645372747</v>
      </c>
      <c r="C153" s="101">
        <v>0.75984000631286985</v>
      </c>
      <c r="D153" s="101">
        <v>1.23278046655687</v>
      </c>
      <c r="E153" s="101">
        <v>1.6541395866736379</v>
      </c>
      <c r="F153" s="101">
        <v>2.1612077592410914</v>
      </c>
      <c r="G153" s="101">
        <v>2.6229748092793206</v>
      </c>
      <c r="H153" s="101">
        <v>2.9688131540108129</v>
      </c>
      <c r="I153" s="101">
        <v>3.2186774661555289</v>
      </c>
      <c r="J153" s="101">
        <v>3.2226356576290964</v>
      </c>
      <c r="K153" s="101">
        <v>3.5487083520368188</v>
      </c>
      <c r="L153" s="101">
        <v>3.9098438919330527</v>
      </c>
      <c r="M153" s="101">
        <v>4.3940374892031118</v>
      </c>
      <c r="N153" s="101">
        <v>5.3574902448581456</v>
      </c>
      <c r="O153" s="101">
        <v>6.0753237921818171</v>
      </c>
      <c r="P153" s="101">
        <v>7.5094903926988854</v>
      </c>
      <c r="Q153" s="101">
        <v>8.4240239553753309</v>
      </c>
      <c r="R153" s="101">
        <v>9.9576170669659856</v>
      </c>
      <c r="S153" s="101">
        <v>11.417838556046892</v>
      </c>
      <c r="T153" s="101">
        <v>13.540013297457339</v>
      </c>
      <c r="U153" s="101">
        <v>16.300317127668041</v>
      </c>
      <c r="V153" s="101">
        <v>18.026057171212145</v>
      </c>
      <c r="W153" s="101">
        <v>20.778151843803716</v>
      </c>
      <c r="DA153" s="131" t="s">
        <v>1882</v>
      </c>
    </row>
    <row r="154" spans="1:105" ht="12" customHeight="1" x14ac:dyDescent="0.25">
      <c r="A154" s="107" t="s">
        <v>121</v>
      </c>
      <c r="B154" s="104">
        <v>1.8253862851701007E-3</v>
      </c>
      <c r="C154" s="104">
        <v>1.288422618430052E-2</v>
      </c>
      <c r="D154" s="104">
        <v>2.1566372039362992E-2</v>
      </c>
      <c r="E154" s="104">
        <v>4.4721523273326277E-2</v>
      </c>
      <c r="F154" s="104">
        <v>4.8602071539452521E-2</v>
      </c>
      <c r="G154" s="104">
        <v>5.2889585653303373E-2</v>
      </c>
      <c r="H154" s="104">
        <v>6.4916669600895427E-2</v>
      </c>
      <c r="I154" s="104">
        <v>0.11141868367400476</v>
      </c>
      <c r="J154" s="104">
        <v>0.15185096893822642</v>
      </c>
      <c r="K154" s="104">
        <v>0.39024901754902336</v>
      </c>
      <c r="L154" s="104">
        <v>0.49791672353930083</v>
      </c>
      <c r="M154" s="104">
        <v>0.60408885363971188</v>
      </c>
      <c r="N154" s="104">
        <v>0.6757520487204447</v>
      </c>
      <c r="O154" s="104">
        <v>0.84721964939833194</v>
      </c>
      <c r="P154" s="104">
        <v>1.2047308974160598</v>
      </c>
      <c r="Q154" s="104">
        <v>1.6047921168088433</v>
      </c>
      <c r="R154" s="104">
        <v>2.0391586736167882</v>
      </c>
      <c r="S154" s="104">
        <v>2.5804327569034724</v>
      </c>
      <c r="T154" s="104">
        <v>2.9640007988377191</v>
      </c>
      <c r="U154" s="104">
        <v>3.3155284492310013</v>
      </c>
      <c r="V154" s="104">
        <v>3.5054966018017666</v>
      </c>
      <c r="W154" s="104">
        <v>4.1106353388953032</v>
      </c>
      <c r="DA154" s="132" t="s">
        <v>1883</v>
      </c>
    </row>
    <row r="155" spans="1:105" ht="12" customHeight="1" x14ac:dyDescent="0.25">
      <c r="A155" s="108" t="s">
        <v>53</v>
      </c>
      <c r="B155" s="98">
        <v>7.9113414682581602E-4</v>
      </c>
      <c r="C155" s="98">
        <v>5.4541706416395344E-3</v>
      </c>
      <c r="D155" s="98">
        <v>9.337953615810482E-3</v>
      </c>
      <c r="E155" s="98">
        <v>1.969699739361427E-2</v>
      </c>
      <c r="F155" s="98">
        <v>2.011960326836941E-2</v>
      </c>
      <c r="G155" s="98">
        <v>2.235418952900791E-2</v>
      </c>
      <c r="H155" s="98">
        <v>2.7838403822492759E-2</v>
      </c>
      <c r="I155" s="98">
        <v>5.0432222725474783E-2</v>
      </c>
      <c r="J155" s="98">
        <v>6.1344082066246156E-2</v>
      </c>
      <c r="K155" s="98">
        <v>0.16181669903305784</v>
      </c>
      <c r="L155" s="98">
        <v>0.20755941941819819</v>
      </c>
      <c r="M155" s="98">
        <v>0.24520550120655615</v>
      </c>
      <c r="N155" s="98">
        <v>0.28019967485091518</v>
      </c>
      <c r="O155" s="98">
        <v>0.29756154969796383</v>
      </c>
      <c r="P155" s="98">
        <v>0.4015261056863012</v>
      </c>
      <c r="Q155" s="98">
        <v>0.57664733358441167</v>
      </c>
      <c r="R155" s="98">
        <v>0.8806867618904225</v>
      </c>
      <c r="S155" s="98">
        <v>1.171760635731478</v>
      </c>
      <c r="T155" s="98">
        <v>1.2694675058291625</v>
      </c>
      <c r="U155" s="98">
        <v>1.4427037298353493</v>
      </c>
      <c r="V155" s="98">
        <v>1.3329520443218545</v>
      </c>
      <c r="W155" s="98">
        <v>1.6724586341364289</v>
      </c>
      <c r="DA155" s="63" t="s">
        <v>1884</v>
      </c>
    </row>
    <row r="156" spans="1:105" ht="12" customHeight="1" x14ac:dyDescent="0.25">
      <c r="A156" s="108" t="s">
        <v>52</v>
      </c>
      <c r="B156" s="98">
        <v>1.0342521383442846E-3</v>
      </c>
      <c r="C156" s="98">
        <v>7.4300555426609852E-3</v>
      </c>
      <c r="D156" s="98">
        <v>1.2228418423552509E-2</v>
      </c>
      <c r="E156" s="98">
        <v>2.502452587971201E-2</v>
      </c>
      <c r="F156" s="98">
        <v>2.8482468271083108E-2</v>
      </c>
      <c r="G156" s="98">
        <v>3.0535396124295459E-2</v>
      </c>
      <c r="H156" s="98">
        <v>3.7078265778402675E-2</v>
      </c>
      <c r="I156" s="98">
        <v>6.0986460948529969E-2</v>
      </c>
      <c r="J156" s="98">
        <v>9.0506886871980247E-2</v>
      </c>
      <c r="K156" s="98">
        <v>0.22843231851596552</v>
      </c>
      <c r="L156" s="98">
        <v>0.29035730412110261</v>
      </c>
      <c r="M156" s="98">
        <v>0.35888335243315572</v>
      </c>
      <c r="N156" s="98">
        <v>0.39555237386952957</v>
      </c>
      <c r="O156" s="98">
        <v>0.54965809970036816</v>
      </c>
      <c r="P156" s="98">
        <v>0.80320479172975867</v>
      </c>
      <c r="Q156" s="98">
        <v>1.0281447832244315</v>
      </c>
      <c r="R156" s="98">
        <v>1.1584719117263658</v>
      </c>
      <c r="S156" s="98">
        <v>1.4086721211719944</v>
      </c>
      <c r="T156" s="98">
        <v>1.6945332930085566</v>
      </c>
      <c r="U156" s="98">
        <v>1.872824719395652</v>
      </c>
      <c r="V156" s="98">
        <v>2.1725445574799118</v>
      </c>
      <c r="W156" s="98">
        <v>2.4381767047588738</v>
      </c>
      <c r="DA156" s="63" t="s">
        <v>1885</v>
      </c>
    </row>
    <row r="157" spans="1:105" ht="12" customHeight="1" x14ac:dyDescent="0.25">
      <c r="A157" s="121" t="s">
        <v>54</v>
      </c>
      <c r="B157" s="122">
        <v>0.1132660284294362</v>
      </c>
      <c r="C157" s="122">
        <v>0.16202008389577369</v>
      </c>
      <c r="D157" s="122">
        <v>0.25810326994218391</v>
      </c>
      <c r="E157" s="122">
        <v>0.39326180127311444</v>
      </c>
      <c r="F157" s="122">
        <v>0.52569855117363429</v>
      </c>
      <c r="G157" s="122">
        <v>0.64258468449171613</v>
      </c>
      <c r="H157" s="122">
        <v>0.67130536901025295</v>
      </c>
      <c r="I157" s="122">
        <v>0.69576884027925978</v>
      </c>
      <c r="J157" s="122">
        <v>0.6353094600086493</v>
      </c>
      <c r="K157" s="122">
        <v>0.71981594371457924</v>
      </c>
      <c r="L157" s="122">
        <v>0.80050047209285768</v>
      </c>
      <c r="M157" s="122">
        <v>0.86677923850721439</v>
      </c>
      <c r="N157" s="122">
        <v>1.0364196111666639</v>
      </c>
      <c r="O157" s="122">
        <v>1.1926994578802508</v>
      </c>
      <c r="P157" s="122">
        <v>1.4777651196255817</v>
      </c>
      <c r="Q157" s="122">
        <v>1.7847202695478803</v>
      </c>
      <c r="R157" s="122">
        <v>2.1036153378926268</v>
      </c>
      <c r="S157" s="122">
        <v>2.4424508939903991</v>
      </c>
      <c r="T157" s="122">
        <v>2.8518613061088027</v>
      </c>
      <c r="U157" s="122">
        <v>3.3340089686122627</v>
      </c>
      <c r="V157" s="122">
        <v>4.0598847960983546</v>
      </c>
      <c r="W157" s="122">
        <v>4.6542436831694536</v>
      </c>
      <c r="DA157" s="130" t="s">
        <v>1886</v>
      </c>
    </row>
    <row r="158" spans="1:105" ht="12" customHeight="1" x14ac:dyDescent="0.25">
      <c r="A158" s="97" t="s">
        <v>50</v>
      </c>
      <c r="B158" s="98">
        <v>4.2168680299765303E-3</v>
      </c>
      <c r="C158" s="98">
        <v>6.5162055627994136E-3</v>
      </c>
      <c r="D158" s="98">
        <v>1.2025816708944245E-2</v>
      </c>
      <c r="E158" s="98">
        <v>1.9440954572429787E-2</v>
      </c>
      <c r="F158" s="98">
        <v>2.6821103148252812E-2</v>
      </c>
      <c r="G158" s="98">
        <v>3.1994614777431644E-2</v>
      </c>
      <c r="H158" s="98">
        <v>3.7641502163798128E-2</v>
      </c>
      <c r="I158" s="98">
        <v>4.1734717809356517E-2</v>
      </c>
      <c r="J158" s="98">
        <v>3.9168071281824972E-2</v>
      </c>
      <c r="K158" s="98">
        <v>5.0007735346652205E-2</v>
      </c>
      <c r="L158" s="98">
        <v>5.5018975843503473E-2</v>
      </c>
      <c r="M158" s="98">
        <v>6.4556719670321255E-2</v>
      </c>
      <c r="N158" s="98">
        <v>7.4877825497055572E-2</v>
      </c>
      <c r="O158" s="98">
        <v>8.4430704084129338E-2</v>
      </c>
      <c r="P158" s="98">
        <v>0.1145763013744239</v>
      </c>
      <c r="Q158" s="98">
        <v>0.12670205030782639</v>
      </c>
      <c r="R158" s="98">
        <v>0.16074446247301577</v>
      </c>
      <c r="S158" s="98">
        <v>0.18323122564446181</v>
      </c>
      <c r="T158" s="98">
        <v>0.20762321971515343</v>
      </c>
      <c r="U158" s="98">
        <v>0.24569360134898927</v>
      </c>
      <c r="V158" s="98">
        <v>0.2511050929938336</v>
      </c>
      <c r="W158" s="98">
        <v>0.2866592060494827</v>
      </c>
      <c r="DA158" s="63" t="s">
        <v>1887</v>
      </c>
    </row>
    <row r="159" spans="1:105" ht="12" customHeight="1" x14ac:dyDescent="0.25">
      <c r="A159" s="109" t="s">
        <v>120</v>
      </c>
      <c r="B159" s="33">
        <v>0.10904916039945967</v>
      </c>
      <c r="C159" s="33">
        <v>0.15550387833297427</v>
      </c>
      <c r="D159" s="33">
        <v>0.24607745323323965</v>
      </c>
      <c r="E159" s="33">
        <v>0.37382084670068466</v>
      </c>
      <c r="F159" s="33">
        <v>0.49887744802538148</v>
      </c>
      <c r="G159" s="33">
        <v>0.61059006971428453</v>
      </c>
      <c r="H159" s="33">
        <v>0.63366386684645482</v>
      </c>
      <c r="I159" s="33">
        <v>0.65403412246990322</v>
      </c>
      <c r="J159" s="33">
        <v>0.59614138872682432</v>
      </c>
      <c r="K159" s="33">
        <v>0.66980820836792698</v>
      </c>
      <c r="L159" s="33">
        <v>0.74548149624935423</v>
      </c>
      <c r="M159" s="33">
        <v>0.80222251883689311</v>
      </c>
      <c r="N159" s="33">
        <v>0.96154178566960835</v>
      </c>
      <c r="O159" s="33">
        <v>1.1082687537961216</v>
      </c>
      <c r="P159" s="33">
        <v>1.3631888182511578</v>
      </c>
      <c r="Q159" s="33">
        <v>1.6580182192400539</v>
      </c>
      <c r="R159" s="33">
        <v>1.9428708754196109</v>
      </c>
      <c r="S159" s="33">
        <v>2.2592196683459371</v>
      </c>
      <c r="T159" s="33">
        <v>2.6442380863936492</v>
      </c>
      <c r="U159" s="33">
        <v>3.0883153672632733</v>
      </c>
      <c r="V159" s="33">
        <v>3.8087797031045212</v>
      </c>
      <c r="W159" s="33">
        <v>4.367584477119971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431.49288185166955</v>
      </c>
      <c r="C161" s="117">
        <f t="shared" si="54"/>
        <v>467.68304528262456</v>
      </c>
      <c r="D161" s="117">
        <f t="shared" si="54"/>
        <v>544.43114674316178</v>
      </c>
      <c r="E161" s="117">
        <f t="shared" si="54"/>
        <v>519.90541840588412</v>
      </c>
      <c r="F161" s="117">
        <f t="shared" si="54"/>
        <v>89.665720921430875</v>
      </c>
      <c r="G161" s="117">
        <f t="shared" si="54"/>
        <v>30.527158028735194</v>
      </c>
      <c r="H161" s="117">
        <f t="shared" si="54"/>
        <v>43.402507815142563</v>
      </c>
      <c r="I161" s="117">
        <f t="shared" si="54"/>
        <v>42.336433803537545</v>
      </c>
      <c r="J161" s="117">
        <f t="shared" si="54"/>
        <v>88.180838838637925</v>
      </c>
      <c r="K161" s="117">
        <f t="shared" si="54"/>
        <v>84.43548671546715</v>
      </c>
      <c r="L161" s="117">
        <f t="shared" si="54"/>
        <v>116.73907418977497</v>
      </c>
      <c r="M161" s="117">
        <f t="shared" si="54"/>
        <v>97.356363095428492</v>
      </c>
      <c r="N161" s="117">
        <f t="shared" si="54"/>
        <v>120.04532719410057</v>
      </c>
      <c r="O161" s="117">
        <f t="shared" si="54"/>
        <v>131.04898580019565</v>
      </c>
      <c r="P161" s="117">
        <f t="shared" si="54"/>
        <v>87.357516933167076</v>
      </c>
      <c r="Q161" s="117">
        <f t="shared" si="54"/>
        <v>67.48741974702881</v>
      </c>
      <c r="R161" s="117">
        <f t="shared" ref="R161:V161" si="55">R162+R164+R166+R175</f>
        <v>76.239862685912257</v>
      </c>
      <c r="S161" s="117">
        <f t="shared" si="55"/>
        <v>71.410378486299365</v>
      </c>
      <c r="T161" s="117">
        <f t="shared" si="55"/>
        <v>68.689315263807117</v>
      </c>
      <c r="U161" s="117">
        <f t="shared" si="55"/>
        <v>67.360268185256913</v>
      </c>
      <c r="V161" s="117">
        <f t="shared" si="55"/>
        <v>52.908752576853871</v>
      </c>
      <c r="W161" s="117">
        <f t="shared" ref="W161" si="56">W162+W164+W166+W175</f>
        <v>66.575259568489585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373.89930745960726</v>
      </c>
      <c r="C162" s="122">
        <f t="shared" si="57"/>
        <v>412.7404245386071</v>
      </c>
      <c r="D162" s="122">
        <f t="shared" si="57"/>
        <v>489.61103490285905</v>
      </c>
      <c r="E162" s="122">
        <f t="shared" si="57"/>
        <v>470.4307852794895</v>
      </c>
      <c r="F162" s="122">
        <f t="shared" si="57"/>
        <v>63.106303320221599</v>
      </c>
      <c r="G162" s="122">
        <f t="shared" si="57"/>
        <v>17.535062123856608</v>
      </c>
      <c r="H162" s="122">
        <f t="shared" si="57"/>
        <v>34.893770471129102</v>
      </c>
      <c r="I162" s="122">
        <f t="shared" si="57"/>
        <v>33.602763042020868</v>
      </c>
      <c r="J162" s="122">
        <f t="shared" si="57"/>
        <v>76.950431184529094</v>
      </c>
      <c r="K162" s="122">
        <f t="shared" si="57"/>
        <v>70.915854668015612</v>
      </c>
      <c r="L162" s="122">
        <f t="shared" si="57"/>
        <v>101.11333601315967</v>
      </c>
      <c r="M162" s="122">
        <f t="shared" si="57"/>
        <v>81.09953271349255</v>
      </c>
      <c r="N162" s="122">
        <f t="shared" si="57"/>
        <v>102.01270741993717</v>
      </c>
      <c r="O162" s="122">
        <f t="shared" si="57"/>
        <v>113.54173430165453</v>
      </c>
      <c r="P162" s="122">
        <f t="shared" si="57"/>
        <v>71.34532314006519</v>
      </c>
      <c r="Q162" s="122">
        <f t="shared" si="57"/>
        <v>53.560181254556369</v>
      </c>
      <c r="R162" s="122">
        <f t="shared" si="57"/>
        <v>63.355132839767975</v>
      </c>
      <c r="S162" s="122">
        <f t="shared" si="57"/>
        <v>59.333297335677443</v>
      </c>
      <c r="T162" s="122">
        <f t="shared" si="57"/>
        <v>57.206620422844352</v>
      </c>
      <c r="U162" s="122">
        <f t="shared" si="57"/>
        <v>56.533412034167945</v>
      </c>
      <c r="V162" s="122">
        <f t="shared" si="57"/>
        <v>43.428640002629948</v>
      </c>
      <c r="W162" s="122">
        <f t="shared" si="57"/>
        <v>57.229530471301821</v>
      </c>
      <c r="DA162" s="130" t="s">
        <v>1890</v>
      </c>
    </row>
    <row r="163" spans="1:105" ht="12" customHeight="1" x14ac:dyDescent="0.25">
      <c r="A163" s="97" t="s">
        <v>53</v>
      </c>
      <c r="B163" s="33">
        <v>373.89930745960726</v>
      </c>
      <c r="C163" s="33">
        <v>412.7404245386071</v>
      </c>
      <c r="D163" s="33">
        <v>489.61103490285905</v>
      </c>
      <c r="E163" s="33">
        <v>470.4307852794895</v>
      </c>
      <c r="F163" s="33">
        <v>63.106303320221599</v>
      </c>
      <c r="G163" s="33">
        <v>17.535062123856608</v>
      </c>
      <c r="H163" s="33">
        <v>34.893770471129102</v>
      </c>
      <c r="I163" s="33">
        <v>33.602763042020868</v>
      </c>
      <c r="J163" s="33">
        <v>76.950431184529094</v>
      </c>
      <c r="K163" s="33">
        <v>70.915854668015612</v>
      </c>
      <c r="L163" s="33">
        <v>101.11333601315967</v>
      </c>
      <c r="M163" s="33">
        <v>81.09953271349255</v>
      </c>
      <c r="N163" s="33">
        <v>102.01270741993717</v>
      </c>
      <c r="O163" s="33">
        <v>113.54173430165453</v>
      </c>
      <c r="P163" s="33">
        <v>71.34532314006519</v>
      </c>
      <c r="Q163" s="33">
        <v>53.560181254556369</v>
      </c>
      <c r="R163" s="33">
        <v>63.355132839767975</v>
      </c>
      <c r="S163" s="33">
        <v>59.333297335677443</v>
      </c>
      <c r="T163" s="33">
        <v>57.206620422844352</v>
      </c>
      <c r="U163" s="33">
        <v>56.533412034167945</v>
      </c>
      <c r="V163" s="33">
        <v>43.428640002629948</v>
      </c>
      <c r="W163" s="33">
        <v>57.229530471301821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0.74366866733021508</v>
      </c>
      <c r="C164" s="122">
        <f t="shared" si="58"/>
        <v>0.94941921596830914</v>
      </c>
      <c r="D164" s="122">
        <f t="shared" si="58"/>
        <v>1.1702039915728981</v>
      </c>
      <c r="E164" s="122">
        <f t="shared" si="58"/>
        <v>3.0069141011651439</v>
      </c>
      <c r="F164" s="122">
        <f t="shared" si="58"/>
        <v>1.2217758860609031</v>
      </c>
      <c r="G164" s="122">
        <f t="shared" si="58"/>
        <v>1.1437893718518506</v>
      </c>
      <c r="H164" s="122">
        <f t="shared" si="58"/>
        <v>1.7461546068246103</v>
      </c>
      <c r="I164" s="122">
        <f t="shared" si="58"/>
        <v>0.61150935391830763</v>
      </c>
      <c r="J164" s="122">
        <f t="shared" si="58"/>
        <v>0.64064773785335505</v>
      </c>
      <c r="K164" s="122">
        <f t="shared" si="58"/>
        <v>0.63183081328005708</v>
      </c>
      <c r="L164" s="122">
        <f t="shared" si="58"/>
        <v>0.94741556770113633</v>
      </c>
      <c r="M164" s="122">
        <f t="shared" si="58"/>
        <v>0.82991487054114765</v>
      </c>
      <c r="N164" s="122">
        <f t="shared" si="58"/>
        <v>1.0031404257407486</v>
      </c>
      <c r="O164" s="122">
        <f t="shared" si="58"/>
        <v>1.2194511700486887</v>
      </c>
      <c r="P164" s="122">
        <f t="shared" si="58"/>
        <v>1.0911789389259672</v>
      </c>
      <c r="Q164" s="122">
        <f t="shared" si="58"/>
        <v>1.6431696463677889</v>
      </c>
      <c r="R164" s="122">
        <f t="shared" si="58"/>
        <v>1.3090767807842731</v>
      </c>
      <c r="S164" s="122">
        <f t="shared" si="58"/>
        <v>1.0923453411410216</v>
      </c>
      <c r="T164" s="122">
        <f t="shared" si="58"/>
        <v>0.85394318971017547</v>
      </c>
      <c r="U164" s="122">
        <f t="shared" si="58"/>
        <v>0.62573348380961868</v>
      </c>
      <c r="V164" s="122">
        <f t="shared" si="58"/>
        <v>0.67500858302970357</v>
      </c>
      <c r="W164" s="122">
        <f t="shared" si="58"/>
        <v>0.51798201976839076</v>
      </c>
      <c r="DA164" s="130" t="s">
        <v>1892</v>
      </c>
    </row>
    <row r="165" spans="1:105" ht="12" customHeight="1" x14ac:dyDescent="0.25">
      <c r="A165" s="97" t="s">
        <v>53</v>
      </c>
      <c r="B165" s="98">
        <v>0.74366866733021508</v>
      </c>
      <c r="C165" s="98">
        <v>0.94941921596830914</v>
      </c>
      <c r="D165" s="98">
        <v>1.1702039915728981</v>
      </c>
      <c r="E165" s="98">
        <v>3.0069141011651439</v>
      </c>
      <c r="F165" s="98">
        <v>1.2217758860609031</v>
      </c>
      <c r="G165" s="98">
        <v>1.1437893718518506</v>
      </c>
      <c r="H165" s="98">
        <v>1.7461546068246103</v>
      </c>
      <c r="I165" s="98">
        <v>0.61150935391830763</v>
      </c>
      <c r="J165" s="98">
        <v>0.64064773785335505</v>
      </c>
      <c r="K165" s="98">
        <v>0.63183081328005708</v>
      </c>
      <c r="L165" s="98">
        <v>0.94741556770113633</v>
      </c>
      <c r="M165" s="98">
        <v>0.82991487054114765</v>
      </c>
      <c r="N165" s="98">
        <v>1.0031404257407486</v>
      </c>
      <c r="O165" s="98">
        <v>1.2194511700486887</v>
      </c>
      <c r="P165" s="98">
        <v>1.0911789389259672</v>
      </c>
      <c r="Q165" s="98">
        <v>1.6431696463677889</v>
      </c>
      <c r="R165" s="98">
        <v>1.3090767807842731</v>
      </c>
      <c r="S165" s="98">
        <v>1.0923453411410216</v>
      </c>
      <c r="T165" s="98">
        <v>0.85394318971017547</v>
      </c>
      <c r="U165" s="98">
        <v>0.62573348380961868</v>
      </c>
      <c r="V165" s="98">
        <v>0.67500858302970357</v>
      </c>
      <c r="W165" s="98">
        <v>0.51798201976839076</v>
      </c>
      <c r="DA165" s="63" t="s">
        <v>1893</v>
      </c>
    </row>
    <row r="166" spans="1:105" ht="12" customHeight="1" x14ac:dyDescent="0.25">
      <c r="A166" s="121" t="s">
        <v>55</v>
      </c>
      <c r="B166" s="122">
        <v>47.975179938742691</v>
      </c>
      <c r="C166" s="122">
        <v>45.267622278636139</v>
      </c>
      <c r="D166" s="122">
        <v>45.177714614998187</v>
      </c>
      <c r="E166" s="122">
        <v>38.67564665278924</v>
      </c>
      <c r="F166" s="122">
        <v>21.236333163567053</v>
      </c>
      <c r="G166" s="122">
        <v>9.9321392687947689</v>
      </c>
      <c r="H166" s="122">
        <v>5.7387595106966742</v>
      </c>
      <c r="I166" s="122">
        <v>6.9327846084659956</v>
      </c>
      <c r="J166" s="122">
        <v>9.145133686354562</v>
      </c>
      <c r="K166" s="122">
        <v>11.150535148859699</v>
      </c>
      <c r="L166" s="122">
        <v>12.682639022075108</v>
      </c>
      <c r="M166" s="122">
        <v>13.406169487399177</v>
      </c>
      <c r="N166" s="122">
        <v>14.795257279756267</v>
      </c>
      <c r="O166" s="122">
        <v>14.134376403609235</v>
      </c>
      <c r="P166" s="122">
        <v>12.991497208839839</v>
      </c>
      <c r="Q166" s="122">
        <v>10.612466680412076</v>
      </c>
      <c r="R166" s="122">
        <v>10.029882927360749</v>
      </c>
      <c r="S166" s="122">
        <v>9.5158043674927555</v>
      </c>
      <c r="T166" s="122">
        <v>9.2151875489946793</v>
      </c>
      <c r="U166" s="122">
        <v>8.871242908929716</v>
      </c>
      <c r="V166" s="122">
        <v>7.5508437977512024</v>
      </c>
      <c r="W166" s="122">
        <v>7.5794605841206319</v>
      </c>
      <c r="DA166" s="130" t="s">
        <v>1894</v>
      </c>
    </row>
    <row r="167" spans="1:105" ht="12" customHeight="1" x14ac:dyDescent="0.25">
      <c r="A167" s="97" t="s">
        <v>124</v>
      </c>
      <c r="B167" s="98">
        <v>3.6425617285723999</v>
      </c>
      <c r="C167" s="98">
        <v>3.5398760098782187</v>
      </c>
      <c r="D167" s="98">
        <v>3.6584409655767751</v>
      </c>
      <c r="E167" s="98">
        <v>3.1981615207383323</v>
      </c>
      <c r="F167" s="98">
        <v>1.8331614099038618</v>
      </c>
      <c r="G167" s="98">
        <v>0.86085800793422596</v>
      </c>
      <c r="H167" s="98">
        <v>0.52633834582961736</v>
      </c>
      <c r="I167" s="98">
        <v>0.55248628297037106</v>
      </c>
      <c r="J167" s="98">
        <v>0.66543491659398535</v>
      </c>
      <c r="K167" s="98">
        <v>0.8815557453652455</v>
      </c>
      <c r="L167" s="98">
        <v>1.0901376838481569</v>
      </c>
      <c r="M167" s="98">
        <v>1.250879289804455</v>
      </c>
      <c r="N167" s="98">
        <v>1.4812201455817313</v>
      </c>
      <c r="O167" s="98">
        <v>1.506521720212793</v>
      </c>
      <c r="P167" s="98">
        <v>1.4736692395213578</v>
      </c>
      <c r="Q167" s="98">
        <v>1.1497374102276132</v>
      </c>
      <c r="R167" s="98">
        <v>1.1951971310707838</v>
      </c>
      <c r="S167" s="98">
        <v>1.0920687051058358</v>
      </c>
      <c r="T167" s="98">
        <v>0.99976502197424166</v>
      </c>
      <c r="U167" s="98">
        <v>0.9525878310645548</v>
      </c>
      <c r="V167" s="98">
        <v>0.77229912259337463</v>
      </c>
      <c r="W167" s="98">
        <v>0.75354095234406204</v>
      </c>
      <c r="DA167" s="63" t="s">
        <v>1895</v>
      </c>
    </row>
    <row r="168" spans="1:105" ht="12" customHeight="1" x14ac:dyDescent="0.25">
      <c r="A168" s="97" t="s">
        <v>123</v>
      </c>
      <c r="B168" s="98">
        <v>1.0575622705839796E-4</v>
      </c>
      <c r="C168" s="98">
        <v>3.0642670398619751E-4</v>
      </c>
      <c r="D168" s="98">
        <v>5.1368782045139224E-4</v>
      </c>
      <c r="E168" s="98">
        <v>6.098467913172958E-4</v>
      </c>
      <c r="F168" s="98">
        <v>5.4767919507557291E-4</v>
      </c>
      <c r="G168" s="98">
        <v>0</v>
      </c>
      <c r="H168" s="98">
        <v>0</v>
      </c>
      <c r="I168" s="98">
        <v>1.2315128524274639E-4</v>
      </c>
      <c r="J168" s="98">
        <v>3.4388047735223854E-4</v>
      </c>
      <c r="K168" s="98">
        <v>1.1242624451967579E-3</v>
      </c>
      <c r="L168" s="98">
        <v>1.7295360280665992E-3</v>
      </c>
      <c r="M168" s="98">
        <v>2.0845558363190822E-3</v>
      </c>
      <c r="N168" s="98">
        <v>1.9829730831562677E-3</v>
      </c>
      <c r="O168" s="98">
        <v>1.9770527793140495E-3</v>
      </c>
      <c r="P168" s="98">
        <v>2.1569480350879617E-3</v>
      </c>
      <c r="Q168" s="98">
        <v>1.4892388934375656E-3</v>
      </c>
      <c r="R168" s="98">
        <v>1.5054076833677897E-3</v>
      </c>
      <c r="S168" s="98">
        <v>1.3335539920575853E-3</v>
      </c>
      <c r="T168" s="98">
        <v>1.0379241811169526E-3</v>
      </c>
      <c r="U168" s="98">
        <v>9.4217578605517859E-4</v>
      </c>
      <c r="V168" s="98">
        <v>8.9092520036467341E-4</v>
      </c>
      <c r="W168" s="98">
        <v>1.0518686003198217E-3</v>
      </c>
      <c r="DA168" s="63" t="s">
        <v>1896</v>
      </c>
    </row>
    <row r="169" spans="1:105" ht="12" customHeight="1" x14ac:dyDescent="0.25">
      <c r="A169" s="100" t="s">
        <v>50</v>
      </c>
      <c r="B169" s="101">
        <v>4.551789422485089E-5</v>
      </c>
      <c r="C169" s="101">
        <v>1.2971751112076283E-4</v>
      </c>
      <c r="D169" s="101">
        <v>2.2243043732239414E-4</v>
      </c>
      <c r="E169" s="101">
        <v>2.6848834050278905E-4</v>
      </c>
      <c r="F169" s="101">
        <v>2.267204439163581E-4</v>
      </c>
      <c r="G169" s="101">
        <v>0</v>
      </c>
      <c r="H169" s="101">
        <v>0</v>
      </c>
      <c r="I169" s="101">
        <v>5.5712545993541772E-5</v>
      </c>
      <c r="J169" s="101">
        <v>1.3882434425817864E-4</v>
      </c>
      <c r="K169" s="101">
        <v>4.6558984011520633E-4</v>
      </c>
      <c r="L169" s="101">
        <v>7.2062519673773788E-4</v>
      </c>
      <c r="M169" s="101">
        <v>8.4598850234568381E-4</v>
      </c>
      <c r="N169" s="101">
        <v>8.2171004943752787E-4</v>
      </c>
      <c r="O169" s="101">
        <v>6.9372119639271894E-4</v>
      </c>
      <c r="P169" s="101">
        <v>7.1838165531603953E-4</v>
      </c>
      <c r="Q169" s="101">
        <v>5.3408919305565205E-4</v>
      </c>
      <c r="R169" s="101">
        <v>6.4992119106395537E-4</v>
      </c>
      <c r="S169" s="101">
        <v>6.0499747067092673E-4</v>
      </c>
      <c r="T169" s="101">
        <v>4.4370626450037027E-4</v>
      </c>
      <c r="U169" s="101">
        <v>4.0957846503124351E-4</v>
      </c>
      <c r="V169" s="101">
        <v>3.3823364992550606E-4</v>
      </c>
      <c r="W169" s="101">
        <v>4.2734238882146124E-4</v>
      </c>
      <c r="DA169" s="131" t="s">
        <v>1897</v>
      </c>
    </row>
    <row r="170" spans="1:105" ht="12" customHeight="1" x14ac:dyDescent="0.25">
      <c r="A170" s="103" t="s">
        <v>52</v>
      </c>
      <c r="B170" s="104">
        <v>6.0238332833547068E-5</v>
      </c>
      <c r="C170" s="104">
        <v>1.7670919286543466E-4</v>
      </c>
      <c r="D170" s="104">
        <v>2.912573831289981E-4</v>
      </c>
      <c r="E170" s="104">
        <v>3.4135845081450676E-4</v>
      </c>
      <c r="F170" s="104">
        <v>3.2095875115921484E-4</v>
      </c>
      <c r="G170" s="104">
        <v>0</v>
      </c>
      <c r="H170" s="104">
        <v>0</v>
      </c>
      <c r="I170" s="104">
        <v>6.7438739249204617E-5</v>
      </c>
      <c r="J170" s="104">
        <v>2.0505613309405993E-4</v>
      </c>
      <c r="K170" s="104">
        <v>6.586726050815515E-4</v>
      </c>
      <c r="L170" s="104">
        <v>1.0089108313288615E-3</v>
      </c>
      <c r="M170" s="104">
        <v>1.2385673339733983E-3</v>
      </c>
      <c r="N170" s="104">
        <v>1.1612630337187399E-3</v>
      </c>
      <c r="O170" s="104">
        <v>1.2833315829213305E-3</v>
      </c>
      <c r="P170" s="104">
        <v>1.4385663797719221E-3</v>
      </c>
      <c r="Q170" s="104">
        <v>9.5514970038191346E-4</v>
      </c>
      <c r="R170" s="104">
        <v>8.5548649230383445E-4</v>
      </c>
      <c r="S170" s="104">
        <v>7.2855652138665845E-4</v>
      </c>
      <c r="T170" s="104">
        <v>5.942179166165823E-4</v>
      </c>
      <c r="U170" s="104">
        <v>5.3259732102393508E-4</v>
      </c>
      <c r="V170" s="104">
        <v>5.5269155043916735E-4</v>
      </c>
      <c r="W170" s="104">
        <v>6.2452621149836052E-4</v>
      </c>
      <c r="DA170" s="132" t="s">
        <v>1898</v>
      </c>
    </row>
    <row r="171" spans="1:105" ht="12" customHeight="1" x14ac:dyDescent="0.25">
      <c r="A171" s="106" t="s">
        <v>122</v>
      </c>
      <c r="B171" s="101">
        <v>44.191420831665965</v>
      </c>
      <c r="C171" s="101">
        <v>41.395515354126111</v>
      </c>
      <c r="D171" s="101">
        <v>41.1104239525867</v>
      </c>
      <c r="E171" s="101">
        <v>35.067724681241579</v>
      </c>
      <c r="F171" s="101">
        <v>19.152265892421031</v>
      </c>
      <c r="G171" s="101">
        <v>8.9484899886951492</v>
      </c>
      <c r="H171" s="101">
        <v>5.1277753974244655</v>
      </c>
      <c r="I171" s="101">
        <v>5.9419780023273008</v>
      </c>
      <c r="J171" s="101">
        <v>7.823213036846199</v>
      </c>
      <c r="K171" s="101">
        <v>8.9079334973793323</v>
      </c>
      <c r="L171" s="101">
        <v>9.945248647576852</v>
      </c>
      <c r="M171" s="101">
        <v>10.440788955602015</v>
      </c>
      <c r="N171" s="101">
        <v>11.643099312653298</v>
      </c>
      <c r="O171" s="101">
        <v>11.033487225607592</v>
      </c>
      <c r="P171" s="101">
        <v>10.041553156225683</v>
      </c>
      <c r="Q171" s="101">
        <v>8.1813044284229139</v>
      </c>
      <c r="R171" s="101">
        <v>7.5730545539862808</v>
      </c>
      <c r="S171" s="101">
        <v>7.1865483882082062</v>
      </c>
      <c r="T171" s="101">
        <v>6.9719298408293371</v>
      </c>
      <c r="U171" s="101">
        <v>6.6832939296562186</v>
      </c>
      <c r="V171" s="101">
        <v>5.6665782886674831</v>
      </c>
      <c r="W171" s="101">
        <v>5.6763809427619947</v>
      </c>
      <c r="DA171" s="131" t="s">
        <v>1899</v>
      </c>
    </row>
    <row r="172" spans="1:105" ht="12" customHeight="1" x14ac:dyDescent="0.25">
      <c r="A172" s="107" t="s">
        <v>121</v>
      </c>
      <c r="B172" s="104">
        <v>0.1410916222772654</v>
      </c>
      <c r="C172" s="104">
        <v>0.33192448792782114</v>
      </c>
      <c r="D172" s="104">
        <v>0.40833600901426187</v>
      </c>
      <c r="E172" s="104">
        <v>0.40915060401801251</v>
      </c>
      <c r="F172" s="104">
        <v>0.25035818204708449</v>
      </c>
      <c r="G172" s="104">
        <v>0.12279127216539429</v>
      </c>
      <c r="H172" s="104">
        <v>8.4645767442591419E-2</v>
      </c>
      <c r="I172" s="104">
        <v>0.43819717188308038</v>
      </c>
      <c r="J172" s="104">
        <v>0.65614185243702583</v>
      </c>
      <c r="K172" s="104">
        <v>1.3599216436699253</v>
      </c>
      <c r="L172" s="104">
        <v>1.6455231546220341</v>
      </c>
      <c r="M172" s="104">
        <v>1.7124166861563876</v>
      </c>
      <c r="N172" s="104">
        <v>1.6689548484380821</v>
      </c>
      <c r="O172" s="104">
        <v>1.5923904050095357</v>
      </c>
      <c r="P172" s="104">
        <v>1.4741178650577078</v>
      </c>
      <c r="Q172" s="104">
        <v>1.2799356028681104</v>
      </c>
      <c r="R172" s="104">
        <v>1.2601258346203164</v>
      </c>
      <c r="S172" s="104">
        <v>1.2358537201866553</v>
      </c>
      <c r="T172" s="104">
        <v>1.2424547620099835</v>
      </c>
      <c r="U172" s="104">
        <v>1.2344189724228876</v>
      </c>
      <c r="V172" s="104">
        <v>1.1110754612899805</v>
      </c>
      <c r="W172" s="104">
        <v>1.1484868204142562</v>
      </c>
      <c r="DA172" s="132" t="s">
        <v>1900</v>
      </c>
    </row>
    <row r="173" spans="1:105" ht="12" customHeight="1" x14ac:dyDescent="0.25">
      <c r="A173" s="108" t="s">
        <v>53</v>
      </c>
      <c r="B173" s="98">
        <v>6.1150015819360137E-2</v>
      </c>
      <c r="C173" s="98">
        <v>0.14051078981391252</v>
      </c>
      <c r="D173" s="98">
        <v>0.17680408669946018</v>
      </c>
      <c r="E173" s="98">
        <v>0.18020491680669637</v>
      </c>
      <c r="F173" s="98">
        <v>0.10363976551264271</v>
      </c>
      <c r="G173" s="98">
        <v>5.1898674126250738E-2</v>
      </c>
      <c r="H173" s="98">
        <v>3.6298890106635527E-2</v>
      </c>
      <c r="I173" s="98">
        <v>0.19834426903426677</v>
      </c>
      <c r="J173" s="98">
        <v>0.26506528028391907</v>
      </c>
      <c r="K173" s="98">
        <v>0.56389131407520754</v>
      </c>
      <c r="L173" s="98">
        <v>0.68594569024471219</v>
      </c>
      <c r="M173" s="98">
        <v>0.69508647490105524</v>
      </c>
      <c r="N173" s="98">
        <v>0.69202987509797309</v>
      </c>
      <c r="O173" s="98">
        <v>0.55928135870704543</v>
      </c>
      <c r="P173" s="98">
        <v>0.49131038885841027</v>
      </c>
      <c r="Q173" s="98">
        <v>0.45991717233838403</v>
      </c>
      <c r="R173" s="98">
        <v>0.54423236172095446</v>
      </c>
      <c r="S173" s="98">
        <v>0.56119452714388129</v>
      </c>
      <c r="T173" s="98">
        <v>0.53213749080394024</v>
      </c>
      <c r="U173" s="98">
        <v>0.53713936796623796</v>
      </c>
      <c r="V173" s="98">
        <v>0.42248231156781418</v>
      </c>
      <c r="W173" s="98">
        <v>0.46727489563934732</v>
      </c>
      <c r="DA173" s="63" t="s">
        <v>1901</v>
      </c>
    </row>
    <row r="174" spans="1:105" ht="12" customHeight="1" x14ac:dyDescent="0.25">
      <c r="A174" s="115" t="s">
        <v>52</v>
      </c>
      <c r="B174" s="33">
        <v>7.9941606457905282E-2</v>
      </c>
      <c r="C174" s="33">
        <v>0.19141369811390865</v>
      </c>
      <c r="D174" s="33">
        <v>0.23153192231480169</v>
      </c>
      <c r="E174" s="33">
        <v>0.22894568721131614</v>
      </c>
      <c r="F174" s="33">
        <v>0.14671841653444179</v>
      </c>
      <c r="G174" s="33">
        <v>7.0892598039143551E-2</v>
      </c>
      <c r="H174" s="33">
        <v>4.8346877335955891E-2</v>
      </c>
      <c r="I174" s="33">
        <v>0.23985290284881358</v>
      </c>
      <c r="J174" s="33">
        <v>0.39107657215310676</v>
      </c>
      <c r="K174" s="33">
        <v>0.79603032959471776</v>
      </c>
      <c r="L174" s="33">
        <v>0.95957746437732194</v>
      </c>
      <c r="M174" s="33">
        <v>1.0173302112553324</v>
      </c>
      <c r="N174" s="33">
        <v>0.97692497334010897</v>
      </c>
      <c r="O174" s="33">
        <v>1.0331090463024903</v>
      </c>
      <c r="P174" s="33">
        <v>0.98280747619929754</v>
      </c>
      <c r="Q174" s="33">
        <v>0.82001843052972634</v>
      </c>
      <c r="R174" s="33">
        <v>0.715893472899362</v>
      </c>
      <c r="S174" s="33">
        <v>0.67465919304277389</v>
      </c>
      <c r="T174" s="33">
        <v>0.71031727120604338</v>
      </c>
      <c r="U174" s="33">
        <v>0.6972796044566496</v>
      </c>
      <c r="V174" s="33">
        <v>0.68859314972216634</v>
      </c>
      <c r="W174" s="33">
        <v>0.68121192477490888</v>
      </c>
      <c r="DA174" s="60" t="s">
        <v>1902</v>
      </c>
    </row>
    <row r="175" spans="1:105" ht="12" customHeight="1" x14ac:dyDescent="0.25">
      <c r="A175" s="121" t="s">
        <v>54</v>
      </c>
      <c r="B175" s="122">
        <v>8.8747257859893729</v>
      </c>
      <c r="C175" s="122">
        <v>8.725579249413066</v>
      </c>
      <c r="D175" s="122">
        <v>8.4721932337316179</v>
      </c>
      <c r="E175" s="122">
        <v>7.792072372440165</v>
      </c>
      <c r="F175" s="122">
        <v>4.1013085515813259</v>
      </c>
      <c r="G175" s="122">
        <v>1.9161672642319643</v>
      </c>
      <c r="H175" s="122">
        <v>1.0238232264921738</v>
      </c>
      <c r="I175" s="122">
        <v>1.1893767991323738</v>
      </c>
      <c r="J175" s="122">
        <v>1.4446262299009034</v>
      </c>
      <c r="K175" s="122">
        <v>1.7372660853117721</v>
      </c>
      <c r="L175" s="122">
        <v>1.995683586839053</v>
      </c>
      <c r="M175" s="122">
        <v>2.0207460239956196</v>
      </c>
      <c r="N175" s="122">
        <v>2.234222068666373</v>
      </c>
      <c r="O175" s="122">
        <v>2.1534239248832137</v>
      </c>
      <c r="P175" s="122">
        <v>1.9295176453360789</v>
      </c>
      <c r="Q175" s="122">
        <v>1.6716021656925801</v>
      </c>
      <c r="R175" s="122">
        <v>1.5457701379992732</v>
      </c>
      <c r="S175" s="122">
        <v>1.4689314419881487</v>
      </c>
      <c r="T175" s="122">
        <v>1.413564102257902</v>
      </c>
      <c r="U175" s="122">
        <v>1.3298797583496305</v>
      </c>
      <c r="V175" s="122">
        <v>1.2542601934430171</v>
      </c>
      <c r="W175" s="122">
        <v>1.2482864932987441</v>
      </c>
      <c r="DA175" s="130" t="s">
        <v>1903</v>
      </c>
    </row>
    <row r="176" spans="1:105" ht="12" customHeight="1" x14ac:dyDescent="0.25">
      <c r="A176" s="97" t="s">
        <v>50</v>
      </c>
      <c r="B176" s="98">
        <v>0.32971134181552331</v>
      </c>
      <c r="C176" s="98">
        <v>0.3285671343396166</v>
      </c>
      <c r="D176" s="98">
        <v>0.3442414007848984</v>
      </c>
      <c r="E176" s="98">
        <v>0.33111577463526293</v>
      </c>
      <c r="F176" s="98">
        <v>0.17519859368133098</v>
      </c>
      <c r="G176" s="98">
        <v>7.7904480586251157E-2</v>
      </c>
      <c r="H176" s="98">
        <v>4.6115196805995726E-2</v>
      </c>
      <c r="I176" s="98">
        <v>8.0425609255626973E-2</v>
      </c>
      <c r="J176" s="98">
        <v>9.9065762462108867E-2</v>
      </c>
      <c r="K176" s="98">
        <v>0.13403712670783002</v>
      </c>
      <c r="L176" s="98">
        <v>0.14969582429875272</v>
      </c>
      <c r="M176" s="98">
        <v>0.15931203198619315</v>
      </c>
      <c r="N176" s="98">
        <v>0.16648928268513219</v>
      </c>
      <c r="O176" s="98">
        <v>0.15339517899372154</v>
      </c>
      <c r="P176" s="98">
        <v>0.14694994188677218</v>
      </c>
      <c r="Q176" s="98">
        <v>0.1162606459771599</v>
      </c>
      <c r="R176" s="98">
        <v>0.11443002941784444</v>
      </c>
      <c r="S176" s="98">
        <v>0.10636189122366001</v>
      </c>
      <c r="T176" s="98">
        <v>0.10083394938882778</v>
      </c>
      <c r="U176" s="98">
        <v>9.8231015569830965E-2</v>
      </c>
      <c r="V176" s="98">
        <v>7.9619677043745271E-2</v>
      </c>
      <c r="W176" s="98">
        <v>7.8125861063441285E-2</v>
      </c>
      <c r="DA176" s="63" t="s">
        <v>1904</v>
      </c>
    </row>
    <row r="177" spans="1:105" ht="12" customHeight="1" x14ac:dyDescent="0.25">
      <c r="A177" s="109" t="s">
        <v>120</v>
      </c>
      <c r="B177" s="33">
        <v>8.5450144441738498</v>
      </c>
      <c r="C177" s="33">
        <v>8.3970121150734496</v>
      </c>
      <c r="D177" s="33">
        <v>8.1279518329467191</v>
      </c>
      <c r="E177" s="33">
        <v>7.4609565978049019</v>
      </c>
      <c r="F177" s="33">
        <v>3.9261099578999952</v>
      </c>
      <c r="G177" s="33">
        <v>1.838262783645713</v>
      </c>
      <c r="H177" s="33">
        <v>0.9777080296861782</v>
      </c>
      <c r="I177" s="33">
        <v>1.1089511898767468</v>
      </c>
      <c r="J177" s="33">
        <v>1.3455604674387944</v>
      </c>
      <c r="K177" s="33">
        <v>1.6032289586039421</v>
      </c>
      <c r="L177" s="33">
        <v>1.8459877625403003</v>
      </c>
      <c r="M177" s="33">
        <v>1.8614339920094263</v>
      </c>
      <c r="N177" s="33">
        <v>2.0677327859812409</v>
      </c>
      <c r="O177" s="33">
        <v>2.0000287458894923</v>
      </c>
      <c r="P177" s="33">
        <v>1.7825677034493068</v>
      </c>
      <c r="Q177" s="33">
        <v>1.5553415197154201</v>
      </c>
      <c r="R177" s="33">
        <v>1.4313401085814288</v>
      </c>
      <c r="S177" s="33">
        <v>1.3625695507644888</v>
      </c>
      <c r="T177" s="33">
        <v>1.3127301528690742</v>
      </c>
      <c r="U177" s="33">
        <v>1.2316487427797995</v>
      </c>
      <c r="V177" s="33">
        <v>1.1746405163992719</v>
      </c>
      <c r="W177" s="33">
        <v>1.1701606322353029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0.61657450771749334</v>
      </c>
      <c r="C3" s="119">
        <f>IF(RES_hhdet_tes!C3=0,"",RES_hhdet_tes!C3/RES_hhdet_fec!C3)</f>
        <v>0.6185656406966763</v>
      </c>
      <c r="D3" s="119">
        <f>IF(RES_hhdet_tes!D3=0,"",RES_hhdet_tes!D3/RES_hhdet_fec!D3)</f>
        <v>0.61902164602313081</v>
      </c>
      <c r="E3" s="119">
        <f>IF(RES_hhdet_tes!E3=0,"",RES_hhdet_tes!E3/RES_hhdet_fec!E3)</f>
        <v>0.62109638997389904</v>
      </c>
      <c r="F3" s="119">
        <f>IF(RES_hhdet_tes!F3=0,"",RES_hhdet_tes!F3/RES_hhdet_fec!F3)</f>
        <v>0.62000892139298736</v>
      </c>
      <c r="G3" s="119">
        <f>IF(RES_hhdet_tes!G3=0,"",RES_hhdet_tes!G3/RES_hhdet_fec!G3)</f>
        <v>0.62176407189505001</v>
      </c>
      <c r="H3" s="119">
        <f>IF(RES_hhdet_tes!H3=0,"",RES_hhdet_tes!H3/RES_hhdet_fec!H3)</f>
        <v>0.62655548887740997</v>
      </c>
      <c r="I3" s="119">
        <f>IF(RES_hhdet_tes!I3=0,"",RES_hhdet_tes!I3/RES_hhdet_fec!I3)</f>
        <v>0.6384431244264801</v>
      </c>
      <c r="J3" s="119">
        <f>IF(RES_hhdet_tes!J3=0,"",RES_hhdet_tes!J3/RES_hhdet_fec!J3)</f>
        <v>0.64664136247471471</v>
      </c>
      <c r="K3" s="119">
        <f>IF(RES_hhdet_tes!K3=0,"",RES_hhdet_tes!K3/RES_hhdet_fec!K3)</f>
        <v>0.65324719435892376</v>
      </c>
      <c r="L3" s="119">
        <f>IF(RES_hhdet_tes!L3=0,"",RES_hhdet_tes!L3/RES_hhdet_fec!L3)</f>
        <v>0.66348065259872935</v>
      </c>
      <c r="M3" s="119">
        <f>IF(RES_hhdet_tes!M3=0,"",RES_hhdet_tes!M3/RES_hhdet_fec!M3)</f>
        <v>0.67201935558712178</v>
      </c>
      <c r="N3" s="119">
        <f>IF(RES_hhdet_tes!N3=0,"",RES_hhdet_tes!N3/RES_hhdet_fec!N3)</f>
        <v>0.67977415030460564</v>
      </c>
      <c r="O3" s="119">
        <f>IF(RES_hhdet_tes!O3=0,"",RES_hhdet_tes!O3/RES_hhdet_fec!O3)</f>
        <v>0.69084092074233594</v>
      </c>
      <c r="P3" s="119">
        <f>IF(RES_hhdet_tes!P3=0,"",RES_hhdet_tes!P3/RES_hhdet_fec!P3)</f>
        <v>0.69328313231846483</v>
      </c>
      <c r="Q3" s="119">
        <f>IF(RES_hhdet_tes!Q3=0,"",RES_hhdet_tes!Q3/RES_hhdet_fec!Q3)</f>
        <v>0.69586289222047726</v>
      </c>
      <c r="R3" s="119">
        <f>IF(RES_hhdet_tes!R3=0,"",RES_hhdet_tes!R3/RES_hhdet_fec!R3)</f>
        <v>0.69674838769676684</v>
      </c>
      <c r="S3" s="119">
        <f>IF(RES_hhdet_tes!S3=0,"",RES_hhdet_tes!S3/RES_hhdet_fec!S3)</f>
        <v>0.69817672111729567</v>
      </c>
      <c r="T3" s="119">
        <f>IF(RES_hhdet_tes!T3=0,"",RES_hhdet_tes!T3/RES_hhdet_fec!T3)</f>
        <v>0.69934120586457482</v>
      </c>
      <c r="U3" s="119">
        <f>IF(RES_hhdet_tes!U3=0,"",RES_hhdet_tes!U3/RES_hhdet_fec!U3)</f>
        <v>0.70099963314309199</v>
      </c>
      <c r="V3" s="119">
        <f>IF(RES_hhdet_tes!V3=0,"",RES_hhdet_tes!V3/RES_hhdet_fec!V3)</f>
        <v>0.70238882397118274</v>
      </c>
      <c r="W3" s="119">
        <f>IF(RES_hhdet_tes!W3=0,"",RES_hhdet_tes!W3/RES_hhdet_fec!W3)</f>
        <v>0.70459046822288507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0.61131697598724055</v>
      </c>
      <c r="C4" s="124">
        <f>IF(RES_hhdet_tes!C4=0,"",RES_hhdet_tes!C4/RES_hhdet_fec!C4)</f>
        <v>0.61373232756652918</v>
      </c>
      <c r="D4" s="124">
        <f>IF(RES_hhdet_tes!D4=0,"",RES_hhdet_tes!D4/RES_hhdet_fec!D4)</f>
        <v>0.61388781378136226</v>
      </c>
      <c r="E4" s="124">
        <f>IF(RES_hhdet_tes!E4=0,"",RES_hhdet_tes!E4/RES_hhdet_fec!E4)</f>
        <v>0.61399540842943667</v>
      </c>
      <c r="F4" s="124">
        <f>IF(RES_hhdet_tes!F4=0,"",RES_hhdet_tes!F4/RES_hhdet_fec!F4)</f>
        <v>0.61400239896434561</v>
      </c>
      <c r="G4" s="124">
        <f>IF(RES_hhdet_tes!G4=0,"",RES_hhdet_tes!G4/RES_hhdet_fec!G4)</f>
        <v>0.6141411858740955</v>
      </c>
      <c r="H4" s="124">
        <f>IF(RES_hhdet_tes!H4=0,"",RES_hhdet_tes!H4/RES_hhdet_fec!H4)</f>
        <v>0.61810316183816516</v>
      </c>
      <c r="I4" s="124">
        <f>IF(RES_hhdet_tes!I4=0,"",RES_hhdet_tes!I4/RES_hhdet_fec!I4)</f>
        <v>0.62917125153606535</v>
      </c>
      <c r="J4" s="124">
        <f>IF(RES_hhdet_tes!J4=0,"",RES_hhdet_tes!J4/RES_hhdet_fec!J4)</f>
        <v>0.64047097295000643</v>
      </c>
      <c r="K4" s="124">
        <f>IF(RES_hhdet_tes!K4=0,"",RES_hhdet_tes!K4/RES_hhdet_fec!K4)</f>
        <v>0.64930756412555268</v>
      </c>
      <c r="L4" s="124">
        <f>IF(RES_hhdet_tes!L4=0,"",RES_hhdet_tes!L4/RES_hhdet_fec!L4)</f>
        <v>0.65705823769607874</v>
      </c>
      <c r="M4" s="124">
        <f>IF(RES_hhdet_tes!M4=0,"",RES_hhdet_tes!M4/RES_hhdet_fec!M4)</f>
        <v>0.66602448514297086</v>
      </c>
      <c r="N4" s="124">
        <f>IF(RES_hhdet_tes!N4=0,"",RES_hhdet_tes!N4/RES_hhdet_fec!N4)</f>
        <v>0.6744261440348146</v>
      </c>
      <c r="O4" s="124">
        <f>IF(RES_hhdet_tes!O4=0,"",RES_hhdet_tes!O4/RES_hhdet_fec!O4)</f>
        <v>0.686740439449811</v>
      </c>
      <c r="P4" s="124">
        <f>IF(RES_hhdet_tes!P4=0,"",RES_hhdet_tes!P4/RES_hhdet_fec!P4)</f>
        <v>0.6874423004183019</v>
      </c>
      <c r="Q4" s="124">
        <f>IF(RES_hhdet_tes!Q4=0,"",RES_hhdet_tes!Q4/RES_hhdet_fec!Q4)</f>
        <v>0.68808749529693647</v>
      </c>
      <c r="R4" s="124">
        <f>IF(RES_hhdet_tes!R4=0,"",RES_hhdet_tes!R4/RES_hhdet_fec!R4)</f>
        <v>0.68896046069683103</v>
      </c>
      <c r="S4" s="124">
        <f>IF(RES_hhdet_tes!S4=0,"",RES_hhdet_tes!S4/RES_hhdet_fec!S4)</f>
        <v>0.69025934053961369</v>
      </c>
      <c r="T4" s="124">
        <f>IF(RES_hhdet_tes!T4=0,"",RES_hhdet_tes!T4/RES_hhdet_fec!T4)</f>
        <v>0.69038298160582079</v>
      </c>
      <c r="U4" s="124">
        <f>IF(RES_hhdet_tes!U4=0,"",RES_hhdet_tes!U4/RES_hhdet_fec!U4)</f>
        <v>0.69045479516699571</v>
      </c>
      <c r="V4" s="124">
        <f>IF(RES_hhdet_tes!V4=0,"",RES_hhdet_tes!V4/RES_hhdet_fec!V4)</f>
        <v>0.69061899748083755</v>
      </c>
      <c r="W4" s="124">
        <f>IF(RES_hhdet_tes!W4=0,"",RES_hhdet_tes!W4/RES_hhdet_fec!W4)</f>
        <v>0.69393139625900502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0.60899838015157581</v>
      </c>
      <c r="C5" s="111">
        <f>IF(RES_hhdet_tes!C5=0,"",RES_hhdet_tes!C5/RES_hhdet_fec!C5)</f>
        <v>0.61146998920968676</v>
      </c>
      <c r="D5" s="111">
        <f>IF(RES_hhdet_tes!D5=0,"",RES_hhdet_tes!D5/RES_hhdet_fec!D5)</f>
        <v>0.61168133238886657</v>
      </c>
      <c r="E5" s="111">
        <f>IF(RES_hhdet_tes!E5=0,"",RES_hhdet_tes!E5/RES_hhdet_fec!E5)</f>
        <v>0.61182719321100054</v>
      </c>
      <c r="F5" s="111">
        <f>IF(RES_hhdet_tes!F5=0,"",RES_hhdet_tes!F5/RES_hhdet_fec!F5)</f>
        <v>0.61183570035681922</v>
      </c>
      <c r="G5" s="111">
        <f>IF(RES_hhdet_tes!G5=0,"",RES_hhdet_tes!G5/RES_hhdet_fec!G5)</f>
        <v>0.61200956131318518</v>
      </c>
      <c r="H5" s="111">
        <f>IF(RES_hhdet_tes!H5=0,"",RES_hhdet_tes!H5/RES_hhdet_fec!H5)</f>
        <v>0.61602766480948823</v>
      </c>
      <c r="I5" s="111">
        <f>IF(RES_hhdet_tes!I5=0,"",RES_hhdet_tes!I5/RES_hhdet_fec!I5)</f>
        <v>0.6271484111921376</v>
      </c>
      <c r="J5" s="111">
        <f>IF(RES_hhdet_tes!J5=0,"",RES_hhdet_tes!J5/RES_hhdet_fec!J5)</f>
        <v>0.6384731388165964</v>
      </c>
      <c r="K5" s="111">
        <f>IF(RES_hhdet_tes!K5=0,"",RES_hhdet_tes!K5/RES_hhdet_fec!K5)</f>
        <v>0.64735569071290422</v>
      </c>
      <c r="L5" s="111">
        <f>IF(RES_hhdet_tes!L5=0,"",RES_hhdet_tes!L5/RES_hhdet_fec!L5)</f>
        <v>0.65515371733879346</v>
      </c>
      <c r="M5" s="111">
        <f>IF(RES_hhdet_tes!M5=0,"",RES_hhdet_tes!M5/RES_hhdet_fec!M5)</f>
        <v>0.66417007232098224</v>
      </c>
      <c r="N5" s="111">
        <f>IF(RES_hhdet_tes!N5=0,"",RES_hhdet_tes!N5/RES_hhdet_fec!N5)</f>
        <v>0.67261178793419119</v>
      </c>
      <c r="O5" s="111">
        <f>IF(RES_hhdet_tes!O5=0,"",RES_hhdet_tes!O5/RES_hhdet_fec!O5)</f>
        <v>0.68497949636503819</v>
      </c>
      <c r="P5" s="111">
        <f>IF(RES_hhdet_tes!P5=0,"",RES_hhdet_tes!P5/RES_hhdet_fec!P5)</f>
        <v>0.68569813657578105</v>
      </c>
      <c r="Q5" s="111">
        <f>IF(RES_hhdet_tes!Q5=0,"",RES_hhdet_tes!Q5/RES_hhdet_fec!Q5)</f>
        <v>0.68636011589837953</v>
      </c>
      <c r="R5" s="111">
        <f>IF(RES_hhdet_tes!R5=0,"",RES_hhdet_tes!R5/RES_hhdet_fec!R5)</f>
        <v>0.68724406287033601</v>
      </c>
      <c r="S5" s="111">
        <f>IF(RES_hhdet_tes!S5=0,"",RES_hhdet_tes!S5/RES_hhdet_fec!S5)</f>
        <v>0.68855815650898999</v>
      </c>
      <c r="T5" s="111">
        <f>IF(RES_hhdet_tes!T5=0,"",RES_hhdet_tes!T5/RES_hhdet_fec!T5)</f>
        <v>0.68868720645346626</v>
      </c>
      <c r="U5" s="111">
        <f>IF(RES_hhdet_tes!U5=0,"",RES_hhdet_tes!U5/RES_hhdet_fec!U5)</f>
        <v>0.68876081071640027</v>
      </c>
      <c r="V5" s="111">
        <f>IF(RES_hhdet_tes!V5=0,"",RES_hhdet_tes!V5/RES_hhdet_fec!V5)</f>
        <v>0.6889530217951445</v>
      </c>
      <c r="W5" s="111">
        <f>IF(RES_hhdet_tes!W5=0,"",RES_hhdet_tes!W5/RES_hhdet_fec!W5)</f>
        <v>0.69226177878881456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1.9429532402555638</v>
      </c>
      <c r="C7" s="124">
        <f>IF(RES_hhdet_tes!C7=0,"",RES_hhdet_tes!C7/RES_hhdet_fec!C7)</f>
        <v>2.0643552112426962</v>
      </c>
      <c r="D7" s="124">
        <f>IF(RES_hhdet_tes!D7=0,"",RES_hhdet_tes!D7/RES_hhdet_fec!D7)</f>
        <v>2.1496833021532598</v>
      </c>
      <c r="E7" s="124">
        <f>IF(RES_hhdet_tes!E7=0,"",RES_hhdet_tes!E7/RES_hhdet_fec!E7)</f>
        <v>2.2239673557642465</v>
      </c>
      <c r="F7" s="124">
        <f>IF(RES_hhdet_tes!F7=0,"",RES_hhdet_tes!F7/RES_hhdet_fec!F7)</f>
        <v>2.2874532371485907</v>
      </c>
      <c r="G7" s="124">
        <f>IF(RES_hhdet_tes!G7=0,"",RES_hhdet_tes!G7/RES_hhdet_fec!G7)</f>
        <v>2.3836452256569216</v>
      </c>
      <c r="H7" s="124">
        <f>IF(RES_hhdet_tes!H7=0,"",RES_hhdet_tes!H7/RES_hhdet_fec!H7)</f>
        <v>2.6266473529663332</v>
      </c>
      <c r="I7" s="124">
        <f>IF(RES_hhdet_tes!I7=0,"",RES_hhdet_tes!I7/RES_hhdet_fec!I7)</f>
        <v>2.8884303983973538</v>
      </c>
      <c r="J7" s="124">
        <f>IF(RES_hhdet_tes!J7=0,"",RES_hhdet_tes!J7/RES_hhdet_fec!J7)</f>
        <v>3.0488626328108013</v>
      </c>
      <c r="K7" s="124">
        <f>IF(RES_hhdet_tes!K7=0,"",RES_hhdet_tes!K7/RES_hhdet_fec!K7)</f>
        <v>3.190454027262271</v>
      </c>
      <c r="L7" s="124">
        <f>IF(RES_hhdet_tes!L7=0,"",RES_hhdet_tes!L7/RES_hhdet_fec!L7)</f>
        <v>3.2775393404700397</v>
      </c>
      <c r="M7" s="124">
        <f>IF(RES_hhdet_tes!M7=0,"",RES_hhdet_tes!M7/RES_hhdet_fec!M7)</f>
        <v>3.3261667264689443</v>
      </c>
      <c r="N7" s="124">
        <f>IF(RES_hhdet_tes!N7=0,"",RES_hhdet_tes!N7/RES_hhdet_fec!N7)</f>
        <v>3.3743839234361199</v>
      </c>
      <c r="O7" s="124">
        <f>IF(RES_hhdet_tes!O7=0,"",RES_hhdet_tes!O7/RES_hhdet_fec!O7)</f>
        <v>3.4525155376171424</v>
      </c>
      <c r="P7" s="124">
        <f>IF(RES_hhdet_tes!P7=0,"",RES_hhdet_tes!P7/RES_hhdet_fec!P7)</f>
        <v>3.528806922785634</v>
      </c>
      <c r="Q7" s="124">
        <f>IF(RES_hhdet_tes!Q7=0,"",RES_hhdet_tes!Q7/RES_hhdet_fec!Q7)</f>
        <v>3.6222876754685016</v>
      </c>
      <c r="R7" s="124">
        <f>IF(RES_hhdet_tes!R7=0,"",RES_hhdet_tes!R7/RES_hhdet_fec!R7)</f>
        <v>3.7193655135536425</v>
      </c>
      <c r="S7" s="124">
        <f>IF(RES_hhdet_tes!S7=0,"",RES_hhdet_tes!S7/RES_hhdet_fec!S7)</f>
        <v>3.8350620691787527</v>
      </c>
      <c r="T7" s="124">
        <f>IF(RES_hhdet_tes!T7=0,"",RES_hhdet_tes!T7/RES_hhdet_fec!T7)</f>
        <v>3.974286679565179</v>
      </c>
      <c r="U7" s="124">
        <f>IF(RES_hhdet_tes!U7=0,"",RES_hhdet_tes!U7/RES_hhdet_fec!U7)</f>
        <v>4.1123625028515525</v>
      </c>
      <c r="V7" s="124">
        <f>IF(RES_hhdet_tes!V7=0,"",RES_hhdet_tes!V7/RES_hhdet_fec!V7)</f>
        <v>4.2682568090459938</v>
      </c>
      <c r="W7" s="124">
        <f>IF(RES_hhdet_tes!W7=0,"",RES_hhdet_tes!W7/RES_hhdet_fec!W7)</f>
        <v>4.4619899039124329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1.9429532402555638</v>
      </c>
      <c r="C8" s="111">
        <f>IF(RES_hhdet_tes!C8=0,"",RES_hhdet_tes!C8/RES_hhdet_fec!C8)</f>
        <v>2.0643552112426962</v>
      </c>
      <c r="D8" s="111">
        <f>IF(RES_hhdet_tes!D8=0,"",RES_hhdet_tes!D8/RES_hhdet_fec!D8)</f>
        <v>2.1496833021532598</v>
      </c>
      <c r="E8" s="111">
        <f>IF(RES_hhdet_tes!E8=0,"",RES_hhdet_tes!E8/RES_hhdet_fec!E8)</f>
        <v>2.2239673557642465</v>
      </c>
      <c r="F8" s="111">
        <f>IF(RES_hhdet_tes!F8=0,"",RES_hhdet_tes!F8/RES_hhdet_fec!F8)</f>
        <v>2.2874532371485907</v>
      </c>
      <c r="G8" s="111">
        <f>IF(RES_hhdet_tes!G8=0,"",RES_hhdet_tes!G8/RES_hhdet_fec!G8)</f>
        <v>2.3836452256569216</v>
      </c>
      <c r="H8" s="111">
        <f>IF(RES_hhdet_tes!H8=0,"",RES_hhdet_tes!H8/RES_hhdet_fec!H8)</f>
        <v>2.6266473529663332</v>
      </c>
      <c r="I8" s="111">
        <f>IF(RES_hhdet_tes!I8=0,"",RES_hhdet_tes!I8/RES_hhdet_fec!I8)</f>
        <v>2.8884303983973538</v>
      </c>
      <c r="J8" s="111">
        <f>IF(RES_hhdet_tes!J8=0,"",RES_hhdet_tes!J8/RES_hhdet_fec!J8)</f>
        <v>3.0488626328108013</v>
      </c>
      <c r="K8" s="111">
        <f>IF(RES_hhdet_tes!K8=0,"",RES_hhdet_tes!K8/RES_hhdet_fec!K8)</f>
        <v>3.190454027262271</v>
      </c>
      <c r="L8" s="111">
        <f>IF(RES_hhdet_tes!L8=0,"",RES_hhdet_tes!L8/RES_hhdet_fec!L8)</f>
        <v>3.2775393404700397</v>
      </c>
      <c r="M8" s="111">
        <f>IF(RES_hhdet_tes!M8=0,"",RES_hhdet_tes!M8/RES_hhdet_fec!M8)</f>
        <v>3.3261667264689443</v>
      </c>
      <c r="N8" s="111">
        <f>IF(RES_hhdet_tes!N8=0,"",RES_hhdet_tes!N8/RES_hhdet_fec!N8)</f>
        <v>3.3743839234361199</v>
      </c>
      <c r="O8" s="111">
        <f>IF(RES_hhdet_tes!O8=0,"",RES_hhdet_tes!O8/RES_hhdet_fec!O8)</f>
        <v>3.4525155376171424</v>
      </c>
      <c r="P8" s="111">
        <f>IF(RES_hhdet_tes!P8=0,"",RES_hhdet_tes!P8/RES_hhdet_fec!P8)</f>
        <v>3.528806922785634</v>
      </c>
      <c r="Q8" s="111">
        <f>IF(RES_hhdet_tes!Q8=0,"",RES_hhdet_tes!Q8/RES_hhdet_fec!Q8)</f>
        <v>3.6222876754685016</v>
      </c>
      <c r="R8" s="111">
        <f>IF(RES_hhdet_tes!R8=0,"",RES_hhdet_tes!R8/RES_hhdet_fec!R8)</f>
        <v>3.7193655135536425</v>
      </c>
      <c r="S8" s="111">
        <f>IF(RES_hhdet_tes!S8=0,"",RES_hhdet_tes!S8/RES_hhdet_fec!S8)</f>
        <v>3.8350620691787527</v>
      </c>
      <c r="T8" s="111">
        <f>IF(RES_hhdet_tes!T8=0,"",RES_hhdet_tes!T8/RES_hhdet_fec!T8)</f>
        <v>3.974286679565179</v>
      </c>
      <c r="U8" s="111">
        <f>IF(RES_hhdet_tes!U8=0,"",RES_hhdet_tes!U8/RES_hhdet_fec!U8)</f>
        <v>4.1123625028515525</v>
      </c>
      <c r="V8" s="111">
        <f>IF(RES_hhdet_tes!V8=0,"",RES_hhdet_tes!V8/RES_hhdet_fec!V8)</f>
        <v>4.2682568090459938</v>
      </c>
      <c r="W8" s="111">
        <f>IF(RES_hhdet_tes!W8=0,"",RES_hhdet_tes!W8/RES_hhdet_fec!W8)</f>
        <v>4.4619899039124329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0.63944849402652282</v>
      </c>
      <c r="C9" s="124">
        <f>IF(RES_hhdet_tes!C9=0,"",RES_hhdet_tes!C9/RES_hhdet_fec!C9)</f>
        <v>0.64308549901283785</v>
      </c>
      <c r="D9" s="124">
        <f>IF(RES_hhdet_tes!D9=0,"",RES_hhdet_tes!D9/RES_hhdet_fec!D9)</f>
        <v>0.64463935560885677</v>
      </c>
      <c r="E9" s="124">
        <f>IF(RES_hhdet_tes!E9=0,"",RES_hhdet_tes!E9/RES_hhdet_fec!E9)</f>
        <v>0.64636575268340246</v>
      </c>
      <c r="F9" s="124">
        <f>IF(RES_hhdet_tes!F9=0,"",RES_hhdet_tes!F9/RES_hhdet_fec!F9)</f>
        <v>0.64776906618622399</v>
      </c>
      <c r="G9" s="124">
        <f>IF(RES_hhdet_tes!G9=0,"",RES_hhdet_tes!G9/RES_hhdet_fec!G9)</f>
        <v>0.65119272660316874</v>
      </c>
      <c r="H9" s="124">
        <f>IF(RES_hhdet_tes!H9=0,"",RES_hhdet_tes!H9/RES_hhdet_fec!H9)</f>
        <v>0.65823923190541567</v>
      </c>
      <c r="I9" s="124">
        <f>IF(RES_hhdet_tes!I9=0,"",RES_hhdet_tes!I9/RES_hhdet_fec!I9)</f>
        <v>0.66533792851436868</v>
      </c>
      <c r="J9" s="124">
        <f>IF(RES_hhdet_tes!J9=0,"",RES_hhdet_tes!J9/RES_hhdet_fec!J9)</f>
        <v>0.6703338418757242</v>
      </c>
      <c r="K9" s="124">
        <f>IF(RES_hhdet_tes!K9=0,"",RES_hhdet_tes!K9/RES_hhdet_fec!K9)</f>
        <v>0.67566148860042041</v>
      </c>
      <c r="L9" s="124">
        <f>IF(RES_hhdet_tes!L9=0,"",RES_hhdet_tes!L9/RES_hhdet_fec!L9)</f>
        <v>0.67892177069103776</v>
      </c>
      <c r="M9" s="124">
        <f>IF(RES_hhdet_tes!M9=0,"",RES_hhdet_tes!M9/RES_hhdet_fec!M9)</f>
        <v>0.68242736489306033</v>
      </c>
      <c r="N9" s="124">
        <f>IF(RES_hhdet_tes!N9=0,"",RES_hhdet_tes!N9/RES_hhdet_fec!N9)</f>
        <v>0.68625525490628458</v>
      </c>
      <c r="O9" s="124">
        <f>IF(RES_hhdet_tes!O9=0,"",RES_hhdet_tes!O9/RES_hhdet_fec!O9)</f>
        <v>0.69562079136555366</v>
      </c>
      <c r="P9" s="124">
        <f>IF(RES_hhdet_tes!P9=0,"",RES_hhdet_tes!P9/RES_hhdet_fec!P9)</f>
        <v>0.70099527318369936</v>
      </c>
      <c r="Q9" s="124">
        <f>IF(RES_hhdet_tes!Q9=0,"",RES_hhdet_tes!Q9/RES_hhdet_fec!Q9)</f>
        <v>0.71084993930355822</v>
      </c>
      <c r="R9" s="124">
        <f>IF(RES_hhdet_tes!R9=0,"",RES_hhdet_tes!R9/RES_hhdet_fec!R9)</f>
        <v>0.71842740526328641</v>
      </c>
      <c r="S9" s="124">
        <f>IF(RES_hhdet_tes!S9=0,"",RES_hhdet_tes!S9/RES_hhdet_fec!S9)</f>
        <v>0.72646133387173994</v>
      </c>
      <c r="T9" s="124">
        <f>IF(RES_hhdet_tes!T9=0,"",RES_hhdet_tes!T9/RES_hhdet_fec!T9)</f>
        <v>0.73445129635171802</v>
      </c>
      <c r="U9" s="124">
        <f>IF(RES_hhdet_tes!U9=0,"",RES_hhdet_tes!U9/RES_hhdet_fec!U9)</f>
        <v>0.74059201244984219</v>
      </c>
      <c r="V9" s="124">
        <f>IF(RES_hhdet_tes!V9=0,"",RES_hhdet_tes!V9/RES_hhdet_fec!V9)</f>
        <v>0.74762283603602808</v>
      </c>
      <c r="W9" s="124">
        <f>IF(RES_hhdet_tes!W9=0,"",RES_hhdet_tes!W9/RES_hhdet_fec!W9)</f>
        <v>0.7639726392894447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0.58823738500967304</v>
      </c>
      <c r="C10" s="111">
        <f>IF(RES_hhdet_tes!C10=0,"",RES_hhdet_tes!C10/RES_hhdet_fec!C10)</f>
        <v>0.5925249588239293</v>
      </c>
      <c r="D10" s="111">
        <f>IF(RES_hhdet_tes!D10=0,"",RES_hhdet_tes!D10/RES_hhdet_fec!D10)</f>
        <v>0.59418623758877009</v>
      </c>
      <c r="E10" s="111">
        <f>IF(RES_hhdet_tes!E10=0,"",RES_hhdet_tes!E10/RES_hhdet_fec!E10)</f>
        <v>0.59538452302371547</v>
      </c>
      <c r="F10" s="111">
        <f>IF(RES_hhdet_tes!F10=0,"",RES_hhdet_tes!F10/RES_hhdet_fec!F10)</f>
        <v>0.60067078680700725</v>
      </c>
      <c r="G10" s="111">
        <f>IF(RES_hhdet_tes!G10=0,"",RES_hhdet_tes!G10/RES_hhdet_fec!G10)</f>
        <v>0.60475325211708353</v>
      </c>
      <c r="H10" s="111">
        <f>IF(RES_hhdet_tes!H10=0,"",RES_hhdet_tes!H10/RES_hhdet_fec!H10)</f>
        <v>0.61247988196751524</v>
      </c>
      <c r="I10" s="111">
        <f>IF(RES_hhdet_tes!I10=0,"",RES_hhdet_tes!I10/RES_hhdet_fec!I10)</f>
        <v>0.62304609194574911</v>
      </c>
      <c r="J10" s="111">
        <f>IF(RES_hhdet_tes!J10=0,"",RES_hhdet_tes!J10/RES_hhdet_fec!J10)</f>
        <v>0.63078775155750655</v>
      </c>
      <c r="K10" s="111">
        <f>IF(RES_hhdet_tes!K10=0,"",RES_hhdet_tes!K10/RES_hhdet_fec!K10)</f>
        <v>0.63825654524315023</v>
      </c>
      <c r="L10" s="111">
        <f>IF(RES_hhdet_tes!L10=0,"",RES_hhdet_tes!L10/RES_hhdet_fec!L10)</f>
        <v>0.64451710322935163</v>
      </c>
      <c r="M10" s="111">
        <f>IF(RES_hhdet_tes!M10=0,"",RES_hhdet_tes!M10/RES_hhdet_fec!M10)</f>
        <v>0.65094237487838214</v>
      </c>
      <c r="N10" s="111">
        <f>IF(RES_hhdet_tes!N10=0,"",RES_hhdet_tes!N10/RES_hhdet_fec!N10)</f>
        <v>0.65780997504751371</v>
      </c>
      <c r="O10" s="111">
        <f>IF(RES_hhdet_tes!O10=0,"",RES_hhdet_tes!O10/RES_hhdet_fec!O10)</f>
        <v>0.66664706063537438</v>
      </c>
      <c r="P10" s="111">
        <f>IF(RES_hhdet_tes!P10=0,"",RES_hhdet_tes!P10/RES_hhdet_fec!P10)</f>
        <v>0.6670913863529373</v>
      </c>
      <c r="Q10" s="111">
        <f>IF(RES_hhdet_tes!Q10=0,"",RES_hhdet_tes!Q10/RES_hhdet_fec!Q10)</f>
        <v>0.66763792878752404</v>
      </c>
      <c r="R10" s="111">
        <f>IF(RES_hhdet_tes!R10=0,"",RES_hhdet_tes!R10/RES_hhdet_fec!R10)</f>
        <v>0.66882866098885685</v>
      </c>
      <c r="S10" s="111">
        <f>IF(RES_hhdet_tes!S10=0,"",RES_hhdet_tes!S10/RES_hhdet_fec!S10)</f>
        <v>0.67739822591068377</v>
      </c>
      <c r="T10" s="111">
        <f>IF(RES_hhdet_tes!T10=0,"",RES_hhdet_tes!T10/RES_hhdet_fec!T10)</f>
        <v>0.68465535287442669</v>
      </c>
      <c r="U10" s="111">
        <f>IF(RES_hhdet_tes!U10=0,"",RES_hhdet_tes!U10/RES_hhdet_fec!U10)</f>
        <v>0.6940536103071232</v>
      </c>
      <c r="V10" s="111">
        <f>IF(RES_hhdet_tes!V10=0,"",RES_hhdet_tes!V10/RES_hhdet_fec!V10)</f>
        <v>0.70482351983371838</v>
      </c>
      <c r="W10" s="111">
        <f>IF(RES_hhdet_tes!W10=0,"",RES_hhdet_tes!W10/RES_hhdet_fec!W10)</f>
        <v>0.70764656847777963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0.57590824855109124</v>
      </c>
      <c r="C11" s="111">
        <f>IF(RES_hhdet_tes!C11=0,"",RES_hhdet_tes!C11/RES_hhdet_fec!C11)</f>
        <v>0.57906303858567898</v>
      </c>
      <c r="D11" s="111">
        <f>IF(RES_hhdet_tes!D11=0,"",RES_hhdet_tes!D11/RES_hhdet_fec!D11)</f>
        <v>0.58065684125041095</v>
      </c>
      <c r="E11" s="111">
        <f>IF(RES_hhdet_tes!E11=0,"",RES_hhdet_tes!E11/RES_hhdet_fec!E11)</f>
        <v>0.58352789478374312</v>
      </c>
      <c r="F11" s="111">
        <f>IF(RES_hhdet_tes!F11=0,"",RES_hhdet_tes!F11/RES_hhdet_fec!F11)</f>
        <v>0.591816558635058</v>
      </c>
      <c r="G11" s="111">
        <f>IF(RES_hhdet_tes!G11=0,"",RES_hhdet_tes!G11/RES_hhdet_fec!G11)</f>
        <v>0.59616042599935248</v>
      </c>
      <c r="H11" s="111">
        <f>IF(RES_hhdet_tes!H11=0,"",RES_hhdet_tes!H11/RES_hhdet_fec!H11)</f>
        <v>0.60041663927127387</v>
      </c>
      <c r="I11" s="111">
        <f>IF(RES_hhdet_tes!I11=0,"",RES_hhdet_tes!I11/RES_hhdet_fec!I11)</f>
        <v>0.60248349396125267</v>
      </c>
      <c r="J11" s="111">
        <f>IF(RES_hhdet_tes!J11=0,"",RES_hhdet_tes!J11/RES_hhdet_fec!J11)</f>
        <v>0.60369559848292786</v>
      </c>
      <c r="K11" s="111">
        <f>IF(RES_hhdet_tes!K11=0,"",RES_hhdet_tes!K11/RES_hhdet_fec!K11)</f>
        <v>0.60571663775957452</v>
      </c>
      <c r="L11" s="111">
        <f>IF(RES_hhdet_tes!L11=0,"",RES_hhdet_tes!L11/RES_hhdet_fec!L11)</f>
        <v>0.60766502167834879</v>
      </c>
      <c r="M11" s="111">
        <f>IF(RES_hhdet_tes!M11=0,"",RES_hhdet_tes!M11/RES_hhdet_fec!M11)</f>
        <v>0.61217457385481866</v>
      </c>
      <c r="N11" s="111">
        <f>IF(RES_hhdet_tes!N11=0,"",RES_hhdet_tes!N11/RES_hhdet_fec!N11)</f>
        <v>0.61780227737337801</v>
      </c>
      <c r="O11" s="111">
        <f>IF(RES_hhdet_tes!O11=0,"",RES_hhdet_tes!O11/RES_hhdet_fec!O11)</f>
        <v>0.63150335403253832</v>
      </c>
      <c r="P11" s="111">
        <f>IF(RES_hhdet_tes!P11=0,"",RES_hhdet_tes!P11/RES_hhdet_fec!P11)</f>
        <v>0.64071234740130167</v>
      </c>
      <c r="Q11" s="111">
        <f>IF(RES_hhdet_tes!Q11=0,"",RES_hhdet_tes!Q11/RES_hhdet_fec!Q11)</f>
        <v>0.6544084289778046</v>
      </c>
      <c r="R11" s="111">
        <f>IF(RES_hhdet_tes!R11=0,"",RES_hhdet_tes!R11/RES_hhdet_fec!R11)</f>
        <v>0.6704784814643685</v>
      </c>
      <c r="S11" s="111">
        <f>IF(RES_hhdet_tes!S11=0,"",RES_hhdet_tes!S11/RES_hhdet_fec!S11)</f>
        <v>0.68668706940831636</v>
      </c>
      <c r="T11" s="111">
        <f>IF(RES_hhdet_tes!T11=0,"",RES_hhdet_tes!T11/RES_hhdet_fec!T11)</f>
        <v>0.70081363819624654</v>
      </c>
      <c r="U11" s="111">
        <f>IF(RES_hhdet_tes!U11=0,"",RES_hhdet_tes!U11/RES_hhdet_fec!U11)</f>
        <v>0.71586872447462191</v>
      </c>
      <c r="V11" s="111">
        <f>IF(RES_hhdet_tes!V11=0,"",RES_hhdet_tes!V11/RES_hhdet_fec!V11)</f>
        <v>0.72621005954398643</v>
      </c>
      <c r="W11" s="111">
        <f>IF(RES_hhdet_tes!W11=0,"",RES_hhdet_tes!W11/RES_hhdet_fec!W11)</f>
        <v>0.75787305665165272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>
        <f>IF(RES_hhdet_tes!F12=0,"",RES_hhdet_tes!F12/RES_hhdet_fec!F12)</f>
        <v>0.78454973893554836</v>
      </c>
      <c r="G12" s="111">
        <f>IF(RES_hhdet_tes!G12=0,"",RES_hhdet_tes!G12/RES_hhdet_fec!G12)</f>
        <v>0.78184438788629063</v>
      </c>
      <c r="H12" s="111">
        <f>IF(RES_hhdet_tes!H12=0,"",RES_hhdet_tes!H12/RES_hhdet_fec!H12)</f>
        <v>0.78023416060025008</v>
      </c>
      <c r="I12" s="111">
        <f>IF(RES_hhdet_tes!I12=0,"",RES_hhdet_tes!I12/RES_hhdet_fec!I12)</f>
        <v>0.77181561700665924</v>
      </c>
      <c r="J12" s="111">
        <f>IF(RES_hhdet_tes!J12=0,"",RES_hhdet_tes!J12/RES_hhdet_fec!J12)</f>
        <v>0.79222137064116915</v>
      </c>
      <c r="K12" s="111">
        <f>IF(RES_hhdet_tes!K12=0,"",RES_hhdet_tes!K12/RES_hhdet_fec!K12)</f>
        <v>0.79094110047996347</v>
      </c>
      <c r="L12" s="111">
        <f>IF(RES_hhdet_tes!L12=0,"",RES_hhdet_tes!L12/RES_hhdet_fec!L12)</f>
        <v>0.79117852039637193</v>
      </c>
      <c r="M12" s="111">
        <f>IF(RES_hhdet_tes!M12=0,"",RES_hhdet_tes!M12/RES_hhdet_fec!M12)</f>
        <v>0.79813445710000708</v>
      </c>
      <c r="N12" s="111">
        <f>IF(RES_hhdet_tes!N12=0,"",RES_hhdet_tes!N12/RES_hhdet_fec!N12)</f>
        <v>0.79557310999511399</v>
      </c>
      <c r="O12" s="111">
        <f>IF(RES_hhdet_tes!O12=0,"",RES_hhdet_tes!O12/RES_hhdet_fec!O12)</f>
        <v>0.82698172402423864</v>
      </c>
      <c r="P12" s="111">
        <f>IF(RES_hhdet_tes!P12=0,"",RES_hhdet_tes!P12/RES_hhdet_fec!P12)</f>
        <v>0.83853956413802944</v>
      </c>
      <c r="Q12" s="111">
        <f>IF(RES_hhdet_tes!Q12=0,"",RES_hhdet_tes!Q12/RES_hhdet_fec!Q12)</f>
        <v>0.83522293311903262</v>
      </c>
      <c r="R12" s="111">
        <f>IF(RES_hhdet_tes!R12=0,"",RES_hhdet_tes!R12/RES_hhdet_fec!R12)</f>
        <v>0.8227700897849376</v>
      </c>
      <c r="S12" s="111">
        <f>IF(RES_hhdet_tes!S12=0,"",RES_hhdet_tes!S12/RES_hhdet_fec!S12)</f>
        <v>0.82889543922609721</v>
      </c>
      <c r="T12" s="111">
        <f>IF(RES_hhdet_tes!T12=0,"",RES_hhdet_tes!T12/RES_hhdet_fec!T12)</f>
        <v>0.85041160604717414</v>
      </c>
      <c r="U12" s="111">
        <f>IF(RES_hhdet_tes!U12=0,"",RES_hhdet_tes!U12/RES_hhdet_fec!U12)</f>
        <v>0.84826803924579908</v>
      </c>
      <c r="V12" s="111">
        <f>IF(RES_hhdet_tes!V12=0,"",RES_hhdet_tes!V12/RES_hhdet_fec!V12)</f>
        <v>0.87608794112383204</v>
      </c>
      <c r="W12" s="111">
        <f>IF(RES_hhdet_tes!W12=0,"",RES_hhdet_tes!W12/RES_hhdet_fec!W12)</f>
        <v>0.87431700482328722</v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>
        <f>IF(RES_hhdet_tes!F13=0,"",RES_hhdet_tes!F13/RES_hhdet_fec!F13)</f>
        <v>0.60118568765352287</v>
      </c>
      <c r="G13" s="112">
        <f>IF(RES_hhdet_tes!G13=0,"",RES_hhdet_tes!G13/RES_hhdet_fec!G13)</f>
        <v>0.60230244676601186</v>
      </c>
      <c r="H13" s="112">
        <f>IF(RES_hhdet_tes!H13=0,"",RES_hhdet_tes!H13/RES_hhdet_fec!H13)</f>
        <v>0.60349323158086543</v>
      </c>
      <c r="I13" s="112">
        <f>IF(RES_hhdet_tes!I13=0,"",RES_hhdet_tes!I13/RES_hhdet_fec!I13)</f>
        <v>0.60477075061030383</v>
      </c>
      <c r="J13" s="112">
        <f>IF(RES_hhdet_tes!J13=0,"",RES_hhdet_tes!J13/RES_hhdet_fec!J13)</f>
        <v>0.60617997296015791</v>
      </c>
      <c r="K13" s="112">
        <f>IF(RES_hhdet_tes!K13=0,"",RES_hhdet_tes!K13/RES_hhdet_fec!K13)</f>
        <v>0.6104085959841411</v>
      </c>
      <c r="L13" s="112">
        <f>IF(RES_hhdet_tes!L13=0,"",RES_hhdet_tes!L13/RES_hhdet_fec!L13)</f>
        <v>0.61219651719652735</v>
      </c>
      <c r="M13" s="112">
        <f>IF(RES_hhdet_tes!M13=0,"",RES_hhdet_tes!M13/RES_hhdet_fec!M13)</f>
        <v>0.61606280141158232</v>
      </c>
      <c r="N13" s="112">
        <f>IF(RES_hhdet_tes!N13=0,"",RES_hhdet_tes!N13/RES_hhdet_fec!N13)</f>
        <v>0.61724888704736325</v>
      </c>
      <c r="O13" s="112">
        <f>IF(RES_hhdet_tes!O13=0,"",RES_hhdet_tes!O13/RES_hhdet_fec!O13)</f>
        <v>0.62646775957867407</v>
      </c>
      <c r="P13" s="112">
        <f>IF(RES_hhdet_tes!P13=0,"",RES_hhdet_tes!P13/RES_hhdet_fec!P13)</f>
        <v>0.63366055443801972</v>
      </c>
      <c r="Q13" s="112">
        <f>IF(RES_hhdet_tes!Q13=0,"",RES_hhdet_tes!Q13/RES_hhdet_fec!Q13)</f>
        <v>0.64511793431094133</v>
      </c>
      <c r="R13" s="112">
        <f>IF(RES_hhdet_tes!R13=0,"",RES_hhdet_tes!R13/RES_hhdet_fec!R13)</f>
        <v>0.66713625480684735</v>
      </c>
      <c r="S13" s="112">
        <f>IF(RES_hhdet_tes!S13=0,"",RES_hhdet_tes!S13/RES_hhdet_fec!S13)</f>
        <v>0.68728151972354146</v>
      </c>
      <c r="T13" s="112">
        <f>IF(RES_hhdet_tes!T13=0,"",RES_hhdet_tes!T13/RES_hhdet_fec!T13)</f>
        <v>0.70848093682965452</v>
      </c>
      <c r="U13" s="112">
        <f>IF(RES_hhdet_tes!U13=0,"",RES_hhdet_tes!U13/RES_hhdet_fec!U13)</f>
        <v>0.70848093682965474</v>
      </c>
      <c r="V13" s="112">
        <f>IF(RES_hhdet_tes!V13=0,"",RES_hhdet_tes!V13/RES_hhdet_fec!V13)</f>
        <v>0.72856829715848226</v>
      </c>
      <c r="W13" s="112">
        <f>IF(RES_hhdet_tes!W13=0,"",RES_hhdet_tes!W13/RES_hhdet_fec!W13)</f>
        <v>0.73864586068665383</v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0.64520688177251617</v>
      </c>
      <c r="C15" s="112">
        <f>IF(RES_hhdet_tes!C15=0,"",RES_hhdet_tes!C15/RES_hhdet_fec!C15)</f>
        <v>0.64844882307009999</v>
      </c>
      <c r="D15" s="112">
        <f>IF(RES_hhdet_tes!D15=0,"",RES_hhdet_tes!D15/RES_hhdet_fec!D15)</f>
        <v>0.64998231862832445</v>
      </c>
      <c r="E15" s="112">
        <f>IF(RES_hhdet_tes!E15=0,"",RES_hhdet_tes!E15/RES_hhdet_fec!E15)</f>
        <v>0.65162350282090387</v>
      </c>
      <c r="F15" s="112">
        <f>IF(RES_hhdet_tes!F15=0,"",RES_hhdet_tes!F15/RES_hhdet_fec!F15)</f>
        <v>0.65563375114557176</v>
      </c>
      <c r="G15" s="112">
        <f>IF(RES_hhdet_tes!G15=0,"",RES_hhdet_tes!G15/RES_hhdet_fec!G15)</f>
        <v>0.66075146453281519</v>
      </c>
      <c r="H15" s="112">
        <f>IF(RES_hhdet_tes!H15=0,"",RES_hhdet_tes!H15/RES_hhdet_fec!H15)</f>
        <v>0.66883254684585125</v>
      </c>
      <c r="I15" s="112">
        <f>IF(RES_hhdet_tes!I15=0,"",RES_hhdet_tes!I15/RES_hhdet_fec!I15)</f>
        <v>0.67306690254482182</v>
      </c>
      <c r="J15" s="112">
        <f>IF(RES_hhdet_tes!J15=0,"",RES_hhdet_tes!J15/RES_hhdet_fec!J15)</f>
        <v>0.67442612016023951</v>
      </c>
      <c r="K15" s="112">
        <f>IF(RES_hhdet_tes!K15=0,"",RES_hhdet_tes!K15/RES_hhdet_fec!K15)</f>
        <v>0.67571794613715175</v>
      </c>
      <c r="L15" s="112">
        <f>IF(RES_hhdet_tes!L15=0,"",RES_hhdet_tes!L15/RES_hhdet_fec!L15)</f>
        <v>0.67660875364016992</v>
      </c>
      <c r="M15" s="112">
        <f>IF(RES_hhdet_tes!M15=0,"",RES_hhdet_tes!M15/RES_hhdet_fec!M15)</f>
        <v>0.67787950615440584</v>
      </c>
      <c r="N15" s="112">
        <f>IF(RES_hhdet_tes!N15=0,"",RES_hhdet_tes!N15/RES_hhdet_fec!N15)</f>
        <v>0.67935218310538947</v>
      </c>
      <c r="O15" s="112">
        <f>IF(RES_hhdet_tes!O15=0,"",RES_hhdet_tes!O15/RES_hhdet_fec!O15)</f>
        <v>0.6843257657827797</v>
      </c>
      <c r="P15" s="112">
        <f>IF(RES_hhdet_tes!P15=0,"",RES_hhdet_tes!P15/RES_hhdet_fec!P15)</f>
        <v>0.68829665625046321</v>
      </c>
      <c r="Q15" s="112">
        <f>IF(RES_hhdet_tes!Q15=0,"",RES_hhdet_tes!Q15/RES_hhdet_fec!Q15)</f>
        <v>0.69596466248795585</v>
      </c>
      <c r="R15" s="112">
        <f>IF(RES_hhdet_tes!R15=0,"",RES_hhdet_tes!R15/RES_hhdet_fec!R15)</f>
        <v>0.70524040556867285</v>
      </c>
      <c r="S15" s="112">
        <f>IF(RES_hhdet_tes!S15=0,"",RES_hhdet_tes!S15/RES_hhdet_fec!S15)</f>
        <v>0.7126677369978045</v>
      </c>
      <c r="T15" s="112">
        <f>IF(RES_hhdet_tes!T15=0,"",RES_hhdet_tes!T15/RES_hhdet_fec!T15)</f>
        <v>0.71854758562306242</v>
      </c>
      <c r="U15" s="112">
        <f>IF(RES_hhdet_tes!U15=0,"",RES_hhdet_tes!U15/RES_hhdet_fec!U15)</f>
        <v>0.72375847452209907</v>
      </c>
      <c r="V15" s="112">
        <f>IF(RES_hhdet_tes!V15=0,"",RES_hhdet_tes!V15/RES_hhdet_fec!V15)</f>
        <v>0.72806592853888041</v>
      </c>
      <c r="W15" s="112">
        <f>IF(RES_hhdet_tes!W15=0,"",RES_hhdet_tes!W15/RES_hhdet_fec!W15)</f>
        <v>0.74535970654372929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0.80754175166291597</v>
      </c>
      <c r="C16" s="113">
        <f>IF(RES_hhdet_tes!C16=0,"",RES_hhdet_tes!C16/RES_hhdet_fec!C16)</f>
        <v>0.82117601470350388</v>
      </c>
      <c r="D16" s="113">
        <f>IF(RES_hhdet_tes!D16=0,"",RES_hhdet_tes!D16/RES_hhdet_fec!D16)</f>
        <v>0.81891566838701935</v>
      </c>
      <c r="E16" s="113">
        <f>IF(RES_hhdet_tes!E16=0,"",RES_hhdet_tes!E16/RES_hhdet_fec!E16)</f>
        <v>0.81781706252706254</v>
      </c>
      <c r="F16" s="113">
        <f>IF(RES_hhdet_tes!F16=0,"",RES_hhdet_tes!F16/RES_hhdet_fec!F16)</f>
        <v>0.82778515199844915</v>
      </c>
      <c r="G16" s="113">
        <f>IF(RES_hhdet_tes!G16=0,"",RES_hhdet_tes!G16/RES_hhdet_fec!G16)</f>
        <v>0.82593996284584237</v>
      </c>
      <c r="H16" s="113">
        <f>IF(RES_hhdet_tes!H16=0,"",RES_hhdet_tes!H16/RES_hhdet_fec!H16)</f>
        <v>0.82633323931606384</v>
      </c>
      <c r="I16" s="113">
        <f>IF(RES_hhdet_tes!I16=0,"",RES_hhdet_tes!I16/RES_hhdet_fec!I16)</f>
        <v>0.82068530403153284</v>
      </c>
      <c r="J16" s="113">
        <f>IF(RES_hhdet_tes!J16=0,"",RES_hhdet_tes!J16/RES_hhdet_fec!J16)</f>
        <v>0.83779943936711521</v>
      </c>
      <c r="K16" s="113">
        <f>IF(RES_hhdet_tes!K16=0,"",RES_hhdet_tes!K16/RES_hhdet_fec!K16)</f>
        <v>0.835431857298508</v>
      </c>
      <c r="L16" s="113">
        <f>IF(RES_hhdet_tes!L16=0,"",RES_hhdet_tes!L16/RES_hhdet_fec!L16)</f>
        <v>0.83501484560135353</v>
      </c>
      <c r="M16" s="113">
        <f>IF(RES_hhdet_tes!M16=0,"",RES_hhdet_tes!M16/RES_hhdet_fec!M16)</f>
        <v>0.8391497598828207</v>
      </c>
      <c r="N16" s="113">
        <f>IF(RES_hhdet_tes!N16=0,"",RES_hhdet_tes!N16/RES_hhdet_fec!N16)</f>
        <v>0.83654391226952685</v>
      </c>
      <c r="O16" s="113">
        <f>IF(RES_hhdet_tes!O16=0,"",RES_hhdet_tes!O16/RES_hhdet_fec!O16)</f>
        <v>0.86062775399197489</v>
      </c>
      <c r="P16" s="113">
        <f>IF(RES_hhdet_tes!P16=0,"",RES_hhdet_tes!P16/RES_hhdet_fec!P16)</f>
        <v>0.86915404405863361</v>
      </c>
      <c r="Q16" s="113">
        <f>IF(RES_hhdet_tes!Q16=0,"",RES_hhdet_tes!Q16/RES_hhdet_fec!Q16)</f>
        <v>0.86601180746192041</v>
      </c>
      <c r="R16" s="113">
        <f>IF(RES_hhdet_tes!R16=0,"",RES_hhdet_tes!R16/RES_hhdet_fec!R16)</f>
        <v>0.84932918330385065</v>
      </c>
      <c r="S16" s="113">
        <f>IF(RES_hhdet_tes!S16=0,"",RES_hhdet_tes!S16/RES_hhdet_fec!S16)</f>
        <v>0.84924319570879603</v>
      </c>
      <c r="T16" s="113">
        <f>IF(RES_hhdet_tes!T16=0,"",RES_hhdet_tes!T16/RES_hhdet_fec!T16)</f>
        <v>0.8590749322037311</v>
      </c>
      <c r="U16" s="113">
        <f>IF(RES_hhdet_tes!U16=0,"",RES_hhdet_tes!U16/RES_hhdet_fec!U16)</f>
        <v>0.85898486643689509</v>
      </c>
      <c r="V16" s="113">
        <f>IF(RES_hhdet_tes!V16=0,"",RES_hhdet_tes!V16/RES_hhdet_fec!V16)</f>
        <v>0.87586306701670003</v>
      </c>
      <c r="W16" s="113">
        <f>IF(RES_hhdet_tes!W16=0,"",RES_hhdet_tes!W16/RES_hhdet_fec!W16)</f>
        <v>0.8767223766054294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0.64520688177251617</v>
      </c>
      <c r="C17" s="111">
        <f>IF(RES_hhdet_tes!C17=0,"",RES_hhdet_tes!C17/RES_hhdet_fec!C17)</f>
        <v>0.66031813697386776</v>
      </c>
      <c r="D17" s="111">
        <f>IF(RES_hhdet_tes!D17=0,"",RES_hhdet_tes!D17/RES_hhdet_fec!D17)</f>
        <v>0.66194416695134195</v>
      </c>
      <c r="E17" s="111">
        <f>IF(RES_hhdet_tes!E17=0,"",RES_hhdet_tes!E17/RES_hhdet_fec!E17)</f>
        <v>0.6641043300991345</v>
      </c>
      <c r="F17" s="111">
        <f>IF(RES_hhdet_tes!F17=0,"",RES_hhdet_tes!F17/RES_hhdet_fec!F17)</f>
        <v>0.66553061773343791</v>
      </c>
      <c r="G17" s="111">
        <f>IF(RES_hhdet_tes!G17=0,"",RES_hhdet_tes!G17/RES_hhdet_fec!G17)</f>
        <v>0.66728458617251407</v>
      </c>
      <c r="H17" s="111">
        <f>IF(RES_hhdet_tes!H17=0,"",RES_hhdet_tes!H17/RES_hhdet_fec!H17)</f>
        <v>0.67110165317089254</v>
      </c>
      <c r="I17" s="111">
        <f>IF(RES_hhdet_tes!I17=0,"",RES_hhdet_tes!I17/RES_hhdet_fec!I17)</f>
        <v>0.67443928140554066</v>
      </c>
      <c r="J17" s="111">
        <f>IF(RES_hhdet_tes!J17=0,"",RES_hhdet_tes!J17/RES_hhdet_fec!J17)</f>
        <v>0.6760207441375532</v>
      </c>
      <c r="K17" s="111">
        <f>IF(RES_hhdet_tes!K17=0,"",RES_hhdet_tes!K17/RES_hhdet_fec!K17)</f>
        <v>0.67793613544943054</v>
      </c>
      <c r="L17" s="111">
        <f>IF(RES_hhdet_tes!L17=0,"",RES_hhdet_tes!L17/RES_hhdet_fec!L17)</f>
        <v>0.67843278540935914</v>
      </c>
      <c r="M17" s="111">
        <f>IF(RES_hhdet_tes!M17=0,"",RES_hhdet_tes!M17/RES_hhdet_fec!M17)</f>
        <v>0.67924205662967185</v>
      </c>
      <c r="N17" s="111">
        <f>IF(RES_hhdet_tes!N17=0,"",RES_hhdet_tes!N17/RES_hhdet_fec!N17)</f>
        <v>0.67970379364002065</v>
      </c>
      <c r="O17" s="111">
        <f>IF(RES_hhdet_tes!O17=0,"",RES_hhdet_tes!O17/RES_hhdet_fec!O17)</f>
        <v>0.68442329260486312</v>
      </c>
      <c r="P17" s="111">
        <f>IF(RES_hhdet_tes!P17=0,"",RES_hhdet_tes!P17/RES_hhdet_fec!P17)</f>
        <v>0.68885263114893291</v>
      </c>
      <c r="Q17" s="111">
        <f>IF(RES_hhdet_tes!Q17=0,"",RES_hhdet_tes!Q17/RES_hhdet_fec!Q17)</f>
        <v>0.69901846272292323</v>
      </c>
      <c r="R17" s="111">
        <f>IF(RES_hhdet_tes!R17=0,"",RES_hhdet_tes!R17/RES_hhdet_fec!R17)</f>
        <v>0.70884040186971919</v>
      </c>
      <c r="S17" s="111">
        <f>IF(RES_hhdet_tes!S17=0,"",RES_hhdet_tes!S17/RES_hhdet_fec!S17)</f>
        <v>0.71894367821613336</v>
      </c>
      <c r="T17" s="111">
        <f>IF(RES_hhdet_tes!T17=0,"",RES_hhdet_tes!T17/RES_hhdet_fec!T17)</f>
        <v>0.7230588093145931</v>
      </c>
      <c r="U17" s="111">
        <f>IF(RES_hhdet_tes!U17=0,"",RES_hhdet_tes!U17/RES_hhdet_fec!U17)</f>
        <v>0.72607242260695903</v>
      </c>
      <c r="V17" s="111">
        <f>IF(RES_hhdet_tes!V17=0,"",RES_hhdet_tes!V17/RES_hhdet_fec!V17)</f>
        <v>0.72847288091106288</v>
      </c>
      <c r="W17" s="111">
        <f>IF(RES_hhdet_tes!W17=0,"",RES_hhdet_tes!W17/RES_hhdet_fec!W17)</f>
        <v>0.74316202457604907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0.74716804588763175</v>
      </c>
      <c r="C19" s="124">
        <f>IF(RES_hhdet_tes!C19=0,"",RES_hhdet_tes!C19/RES_hhdet_fec!C19)</f>
        <v>0.74914483696215628</v>
      </c>
      <c r="D19" s="124">
        <f>IF(RES_hhdet_tes!D19=0,"",RES_hhdet_tes!D19/RES_hhdet_fec!D19)</f>
        <v>0.74986746258973003</v>
      </c>
      <c r="E19" s="124">
        <f>IF(RES_hhdet_tes!E19=0,"",RES_hhdet_tes!E19/RES_hhdet_fec!E19)</f>
        <v>0.75068228304879181</v>
      </c>
      <c r="F19" s="124">
        <f>IF(RES_hhdet_tes!F19=0,"",RES_hhdet_tes!F19/RES_hhdet_fec!F19)</f>
        <v>0.7533294931159249</v>
      </c>
      <c r="G19" s="124">
        <f>IF(RES_hhdet_tes!G19=0,"",RES_hhdet_tes!G19/RES_hhdet_fec!G19)</f>
        <v>0.75664537019588307</v>
      </c>
      <c r="H19" s="124">
        <f>IF(RES_hhdet_tes!H19=0,"",RES_hhdet_tes!H19/RES_hhdet_fec!H19)</f>
        <v>0.75968602334783752</v>
      </c>
      <c r="I19" s="124">
        <f>IF(RES_hhdet_tes!I19=0,"",RES_hhdet_tes!I19/RES_hhdet_fec!I19)</f>
        <v>0.76104300876506381</v>
      </c>
      <c r="J19" s="124">
        <f>IF(RES_hhdet_tes!J19=0,"",RES_hhdet_tes!J19/RES_hhdet_fec!J19)</f>
        <v>0.76187565194709916</v>
      </c>
      <c r="K19" s="124">
        <f>IF(RES_hhdet_tes!K19=0,"",RES_hhdet_tes!K19/RES_hhdet_fec!K19)</f>
        <v>0.76192997005647922</v>
      </c>
      <c r="L19" s="124">
        <f>IF(RES_hhdet_tes!L19=0,"",RES_hhdet_tes!L19/RES_hhdet_fec!L19)</f>
        <v>0.76304130964160377</v>
      </c>
      <c r="M19" s="124">
        <f>IF(RES_hhdet_tes!M19=0,"",RES_hhdet_tes!M19/RES_hhdet_fec!M19)</f>
        <v>0.76311847402406319</v>
      </c>
      <c r="N19" s="124">
        <f>IF(RES_hhdet_tes!N19=0,"",RES_hhdet_tes!N19/RES_hhdet_fec!N19)</f>
        <v>0.76456374059321786</v>
      </c>
      <c r="O19" s="124">
        <f>IF(RES_hhdet_tes!O19=0,"",RES_hhdet_tes!O19/RES_hhdet_fec!O19)</f>
        <v>0.76784191361611953</v>
      </c>
      <c r="P19" s="124">
        <f>IF(RES_hhdet_tes!P19=0,"",RES_hhdet_tes!P19/RES_hhdet_fec!P19)</f>
        <v>0.76888784685299949</v>
      </c>
      <c r="Q19" s="124">
        <f>IF(RES_hhdet_tes!Q19=0,"",RES_hhdet_tes!Q19/RES_hhdet_fec!Q19)</f>
        <v>0.77461612966854954</v>
      </c>
      <c r="R19" s="124">
        <f>IF(RES_hhdet_tes!R19=0,"",RES_hhdet_tes!R19/RES_hhdet_fec!R19)</f>
        <v>0.7790087983207723</v>
      </c>
      <c r="S19" s="124">
        <f>IF(RES_hhdet_tes!S19=0,"",RES_hhdet_tes!S19/RES_hhdet_fec!S19)</f>
        <v>0.78467215796448175</v>
      </c>
      <c r="T19" s="124">
        <f>IF(RES_hhdet_tes!T19=0,"",RES_hhdet_tes!T19/RES_hhdet_fec!T19)</f>
        <v>0.78901437157786103</v>
      </c>
      <c r="U19" s="124">
        <f>IF(RES_hhdet_tes!U19=0,"",RES_hhdet_tes!U19/RES_hhdet_fec!U19)</f>
        <v>0.79204666865072437</v>
      </c>
      <c r="V19" s="124">
        <f>IF(RES_hhdet_tes!V19=0,"",RES_hhdet_tes!V19/RES_hhdet_fec!V19)</f>
        <v>0.7976888615362806</v>
      </c>
      <c r="W19" s="124">
        <f>IF(RES_hhdet_tes!W19=0,"",RES_hhdet_tes!W19/RES_hhdet_fec!W19)</f>
        <v>0.81665978109805593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0.60782016510697878</v>
      </c>
      <c r="C21" s="111">
        <f>IF(RES_hhdet_tes!C21=0,"",RES_hhdet_tes!C21/RES_hhdet_fec!C21)</f>
        <v>0.60896714262291929</v>
      </c>
      <c r="D21" s="111">
        <f>IF(RES_hhdet_tes!D21=0,"",RES_hhdet_tes!D21/RES_hhdet_fec!D21)</f>
        <v>0.60950594704788341</v>
      </c>
      <c r="E21" s="111">
        <f>IF(RES_hhdet_tes!E21=0,"",RES_hhdet_tes!E21/RES_hhdet_fec!E21)</f>
        <v>0.61006534277722357</v>
      </c>
      <c r="F21" s="111">
        <f>IF(RES_hhdet_tes!F21=0,"",RES_hhdet_tes!F21/RES_hhdet_fec!F21)</f>
        <v>0.61140467356586026</v>
      </c>
      <c r="G21" s="111">
        <f>IF(RES_hhdet_tes!G21=0,"",RES_hhdet_tes!G21/RES_hhdet_fec!G21)</f>
        <v>0.6126600346842096</v>
      </c>
      <c r="H21" s="111">
        <f>IF(RES_hhdet_tes!H21=0,"",RES_hhdet_tes!H21/RES_hhdet_fec!H21)</f>
        <v>0.61416688284865883</v>
      </c>
      <c r="I21" s="111">
        <f>IF(RES_hhdet_tes!I21=0,"",RES_hhdet_tes!I21/RES_hhdet_fec!I21)</f>
        <v>0.61476127738319375</v>
      </c>
      <c r="J21" s="111">
        <f>IF(RES_hhdet_tes!J21=0,"",RES_hhdet_tes!J21/RES_hhdet_fec!J21)</f>
        <v>0.61489684651134091</v>
      </c>
      <c r="K21" s="111">
        <f>IF(RES_hhdet_tes!K21=0,"",RES_hhdet_tes!K21/RES_hhdet_fec!K21)</f>
        <v>0.61502279167467611</v>
      </c>
      <c r="L21" s="111">
        <f>IF(RES_hhdet_tes!L21=0,"",RES_hhdet_tes!L21/RES_hhdet_fec!L21)</f>
        <v>0.61509187715991798</v>
      </c>
      <c r="M21" s="111">
        <f>IF(RES_hhdet_tes!M21=0,"",RES_hhdet_tes!M21/RES_hhdet_fec!M21)</f>
        <v>0.61517073772546393</v>
      </c>
      <c r="N21" s="111">
        <f>IF(RES_hhdet_tes!N21=0,"",RES_hhdet_tes!N21/RES_hhdet_fec!N21)</f>
        <v>0.61523803948299216</v>
      </c>
      <c r="O21" s="111">
        <f>IF(RES_hhdet_tes!O21=0,"",RES_hhdet_tes!O21/RES_hhdet_fec!O21)</f>
        <v>0.61534143095476634</v>
      </c>
      <c r="P21" s="111">
        <f>IF(RES_hhdet_tes!P21=0,"",RES_hhdet_tes!P21/RES_hhdet_fec!P21)</f>
        <v>0.61539824577772861</v>
      </c>
      <c r="Q21" s="111">
        <f>IF(RES_hhdet_tes!Q21=0,"",RES_hhdet_tes!Q21/RES_hhdet_fec!Q21)</f>
        <v>0.61546994440758873</v>
      </c>
      <c r="R21" s="111">
        <f>IF(RES_hhdet_tes!R21=0,"",RES_hhdet_tes!R21/RES_hhdet_fec!R21)</f>
        <v>0.61559030990281194</v>
      </c>
      <c r="S21" s="111">
        <f>IF(RES_hhdet_tes!S21=0,"",RES_hhdet_tes!S21/RES_hhdet_fec!S21)</f>
        <v>0.61574632138202712</v>
      </c>
      <c r="T21" s="111">
        <f>IF(RES_hhdet_tes!T21=0,"",RES_hhdet_tes!T21/RES_hhdet_fec!T21)</f>
        <v>0.61587800201258691</v>
      </c>
      <c r="U21" s="111">
        <f>IF(RES_hhdet_tes!U21=0,"",RES_hhdet_tes!U21/RES_hhdet_fec!U21)</f>
        <v>0.6160110813164813</v>
      </c>
      <c r="V21" s="111">
        <f>IF(RES_hhdet_tes!V21=0,"",RES_hhdet_tes!V21/RES_hhdet_fec!V21)</f>
        <v>0.61613322770842027</v>
      </c>
      <c r="W21" s="111">
        <f>IF(RES_hhdet_tes!W21=0,"",RES_hhdet_tes!W21/RES_hhdet_fec!W21)</f>
        <v>0.61709199046106145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0.75383693184338896</v>
      </c>
      <c r="C22" s="45">
        <f>IF(RES_hhdet_tes!C22=0,"",RES_hhdet_tes!C22/RES_hhdet_fec!C22)</f>
        <v>0.75596096409249069</v>
      </c>
      <c r="D22" s="45">
        <f>IF(RES_hhdet_tes!D22=0,"",RES_hhdet_tes!D22/RES_hhdet_fec!D22)</f>
        <v>0.7569818339916865</v>
      </c>
      <c r="E22" s="45">
        <f>IF(RES_hhdet_tes!E22=0,"",RES_hhdet_tes!E22/RES_hhdet_fec!E22)</f>
        <v>0.75818852242394119</v>
      </c>
      <c r="F22" s="45">
        <f>IF(RES_hhdet_tes!F22=0,"",RES_hhdet_tes!F22/RES_hhdet_fec!F22)</f>
        <v>0.76142483540128392</v>
      </c>
      <c r="G22" s="45">
        <f>IF(RES_hhdet_tes!G22=0,"",RES_hhdet_tes!G22/RES_hhdet_fec!G22)</f>
        <v>0.76506209704569572</v>
      </c>
      <c r="H22" s="45">
        <f>IF(RES_hhdet_tes!H22=0,"",RES_hhdet_tes!H22/RES_hhdet_fec!H22)</f>
        <v>0.77054606022233663</v>
      </c>
      <c r="I22" s="45">
        <f>IF(RES_hhdet_tes!I22=0,"",RES_hhdet_tes!I22/RES_hhdet_fec!I22)</f>
        <v>0.77365759982668736</v>
      </c>
      <c r="J22" s="45">
        <f>IF(RES_hhdet_tes!J22=0,"",RES_hhdet_tes!J22/RES_hhdet_fec!J22)</f>
        <v>0.77505217184669795</v>
      </c>
      <c r="K22" s="45">
        <f>IF(RES_hhdet_tes!K22=0,"",RES_hhdet_tes!K22/RES_hhdet_fec!K22)</f>
        <v>0.7764984559175957</v>
      </c>
      <c r="L22" s="45">
        <f>IF(RES_hhdet_tes!L22=0,"",RES_hhdet_tes!L22/RES_hhdet_fec!L22)</f>
        <v>0.77741007510563076</v>
      </c>
      <c r="M22" s="45">
        <f>IF(RES_hhdet_tes!M22=0,"",RES_hhdet_tes!M22/RES_hhdet_fec!M22)</f>
        <v>0.77862809133720545</v>
      </c>
      <c r="N22" s="45">
        <f>IF(RES_hhdet_tes!N22=0,"",RES_hhdet_tes!N22/RES_hhdet_fec!N22)</f>
        <v>0.77987946603209501</v>
      </c>
      <c r="O22" s="45">
        <f>IF(RES_hhdet_tes!O22=0,"",RES_hhdet_tes!O22/RES_hhdet_fec!O22)</f>
        <v>0.7831776678465181</v>
      </c>
      <c r="P22" s="45">
        <f>IF(RES_hhdet_tes!P22=0,"",RES_hhdet_tes!P22/RES_hhdet_fec!P22)</f>
        <v>0.78556492574675885</v>
      </c>
      <c r="Q22" s="45">
        <f>IF(RES_hhdet_tes!Q22=0,"",RES_hhdet_tes!Q22/RES_hhdet_fec!Q22)</f>
        <v>0.7902560742973368</v>
      </c>
      <c r="R22" s="45">
        <f>IF(RES_hhdet_tes!R22=0,"",RES_hhdet_tes!R22/RES_hhdet_fec!R22)</f>
        <v>0.79632255266931407</v>
      </c>
      <c r="S22" s="45">
        <f>IF(RES_hhdet_tes!S22=0,"",RES_hhdet_tes!S22/RES_hhdet_fec!S22)</f>
        <v>0.80224040433305854</v>
      </c>
      <c r="T22" s="45">
        <f>IF(RES_hhdet_tes!T22=0,"",RES_hhdet_tes!T22/RES_hhdet_fec!T22)</f>
        <v>0.80697998984003572</v>
      </c>
      <c r="U22" s="45">
        <f>IF(RES_hhdet_tes!U22=0,"",RES_hhdet_tes!U22/RES_hhdet_fec!U22)</f>
        <v>0.81146985041914932</v>
      </c>
      <c r="V22" s="45">
        <f>IF(RES_hhdet_tes!V22=0,"",RES_hhdet_tes!V22/RES_hhdet_fec!V22)</f>
        <v>0.81588870097526056</v>
      </c>
      <c r="W22" s="45">
        <f>IF(RES_hhdet_tes!W22=0,"",RES_hhdet_tes!W22/RES_hhdet_fec!W22)</f>
        <v>0.83659246361777917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0.49822223766081103</v>
      </c>
      <c r="C24" s="119">
        <f>IF(RES_hhdet_tes!C24=0,"",RES_hhdet_tes!C24/RES_hhdet_fec!C24)</f>
        <v>0.50068309547056622</v>
      </c>
      <c r="D24" s="119">
        <f>IF(RES_hhdet_tes!D24=0,"",RES_hhdet_tes!D24/RES_hhdet_fec!D24)</f>
        <v>0.50251052484665815</v>
      </c>
      <c r="E24" s="119">
        <f>IF(RES_hhdet_tes!E24=0,"",RES_hhdet_tes!E24/RES_hhdet_fec!E24)</f>
        <v>0.51316572728847665</v>
      </c>
      <c r="F24" s="119">
        <f>IF(RES_hhdet_tes!F24=0,"",RES_hhdet_tes!F24/RES_hhdet_fec!F24)</f>
        <v>0.52498054499876479</v>
      </c>
      <c r="G24" s="119">
        <f>IF(RES_hhdet_tes!G24=0,"",RES_hhdet_tes!G24/RES_hhdet_fec!G24)</f>
        <v>0.53633271007534711</v>
      </c>
      <c r="H24" s="119">
        <f>IF(RES_hhdet_tes!H24=0,"",RES_hhdet_tes!H24/RES_hhdet_fec!H24)</f>
        <v>0.55023952610817206</v>
      </c>
      <c r="I24" s="119">
        <f>IF(RES_hhdet_tes!I24=0,"",RES_hhdet_tes!I24/RES_hhdet_fec!I24)</f>
        <v>0.55963339864026151</v>
      </c>
      <c r="J24" s="119">
        <f>IF(RES_hhdet_tes!J24=0,"",RES_hhdet_tes!J24/RES_hhdet_fec!J24)</f>
        <v>0.56379740012769164</v>
      </c>
      <c r="K24" s="119">
        <f>IF(RES_hhdet_tes!K24=0,"",RES_hhdet_tes!K24/RES_hhdet_fec!K24)</f>
        <v>0.57250794512388847</v>
      </c>
      <c r="L24" s="119">
        <f>IF(RES_hhdet_tes!L24=0,"",RES_hhdet_tes!L24/RES_hhdet_fec!L24)</f>
        <v>0.57857508306481165</v>
      </c>
      <c r="M24" s="119">
        <f>IF(RES_hhdet_tes!M24=0,"",RES_hhdet_tes!M24/RES_hhdet_fec!M24)</f>
        <v>0.58986624752364147</v>
      </c>
      <c r="N24" s="119">
        <f>IF(RES_hhdet_tes!N24=0,"",RES_hhdet_tes!N24/RES_hhdet_fec!N24)</f>
        <v>0.59936227243620011</v>
      </c>
      <c r="O24" s="119">
        <f>IF(RES_hhdet_tes!O24=0,"",RES_hhdet_tes!O24/RES_hhdet_fec!O24)</f>
        <v>0.60882637599682754</v>
      </c>
      <c r="P24" s="119">
        <f>IF(RES_hhdet_tes!P24=0,"",RES_hhdet_tes!P24/RES_hhdet_fec!P24)</f>
        <v>0.61813910523638194</v>
      </c>
      <c r="Q24" s="119">
        <f>IF(RES_hhdet_tes!Q24=0,"",RES_hhdet_tes!Q24/RES_hhdet_fec!Q24)</f>
        <v>0.62522225778958151</v>
      </c>
      <c r="R24" s="119">
        <f>IF(RES_hhdet_tes!R24=0,"",RES_hhdet_tes!R24/RES_hhdet_fec!R24)</f>
        <v>0.6360462676636911</v>
      </c>
      <c r="S24" s="119">
        <f>IF(RES_hhdet_tes!S24=0,"",RES_hhdet_tes!S24/RES_hhdet_fec!S24)</f>
        <v>0.6497055103079048</v>
      </c>
      <c r="T24" s="119">
        <f>IF(RES_hhdet_tes!T24=0,"",RES_hhdet_tes!T24/RES_hhdet_fec!T24)</f>
        <v>0.66569610596491102</v>
      </c>
      <c r="U24" s="119">
        <f>IF(RES_hhdet_tes!U24=0,"",RES_hhdet_tes!U24/RES_hhdet_fec!U24)</f>
        <v>0.68276857632572918</v>
      </c>
      <c r="V24" s="119">
        <f>IF(RES_hhdet_tes!V24=0,"",RES_hhdet_tes!V24/RES_hhdet_fec!V24)</f>
        <v>0.70186401477380267</v>
      </c>
      <c r="W24" s="119">
        <f>IF(RES_hhdet_tes!W24=0,"",RES_hhdet_tes!W24/RES_hhdet_fec!W24)</f>
        <v>0.71686290824980203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0.4818647305110545</v>
      </c>
      <c r="C25" s="124">
        <f>IF(RES_hhdet_tes!C25=0,"",RES_hhdet_tes!C25/RES_hhdet_fec!C25)</f>
        <v>0.485261471385734</v>
      </c>
      <c r="D25" s="124">
        <f>IF(RES_hhdet_tes!D25=0,"",RES_hhdet_tes!D25/RES_hhdet_fec!D25)</f>
        <v>0.48955183860128765</v>
      </c>
      <c r="E25" s="124">
        <f>IF(RES_hhdet_tes!E25=0,"",RES_hhdet_tes!E25/RES_hhdet_fec!E25)</f>
        <v>0.49270326828166428</v>
      </c>
      <c r="F25" s="124">
        <f>IF(RES_hhdet_tes!F25=0,"",RES_hhdet_tes!F25/RES_hhdet_fec!F25)</f>
        <v>0.50443783795022712</v>
      </c>
      <c r="G25" s="124">
        <f>IF(RES_hhdet_tes!G25=0,"",RES_hhdet_tes!G25/RES_hhdet_fec!G25)</f>
        <v>0.52062007996151216</v>
      </c>
      <c r="H25" s="124">
        <f>IF(RES_hhdet_tes!H25=0,"",RES_hhdet_tes!H25/RES_hhdet_fec!H25)</f>
        <v>0.53220620774954341</v>
      </c>
      <c r="I25" s="124">
        <f>IF(RES_hhdet_tes!I25=0,"",RES_hhdet_tes!I25/RES_hhdet_fec!I25)</f>
        <v>0.54071134517672559</v>
      </c>
      <c r="J25" s="124">
        <f>IF(RES_hhdet_tes!J25=0,"",RES_hhdet_tes!J25/RES_hhdet_fec!J25)</f>
        <v>0.54718648878269749</v>
      </c>
      <c r="K25" s="124">
        <f>IF(RES_hhdet_tes!K25=0,"",RES_hhdet_tes!K25/RES_hhdet_fec!K25)</f>
        <v>0.55529944746100912</v>
      </c>
      <c r="L25" s="124">
        <f>IF(RES_hhdet_tes!L25=0,"",RES_hhdet_tes!L25/RES_hhdet_fec!L25)</f>
        <v>0.56364305548710458</v>
      </c>
      <c r="M25" s="124">
        <f>IF(RES_hhdet_tes!M25=0,"",RES_hhdet_tes!M25/RES_hhdet_fec!M25)</f>
        <v>0.57263364313697496</v>
      </c>
      <c r="N25" s="124">
        <f>IF(RES_hhdet_tes!N25=0,"",RES_hhdet_tes!N25/RES_hhdet_fec!N25)</f>
        <v>0.58300239132851761</v>
      </c>
      <c r="O25" s="124">
        <f>IF(RES_hhdet_tes!O25=0,"",RES_hhdet_tes!O25/RES_hhdet_fec!O25)</f>
        <v>0.59411427675040196</v>
      </c>
      <c r="P25" s="124">
        <f>IF(RES_hhdet_tes!P25=0,"",RES_hhdet_tes!P25/RES_hhdet_fec!P25)</f>
        <v>0.60013701531967711</v>
      </c>
      <c r="Q25" s="124">
        <f>IF(RES_hhdet_tes!Q25=0,"",RES_hhdet_tes!Q25/RES_hhdet_fec!Q25)</f>
        <v>0.60730101121618729</v>
      </c>
      <c r="R25" s="124">
        <f>IF(RES_hhdet_tes!R25=0,"",RES_hhdet_tes!R25/RES_hhdet_fec!R25)</f>
        <v>0.61961018762441389</v>
      </c>
      <c r="S25" s="124">
        <f>IF(RES_hhdet_tes!S25=0,"",RES_hhdet_tes!S25/RES_hhdet_fec!S25)</f>
        <v>0.63400755563730993</v>
      </c>
      <c r="T25" s="124">
        <f>IF(RES_hhdet_tes!T25=0,"",RES_hhdet_tes!T25/RES_hhdet_fec!T25)</f>
        <v>0.64989713386602677</v>
      </c>
      <c r="U25" s="124">
        <f>IF(RES_hhdet_tes!U25=0,"",RES_hhdet_tes!U25/RES_hhdet_fec!U25)</f>
        <v>0.66624038089934834</v>
      </c>
      <c r="V25" s="124">
        <f>IF(RES_hhdet_tes!V25=0,"",RES_hhdet_tes!V25/RES_hhdet_fec!V25)</f>
        <v>0.68644498283901656</v>
      </c>
      <c r="W25" s="124">
        <f>IF(RES_hhdet_tes!W25=0,"",RES_hhdet_tes!W25/RES_hhdet_fec!W25)</f>
        <v>0.70306513916495861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0.47582738626550425</v>
      </c>
      <c r="C26" s="111">
        <f>IF(RES_hhdet_tes!C26=0,"",RES_hhdet_tes!C26/RES_hhdet_fec!C26)</f>
        <v>0.47935298591704317</v>
      </c>
      <c r="D26" s="111">
        <f>IF(RES_hhdet_tes!D26=0,"",RES_hhdet_tes!D26/RES_hhdet_fec!D26)</f>
        <v>0.4837841103989694</v>
      </c>
      <c r="E26" s="111">
        <f>IF(RES_hhdet_tes!E26=0,"",RES_hhdet_tes!E26/RES_hhdet_fec!E26)</f>
        <v>0.48703250959769451</v>
      </c>
      <c r="F26" s="111">
        <f>IF(RES_hhdet_tes!F26=0,"",RES_hhdet_tes!F26/RES_hhdet_fec!F26)</f>
        <v>0.49876870776040799</v>
      </c>
      <c r="G26" s="111">
        <f>IF(RES_hhdet_tes!G26=0,"",RES_hhdet_tes!G26/RES_hhdet_fec!G26)</f>
        <v>0.5150483262535952</v>
      </c>
      <c r="H26" s="111">
        <f>IF(RES_hhdet_tes!H26=0,"",RES_hhdet_tes!H26/RES_hhdet_fec!H26)</f>
        <v>0.52677129716870541</v>
      </c>
      <c r="I26" s="111">
        <f>IF(RES_hhdet_tes!I26=0,"",RES_hhdet_tes!I26/RES_hhdet_fec!I26)</f>
        <v>0.53536455397308869</v>
      </c>
      <c r="J26" s="111">
        <f>IF(RES_hhdet_tes!J26=0,"",RES_hhdet_tes!J26/RES_hhdet_fec!J26)</f>
        <v>0.54184798339115459</v>
      </c>
      <c r="K26" s="111">
        <f>IF(RES_hhdet_tes!K26=0,"",RES_hhdet_tes!K26/RES_hhdet_fec!K26)</f>
        <v>0.55004186967257385</v>
      </c>
      <c r="L26" s="111">
        <f>IF(RES_hhdet_tes!L26=0,"",RES_hhdet_tes!L26/RES_hhdet_fec!L26)</f>
        <v>0.55847876574589861</v>
      </c>
      <c r="M26" s="111">
        <f>IF(RES_hhdet_tes!M26=0,"",RES_hhdet_tes!M26/RES_hhdet_fec!M26)</f>
        <v>0.5675641124378068</v>
      </c>
      <c r="N26" s="111">
        <f>IF(RES_hhdet_tes!N26=0,"",RES_hhdet_tes!N26/RES_hhdet_fec!N26)</f>
        <v>0.57800989928501023</v>
      </c>
      <c r="O26" s="111">
        <f>IF(RES_hhdet_tes!O26=0,"",RES_hhdet_tes!O26/RES_hhdet_fec!O26)</f>
        <v>0.58920773345014865</v>
      </c>
      <c r="P26" s="111">
        <f>IF(RES_hhdet_tes!P26=0,"",RES_hhdet_tes!P26/RES_hhdet_fec!P26)</f>
        <v>0.59529409974580161</v>
      </c>
      <c r="Q26" s="111">
        <f>IF(RES_hhdet_tes!Q26=0,"",RES_hhdet_tes!Q26/RES_hhdet_fec!Q26)</f>
        <v>0.60252813650260961</v>
      </c>
      <c r="R26" s="111">
        <f>IF(RES_hhdet_tes!R26=0,"",RES_hhdet_tes!R26/RES_hhdet_fec!R26)</f>
        <v>0.61491475987071365</v>
      </c>
      <c r="S26" s="111">
        <f>IF(RES_hhdet_tes!S26=0,"",RES_hhdet_tes!S26/RES_hhdet_fec!S26)</f>
        <v>0.62941387401871973</v>
      </c>
      <c r="T26" s="111">
        <f>IF(RES_hhdet_tes!T26=0,"",RES_hhdet_tes!T26/RES_hhdet_fec!T26)</f>
        <v>0.64540462260398146</v>
      </c>
      <c r="U26" s="111">
        <f>IF(RES_hhdet_tes!U26=0,"",RES_hhdet_tes!U26/RES_hhdet_fec!U26)</f>
        <v>0.6618525291801397</v>
      </c>
      <c r="V26" s="111">
        <f>IF(RES_hhdet_tes!V26=0,"",RES_hhdet_tes!V26/RES_hhdet_fec!V26)</f>
        <v>0.68226483006483929</v>
      </c>
      <c r="W26" s="111">
        <f>IF(RES_hhdet_tes!W26=0,"",RES_hhdet_tes!W26/RES_hhdet_fec!W26)</f>
        <v>0.6989763799055696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1.9429532402555638</v>
      </c>
      <c r="C28" s="124">
        <f>IF(RES_hhdet_tes!C28=0,"",RES_hhdet_tes!C28/RES_hhdet_fec!C28)</f>
        <v>2.0588267315971875</v>
      </c>
      <c r="D28" s="124">
        <f>IF(RES_hhdet_tes!D28=0,"",RES_hhdet_tes!D28/RES_hhdet_fec!D28)</f>
        <v>2.1550575033002448</v>
      </c>
      <c r="E28" s="124">
        <f>IF(RES_hhdet_tes!E28=0,"",RES_hhdet_tes!E28/RES_hhdet_fec!E28)</f>
        <v>2.2583621121750515</v>
      </c>
      <c r="F28" s="124">
        <f>IF(RES_hhdet_tes!F28=0,"",RES_hhdet_tes!F28/RES_hhdet_fec!F28)</f>
        <v>2.391427757343171</v>
      </c>
      <c r="G28" s="124">
        <f>IF(RES_hhdet_tes!G28=0,"",RES_hhdet_tes!G28/RES_hhdet_fec!G28)</f>
        <v>2.6763906008205933</v>
      </c>
      <c r="H28" s="124">
        <f>IF(RES_hhdet_tes!H28=0,"",RES_hhdet_tes!H28/RES_hhdet_fec!H28)</f>
        <v>2.901882143877951</v>
      </c>
      <c r="I28" s="124">
        <f>IF(RES_hhdet_tes!I28=0,"",RES_hhdet_tes!I28/RES_hhdet_fec!I28)</f>
        <v>2.9977411352539658</v>
      </c>
      <c r="J28" s="124">
        <f>IF(RES_hhdet_tes!J28=0,"",RES_hhdet_tes!J28/RES_hhdet_fec!J28)</f>
        <v>3.0494060369240921</v>
      </c>
      <c r="K28" s="124">
        <f>IF(RES_hhdet_tes!K28=0,"",RES_hhdet_tes!K28/RES_hhdet_fec!K28)</f>
        <v>3.0972692054536539</v>
      </c>
      <c r="L28" s="124">
        <f>IF(RES_hhdet_tes!L28=0,"",RES_hhdet_tes!L28/RES_hhdet_fec!L28)</f>
        <v>3.1506327835526227</v>
      </c>
      <c r="M28" s="124">
        <f>IF(RES_hhdet_tes!M28=0,"",RES_hhdet_tes!M28/RES_hhdet_fec!M28)</f>
        <v>3.2069188234702803</v>
      </c>
      <c r="N28" s="124">
        <f>IF(RES_hhdet_tes!N28=0,"",RES_hhdet_tes!N28/RES_hhdet_fec!N28)</f>
        <v>3.2990010550845672</v>
      </c>
      <c r="O28" s="124">
        <f>IF(RES_hhdet_tes!O28=0,"",RES_hhdet_tes!O28/RES_hhdet_fec!O28)</f>
        <v>3.4506882334772069</v>
      </c>
      <c r="P28" s="124">
        <f>IF(RES_hhdet_tes!P28=0,"",RES_hhdet_tes!P28/RES_hhdet_fec!P28)</f>
        <v>3.6309624354553991</v>
      </c>
      <c r="Q28" s="124">
        <f>IF(RES_hhdet_tes!Q28=0,"",RES_hhdet_tes!Q28/RES_hhdet_fec!Q28)</f>
        <v>3.7863953187731973</v>
      </c>
      <c r="R28" s="124">
        <f>IF(RES_hhdet_tes!R28=0,"",RES_hhdet_tes!R28/RES_hhdet_fec!R28)</f>
        <v>3.9416567208190267</v>
      </c>
      <c r="S28" s="124">
        <f>IF(RES_hhdet_tes!S28=0,"",RES_hhdet_tes!S28/RES_hhdet_fec!S28)</f>
        <v>4.0790629980361599</v>
      </c>
      <c r="T28" s="124">
        <f>IF(RES_hhdet_tes!T28=0,"",RES_hhdet_tes!T28/RES_hhdet_fec!T28)</f>
        <v>4.2319984662021781</v>
      </c>
      <c r="U28" s="124">
        <f>IF(RES_hhdet_tes!U28=0,"",RES_hhdet_tes!U28/RES_hhdet_fec!U28)</f>
        <v>4.3857238462318042</v>
      </c>
      <c r="V28" s="124">
        <f>IF(RES_hhdet_tes!V28=0,"",RES_hhdet_tes!V28/RES_hhdet_fec!V28)</f>
        <v>4.5068790025095122</v>
      </c>
      <c r="W28" s="124">
        <f>IF(RES_hhdet_tes!W28=0,"",RES_hhdet_tes!W28/RES_hhdet_fec!W28)</f>
        <v>4.5831927430275767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1.9429532402555638</v>
      </c>
      <c r="C29" s="111">
        <f>IF(RES_hhdet_tes!C29=0,"",RES_hhdet_tes!C29/RES_hhdet_fec!C29)</f>
        <v>2.0588267315971875</v>
      </c>
      <c r="D29" s="111">
        <f>IF(RES_hhdet_tes!D29=0,"",RES_hhdet_tes!D29/RES_hhdet_fec!D29)</f>
        <v>2.1550575033002448</v>
      </c>
      <c r="E29" s="111">
        <f>IF(RES_hhdet_tes!E29=0,"",RES_hhdet_tes!E29/RES_hhdet_fec!E29)</f>
        <v>2.2583621121750515</v>
      </c>
      <c r="F29" s="111">
        <f>IF(RES_hhdet_tes!F29=0,"",RES_hhdet_tes!F29/RES_hhdet_fec!F29)</f>
        <v>2.391427757343171</v>
      </c>
      <c r="G29" s="111">
        <f>IF(RES_hhdet_tes!G29=0,"",RES_hhdet_tes!G29/RES_hhdet_fec!G29)</f>
        <v>2.6763906008205933</v>
      </c>
      <c r="H29" s="111">
        <f>IF(RES_hhdet_tes!H29=0,"",RES_hhdet_tes!H29/RES_hhdet_fec!H29)</f>
        <v>2.901882143877951</v>
      </c>
      <c r="I29" s="111">
        <f>IF(RES_hhdet_tes!I29=0,"",RES_hhdet_tes!I29/RES_hhdet_fec!I29)</f>
        <v>2.9977411352539658</v>
      </c>
      <c r="J29" s="111">
        <f>IF(RES_hhdet_tes!J29=0,"",RES_hhdet_tes!J29/RES_hhdet_fec!J29)</f>
        <v>3.0494060369240921</v>
      </c>
      <c r="K29" s="111">
        <f>IF(RES_hhdet_tes!K29=0,"",RES_hhdet_tes!K29/RES_hhdet_fec!K29)</f>
        <v>3.0972692054536539</v>
      </c>
      <c r="L29" s="111">
        <f>IF(RES_hhdet_tes!L29=0,"",RES_hhdet_tes!L29/RES_hhdet_fec!L29)</f>
        <v>3.1506327835526227</v>
      </c>
      <c r="M29" s="111">
        <f>IF(RES_hhdet_tes!M29=0,"",RES_hhdet_tes!M29/RES_hhdet_fec!M29)</f>
        <v>3.2069188234702803</v>
      </c>
      <c r="N29" s="111">
        <f>IF(RES_hhdet_tes!N29=0,"",RES_hhdet_tes!N29/RES_hhdet_fec!N29)</f>
        <v>3.2990010550845672</v>
      </c>
      <c r="O29" s="111">
        <f>IF(RES_hhdet_tes!O29=0,"",RES_hhdet_tes!O29/RES_hhdet_fec!O29)</f>
        <v>3.4506882334772069</v>
      </c>
      <c r="P29" s="111">
        <f>IF(RES_hhdet_tes!P29=0,"",RES_hhdet_tes!P29/RES_hhdet_fec!P29)</f>
        <v>3.6309624354553991</v>
      </c>
      <c r="Q29" s="111">
        <f>IF(RES_hhdet_tes!Q29=0,"",RES_hhdet_tes!Q29/RES_hhdet_fec!Q29)</f>
        <v>3.7863953187731973</v>
      </c>
      <c r="R29" s="111">
        <f>IF(RES_hhdet_tes!R29=0,"",RES_hhdet_tes!R29/RES_hhdet_fec!R29)</f>
        <v>3.9416567208190267</v>
      </c>
      <c r="S29" s="111">
        <f>IF(RES_hhdet_tes!S29=0,"",RES_hhdet_tes!S29/RES_hhdet_fec!S29)</f>
        <v>4.0790629980361599</v>
      </c>
      <c r="T29" s="111">
        <f>IF(RES_hhdet_tes!T29=0,"",RES_hhdet_tes!T29/RES_hhdet_fec!T29)</f>
        <v>4.2319984662021781</v>
      </c>
      <c r="U29" s="111">
        <f>IF(RES_hhdet_tes!U29=0,"",RES_hhdet_tes!U29/RES_hhdet_fec!U29)</f>
        <v>4.3857238462318042</v>
      </c>
      <c r="V29" s="111">
        <f>IF(RES_hhdet_tes!V29=0,"",RES_hhdet_tes!V29/RES_hhdet_fec!V29)</f>
        <v>4.5068790025095122</v>
      </c>
      <c r="W29" s="111">
        <f>IF(RES_hhdet_tes!W29=0,"",RES_hhdet_tes!W29/RES_hhdet_fec!W29)</f>
        <v>4.5831927430275767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0.63974067343969254</v>
      </c>
      <c r="C30" s="124">
        <f>IF(RES_hhdet_tes!C30=0,"",RES_hhdet_tes!C30/RES_hhdet_fec!C30)</f>
        <v>0.64314083647292708</v>
      </c>
      <c r="D30" s="124">
        <f>IF(RES_hhdet_tes!D30=0,"",RES_hhdet_tes!D30/RES_hhdet_fec!D30)</f>
        <v>0.64664183401051722</v>
      </c>
      <c r="E30" s="124">
        <f>IF(RES_hhdet_tes!E30=0,"",RES_hhdet_tes!E30/RES_hhdet_fec!E30)</f>
        <v>0.6494058993118742</v>
      </c>
      <c r="F30" s="124">
        <f>IF(RES_hhdet_tes!F30=0,"",RES_hhdet_tes!F30/RES_hhdet_fec!F30)</f>
        <v>0.65040348657663516</v>
      </c>
      <c r="G30" s="124">
        <f>IF(RES_hhdet_tes!G30=0,"",RES_hhdet_tes!G30/RES_hhdet_fec!G30)</f>
        <v>0.65409781794624666</v>
      </c>
      <c r="H30" s="124">
        <f>IF(RES_hhdet_tes!H30=0,"",RES_hhdet_tes!H30/RES_hhdet_fec!H30)</f>
        <v>0.6590848748825362</v>
      </c>
      <c r="I30" s="124">
        <f>IF(RES_hhdet_tes!I30=0,"",RES_hhdet_tes!I30/RES_hhdet_fec!I30)</f>
        <v>0.66336123169317884</v>
      </c>
      <c r="J30" s="124">
        <f>IF(RES_hhdet_tes!J30=0,"",RES_hhdet_tes!J30/RES_hhdet_fec!J30)</f>
        <v>0.66614833030690079</v>
      </c>
      <c r="K30" s="124">
        <f>IF(RES_hhdet_tes!K30=0,"",RES_hhdet_tes!K30/RES_hhdet_fec!K30)</f>
        <v>0.67161646786652685</v>
      </c>
      <c r="L30" s="124">
        <f>IF(RES_hhdet_tes!L30=0,"",RES_hhdet_tes!L30/RES_hhdet_fec!L30)</f>
        <v>0.67547592543902613</v>
      </c>
      <c r="M30" s="124">
        <f>IF(RES_hhdet_tes!M30=0,"",RES_hhdet_tes!M30/RES_hhdet_fec!M30)</f>
        <v>0.68000284228745889</v>
      </c>
      <c r="N30" s="124">
        <f>IF(RES_hhdet_tes!N30=0,"",RES_hhdet_tes!N30/RES_hhdet_fec!N30)</f>
        <v>0.68558188674294518</v>
      </c>
      <c r="O30" s="124">
        <f>IF(RES_hhdet_tes!O30=0,"",RES_hhdet_tes!O30/RES_hhdet_fec!O30)</f>
        <v>0.69559461529004774</v>
      </c>
      <c r="P30" s="124">
        <f>IF(RES_hhdet_tes!P30=0,"",RES_hhdet_tes!P30/RES_hhdet_fec!P30)</f>
        <v>0.70344689908624947</v>
      </c>
      <c r="Q30" s="124">
        <f>IF(RES_hhdet_tes!Q30=0,"",RES_hhdet_tes!Q30/RES_hhdet_fec!Q30)</f>
        <v>0.711418394180376</v>
      </c>
      <c r="R30" s="124">
        <f>IF(RES_hhdet_tes!R30=0,"",RES_hhdet_tes!R30/RES_hhdet_fec!R30)</f>
        <v>0.7181997179958316</v>
      </c>
      <c r="S30" s="124">
        <f>IF(RES_hhdet_tes!S30=0,"",RES_hhdet_tes!S30/RES_hhdet_fec!S30)</f>
        <v>0.72922391038521894</v>
      </c>
      <c r="T30" s="124">
        <f>IF(RES_hhdet_tes!T30=0,"",RES_hhdet_tes!T30/RES_hhdet_fec!T30)</f>
        <v>0.74193097366922467</v>
      </c>
      <c r="U30" s="124">
        <f>IF(RES_hhdet_tes!U30=0,"",RES_hhdet_tes!U30/RES_hhdet_fec!U30)</f>
        <v>0.75297413121971313</v>
      </c>
      <c r="V30" s="124">
        <f>IF(RES_hhdet_tes!V30=0,"",RES_hhdet_tes!V30/RES_hhdet_fec!V30)</f>
        <v>0.76594882528386132</v>
      </c>
      <c r="W30" s="124">
        <f>IF(RES_hhdet_tes!W30=0,"",RES_hhdet_tes!W30/RES_hhdet_fec!W30)</f>
        <v>0.77364201757720841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0.57590824855109124</v>
      </c>
      <c r="C31" s="111">
        <f>IF(RES_hhdet_tes!C31=0,"",RES_hhdet_tes!C31/RES_hhdet_fec!C31)</f>
        <v>0.57883590443393051</v>
      </c>
      <c r="D31" s="111">
        <f>IF(RES_hhdet_tes!D31=0,"",RES_hhdet_tes!D31/RES_hhdet_fec!D31)</f>
        <v>0.582482072455769</v>
      </c>
      <c r="E31" s="111">
        <f>IF(RES_hhdet_tes!E31=0,"",RES_hhdet_tes!E31/RES_hhdet_fec!E31)</f>
        <v>0.58784218306298808</v>
      </c>
      <c r="F31" s="111">
        <f>IF(RES_hhdet_tes!F31=0,"",RES_hhdet_tes!F31/RES_hhdet_fec!F31)</f>
        <v>0.59541063202891176</v>
      </c>
      <c r="G31" s="111">
        <f>IF(RES_hhdet_tes!G31=0,"",RES_hhdet_tes!G31/RES_hhdet_fec!G31)</f>
        <v>0.59930449264483432</v>
      </c>
      <c r="H31" s="111">
        <f>IF(RES_hhdet_tes!H31=0,"",RES_hhdet_tes!H31/RES_hhdet_fec!H31)</f>
        <v>0.60155471427117402</v>
      </c>
      <c r="I31" s="111">
        <f>IF(RES_hhdet_tes!I31=0,"",RES_hhdet_tes!I31/RES_hhdet_fec!I31)</f>
        <v>0.60253674422422532</v>
      </c>
      <c r="J31" s="111">
        <f>IF(RES_hhdet_tes!J31=0,"",RES_hhdet_tes!J31/RES_hhdet_fec!J31)</f>
        <v>0.60307964171535189</v>
      </c>
      <c r="K31" s="111">
        <f>IF(RES_hhdet_tes!K31=0,"",RES_hhdet_tes!K31/RES_hhdet_fec!K31)</f>
        <v>0.60456523471646628</v>
      </c>
      <c r="L31" s="111">
        <f>IF(RES_hhdet_tes!L31=0,"",RES_hhdet_tes!L31/RES_hhdet_fec!L31)</f>
        <v>0.60703872691658967</v>
      </c>
      <c r="M31" s="111">
        <f>IF(RES_hhdet_tes!M31=0,"",RES_hhdet_tes!M31/RES_hhdet_fec!M31)</f>
        <v>0.61270395802130051</v>
      </c>
      <c r="N31" s="111">
        <f>IF(RES_hhdet_tes!N31=0,"",RES_hhdet_tes!N31/RES_hhdet_fec!N31)</f>
        <v>0.62287183814162528</v>
      </c>
      <c r="O31" s="111">
        <f>IF(RES_hhdet_tes!O31=0,"",RES_hhdet_tes!O31/RES_hhdet_fec!O31)</f>
        <v>0.63567348713809146</v>
      </c>
      <c r="P31" s="111">
        <f>IF(RES_hhdet_tes!P31=0,"",RES_hhdet_tes!P31/RES_hhdet_fec!P31)</f>
        <v>0.6471355093272777</v>
      </c>
      <c r="Q31" s="111">
        <f>IF(RES_hhdet_tes!Q31=0,"",RES_hhdet_tes!Q31/RES_hhdet_fec!Q31)</f>
        <v>0.65702136076146678</v>
      </c>
      <c r="R31" s="111">
        <f>IF(RES_hhdet_tes!R31=0,"",RES_hhdet_tes!R31/RES_hhdet_fec!R31)</f>
        <v>0.67091409229263177</v>
      </c>
      <c r="S31" s="111">
        <f>IF(RES_hhdet_tes!S31=0,"",RES_hhdet_tes!S31/RES_hhdet_fec!S31)</f>
        <v>0.68986460892445345</v>
      </c>
      <c r="T31" s="111">
        <f>IF(RES_hhdet_tes!T31=0,"",RES_hhdet_tes!T31/RES_hhdet_fec!T31)</f>
        <v>0.71385418435186432</v>
      </c>
      <c r="U31" s="111">
        <f>IF(RES_hhdet_tes!U31=0,"",RES_hhdet_tes!U31/RES_hhdet_fec!U31)</f>
        <v>0.73977842615204681</v>
      </c>
      <c r="V31" s="111">
        <f>IF(RES_hhdet_tes!V31=0,"",RES_hhdet_tes!V31/RES_hhdet_fec!V31)</f>
        <v>0.76290335985495628</v>
      </c>
      <c r="W31" s="111">
        <f>IF(RES_hhdet_tes!W31=0,"",RES_hhdet_tes!W31/RES_hhdet_fec!W31)</f>
        <v>0.7770894595656479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>
        <f>IF(RES_hhdet_tes!G32=0,"",RES_hhdet_tes!G32/RES_hhdet_fec!G32)</f>
        <v>0.78264188189233197</v>
      </c>
      <c r="H32" s="111">
        <f>IF(RES_hhdet_tes!H32=0,"",RES_hhdet_tes!H32/RES_hhdet_fec!H32)</f>
        <v>0.78018409157441782</v>
      </c>
      <c r="I32" s="111">
        <f>IF(RES_hhdet_tes!I32=0,"",RES_hhdet_tes!I32/RES_hhdet_fec!I32)</f>
        <v>0.77082190290189989</v>
      </c>
      <c r="J32" s="111">
        <f>IF(RES_hhdet_tes!J32=0,"",RES_hhdet_tes!J32/RES_hhdet_fec!J32)</f>
        <v>0.79031653540582048</v>
      </c>
      <c r="K32" s="111">
        <f>IF(RES_hhdet_tes!K32=0,"",RES_hhdet_tes!K32/RES_hhdet_fec!K32)</f>
        <v>0.79176167766006189</v>
      </c>
      <c r="L32" s="111">
        <f>IF(RES_hhdet_tes!L32=0,"",RES_hhdet_tes!L32/RES_hhdet_fec!L32)</f>
        <v>0.79229692222508796</v>
      </c>
      <c r="M32" s="111">
        <f>IF(RES_hhdet_tes!M32=0,"",RES_hhdet_tes!M32/RES_hhdet_fec!M32)</f>
        <v>0.80024266007841638</v>
      </c>
      <c r="N32" s="111">
        <f>IF(RES_hhdet_tes!N32=0,"",RES_hhdet_tes!N32/RES_hhdet_fec!N32)</f>
        <v>0.79914404159465036</v>
      </c>
      <c r="O32" s="111">
        <f>IF(RES_hhdet_tes!O32=0,"",RES_hhdet_tes!O32/RES_hhdet_fec!O32)</f>
        <v>0.83256165070087873</v>
      </c>
      <c r="P32" s="111">
        <f>IF(RES_hhdet_tes!P32=0,"",RES_hhdet_tes!P32/RES_hhdet_fec!P32)</f>
        <v>0.84722331563886621</v>
      </c>
      <c r="Q32" s="111">
        <f>IF(RES_hhdet_tes!Q32=0,"",RES_hhdet_tes!Q32/RES_hhdet_fec!Q32)</f>
        <v>0.83739828630257751</v>
      </c>
      <c r="R32" s="111">
        <f>IF(RES_hhdet_tes!R32=0,"",RES_hhdet_tes!R32/RES_hhdet_fec!R32)</f>
        <v>0.82845556222108141</v>
      </c>
      <c r="S32" s="111">
        <f>IF(RES_hhdet_tes!S32=0,"",RES_hhdet_tes!S32/RES_hhdet_fec!S32)</f>
        <v>0.83578044135811402</v>
      </c>
      <c r="T32" s="111">
        <f>IF(RES_hhdet_tes!T32=0,"",RES_hhdet_tes!T32/RES_hhdet_fec!T32)</f>
        <v>0.86246236679392208</v>
      </c>
      <c r="U32" s="111">
        <f>IF(RES_hhdet_tes!U32=0,"",RES_hhdet_tes!U32/RES_hhdet_fec!U32)</f>
        <v>0.86623737430264669</v>
      </c>
      <c r="V32" s="111">
        <f>IF(RES_hhdet_tes!V32=0,"",RES_hhdet_tes!V32/RES_hhdet_fec!V32)</f>
        <v>0.89342021127296578</v>
      </c>
      <c r="W32" s="111">
        <f>IF(RES_hhdet_tes!W32=0,"",RES_hhdet_tes!W32/RES_hhdet_fec!W32)</f>
        <v>0.89686294563447766</v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>
        <f>IF(RES_hhdet_tes!G33=0,"",RES_hhdet_tes!G33/RES_hhdet_fec!G33)</f>
        <v>0.60342336257069407</v>
      </c>
      <c r="H33" s="112">
        <f>IF(RES_hhdet_tes!H33=0,"",RES_hhdet_tes!H33/RES_hhdet_fec!H33)</f>
        <v>0.60342336257069407</v>
      </c>
      <c r="I33" s="112">
        <f>IF(RES_hhdet_tes!I33=0,"",RES_hhdet_tes!I33/RES_hhdet_fec!I33)</f>
        <v>0.60342336257069407</v>
      </c>
      <c r="J33" s="112">
        <f>IF(RES_hhdet_tes!J33=0,"",RES_hhdet_tes!J33/RES_hhdet_fec!J33)</f>
        <v>0.60342336257069407</v>
      </c>
      <c r="K33" s="112">
        <f>IF(RES_hhdet_tes!K33=0,"",RES_hhdet_tes!K33/RES_hhdet_fec!K33)</f>
        <v>0.6115898026779687</v>
      </c>
      <c r="L33" s="112">
        <f>IF(RES_hhdet_tes!L33=0,"",RES_hhdet_tes!L33/RES_hhdet_fec!L33)</f>
        <v>0.61380559587287764</v>
      </c>
      <c r="M33" s="112">
        <f>IF(RES_hhdet_tes!M33=0,"",RES_hhdet_tes!M33/RES_hhdet_fec!M33)</f>
        <v>0.61916518323999914</v>
      </c>
      <c r="N33" s="112">
        <f>IF(RES_hhdet_tes!N33=0,"",RES_hhdet_tes!N33/RES_hhdet_fec!N33)</f>
        <v>0.62245656305082564</v>
      </c>
      <c r="O33" s="112">
        <f>IF(RES_hhdet_tes!O33=0,"",RES_hhdet_tes!O33/RES_hhdet_fec!O33)</f>
        <v>0.63566540747690736</v>
      </c>
      <c r="P33" s="112">
        <f>IF(RES_hhdet_tes!P33=0,"",RES_hhdet_tes!P33/RES_hhdet_fec!P33)</f>
        <v>0.64874755068618262</v>
      </c>
      <c r="Q33" s="112">
        <f>IF(RES_hhdet_tes!Q33=0,"",RES_hhdet_tes!Q33/RES_hhdet_fec!Q33)</f>
        <v>0.64874755068618273</v>
      </c>
      <c r="R33" s="112">
        <f>IF(RES_hhdet_tes!R33=0,"",RES_hhdet_tes!R33/RES_hhdet_fec!R33)</f>
        <v>0.67584740432932577</v>
      </c>
      <c r="S33" s="112">
        <f>IF(RES_hhdet_tes!S33=0,"",RES_hhdet_tes!S33/RES_hhdet_fec!S33)</f>
        <v>0.69778726521865841</v>
      </c>
      <c r="T33" s="112">
        <f>IF(RES_hhdet_tes!T33=0,"",RES_hhdet_tes!T33/RES_hhdet_fec!T33)</f>
        <v>0.7283126965288812</v>
      </c>
      <c r="U33" s="112">
        <f>IF(RES_hhdet_tes!U33=0,"",RES_hhdet_tes!U33/RES_hhdet_fec!U33)</f>
        <v>0.73788967649849613</v>
      </c>
      <c r="V33" s="112">
        <f>IF(RES_hhdet_tes!V33=0,"",RES_hhdet_tes!V33/RES_hhdet_fec!V33)</f>
        <v>0.76090355184958292</v>
      </c>
      <c r="W33" s="112">
        <f>IF(RES_hhdet_tes!W33=0,"",RES_hhdet_tes!W33/RES_hhdet_fec!W33)</f>
        <v>0.77938849765940021</v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0.64520688177251617</v>
      </c>
      <c r="C35" s="112">
        <f>IF(RES_hhdet_tes!C35=0,"",RES_hhdet_tes!C35/RES_hhdet_fec!C35)</f>
        <v>0.64820469001840453</v>
      </c>
      <c r="D35" s="112">
        <f>IF(RES_hhdet_tes!D35=0,"",RES_hhdet_tes!D35/RES_hhdet_fec!D35)</f>
        <v>0.6516913559472336</v>
      </c>
      <c r="E35" s="112">
        <f>IF(RES_hhdet_tes!E35=0,"",RES_hhdet_tes!E35/RES_hhdet_fec!E35)</f>
        <v>0.65480325478303036</v>
      </c>
      <c r="F35" s="112">
        <f>IF(RES_hhdet_tes!F35=0,"",RES_hhdet_tes!F35/RES_hhdet_fec!F35)</f>
        <v>0.65977899368988013</v>
      </c>
      <c r="G35" s="112">
        <f>IF(RES_hhdet_tes!G35=0,"",RES_hhdet_tes!G35/RES_hhdet_fec!G35)</f>
        <v>0.66590421117430065</v>
      </c>
      <c r="H35" s="112">
        <f>IF(RES_hhdet_tes!H35=0,"",RES_hhdet_tes!H35/RES_hhdet_fec!H35)</f>
        <v>0.67092955451323333</v>
      </c>
      <c r="I35" s="112">
        <f>IF(RES_hhdet_tes!I35=0,"",RES_hhdet_tes!I35/RES_hhdet_fec!I35)</f>
        <v>0.67307170530378646</v>
      </c>
      <c r="J35" s="112">
        <f>IF(RES_hhdet_tes!J35=0,"",RES_hhdet_tes!J35/RES_hhdet_fec!J35)</f>
        <v>0.67378056917139439</v>
      </c>
      <c r="K35" s="112">
        <f>IF(RES_hhdet_tes!K35=0,"",RES_hhdet_tes!K35/RES_hhdet_fec!K35)</f>
        <v>0.67486506604160745</v>
      </c>
      <c r="L35" s="112">
        <f>IF(RES_hhdet_tes!L35=0,"",RES_hhdet_tes!L35/RES_hhdet_fec!L35)</f>
        <v>0.67630797652212327</v>
      </c>
      <c r="M35" s="112">
        <f>IF(RES_hhdet_tes!M35=0,"",RES_hhdet_tes!M35/RES_hhdet_fec!M35)</f>
        <v>0.67825455650650635</v>
      </c>
      <c r="N35" s="112">
        <f>IF(RES_hhdet_tes!N35=0,"",RES_hhdet_tes!N35/RES_hhdet_fec!N35)</f>
        <v>0.68177672213928342</v>
      </c>
      <c r="O35" s="112">
        <f>IF(RES_hhdet_tes!O35=0,"",RES_hhdet_tes!O35/RES_hhdet_fec!O35)</f>
        <v>0.68689292006535374</v>
      </c>
      <c r="P35" s="112">
        <f>IF(RES_hhdet_tes!P35=0,"",RES_hhdet_tes!P35/RES_hhdet_fec!P35)</f>
        <v>0.6922537158485389</v>
      </c>
      <c r="Q35" s="112">
        <f>IF(RES_hhdet_tes!Q35=0,"",RES_hhdet_tes!Q35/RES_hhdet_fec!Q35)</f>
        <v>0.69794835738161132</v>
      </c>
      <c r="R35" s="112">
        <f>IF(RES_hhdet_tes!R35=0,"",RES_hhdet_tes!R35/RES_hhdet_fec!R35)</f>
        <v>0.70552538235289719</v>
      </c>
      <c r="S35" s="112">
        <f>IF(RES_hhdet_tes!S35=0,"",RES_hhdet_tes!S35/RES_hhdet_fec!S35)</f>
        <v>0.71436482731712991</v>
      </c>
      <c r="T35" s="112">
        <f>IF(RES_hhdet_tes!T35=0,"",RES_hhdet_tes!T35/RES_hhdet_fec!T35)</f>
        <v>0.72489036020989706</v>
      </c>
      <c r="U35" s="112">
        <f>IF(RES_hhdet_tes!U35=0,"",RES_hhdet_tes!U35/RES_hhdet_fec!U35)</f>
        <v>0.73550939006156357</v>
      </c>
      <c r="V35" s="112">
        <f>IF(RES_hhdet_tes!V35=0,"",RES_hhdet_tes!V35/RES_hhdet_fec!V35)</f>
        <v>0.74651525771811866</v>
      </c>
      <c r="W35" s="112">
        <f>IF(RES_hhdet_tes!W35=0,"",RES_hhdet_tes!W35/RES_hhdet_fec!W35)</f>
        <v>0.75458200968238665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0.80754175166291586</v>
      </c>
      <c r="C36" s="113">
        <f>IF(RES_hhdet_tes!C36=0,"",RES_hhdet_tes!C36/RES_hhdet_fec!C36)</f>
        <v>0.82085312831210022</v>
      </c>
      <c r="D36" s="113">
        <f>IF(RES_hhdet_tes!D36=0,"",RES_hhdet_tes!D36/RES_hhdet_fec!D36)</f>
        <v>0.81953431844351121</v>
      </c>
      <c r="E36" s="113">
        <f>IF(RES_hhdet_tes!E36=0,"",RES_hhdet_tes!E36/RES_hhdet_fec!E36)</f>
        <v>0.8192239921097596</v>
      </c>
      <c r="F36" s="113">
        <f>IF(RES_hhdet_tes!F36=0,"",RES_hhdet_tes!F36/RES_hhdet_fec!F36)</f>
        <v>0.82894553145895333</v>
      </c>
      <c r="G36" s="113">
        <f>IF(RES_hhdet_tes!G36=0,"",RES_hhdet_tes!G36/RES_hhdet_fec!G36)</f>
        <v>0.82710054538767919</v>
      </c>
      <c r="H36" s="113">
        <f>IF(RES_hhdet_tes!H36=0,"",RES_hhdet_tes!H36/RES_hhdet_fec!H36)</f>
        <v>0.82688523211371567</v>
      </c>
      <c r="I36" s="113">
        <f>IF(RES_hhdet_tes!I36=0,"",RES_hhdet_tes!I36/RES_hhdet_fec!I36)</f>
        <v>0.82059951497435968</v>
      </c>
      <c r="J36" s="113">
        <f>IF(RES_hhdet_tes!J36=0,"",RES_hhdet_tes!J36/RES_hhdet_fec!J36)</f>
        <v>0.83743936380834361</v>
      </c>
      <c r="K36" s="113">
        <f>IF(RES_hhdet_tes!K36=0,"",RES_hhdet_tes!K36/RES_hhdet_fec!K36)</f>
        <v>0.83538867174692488</v>
      </c>
      <c r="L36" s="113">
        <f>IF(RES_hhdet_tes!L36=0,"",RES_hhdet_tes!L36/RES_hhdet_fec!L36)</f>
        <v>0.8352693136417767</v>
      </c>
      <c r="M36" s="113">
        <f>IF(RES_hhdet_tes!M36=0,"",RES_hhdet_tes!M36/RES_hhdet_fec!M36)</f>
        <v>0.83975191148500805</v>
      </c>
      <c r="N36" s="113">
        <f>IF(RES_hhdet_tes!N36=0,"",RES_hhdet_tes!N36/RES_hhdet_fec!N36)</f>
        <v>0.83766517905115079</v>
      </c>
      <c r="O36" s="113">
        <f>IF(RES_hhdet_tes!O36=0,"",RES_hhdet_tes!O36/RES_hhdet_fec!O36)</f>
        <v>0.86184567436940229</v>
      </c>
      <c r="P36" s="113">
        <f>IF(RES_hhdet_tes!P36=0,"",RES_hhdet_tes!P36/RES_hhdet_fec!P36)</f>
        <v>0.8714853203914017</v>
      </c>
      <c r="Q36" s="113">
        <f>IF(RES_hhdet_tes!Q36=0,"",RES_hhdet_tes!Q36/RES_hhdet_fec!Q36)</f>
        <v>0.86766826907003292</v>
      </c>
      <c r="R36" s="113">
        <f>IF(RES_hhdet_tes!R36=0,"",RES_hhdet_tes!R36/RES_hhdet_fec!R36)</f>
        <v>0.85070955473361753</v>
      </c>
      <c r="S36" s="113">
        <f>IF(RES_hhdet_tes!S36=0,"",RES_hhdet_tes!S36/RES_hhdet_fec!S36)</f>
        <v>0.85126628306643382</v>
      </c>
      <c r="T36" s="113">
        <f>IF(RES_hhdet_tes!T36=0,"",RES_hhdet_tes!T36/RES_hhdet_fec!T36)</f>
        <v>0.86279906112900873</v>
      </c>
      <c r="U36" s="113">
        <f>IF(RES_hhdet_tes!U36=0,"",RES_hhdet_tes!U36/RES_hhdet_fec!U36)</f>
        <v>0.86481410877935561</v>
      </c>
      <c r="V36" s="113">
        <f>IF(RES_hhdet_tes!V36=0,"",RES_hhdet_tes!V36/RES_hhdet_fec!V36)</f>
        <v>0.8839557633706131</v>
      </c>
      <c r="W36" s="113">
        <f>IF(RES_hhdet_tes!W36=0,"",RES_hhdet_tes!W36/RES_hhdet_fec!W36)</f>
        <v>0.88173196070245474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0.64520688177251617</v>
      </c>
      <c r="C37" s="111">
        <f>IF(RES_hhdet_tes!C37=0,"",RES_hhdet_tes!C37/RES_hhdet_fec!C37)</f>
        <v>0.65982512244251812</v>
      </c>
      <c r="D37" s="111">
        <f>IF(RES_hhdet_tes!D37=0,"",RES_hhdet_tes!D37/RES_hhdet_fec!D37)</f>
        <v>0.66287832269597813</v>
      </c>
      <c r="E37" s="111">
        <f>IF(RES_hhdet_tes!E37=0,"",RES_hhdet_tes!E37/RES_hhdet_fec!E37)</f>
        <v>0.66621383262352196</v>
      </c>
      <c r="F37" s="111">
        <f>IF(RES_hhdet_tes!F37=0,"",RES_hhdet_tes!F37/RES_hhdet_fec!F37)</f>
        <v>0.66734492221702046</v>
      </c>
      <c r="G37" s="111">
        <f>IF(RES_hhdet_tes!G37=0,"",RES_hhdet_tes!G37/RES_hhdet_fec!G37)</f>
        <v>0.66907919210536149</v>
      </c>
      <c r="H37" s="111">
        <f>IF(RES_hhdet_tes!H37=0,"",RES_hhdet_tes!H37/RES_hhdet_fec!H37)</f>
        <v>0.67195116782611874</v>
      </c>
      <c r="I37" s="111">
        <f>IF(RES_hhdet_tes!I37=0,"",RES_hhdet_tes!I37/RES_hhdet_fec!I37)</f>
        <v>0.67431129106781384</v>
      </c>
      <c r="J37" s="111">
        <f>IF(RES_hhdet_tes!J37=0,"",RES_hhdet_tes!J37/RES_hhdet_fec!J37)</f>
        <v>0.67544065821747645</v>
      </c>
      <c r="K37" s="111">
        <f>IF(RES_hhdet_tes!K37=0,"",RES_hhdet_tes!K37/RES_hhdet_fec!K37)</f>
        <v>0.67786755647756558</v>
      </c>
      <c r="L37" s="111">
        <f>IF(RES_hhdet_tes!L37=0,"",RES_hhdet_tes!L37/RES_hhdet_fec!L37)</f>
        <v>0.67883587204482676</v>
      </c>
      <c r="M37" s="111">
        <f>IF(RES_hhdet_tes!M37=0,"",RES_hhdet_tes!M37/RES_hhdet_fec!M37)</f>
        <v>0.68021470658054317</v>
      </c>
      <c r="N37" s="111">
        <f>IF(RES_hhdet_tes!N37=0,"",RES_hhdet_tes!N37/RES_hhdet_fec!N37)</f>
        <v>0.68149130787590173</v>
      </c>
      <c r="O37" s="111">
        <f>IF(RES_hhdet_tes!O37=0,"",RES_hhdet_tes!O37/RES_hhdet_fec!O37)</f>
        <v>0.68662031600101492</v>
      </c>
      <c r="P37" s="111">
        <f>IF(RES_hhdet_tes!P37=0,"",RES_hhdet_tes!P37/RES_hhdet_fec!P37)</f>
        <v>0.69326261795213573</v>
      </c>
      <c r="Q37" s="111">
        <f>IF(RES_hhdet_tes!Q37=0,"",RES_hhdet_tes!Q37/RES_hhdet_fec!Q37)</f>
        <v>0.70202908375404915</v>
      </c>
      <c r="R37" s="111">
        <f>IF(RES_hhdet_tes!R37=0,"",RES_hhdet_tes!R37/RES_hhdet_fec!R37)</f>
        <v>0.71107001228228472</v>
      </c>
      <c r="S37" s="111">
        <f>IF(RES_hhdet_tes!S37=0,"",RES_hhdet_tes!S37/RES_hhdet_fec!S37)</f>
        <v>0.72214322881680637</v>
      </c>
      <c r="T37" s="111">
        <f>IF(RES_hhdet_tes!T37=0,"",RES_hhdet_tes!T37/RES_hhdet_fec!T37)</f>
        <v>0.72924449007594083</v>
      </c>
      <c r="U37" s="111">
        <f>IF(RES_hhdet_tes!U37=0,"",RES_hhdet_tes!U37/RES_hhdet_fec!U37)</f>
        <v>0.73570546250080815</v>
      </c>
      <c r="V37" s="111">
        <f>IF(RES_hhdet_tes!V37=0,"",RES_hhdet_tes!V37/RES_hhdet_fec!V37)</f>
        <v>0.74335872120875235</v>
      </c>
      <c r="W37" s="111">
        <f>IF(RES_hhdet_tes!W37=0,"",RES_hhdet_tes!W37/RES_hhdet_fec!W37)</f>
        <v>0.75206417594972685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0.74716966693568176</v>
      </c>
      <c r="C39" s="124">
        <f>IF(RES_hhdet_tes!C39=0,"",RES_hhdet_tes!C39/RES_hhdet_fec!C39)</f>
        <v>0.74900604860132181</v>
      </c>
      <c r="D39" s="124">
        <f>IF(RES_hhdet_tes!D39=0,"",RES_hhdet_tes!D39/RES_hhdet_fec!D39)</f>
        <v>0.75072778225944992</v>
      </c>
      <c r="E39" s="124">
        <f>IF(RES_hhdet_tes!E39=0,"",RES_hhdet_tes!E39/RES_hhdet_fec!E39)</f>
        <v>0.75245332127103548</v>
      </c>
      <c r="F39" s="124">
        <f>IF(RES_hhdet_tes!F39=0,"",RES_hhdet_tes!F39/RES_hhdet_fec!F39)</f>
        <v>0.75560372574368817</v>
      </c>
      <c r="G39" s="124">
        <f>IF(RES_hhdet_tes!G39=0,"",RES_hhdet_tes!G39/RES_hhdet_fec!G39)</f>
        <v>0.75937446972130607</v>
      </c>
      <c r="H39" s="124">
        <f>IF(RES_hhdet_tes!H39=0,"",RES_hhdet_tes!H39/RES_hhdet_fec!H39)</f>
        <v>0.76077583638018997</v>
      </c>
      <c r="I39" s="124">
        <f>IF(RES_hhdet_tes!I39=0,"",RES_hhdet_tes!I39/RES_hhdet_fec!I39)</f>
        <v>0.76134255732701273</v>
      </c>
      <c r="J39" s="124">
        <f>IF(RES_hhdet_tes!J39=0,"",RES_hhdet_tes!J39/RES_hhdet_fec!J39)</f>
        <v>0.76191405434358817</v>
      </c>
      <c r="K39" s="124">
        <f>IF(RES_hhdet_tes!K39=0,"",RES_hhdet_tes!K39/RES_hhdet_fec!K39)</f>
        <v>0.76189181267461592</v>
      </c>
      <c r="L39" s="124">
        <f>IF(RES_hhdet_tes!L39=0,"",RES_hhdet_tes!L39/RES_hhdet_fec!L39)</f>
        <v>0.76339753703591873</v>
      </c>
      <c r="M39" s="124">
        <f>IF(RES_hhdet_tes!M39=0,"",RES_hhdet_tes!M39/RES_hhdet_fec!M39)</f>
        <v>0.76394521559218476</v>
      </c>
      <c r="N39" s="124">
        <f>IF(RES_hhdet_tes!N39=0,"",RES_hhdet_tes!N39/RES_hhdet_fec!N39)</f>
        <v>0.76658975876347846</v>
      </c>
      <c r="O39" s="124">
        <f>IF(RES_hhdet_tes!O39=0,"",RES_hhdet_tes!O39/RES_hhdet_fec!O39)</f>
        <v>0.76980691234230714</v>
      </c>
      <c r="P39" s="124">
        <f>IF(RES_hhdet_tes!P39=0,"",RES_hhdet_tes!P39/RES_hhdet_fec!P39)</f>
        <v>0.77136743461830493</v>
      </c>
      <c r="Q39" s="124">
        <f>IF(RES_hhdet_tes!Q39=0,"",RES_hhdet_tes!Q39/RES_hhdet_fec!Q39)</f>
        <v>0.77589139088107095</v>
      </c>
      <c r="R39" s="124">
        <f>IF(RES_hhdet_tes!R39=0,"",RES_hhdet_tes!R39/RES_hhdet_fec!R39)</f>
        <v>0.77947421809212158</v>
      </c>
      <c r="S39" s="124">
        <f>IF(RES_hhdet_tes!S39=0,"",RES_hhdet_tes!S39/RES_hhdet_fec!S39)</f>
        <v>0.78656547208763983</v>
      </c>
      <c r="T39" s="124">
        <f>IF(RES_hhdet_tes!T39=0,"",RES_hhdet_tes!T39/RES_hhdet_fec!T39)</f>
        <v>0.79578582812602883</v>
      </c>
      <c r="U39" s="124">
        <f>IF(RES_hhdet_tes!U39=0,"",RES_hhdet_tes!U39/RES_hhdet_fec!U39)</f>
        <v>0.80536650341033267</v>
      </c>
      <c r="V39" s="124">
        <f>IF(RES_hhdet_tes!V39=0,"",RES_hhdet_tes!V39/RES_hhdet_fec!V39)</f>
        <v>0.82060546919831678</v>
      </c>
      <c r="W39" s="124">
        <f>IF(RES_hhdet_tes!W39=0,"",RES_hhdet_tes!W39/RES_hhdet_fec!W39)</f>
        <v>0.83076400240978265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0.60782016510697878</v>
      </c>
      <c r="C40" s="111">
        <f>IF(RES_hhdet_tes!C40=0,"",RES_hhdet_tes!C40/RES_hhdet_fec!C40)</f>
        <v>0.60888310679004942</v>
      </c>
      <c r="D40" s="111">
        <f>IF(RES_hhdet_tes!D40=0,"",RES_hhdet_tes!D40/RES_hhdet_fec!D40)</f>
        <v>0.61008434373330134</v>
      </c>
      <c r="E40" s="111">
        <f>IF(RES_hhdet_tes!E40=0,"",RES_hhdet_tes!E40/RES_hhdet_fec!E40)</f>
        <v>0.61105328388513436</v>
      </c>
      <c r="F40" s="111">
        <f>IF(RES_hhdet_tes!F40=0,"",RES_hhdet_tes!F40/RES_hhdet_fec!F40)</f>
        <v>0.61246274120421484</v>
      </c>
      <c r="G40" s="111">
        <f>IF(RES_hhdet_tes!G40=0,"",RES_hhdet_tes!G40/RES_hhdet_fec!G40)</f>
        <v>0.6136740296187253</v>
      </c>
      <c r="H40" s="111">
        <f>IF(RES_hhdet_tes!H40=0,"",RES_hhdet_tes!H40/RES_hhdet_fec!H40)</f>
        <v>0.61446323576799622</v>
      </c>
      <c r="I40" s="111">
        <f>IF(RES_hhdet_tes!I40=0,"",RES_hhdet_tes!I40/RES_hhdet_fec!I40)</f>
        <v>0.61474921101002711</v>
      </c>
      <c r="J40" s="111">
        <f>IF(RES_hhdet_tes!J40=0,"",RES_hhdet_tes!J40/RES_hhdet_fec!J40)</f>
        <v>0.6148231211269003</v>
      </c>
      <c r="K40" s="111">
        <f>IF(RES_hhdet_tes!K40=0,"",RES_hhdet_tes!K40/RES_hhdet_fec!K40)</f>
        <v>0.6149444136209633</v>
      </c>
      <c r="L40" s="111">
        <f>IF(RES_hhdet_tes!L40=0,"",RES_hhdet_tes!L40/RES_hhdet_fec!L40)</f>
        <v>0.61505883221365054</v>
      </c>
      <c r="M40" s="111">
        <f>IF(RES_hhdet_tes!M40=0,"",RES_hhdet_tes!M40/RES_hhdet_fec!M40)</f>
        <v>0.61517938500114655</v>
      </c>
      <c r="N40" s="111">
        <f>IF(RES_hhdet_tes!N40=0,"",RES_hhdet_tes!N40/RES_hhdet_fec!N40)</f>
        <v>0.61530365007550913</v>
      </c>
      <c r="O40" s="111">
        <f>IF(RES_hhdet_tes!O40=0,"",RES_hhdet_tes!O40/RES_hhdet_fec!O40)</f>
        <v>0.6154119116730824</v>
      </c>
      <c r="P40" s="111">
        <f>IF(RES_hhdet_tes!P40=0,"",RES_hhdet_tes!P40/RES_hhdet_fec!P40)</f>
        <v>0.61547381664260858</v>
      </c>
      <c r="Q40" s="111">
        <f>IF(RES_hhdet_tes!Q40=0,"",RES_hhdet_tes!Q40/RES_hhdet_fec!Q40)</f>
        <v>0.61551007249564538</v>
      </c>
      <c r="R40" s="111">
        <f>IF(RES_hhdet_tes!R40=0,"",RES_hhdet_tes!R40/RES_hhdet_fec!R40)</f>
        <v>0.6156106556922093</v>
      </c>
      <c r="S40" s="111">
        <f>IF(RES_hhdet_tes!S40=0,"",RES_hhdet_tes!S40/RES_hhdet_fec!S40)</f>
        <v>0.61583978366135328</v>
      </c>
      <c r="T40" s="111">
        <f>IF(RES_hhdet_tes!T40=0,"",RES_hhdet_tes!T40/RES_hhdet_fec!T40)</f>
        <v>0.61618977017399568</v>
      </c>
      <c r="U40" s="111">
        <f>IF(RES_hhdet_tes!U40=0,"",RES_hhdet_tes!U40/RES_hhdet_fec!U40)</f>
        <v>0.6166548714523391</v>
      </c>
      <c r="V40" s="111">
        <f>IF(RES_hhdet_tes!V40=0,"",RES_hhdet_tes!V40/RES_hhdet_fec!V40)</f>
        <v>0.6171982549405256</v>
      </c>
      <c r="W40" s="111">
        <f>IF(RES_hhdet_tes!W40=0,"",RES_hhdet_tes!W40/RES_hhdet_fec!W40)</f>
        <v>0.61784698423455764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0.75383693184338896</v>
      </c>
      <c r="C41" s="45">
        <f>IF(RES_hhdet_tes!C41=0,"",RES_hhdet_tes!C41/RES_hhdet_fec!C41)</f>
        <v>0.75579825831979974</v>
      </c>
      <c r="D41" s="45">
        <f>IF(RES_hhdet_tes!D41=0,"",RES_hhdet_tes!D41/RES_hhdet_fec!D41)</f>
        <v>0.75811728092384156</v>
      </c>
      <c r="E41" s="45">
        <f>IF(RES_hhdet_tes!E41=0,"",RES_hhdet_tes!E41/RES_hhdet_fec!E41)</f>
        <v>0.76044345366351351</v>
      </c>
      <c r="F41" s="45">
        <f>IF(RES_hhdet_tes!F41=0,"",RES_hhdet_tes!F41/RES_hhdet_fec!F41)</f>
        <v>0.76436505350571604</v>
      </c>
      <c r="G41" s="45">
        <f>IF(RES_hhdet_tes!G41=0,"",RES_hhdet_tes!G41/RES_hhdet_fec!G41)</f>
        <v>0.76865792724389015</v>
      </c>
      <c r="H41" s="45">
        <f>IF(RES_hhdet_tes!H41=0,"",RES_hhdet_tes!H41/RES_hhdet_fec!H41)</f>
        <v>0.7720720024895884</v>
      </c>
      <c r="I41" s="45">
        <f>IF(RES_hhdet_tes!I41=0,"",RES_hhdet_tes!I41/RES_hhdet_fec!I41)</f>
        <v>0.77367313390727843</v>
      </c>
      <c r="J41" s="45">
        <f>IF(RES_hhdet_tes!J41=0,"",RES_hhdet_tes!J41/RES_hhdet_fec!J41)</f>
        <v>0.77438896043237093</v>
      </c>
      <c r="K41" s="45">
        <f>IF(RES_hhdet_tes!K41=0,"",RES_hhdet_tes!K41/RES_hhdet_fec!K41)</f>
        <v>0.77561639129070459</v>
      </c>
      <c r="L41" s="45">
        <f>IF(RES_hhdet_tes!L41=0,"",RES_hhdet_tes!L41/RES_hhdet_fec!L41)</f>
        <v>0.77704602932292444</v>
      </c>
      <c r="M41" s="45">
        <f>IF(RES_hhdet_tes!M41=0,"",RES_hhdet_tes!M41/RES_hhdet_fec!M41)</f>
        <v>0.77885085463984416</v>
      </c>
      <c r="N41" s="45">
        <f>IF(RES_hhdet_tes!N41=0,"",RES_hhdet_tes!N41/RES_hhdet_fec!N41)</f>
        <v>0.78148971498594411</v>
      </c>
      <c r="O41" s="45">
        <f>IF(RES_hhdet_tes!O41=0,"",RES_hhdet_tes!O41/RES_hhdet_fec!O41)</f>
        <v>0.78486687864922144</v>
      </c>
      <c r="P41" s="45">
        <f>IF(RES_hhdet_tes!P41=0,"",RES_hhdet_tes!P41/RES_hhdet_fec!P41)</f>
        <v>0.78801756230192277</v>
      </c>
      <c r="Q41" s="45">
        <f>IF(RES_hhdet_tes!Q41=0,"",RES_hhdet_tes!Q41/RES_hhdet_fec!Q41)</f>
        <v>0.79150779376834501</v>
      </c>
      <c r="R41" s="45">
        <f>IF(RES_hhdet_tes!R41=0,"",RES_hhdet_tes!R41/RES_hhdet_fec!R41)</f>
        <v>0.79681707106208421</v>
      </c>
      <c r="S41" s="45">
        <f>IF(RES_hhdet_tes!S41=0,"",RES_hhdet_tes!S41/RES_hhdet_fec!S41)</f>
        <v>0.80445612868121474</v>
      </c>
      <c r="T41" s="45">
        <f>IF(RES_hhdet_tes!T41=0,"",RES_hhdet_tes!T41/RES_hhdet_fec!T41)</f>
        <v>0.8143505829444535</v>
      </c>
      <c r="U41" s="45">
        <f>IF(RES_hhdet_tes!U41=0,"",RES_hhdet_tes!U41/RES_hhdet_fec!U41)</f>
        <v>0.82564461297201519</v>
      </c>
      <c r="V41" s="45">
        <f>IF(RES_hhdet_tes!V41=0,"",RES_hhdet_tes!V41/RES_hhdet_fec!V41)</f>
        <v>0.83906804196912022</v>
      </c>
      <c r="W41" s="45">
        <f>IF(RES_hhdet_tes!W41=0,"",RES_hhdet_tes!W41/RES_hhdet_fec!W41)</f>
        <v>0.85021940427376363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0.47407356203798473</v>
      </c>
      <c r="C43" s="119">
        <f>IF(RES_hhdet_tes!C43=0,"",RES_hhdet_tes!C43/RES_hhdet_fec!C43)</f>
        <v>0.47533649200210487</v>
      </c>
      <c r="D43" s="119">
        <f>IF(RES_hhdet_tes!D43=0,"",RES_hhdet_tes!D43/RES_hhdet_fec!D43)</f>
        <v>0.48140884632334613</v>
      </c>
      <c r="E43" s="119">
        <f>IF(RES_hhdet_tes!E43=0,"",RES_hhdet_tes!E43/RES_hhdet_fec!E43)</f>
        <v>0.48782322417388357</v>
      </c>
      <c r="F43" s="119">
        <f>IF(RES_hhdet_tes!F43=0,"",RES_hhdet_tes!F43/RES_hhdet_fec!F43)</f>
        <v>0.49700185545367365</v>
      </c>
      <c r="G43" s="119">
        <f>IF(RES_hhdet_tes!G43=0,"",RES_hhdet_tes!G43/RES_hhdet_fec!G43)</f>
        <v>0.50428433597664724</v>
      </c>
      <c r="H43" s="119">
        <f>IF(RES_hhdet_tes!H43=0,"",RES_hhdet_tes!H43/RES_hhdet_fec!H43)</f>
        <v>0.51196137146568155</v>
      </c>
      <c r="I43" s="119">
        <f>IF(RES_hhdet_tes!I43=0,"",RES_hhdet_tes!I43/RES_hhdet_fec!I43)</f>
        <v>0.51844205760951245</v>
      </c>
      <c r="J43" s="119">
        <f>IF(RES_hhdet_tes!J43=0,"",RES_hhdet_tes!J43/RES_hhdet_fec!J43)</f>
        <v>0.52061657949854079</v>
      </c>
      <c r="K43" s="119">
        <f>IF(RES_hhdet_tes!K43=0,"",RES_hhdet_tes!K43/RES_hhdet_fec!K43)</f>
        <v>0.53024141518565149</v>
      </c>
      <c r="L43" s="119">
        <f>IF(RES_hhdet_tes!L43=0,"",RES_hhdet_tes!L43/RES_hhdet_fec!L43)</f>
        <v>0.5380951426925793</v>
      </c>
      <c r="M43" s="119">
        <f>IF(RES_hhdet_tes!M43=0,"",RES_hhdet_tes!M43/RES_hhdet_fec!M43)</f>
        <v>0.55176639311615205</v>
      </c>
      <c r="N43" s="119">
        <f>IF(RES_hhdet_tes!N43=0,"",RES_hhdet_tes!N43/RES_hhdet_fec!N43)</f>
        <v>0.56684393291161472</v>
      </c>
      <c r="O43" s="119">
        <f>IF(RES_hhdet_tes!O43=0,"",RES_hhdet_tes!O43/RES_hhdet_fec!O43)</f>
        <v>0.58315671061320096</v>
      </c>
      <c r="P43" s="119">
        <f>IF(RES_hhdet_tes!P43=0,"",RES_hhdet_tes!P43/RES_hhdet_fec!P43)</f>
        <v>0.59226086020059698</v>
      </c>
      <c r="Q43" s="119">
        <f>IF(RES_hhdet_tes!Q43=0,"",RES_hhdet_tes!Q43/RES_hhdet_fec!Q43)</f>
        <v>0.59780893816051184</v>
      </c>
      <c r="R43" s="119">
        <f>IF(RES_hhdet_tes!R43=0,"",RES_hhdet_tes!R43/RES_hhdet_fec!R43)</f>
        <v>0.60821283631202494</v>
      </c>
      <c r="S43" s="119">
        <f>IF(RES_hhdet_tes!S43=0,"",RES_hhdet_tes!S43/RES_hhdet_fec!S43)</f>
        <v>0.62025877720800926</v>
      </c>
      <c r="T43" s="119">
        <f>IF(RES_hhdet_tes!T43=0,"",RES_hhdet_tes!T43/RES_hhdet_fec!T43)</f>
        <v>0.63533875809710083</v>
      </c>
      <c r="U43" s="119">
        <f>IF(RES_hhdet_tes!U43=0,"",RES_hhdet_tes!U43/RES_hhdet_fec!U43)</f>
        <v>0.65156975127271721</v>
      </c>
      <c r="V43" s="119">
        <f>IF(RES_hhdet_tes!V43=0,"",RES_hhdet_tes!V43/RES_hhdet_fec!V43)</f>
        <v>0.66596048060609181</v>
      </c>
      <c r="W43" s="119">
        <f>IF(RES_hhdet_tes!W43=0,"",RES_hhdet_tes!W43/RES_hhdet_fec!W43)</f>
        <v>0.67719376098199735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0.4582787140422464</v>
      </c>
      <c r="C44" s="124">
        <f>IF(RES_hhdet_tes!C44=0,"",RES_hhdet_tes!C44/RES_hhdet_fec!C44)</f>
        <v>0.46057522806910178</v>
      </c>
      <c r="D44" s="124">
        <f>IF(RES_hhdet_tes!D44=0,"",RES_hhdet_tes!D44/RES_hhdet_fec!D44)</f>
        <v>0.46509683283339709</v>
      </c>
      <c r="E44" s="124">
        <f>IF(RES_hhdet_tes!E44=0,"",RES_hhdet_tes!E44/RES_hhdet_fec!E44)</f>
        <v>0.47249182997435318</v>
      </c>
      <c r="F44" s="124">
        <f>IF(RES_hhdet_tes!F44=0,"",RES_hhdet_tes!F44/RES_hhdet_fec!F44)</f>
        <v>0.48100443314597829</v>
      </c>
      <c r="G44" s="124">
        <f>IF(RES_hhdet_tes!G44=0,"",RES_hhdet_tes!G44/RES_hhdet_fec!G44)</f>
        <v>0.48784863434154541</v>
      </c>
      <c r="H44" s="124">
        <f>IF(RES_hhdet_tes!H44=0,"",RES_hhdet_tes!H44/RES_hhdet_fec!H44)</f>
        <v>0.49313408039607387</v>
      </c>
      <c r="I44" s="124">
        <f>IF(RES_hhdet_tes!I44=0,"",RES_hhdet_tes!I44/RES_hhdet_fec!I44)</f>
        <v>0.49821754021786263</v>
      </c>
      <c r="J44" s="124">
        <f>IF(RES_hhdet_tes!J44=0,"",RES_hhdet_tes!J44/RES_hhdet_fec!J44)</f>
        <v>0.50595772841095743</v>
      </c>
      <c r="K44" s="124">
        <f>IF(RES_hhdet_tes!K44=0,"",RES_hhdet_tes!K44/RES_hhdet_fec!K44)</f>
        <v>0.51360083635652287</v>
      </c>
      <c r="L44" s="124">
        <f>IF(RES_hhdet_tes!L44=0,"",RES_hhdet_tes!L44/RES_hhdet_fec!L44)</f>
        <v>0.5237214074015285</v>
      </c>
      <c r="M44" s="124">
        <f>IF(RES_hhdet_tes!M44=0,"",RES_hhdet_tes!M44/RES_hhdet_fec!M44)</f>
        <v>0.53682937753652882</v>
      </c>
      <c r="N44" s="124">
        <f>IF(RES_hhdet_tes!N44=0,"",RES_hhdet_tes!N44/RES_hhdet_fec!N44)</f>
        <v>0.55278701480877279</v>
      </c>
      <c r="O44" s="124">
        <f>IF(RES_hhdet_tes!O44=0,"",RES_hhdet_tes!O44/RES_hhdet_fec!O44)</f>
        <v>0.57101268513696379</v>
      </c>
      <c r="P44" s="124">
        <f>IF(RES_hhdet_tes!P44=0,"",RES_hhdet_tes!P44/RES_hhdet_fec!P44)</f>
        <v>0.57744508392058524</v>
      </c>
      <c r="Q44" s="124">
        <f>IF(RES_hhdet_tes!Q44=0,"",RES_hhdet_tes!Q44/RES_hhdet_fec!Q44)</f>
        <v>0.5844719813837862</v>
      </c>
      <c r="R44" s="124">
        <f>IF(RES_hhdet_tes!R44=0,"",RES_hhdet_tes!R44/RES_hhdet_fec!R44)</f>
        <v>0.59413195933114682</v>
      </c>
      <c r="S44" s="124">
        <f>IF(RES_hhdet_tes!S44=0,"",RES_hhdet_tes!S44/RES_hhdet_fec!S44)</f>
        <v>0.60641884673647906</v>
      </c>
      <c r="T44" s="124">
        <f>IF(RES_hhdet_tes!T44=0,"",RES_hhdet_tes!T44/RES_hhdet_fec!T44)</f>
        <v>0.62136815444341786</v>
      </c>
      <c r="U44" s="124">
        <f>IF(RES_hhdet_tes!U44=0,"",RES_hhdet_tes!U44/RES_hhdet_fec!U44)</f>
        <v>0.6371371775840704</v>
      </c>
      <c r="V44" s="124">
        <f>IF(RES_hhdet_tes!V44=0,"",RES_hhdet_tes!V44/RES_hhdet_fec!V44)</f>
        <v>0.65171633471449464</v>
      </c>
      <c r="W44" s="124">
        <f>IF(RES_hhdet_tes!W44=0,"",RES_hhdet_tes!W44/RES_hhdet_fec!W44)</f>
        <v>0.66295142356262748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0.45227893016378484</v>
      </c>
      <c r="C45" s="111">
        <f>IF(RES_hhdet_tes!C45=0,"",RES_hhdet_tes!C45/RES_hhdet_fec!C45)</f>
        <v>0.45470180048488884</v>
      </c>
      <c r="D45" s="111">
        <f>IF(RES_hhdet_tes!D45=0,"",RES_hhdet_tes!D45/RES_hhdet_fec!D45)</f>
        <v>0.45935794228937993</v>
      </c>
      <c r="E45" s="111">
        <f>IF(RES_hhdet_tes!E45=0,"",RES_hhdet_tes!E45/RES_hhdet_fec!E45)</f>
        <v>0.46683962307617516</v>
      </c>
      <c r="F45" s="111">
        <f>IF(RES_hhdet_tes!F45=0,"",RES_hhdet_tes!F45/RES_hhdet_fec!F45)</f>
        <v>0.47534604640559214</v>
      </c>
      <c r="G45" s="111">
        <f>IF(RES_hhdet_tes!G45=0,"",RES_hhdet_tes!G45/RES_hhdet_fec!G45)</f>
        <v>0.4822747627030447</v>
      </c>
      <c r="H45" s="111">
        <f>IF(RES_hhdet_tes!H45=0,"",RES_hhdet_tes!H45/RES_hhdet_fec!H45)</f>
        <v>0.48768220593430273</v>
      </c>
      <c r="I45" s="111">
        <f>IF(RES_hhdet_tes!I45=0,"",RES_hhdet_tes!I45/RES_hhdet_fec!I45)</f>
        <v>0.49284005326262142</v>
      </c>
      <c r="J45" s="111">
        <f>IF(RES_hhdet_tes!J45=0,"",RES_hhdet_tes!J45/RES_hhdet_fec!J45)</f>
        <v>0.50057679435197777</v>
      </c>
      <c r="K45" s="111">
        <f>IF(RES_hhdet_tes!K45=0,"",RES_hhdet_tes!K45/RES_hhdet_fec!K45)</f>
        <v>0.50828680704935403</v>
      </c>
      <c r="L45" s="111">
        <f>IF(RES_hhdet_tes!L45=0,"",RES_hhdet_tes!L45/RES_hhdet_fec!L45)</f>
        <v>0.51848827116333474</v>
      </c>
      <c r="M45" s="111">
        <f>IF(RES_hhdet_tes!M45=0,"",RES_hhdet_tes!M45/RES_hhdet_fec!M45)</f>
        <v>0.53168247609587749</v>
      </c>
      <c r="N45" s="111">
        <f>IF(RES_hhdet_tes!N45=0,"",RES_hhdet_tes!N45/RES_hhdet_fec!N45)</f>
        <v>0.54771341366328119</v>
      </c>
      <c r="O45" s="111">
        <f>IF(RES_hhdet_tes!O45=0,"",RES_hhdet_tes!O45/RES_hhdet_fec!O45)</f>
        <v>0.56603086566162242</v>
      </c>
      <c r="P45" s="111">
        <f>IF(RES_hhdet_tes!P45=0,"",RES_hhdet_tes!P45/RES_hhdet_fec!P45)</f>
        <v>0.57252309888786201</v>
      </c>
      <c r="Q45" s="111">
        <f>IF(RES_hhdet_tes!Q45=0,"",RES_hhdet_tes!Q45/RES_hhdet_fec!Q45)</f>
        <v>0.57961370876703999</v>
      </c>
      <c r="R45" s="111">
        <f>IF(RES_hhdet_tes!R45=0,"",RES_hhdet_tes!R45/RES_hhdet_fec!R45)</f>
        <v>0.58933047931519855</v>
      </c>
      <c r="S45" s="111">
        <f>IF(RES_hhdet_tes!S45=0,"",RES_hhdet_tes!S45/RES_hhdet_fec!S45)</f>
        <v>0.6016964313016806</v>
      </c>
      <c r="T45" s="111">
        <f>IF(RES_hhdet_tes!T45=0,"",RES_hhdet_tes!T45/RES_hhdet_fec!T45)</f>
        <v>0.61672545627707842</v>
      </c>
      <c r="U45" s="111">
        <f>IF(RES_hhdet_tes!U45=0,"",RES_hhdet_tes!U45/RES_hhdet_fec!U45)</f>
        <v>0.63257771890681302</v>
      </c>
      <c r="V45" s="111">
        <f>IF(RES_hhdet_tes!V45=0,"",RES_hhdet_tes!V45/RES_hhdet_fec!V45)</f>
        <v>0.64731107457782344</v>
      </c>
      <c r="W45" s="111">
        <f>IF(RES_hhdet_tes!W45=0,"",RES_hhdet_tes!W45/RES_hhdet_fec!W45)</f>
        <v>0.658578539885745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1.9429532402555638</v>
      </c>
      <c r="C47" s="124">
        <f>IF(RES_hhdet_tes!C47=0,"",RES_hhdet_tes!C47/RES_hhdet_fec!C47)</f>
        <v>2.0518710859554736</v>
      </c>
      <c r="D47" s="124">
        <f>IF(RES_hhdet_tes!D47=0,"",RES_hhdet_tes!D47/RES_hhdet_fec!D47)</f>
        <v>2.1501774475214499</v>
      </c>
      <c r="E47" s="124">
        <f>IF(RES_hhdet_tes!E47=0,"",RES_hhdet_tes!E47/RES_hhdet_fec!E47)</f>
        <v>2.2635972567023854</v>
      </c>
      <c r="F47" s="124">
        <f>IF(RES_hhdet_tes!F47=0,"",RES_hhdet_tes!F47/RES_hhdet_fec!F47)</f>
        <v>2.4231722130917088</v>
      </c>
      <c r="G47" s="124">
        <f>IF(RES_hhdet_tes!G47=0,"",RES_hhdet_tes!G47/RES_hhdet_fec!G47)</f>
        <v>2.6455387639977546</v>
      </c>
      <c r="H47" s="124">
        <f>IF(RES_hhdet_tes!H47=0,"",RES_hhdet_tes!H47/RES_hhdet_fec!H47)</f>
        <v>2.8314241968189959</v>
      </c>
      <c r="I47" s="124">
        <f>IF(RES_hhdet_tes!I47=0,"",RES_hhdet_tes!I47/RES_hhdet_fec!I47)</f>
        <v>2.9236672062407116</v>
      </c>
      <c r="J47" s="124">
        <f>IF(RES_hhdet_tes!J47=0,"",RES_hhdet_tes!J47/RES_hhdet_fec!J47)</f>
        <v>2.9742020656725612</v>
      </c>
      <c r="K47" s="124">
        <f>IF(RES_hhdet_tes!K47=0,"",RES_hhdet_tes!K47/RES_hhdet_fec!K47)</f>
        <v>3.0396312587626722</v>
      </c>
      <c r="L47" s="124">
        <f>IF(RES_hhdet_tes!L47=0,"",RES_hhdet_tes!L47/RES_hhdet_fec!L47)</f>
        <v>3.1198996888960755</v>
      </c>
      <c r="M47" s="124">
        <f>IF(RES_hhdet_tes!M47=0,"",RES_hhdet_tes!M47/RES_hhdet_fec!M47)</f>
        <v>3.2002354278784328</v>
      </c>
      <c r="N47" s="124">
        <f>IF(RES_hhdet_tes!N47=0,"",RES_hhdet_tes!N47/RES_hhdet_fec!N47)</f>
        <v>3.3436416916216887</v>
      </c>
      <c r="O47" s="124">
        <f>IF(RES_hhdet_tes!O47=0,"",RES_hhdet_tes!O47/RES_hhdet_fec!O47)</f>
        <v>3.548927531476191</v>
      </c>
      <c r="P47" s="124">
        <f>IF(RES_hhdet_tes!P47=0,"",RES_hhdet_tes!P47/RES_hhdet_fec!P47)</f>
        <v>3.7213885809373184</v>
      </c>
      <c r="Q47" s="124">
        <f>IF(RES_hhdet_tes!Q47=0,"",RES_hhdet_tes!Q47/RES_hhdet_fec!Q47)</f>
        <v>3.8385068560842841</v>
      </c>
      <c r="R47" s="124">
        <f>IF(RES_hhdet_tes!R47=0,"",RES_hhdet_tes!R47/RES_hhdet_fec!R47)</f>
        <v>3.9474072878753188</v>
      </c>
      <c r="S47" s="124">
        <f>IF(RES_hhdet_tes!S47=0,"",RES_hhdet_tes!S47/RES_hhdet_fec!S47)</f>
        <v>4.0481580206523144</v>
      </c>
      <c r="T47" s="124">
        <f>IF(RES_hhdet_tes!T47=0,"",RES_hhdet_tes!T47/RES_hhdet_fec!T47)</f>
        <v>4.1712433449678237</v>
      </c>
      <c r="U47" s="124">
        <f>IF(RES_hhdet_tes!U47=0,"",RES_hhdet_tes!U47/RES_hhdet_fec!U47)</f>
        <v>4.3181693859331149</v>
      </c>
      <c r="V47" s="124">
        <f>IF(RES_hhdet_tes!V47=0,"",RES_hhdet_tes!V47/RES_hhdet_fec!V47)</f>
        <v>4.4554663525026479</v>
      </c>
      <c r="W47" s="124">
        <f>IF(RES_hhdet_tes!W47=0,"",RES_hhdet_tes!W47/RES_hhdet_fec!W47)</f>
        <v>4.5514227208242728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1.9429532402555638</v>
      </c>
      <c r="C48" s="111">
        <f>IF(RES_hhdet_tes!C48=0,"",RES_hhdet_tes!C48/RES_hhdet_fec!C48)</f>
        <v>2.0518710859554736</v>
      </c>
      <c r="D48" s="111">
        <f>IF(RES_hhdet_tes!D48=0,"",RES_hhdet_tes!D48/RES_hhdet_fec!D48)</f>
        <v>2.1501774475214499</v>
      </c>
      <c r="E48" s="111">
        <f>IF(RES_hhdet_tes!E48=0,"",RES_hhdet_tes!E48/RES_hhdet_fec!E48)</f>
        <v>2.2635972567023854</v>
      </c>
      <c r="F48" s="111">
        <f>IF(RES_hhdet_tes!F48=0,"",RES_hhdet_tes!F48/RES_hhdet_fec!F48)</f>
        <v>2.4231722130917088</v>
      </c>
      <c r="G48" s="111">
        <f>IF(RES_hhdet_tes!G48=0,"",RES_hhdet_tes!G48/RES_hhdet_fec!G48)</f>
        <v>2.6455387639977546</v>
      </c>
      <c r="H48" s="111">
        <f>IF(RES_hhdet_tes!H48=0,"",RES_hhdet_tes!H48/RES_hhdet_fec!H48)</f>
        <v>2.8314241968189959</v>
      </c>
      <c r="I48" s="111">
        <f>IF(RES_hhdet_tes!I48=0,"",RES_hhdet_tes!I48/RES_hhdet_fec!I48)</f>
        <v>2.9236672062407116</v>
      </c>
      <c r="J48" s="111">
        <f>IF(RES_hhdet_tes!J48=0,"",RES_hhdet_tes!J48/RES_hhdet_fec!J48)</f>
        <v>2.9742020656725612</v>
      </c>
      <c r="K48" s="111">
        <f>IF(RES_hhdet_tes!K48=0,"",RES_hhdet_tes!K48/RES_hhdet_fec!K48)</f>
        <v>3.0396312587626722</v>
      </c>
      <c r="L48" s="111">
        <f>IF(RES_hhdet_tes!L48=0,"",RES_hhdet_tes!L48/RES_hhdet_fec!L48)</f>
        <v>3.1198996888960755</v>
      </c>
      <c r="M48" s="111">
        <f>IF(RES_hhdet_tes!M48=0,"",RES_hhdet_tes!M48/RES_hhdet_fec!M48)</f>
        <v>3.2002354278784328</v>
      </c>
      <c r="N48" s="111">
        <f>IF(RES_hhdet_tes!N48=0,"",RES_hhdet_tes!N48/RES_hhdet_fec!N48)</f>
        <v>3.3436416916216887</v>
      </c>
      <c r="O48" s="111">
        <f>IF(RES_hhdet_tes!O48=0,"",RES_hhdet_tes!O48/RES_hhdet_fec!O48)</f>
        <v>3.548927531476191</v>
      </c>
      <c r="P48" s="111">
        <f>IF(RES_hhdet_tes!P48=0,"",RES_hhdet_tes!P48/RES_hhdet_fec!P48)</f>
        <v>3.7213885809373184</v>
      </c>
      <c r="Q48" s="111">
        <f>IF(RES_hhdet_tes!Q48=0,"",RES_hhdet_tes!Q48/RES_hhdet_fec!Q48)</f>
        <v>3.8385068560842841</v>
      </c>
      <c r="R48" s="111">
        <f>IF(RES_hhdet_tes!R48=0,"",RES_hhdet_tes!R48/RES_hhdet_fec!R48)</f>
        <v>3.9474072878753188</v>
      </c>
      <c r="S48" s="111">
        <f>IF(RES_hhdet_tes!S48=0,"",RES_hhdet_tes!S48/RES_hhdet_fec!S48)</f>
        <v>4.0481580206523144</v>
      </c>
      <c r="T48" s="111">
        <f>IF(RES_hhdet_tes!T48=0,"",RES_hhdet_tes!T48/RES_hhdet_fec!T48)</f>
        <v>4.1712433449678237</v>
      </c>
      <c r="U48" s="111">
        <f>IF(RES_hhdet_tes!U48=0,"",RES_hhdet_tes!U48/RES_hhdet_fec!U48)</f>
        <v>4.3181693859331149</v>
      </c>
      <c r="V48" s="111">
        <f>IF(RES_hhdet_tes!V48=0,"",RES_hhdet_tes!V48/RES_hhdet_fec!V48)</f>
        <v>4.4554663525026479</v>
      </c>
      <c r="W48" s="111">
        <f>IF(RES_hhdet_tes!W48=0,"",RES_hhdet_tes!W48/RES_hhdet_fec!W48)</f>
        <v>4.5514227208242728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0.60949753638349813</v>
      </c>
      <c r="C49" s="124">
        <f>IF(RES_hhdet_tes!C49=0,"",RES_hhdet_tes!C49/RES_hhdet_fec!C49)</f>
        <v>0.61040936121724965</v>
      </c>
      <c r="D49" s="124">
        <f>IF(RES_hhdet_tes!D49=0,"",RES_hhdet_tes!D49/RES_hhdet_fec!D49)</f>
        <v>0.61391712991381731</v>
      </c>
      <c r="E49" s="124">
        <f>IF(RES_hhdet_tes!E49=0,"",RES_hhdet_tes!E49/RES_hhdet_fec!E49)</f>
        <v>0.61567598283677849</v>
      </c>
      <c r="F49" s="124">
        <f>IF(RES_hhdet_tes!F49=0,"",RES_hhdet_tes!F49/RES_hhdet_fec!F49)</f>
        <v>0.61470690111992354</v>
      </c>
      <c r="G49" s="124">
        <f>IF(RES_hhdet_tes!G49=0,"",RES_hhdet_tes!G49/RES_hhdet_fec!G49)</f>
        <v>0.61638249774473219</v>
      </c>
      <c r="H49" s="124">
        <f>IF(RES_hhdet_tes!H49=0,"",RES_hhdet_tes!H49/RES_hhdet_fec!H49)</f>
        <v>0.6199104672288539</v>
      </c>
      <c r="I49" s="124">
        <f>IF(RES_hhdet_tes!I49=0,"",RES_hhdet_tes!I49/RES_hhdet_fec!I49)</f>
        <v>0.62317684027508113</v>
      </c>
      <c r="J49" s="124">
        <f>IF(RES_hhdet_tes!J49=0,"",RES_hhdet_tes!J49/RES_hhdet_fec!J49)</f>
        <v>0.6166614464423319</v>
      </c>
      <c r="K49" s="124">
        <f>IF(RES_hhdet_tes!K49=0,"",RES_hhdet_tes!K49/RES_hhdet_fec!K49)</f>
        <v>0.62157442992891432</v>
      </c>
      <c r="L49" s="124">
        <f>IF(RES_hhdet_tes!L49=0,"",RES_hhdet_tes!L49/RES_hhdet_fec!L49)</f>
        <v>0.62394872435907955</v>
      </c>
      <c r="M49" s="124">
        <f>IF(RES_hhdet_tes!M49=0,"",RES_hhdet_tes!M49/RES_hhdet_fec!M49)</f>
        <v>0.62562316084522285</v>
      </c>
      <c r="N49" s="124">
        <f>IF(RES_hhdet_tes!N49=0,"",RES_hhdet_tes!N49/RES_hhdet_fec!N49)</f>
        <v>0.6344421805871685</v>
      </c>
      <c r="O49" s="124">
        <f>IF(RES_hhdet_tes!O49=0,"",RES_hhdet_tes!O49/RES_hhdet_fec!O49)</f>
        <v>0.6451745162650433</v>
      </c>
      <c r="P49" s="124">
        <f>IF(RES_hhdet_tes!P49=0,"",RES_hhdet_tes!P49/RES_hhdet_fec!P49)</f>
        <v>0.64991242230252255</v>
      </c>
      <c r="Q49" s="124">
        <f>IF(RES_hhdet_tes!Q49=0,"",RES_hhdet_tes!Q49/RES_hhdet_fec!Q49)</f>
        <v>0.6545905918372148</v>
      </c>
      <c r="R49" s="124">
        <f>IF(RES_hhdet_tes!R49=0,"",RES_hhdet_tes!R49/RES_hhdet_fec!R49)</f>
        <v>0.66505970063101338</v>
      </c>
      <c r="S49" s="124">
        <f>IF(RES_hhdet_tes!S49=0,"",RES_hhdet_tes!S49/RES_hhdet_fec!S49)</f>
        <v>0.67748845013190739</v>
      </c>
      <c r="T49" s="124">
        <f>IF(RES_hhdet_tes!T49=0,"",RES_hhdet_tes!T49/RES_hhdet_fec!T49)</f>
        <v>0.69326797705439713</v>
      </c>
      <c r="U49" s="124">
        <f>IF(RES_hhdet_tes!U49=0,"",RES_hhdet_tes!U49/RES_hhdet_fec!U49)</f>
        <v>0.70905983900710678</v>
      </c>
      <c r="V49" s="124">
        <f>IF(RES_hhdet_tes!V49=0,"",RES_hhdet_tes!V49/RES_hhdet_fec!V49)</f>
        <v>0.72338501268321331</v>
      </c>
      <c r="W49" s="124">
        <f>IF(RES_hhdet_tes!W49=0,"",RES_hhdet_tes!W49/RES_hhdet_fec!W49)</f>
        <v>0.7340346689831474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0.5190046232870873</v>
      </c>
      <c r="C50" s="111">
        <f>IF(RES_hhdet_tes!C50=0,"",RES_hhdet_tes!C50/RES_hhdet_fec!C50)</f>
        <v>0.52025936576419651</v>
      </c>
      <c r="D50" s="111">
        <f>IF(RES_hhdet_tes!D50=0,"",RES_hhdet_tes!D50/RES_hhdet_fec!D50)</f>
        <v>0.52259532810664477</v>
      </c>
      <c r="E50" s="111">
        <f>IF(RES_hhdet_tes!E50=0,"",RES_hhdet_tes!E50/RES_hhdet_fec!E50)</f>
        <v>0.52564781806653227</v>
      </c>
      <c r="F50" s="111">
        <f>IF(RES_hhdet_tes!F50=0,"",RES_hhdet_tes!F50/RES_hhdet_fec!F50)</f>
        <v>0.52879208435782643</v>
      </c>
      <c r="G50" s="111">
        <f>IF(RES_hhdet_tes!G50=0,"",RES_hhdet_tes!G50/RES_hhdet_fec!G50)</f>
        <v>0.53138333610273425</v>
      </c>
      <c r="H50" s="111">
        <f>IF(RES_hhdet_tes!H50=0,"",RES_hhdet_tes!H50/RES_hhdet_fec!H50)</f>
        <v>0.53354943541137845</v>
      </c>
      <c r="I50" s="111">
        <f>IF(RES_hhdet_tes!I50=0,"",RES_hhdet_tes!I50/RES_hhdet_fec!I50)</f>
        <v>0.53562623317761804</v>
      </c>
      <c r="J50" s="111">
        <f>IF(RES_hhdet_tes!J50=0,"",RES_hhdet_tes!J50/RES_hhdet_fec!J50)</f>
        <v>0.53971621915871359</v>
      </c>
      <c r="K50" s="111">
        <f>IF(RES_hhdet_tes!K50=0,"",RES_hhdet_tes!K50/RES_hhdet_fec!K50)</f>
        <v>0.54334138517009023</v>
      </c>
      <c r="L50" s="111">
        <f>IF(RES_hhdet_tes!L50=0,"",RES_hhdet_tes!L50/RES_hhdet_fec!L50)</f>
        <v>0.54804772074922214</v>
      </c>
      <c r="M50" s="111">
        <f>IF(RES_hhdet_tes!M50=0,"",RES_hhdet_tes!M50/RES_hhdet_fec!M50)</f>
        <v>0.55462255507874259</v>
      </c>
      <c r="N50" s="111">
        <f>IF(RES_hhdet_tes!N50=0,"",RES_hhdet_tes!N50/RES_hhdet_fec!N50)</f>
        <v>0.56346174834775153</v>
      </c>
      <c r="O50" s="111">
        <f>IF(RES_hhdet_tes!O50=0,"",RES_hhdet_tes!O50/RES_hhdet_fec!O50)</f>
        <v>0.57557671847346037</v>
      </c>
      <c r="P50" s="111">
        <f>IF(RES_hhdet_tes!P50=0,"",RES_hhdet_tes!P50/RES_hhdet_fec!P50)</f>
        <v>0.58008082226883528</v>
      </c>
      <c r="Q50" s="111">
        <f>IF(RES_hhdet_tes!Q50=0,"",RES_hhdet_tes!Q50/RES_hhdet_fec!Q50)</f>
        <v>0.58529752458449591</v>
      </c>
      <c r="R50" s="111">
        <f>IF(RES_hhdet_tes!R50=0,"",RES_hhdet_tes!R50/RES_hhdet_fec!R50)</f>
        <v>0.59366079950129891</v>
      </c>
      <c r="S50" s="111">
        <f>IF(RES_hhdet_tes!S50=0,"",RES_hhdet_tes!S50/RES_hhdet_fec!S50)</f>
        <v>0.60655127318547408</v>
      </c>
      <c r="T50" s="111">
        <f>IF(RES_hhdet_tes!T50=0,"",RES_hhdet_tes!T50/RES_hhdet_fec!T50)</f>
        <v>0.62297576586223091</v>
      </c>
      <c r="U50" s="111">
        <f>IF(RES_hhdet_tes!U50=0,"",RES_hhdet_tes!U50/RES_hhdet_fec!U50)</f>
        <v>0.64306439995642894</v>
      </c>
      <c r="V50" s="111">
        <f>IF(RES_hhdet_tes!V50=0,"",RES_hhdet_tes!V50/RES_hhdet_fec!V50)</f>
        <v>0.6674200342090516</v>
      </c>
      <c r="W50" s="111">
        <f>IF(RES_hhdet_tes!W50=0,"",RES_hhdet_tes!W50/RES_hhdet_fec!W50)</f>
        <v>0.68599773239117301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0.71343871121160274</v>
      </c>
      <c r="C51" s="111">
        <f>IF(RES_hhdet_tes!C51=0,"",RES_hhdet_tes!C51/RES_hhdet_fec!C51)</f>
        <v>0.72757424367211754</v>
      </c>
      <c r="D51" s="111">
        <f>IF(RES_hhdet_tes!D51=0,"",RES_hhdet_tes!D51/RES_hhdet_fec!D51)</f>
        <v>0.72452001354533635</v>
      </c>
      <c r="E51" s="111">
        <f>IF(RES_hhdet_tes!E51=0,"",RES_hhdet_tes!E51/RES_hhdet_fec!E51)</f>
        <v>0.72449786696544682</v>
      </c>
      <c r="F51" s="111">
        <f>IF(RES_hhdet_tes!F51=0,"",RES_hhdet_tes!F51/RES_hhdet_fec!F51)</f>
        <v>0.73791590882387237</v>
      </c>
      <c r="G51" s="111">
        <f>IF(RES_hhdet_tes!G51=0,"",RES_hhdet_tes!G51/RES_hhdet_fec!G51)</f>
        <v>0.73460723224423752</v>
      </c>
      <c r="H51" s="111">
        <f>IF(RES_hhdet_tes!H51=0,"",RES_hhdet_tes!H51/RES_hhdet_fec!H51)</f>
        <v>0.73350055101834055</v>
      </c>
      <c r="I51" s="111">
        <f>IF(RES_hhdet_tes!I51=0,"",RES_hhdet_tes!I51/RES_hhdet_fec!I51)</f>
        <v>0.72540677114720653</v>
      </c>
      <c r="J51" s="111">
        <f>IF(RES_hhdet_tes!J51=0,"",RES_hhdet_tes!J51/RES_hhdet_fec!J51)</f>
        <v>0.75105080780572631</v>
      </c>
      <c r="K51" s="111">
        <f>IF(RES_hhdet_tes!K51=0,"",RES_hhdet_tes!K51/RES_hhdet_fec!K51)</f>
        <v>0.75041392940784724</v>
      </c>
      <c r="L51" s="111">
        <f>IF(RES_hhdet_tes!L51=0,"",RES_hhdet_tes!L51/RES_hhdet_fec!L51)</f>
        <v>0.75164899904698235</v>
      </c>
      <c r="M51" s="111">
        <f>IF(RES_hhdet_tes!M51=0,"",RES_hhdet_tes!M51/RES_hhdet_fec!M51)</f>
        <v>0.76031233650054497</v>
      </c>
      <c r="N51" s="111">
        <f>IF(RES_hhdet_tes!N51=0,"",RES_hhdet_tes!N51/RES_hhdet_fec!N51)</f>
        <v>0.75691771646356176</v>
      </c>
      <c r="O51" s="111">
        <f>IF(RES_hhdet_tes!O51=0,"",RES_hhdet_tes!O51/RES_hhdet_fec!O51)</f>
        <v>0.79312160581340874</v>
      </c>
      <c r="P51" s="111">
        <f>IF(RES_hhdet_tes!P51=0,"",RES_hhdet_tes!P51/RES_hhdet_fec!P51)</f>
        <v>0.81021693906388725</v>
      </c>
      <c r="Q51" s="111">
        <f>IF(RES_hhdet_tes!Q51=0,"",RES_hhdet_tes!Q51/RES_hhdet_fec!Q51)</f>
        <v>0.80940174252325248</v>
      </c>
      <c r="R51" s="111">
        <f>IF(RES_hhdet_tes!R51=0,"",RES_hhdet_tes!R51/RES_hhdet_fec!R51)</f>
        <v>0.78193501801327792</v>
      </c>
      <c r="S51" s="111">
        <f>IF(RES_hhdet_tes!S51=0,"",RES_hhdet_tes!S51/RES_hhdet_fec!S51)</f>
        <v>0.78287398570784139</v>
      </c>
      <c r="T51" s="111">
        <f>IF(RES_hhdet_tes!T51=0,"",RES_hhdet_tes!T51/RES_hhdet_fec!T51)</f>
        <v>0.80144155647199733</v>
      </c>
      <c r="U51" s="111">
        <f>IF(RES_hhdet_tes!U51=0,"",RES_hhdet_tes!U51/RES_hhdet_fec!U51)</f>
        <v>0.80857780732238227</v>
      </c>
      <c r="V51" s="111">
        <f>IF(RES_hhdet_tes!V51=0,"",RES_hhdet_tes!V51/RES_hhdet_fec!V51)</f>
        <v>0.84499759991877688</v>
      </c>
      <c r="W51" s="111">
        <f>IF(RES_hhdet_tes!W51=0,"",RES_hhdet_tes!W51/RES_hhdet_fec!W51)</f>
        <v>0.84601680177259153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0.5190046232870873</v>
      </c>
      <c r="C52" s="112">
        <f>IF(RES_hhdet_tes!C52=0,"",RES_hhdet_tes!C52/RES_hhdet_fec!C52)</f>
        <v>0.53064298940960286</v>
      </c>
      <c r="D52" s="112">
        <f>IF(RES_hhdet_tes!D52=0,"",RES_hhdet_tes!D52/RES_hhdet_fec!D52)</f>
        <v>0.53243296778309634</v>
      </c>
      <c r="E52" s="112">
        <f>IF(RES_hhdet_tes!E52=0,"",RES_hhdet_tes!E52/RES_hhdet_fec!E52)</f>
        <v>0.53663698328100307</v>
      </c>
      <c r="F52" s="112">
        <f>IF(RES_hhdet_tes!F52=0,"",RES_hhdet_tes!F52/RES_hhdet_fec!F52)</f>
        <v>0.53823985897492665</v>
      </c>
      <c r="G52" s="112">
        <f>IF(RES_hhdet_tes!G52=0,"",RES_hhdet_tes!G52/RES_hhdet_fec!G52)</f>
        <v>0.53916382736785762</v>
      </c>
      <c r="H52" s="112">
        <f>IF(RES_hhdet_tes!H52=0,"",RES_hhdet_tes!H52/RES_hhdet_fec!H52)</f>
        <v>0.54134246289072563</v>
      </c>
      <c r="I52" s="112">
        <f>IF(RES_hhdet_tes!I52=0,"",RES_hhdet_tes!I52/RES_hhdet_fec!I52)</f>
        <v>0.54446918667616107</v>
      </c>
      <c r="J52" s="112">
        <f>IF(RES_hhdet_tes!J52=0,"",RES_hhdet_tes!J52/RES_hhdet_fec!J52)</f>
        <v>0.54953336181838708</v>
      </c>
      <c r="K52" s="112">
        <f>IF(RES_hhdet_tes!K52=0,"",RES_hhdet_tes!K52/RES_hhdet_fec!K52)</f>
        <v>0.55491007013444493</v>
      </c>
      <c r="L52" s="112">
        <f>IF(RES_hhdet_tes!L52=0,"",RES_hhdet_tes!L52/RES_hhdet_fec!L52)</f>
        <v>0.55783847712803269</v>
      </c>
      <c r="M52" s="112">
        <f>IF(RES_hhdet_tes!M52=0,"",RES_hhdet_tes!M52/RES_hhdet_fec!M52)</f>
        <v>0.56300573894386174</v>
      </c>
      <c r="N52" s="112">
        <f>IF(RES_hhdet_tes!N52=0,"",RES_hhdet_tes!N52/RES_hhdet_fec!N52)</f>
        <v>0.56356717272414292</v>
      </c>
      <c r="O52" s="112">
        <f>IF(RES_hhdet_tes!O52=0,"",RES_hhdet_tes!O52/RES_hhdet_fec!O52)</f>
        <v>0.57379851681044336</v>
      </c>
      <c r="P52" s="112">
        <f>IF(RES_hhdet_tes!P52=0,"",RES_hhdet_tes!P52/RES_hhdet_fec!P52)</f>
        <v>0.58725780085668655</v>
      </c>
      <c r="Q52" s="112">
        <f>IF(RES_hhdet_tes!Q52=0,"",RES_hhdet_tes!Q52/RES_hhdet_fec!Q52)</f>
        <v>0.60438289275439594</v>
      </c>
      <c r="R52" s="112">
        <f>IF(RES_hhdet_tes!R52=0,"",RES_hhdet_tes!R52/RES_hhdet_fec!R52)</f>
        <v>0.60761257484503328</v>
      </c>
      <c r="S52" s="112">
        <f>IF(RES_hhdet_tes!S52=0,"",RES_hhdet_tes!S52/RES_hhdet_fec!S52)</f>
        <v>0.6207628426978723</v>
      </c>
      <c r="T52" s="112">
        <f>IF(RES_hhdet_tes!T52=0,"",RES_hhdet_tes!T52/RES_hhdet_fec!T52)</f>
        <v>0.63342861467130795</v>
      </c>
      <c r="U52" s="112">
        <f>IF(RES_hhdet_tes!U52=0,"",RES_hhdet_tes!U52/RES_hhdet_fec!U52)</f>
        <v>0.64751514735779958</v>
      </c>
      <c r="V52" s="112">
        <f>IF(RES_hhdet_tes!V52=0,"",RES_hhdet_tes!V52/RES_hhdet_fec!V52)</f>
        <v>0.6744751464890576</v>
      </c>
      <c r="W52" s="112">
        <f>IF(RES_hhdet_tes!W52=0,"",RES_hhdet_tes!W52/RES_hhdet_fec!W52)</f>
        <v>0.6910490425902831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0.64520688177251617</v>
      </c>
      <c r="C54" s="112">
        <f>IF(RES_hhdet_tes!C54=0,"",RES_hhdet_tes!C54/RES_hhdet_fec!C54)</f>
        <v>0.64770964190339964</v>
      </c>
      <c r="D54" s="112">
        <f>IF(RES_hhdet_tes!D54=0,"",RES_hhdet_tes!D54/RES_hhdet_fec!D54)</f>
        <v>0.65111089602388694</v>
      </c>
      <c r="E54" s="112">
        <f>IF(RES_hhdet_tes!E54=0,"",RES_hhdet_tes!E54/RES_hhdet_fec!E54)</f>
        <v>0.65546179035079155</v>
      </c>
      <c r="F54" s="112">
        <f>IF(RES_hhdet_tes!F54=0,"",RES_hhdet_tes!F54/RES_hhdet_fec!F54)</f>
        <v>0.66027389420854343</v>
      </c>
      <c r="G54" s="112">
        <f>IF(RES_hhdet_tes!G54=0,"",RES_hhdet_tes!G54/RES_hhdet_fec!G54)</f>
        <v>0.66489282522512139</v>
      </c>
      <c r="H54" s="112">
        <f>IF(RES_hhdet_tes!H54=0,"",RES_hhdet_tes!H54/RES_hhdet_fec!H54)</f>
        <v>0.66976894533109577</v>
      </c>
      <c r="I54" s="112">
        <f>IF(RES_hhdet_tes!I54=0,"",RES_hhdet_tes!I54/RES_hhdet_fec!I54)</f>
        <v>0.67207969976893822</v>
      </c>
      <c r="J54" s="112">
        <f>IF(RES_hhdet_tes!J54=0,"",RES_hhdet_tes!J54/RES_hhdet_fec!J54)</f>
        <v>0.67278323915950633</v>
      </c>
      <c r="K54" s="112">
        <f>IF(RES_hhdet_tes!K54=0,"",RES_hhdet_tes!K54/RES_hhdet_fec!K54)</f>
        <v>0.67389408754341962</v>
      </c>
      <c r="L54" s="112">
        <f>IF(RES_hhdet_tes!L54=0,"",RES_hhdet_tes!L54/RES_hhdet_fec!L54)</f>
        <v>0.67576128804355251</v>
      </c>
      <c r="M54" s="112">
        <f>IF(RES_hhdet_tes!M54=0,"",RES_hhdet_tes!M54/RES_hhdet_fec!M54)</f>
        <v>0.67860888989667933</v>
      </c>
      <c r="N54" s="112">
        <f>IF(RES_hhdet_tes!N54=0,"",RES_hhdet_tes!N54/RES_hhdet_fec!N54)</f>
        <v>0.68259030601702653</v>
      </c>
      <c r="O54" s="112">
        <f>IF(RES_hhdet_tes!O54=0,"",RES_hhdet_tes!O54/RES_hhdet_fec!O54)</f>
        <v>0.68712099749819511</v>
      </c>
      <c r="P54" s="112">
        <f>IF(RES_hhdet_tes!P54=0,"",RES_hhdet_tes!P54/RES_hhdet_fec!P54)</f>
        <v>0.69148834545370463</v>
      </c>
      <c r="Q54" s="112">
        <f>IF(RES_hhdet_tes!Q54=0,"",RES_hhdet_tes!Q54/RES_hhdet_fec!Q54)</f>
        <v>0.69641071849854375</v>
      </c>
      <c r="R54" s="112">
        <f>IF(RES_hhdet_tes!R54=0,"",RES_hhdet_tes!R54/RES_hhdet_fec!R54)</f>
        <v>0.70350904819408133</v>
      </c>
      <c r="S54" s="112">
        <f>IF(RES_hhdet_tes!S54=0,"",RES_hhdet_tes!S54/RES_hhdet_fec!S54)</f>
        <v>0.7119299972518438</v>
      </c>
      <c r="T54" s="112">
        <f>IF(RES_hhdet_tes!T54=0,"",RES_hhdet_tes!T54/RES_hhdet_fec!T54)</f>
        <v>0.72325045239908869</v>
      </c>
      <c r="U54" s="112">
        <f>IF(RES_hhdet_tes!U54=0,"",RES_hhdet_tes!U54/RES_hhdet_fec!U54)</f>
        <v>0.73476192294480369</v>
      </c>
      <c r="V54" s="112">
        <f>IF(RES_hhdet_tes!V54=0,"",RES_hhdet_tes!V54/RES_hhdet_fec!V54)</f>
        <v>0.74434318535893274</v>
      </c>
      <c r="W54" s="112">
        <f>IF(RES_hhdet_tes!W54=0,"",RES_hhdet_tes!W54/RES_hhdet_fec!W54)</f>
        <v>0.75172639397987695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0.80754175166291597</v>
      </c>
      <c r="C55" s="113">
        <f>IF(RES_hhdet_tes!C55=0,"",RES_hhdet_tes!C55/RES_hhdet_fec!C55)</f>
        <v>0.82012975518759845</v>
      </c>
      <c r="D55" s="113">
        <f>IF(RES_hhdet_tes!D55=0,"",RES_hhdet_tes!D55/RES_hhdet_fec!D55)</f>
        <v>0.81909907459450559</v>
      </c>
      <c r="E55" s="113">
        <f>IF(RES_hhdet_tes!E55=0,"",RES_hhdet_tes!E55/RES_hhdet_fec!E55)</f>
        <v>0.81973347978422861</v>
      </c>
      <c r="F55" s="113">
        <f>IF(RES_hhdet_tes!F55=0,"",RES_hhdet_tes!F55/RES_hhdet_fec!F55)</f>
        <v>0.82933834838375009</v>
      </c>
      <c r="G55" s="113">
        <f>IF(RES_hhdet_tes!G55=0,"",RES_hhdet_tes!G55/RES_hhdet_fec!G55)</f>
        <v>0.82711259216640221</v>
      </c>
      <c r="H55" s="113">
        <f>IF(RES_hhdet_tes!H55=0,"",RES_hhdet_tes!H55/RES_hhdet_fec!H55)</f>
        <v>0.82625851393730476</v>
      </c>
      <c r="I55" s="113">
        <f>IF(RES_hhdet_tes!I55=0,"",RES_hhdet_tes!I55/RES_hhdet_fec!I55)</f>
        <v>0.81948448108155825</v>
      </c>
      <c r="J55" s="113">
        <f>IF(RES_hhdet_tes!J55=0,"",RES_hhdet_tes!J55/RES_hhdet_fec!J55)</f>
        <v>0.83672858636026248</v>
      </c>
      <c r="K55" s="113">
        <f>IF(RES_hhdet_tes!K55=0,"",RES_hhdet_tes!K55/RES_hhdet_fec!K55)</f>
        <v>0.83508630882966661</v>
      </c>
      <c r="L55" s="113">
        <f>IF(RES_hhdet_tes!L55=0,"",RES_hhdet_tes!L55/RES_hhdet_fec!L55)</f>
        <v>0.8352780941012653</v>
      </c>
      <c r="M55" s="113">
        <f>IF(RES_hhdet_tes!M55=0,"",RES_hhdet_tes!M55/RES_hhdet_fec!M55)</f>
        <v>0.84013938971733071</v>
      </c>
      <c r="N55" s="113">
        <f>IF(RES_hhdet_tes!N55=0,"",RES_hhdet_tes!N55/RES_hhdet_fec!N55)</f>
        <v>0.83806340590362105</v>
      </c>
      <c r="O55" s="113">
        <f>IF(RES_hhdet_tes!O55=0,"",RES_hhdet_tes!O55/RES_hhdet_fec!O55)</f>
        <v>0.86185725598773921</v>
      </c>
      <c r="P55" s="113">
        <f>IF(RES_hhdet_tes!P55=0,"",RES_hhdet_tes!P55/RES_hhdet_fec!P55)</f>
        <v>0.87105407774563159</v>
      </c>
      <c r="Q55" s="113">
        <f>IF(RES_hhdet_tes!Q55=0,"",RES_hhdet_tes!Q55/RES_hhdet_fec!Q55)</f>
        <v>0.86685103704279443</v>
      </c>
      <c r="R55" s="113">
        <f>IF(RES_hhdet_tes!R55=0,"",RES_hhdet_tes!R55/RES_hhdet_fec!R55)</f>
        <v>0.84968961196465564</v>
      </c>
      <c r="S55" s="113">
        <f>IF(RES_hhdet_tes!S55=0,"",RES_hhdet_tes!S55/RES_hhdet_fec!S55)</f>
        <v>0.8501057190847805</v>
      </c>
      <c r="T55" s="113">
        <f>IF(RES_hhdet_tes!T55=0,"",RES_hhdet_tes!T55/RES_hhdet_fec!T55)</f>
        <v>0.86221600356189476</v>
      </c>
      <c r="U55" s="113">
        <f>IF(RES_hhdet_tes!U55=0,"",RES_hhdet_tes!U55/RES_hhdet_fec!U55)</f>
        <v>0.86458368290764553</v>
      </c>
      <c r="V55" s="113">
        <f>IF(RES_hhdet_tes!V55=0,"",RES_hhdet_tes!V55/RES_hhdet_fec!V55)</f>
        <v>0.88293752227119782</v>
      </c>
      <c r="W55" s="113">
        <f>IF(RES_hhdet_tes!W55=0,"",RES_hhdet_tes!W55/RES_hhdet_fec!W55)</f>
        <v>0.88000115262213785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0.64520688177251617</v>
      </c>
      <c r="C56" s="111">
        <f>IF(RES_hhdet_tes!C56=0,"",RES_hhdet_tes!C56/RES_hhdet_fec!C56)</f>
        <v>0.65872187001574956</v>
      </c>
      <c r="D56" s="111">
        <f>IF(RES_hhdet_tes!D56=0,"",RES_hhdet_tes!D56/RES_hhdet_fec!D56)</f>
        <v>0.66222098097685922</v>
      </c>
      <c r="E56" s="111">
        <f>IF(RES_hhdet_tes!E56=0,"",RES_hhdet_tes!E56/RES_hhdet_fec!E56)</f>
        <v>0.66697925451352313</v>
      </c>
      <c r="F56" s="111">
        <f>IF(RES_hhdet_tes!F56=0,"",RES_hhdet_tes!F56/RES_hhdet_fec!F56)</f>
        <v>0.66796019649693739</v>
      </c>
      <c r="G56" s="111">
        <f>IF(RES_hhdet_tes!G56=0,"",RES_hhdet_tes!G56/RES_hhdet_fec!G56)</f>
        <v>0.66909784414731766</v>
      </c>
      <c r="H56" s="111">
        <f>IF(RES_hhdet_tes!H56=0,"",RES_hhdet_tes!H56/RES_hhdet_fec!H56)</f>
        <v>0.67098672907522683</v>
      </c>
      <c r="I56" s="111">
        <f>IF(RES_hhdet_tes!I56=0,"",RES_hhdet_tes!I56/RES_hhdet_fec!I56)</f>
        <v>0.67264973347606039</v>
      </c>
      <c r="J56" s="111">
        <f>IF(RES_hhdet_tes!J56=0,"",RES_hhdet_tes!J56/RES_hhdet_fec!J56)</f>
        <v>0.6742970454017676</v>
      </c>
      <c r="K56" s="111">
        <f>IF(RES_hhdet_tes!K56=0,"",RES_hhdet_tes!K56/RES_hhdet_fec!K56)</f>
        <v>0.67738759194254505</v>
      </c>
      <c r="L56" s="111">
        <f>IF(RES_hhdet_tes!L56=0,"",RES_hhdet_tes!L56/RES_hhdet_fec!L56)</f>
        <v>0.67884978477491353</v>
      </c>
      <c r="M56" s="111">
        <f>IF(RES_hhdet_tes!M56=0,"",RES_hhdet_tes!M56/RES_hhdet_fec!M56)</f>
        <v>0.68084133127286817</v>
      </c>
      <c r="N56" s="111">
        <f>IF(RES_hhdet_tes!N56=0,"",RES_hhdet_tes!N56/RES_hhdet_fec!N56)</f>
        <v>0.68212726622854547</v>
      </c>
      <c r="O56" s="111">
        <f>IF(RES_hhdet_tes!O56=0,"",RES_hhdet_tes!O56/RES_hhdet_fec!O56)</f>
        <v>0.6866412460452076</v>
      </c>
      <c r="P56" s="111">
        <f>IF(RES_hhdet_tes!P56=0,"",RES_hhdet_tes!P56/RES_hhdet_fec!P56)</f>
        <v>0.69244438785128792</v>
      </c>
      <c r="Q56" s="111">
        <f>IF(RES_hhdet_tes!Q56=0,"",RES_hhdet_tes!Q56/RES_hhdet_fec!Q56)</f>
        <v>0.70054196741232078</v>
      </c>
      <c r="R56" s="111">
        <f>IF(RES_hhdet_tes!R56=0,"",RES_hhdet_tes!R56/RES_hhdet_fec!R56)</f>
        <v>0.70942192311205909</v>
      </c>
      <c r="S56" s="111">
        <f>IF(RES_hhdet_tes!S56=0,"",RES_hhdet_tes!S56/RES_hhdet_fec!S56)</f>
        <v>0.72030616250192203</v>
      </c>
      <c r="T56" s="111">
        <f>IF(RES_hhdet_tes!T56=0,"",RES_hhdet_tes!T56/RES_hhdet_fec!T56)</f>
        <v>0.72827261698522483</v>
      </c>
      <c r="U56" s="111">
        <f>IF(RES_hhdet_tes!U56=0,"",RES_hhdet_tes!U56/RES_hhdet_fec!U56)</f>
        <v>0.73532232137379094</v>
      </c>
      <c r="V56" s="111">
        <f>IF(RES_hhdet_tes!V56=0,"",RES_hhdet_tes!V56/RES_hhdet_fec!V56)</f>
        <v>0.74146761564977859</v>
      </c>
      <c r="W56" s="111">
        <f>IF(RES_hhdet_tes!W56=0,"",RES_hhdet_tes!W56/RES_hhdet_fec!W56)</f>
        <v>0.74897597575705255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0.74716851064668544</v>
      </c>
      <c r="C58" s="124">
        <f>IF(RES_hhdet_tes!C58=0,"",RES_hhdet_tes!C58/RES_hhdet_fec!C58)</f>
        <v>0.74882475259290449</v>
      </c>
      <c r="D58" s="124">
        <f>IF(RES_hhdet_tes!D58=0,"",RES_hhdet_tes!D58/RES_hhdet_fec!D58)</f>
        <v>0.75063590531975222</v>
      </c>
      <c r="E58" s="124">
        <f>IF(RES_hhdet_tes!E58=0,"",RES_hhdet_tes!E58/RES_hhdet_fec!E58)</f>
        <v>0.75302819687219102</v>
      </c>
      <c r="F58" s="124">
        <f>IF(RES_hhdet_tes!F58=0,"",RES_hhdet_tes!F58/RES_hhdet_fec!F58)</f>
        <v>0.75573195745373289</v>
      </c>
      <c r="G58" s="124">
        <f>IF(RES_hhdet_tes!G58=0,"",RES_hhdet_tes!G58/RES_hhdet_fec!G58)</f>
        <v>0.75869975170949777</v>
      </c>
      <c r="H58" s="124">
        <f>IF(RES_hhdet_tes!H58=0,"",RES_hhdet_tes!H58/RES_hhdet_fec!H58)</f>
        <v>0.76028270165164202</v>
      </c>
      <c r="I58" s="124">
        <f>IF(RES_hhdet_tes!I58=0,"",RES_hhdet_tes!I58/RES_hhdet_fec!I58)</f>
        <v>0.76114854615426286</v>
      </c>
      <c r="J58" s="124">
        <f>IF(RES_hhdet_tes!J58=0,"",RES_hhdet_tes!J58/RES_hhdet_fec!J58)</f>
        <v>0.76179236362000979</v>
      </c>
      <c r="K58" s="124">
        <f>IF(RES_hhdet_tes!K58=0,"",RES_hhdet_tes!K58/RES_hhdet_fec!K58)</f>
        <v>0.76183888086842078</v>
      </c>
      <c r="L58" s="124">
        <f>IF(RES_hhdet_tes!L58=0,"",RES_hhdet_tes!L58/RES_hhdet_fec!L58)</f>
        <v>0.76353580190131332</v>
      </c>
      <c r="M58" s="124">
        <f>IF(RES_hhdet_tes!M58=0,"",RES_hhdet_tes!M58/RES_hhdet_fec!M58)</f>
        <v>0.76440432354949117</v>
      </c>
      <c r="N58" s="124">
        <f>IF(RES_hhdet_tes!N58=0,"",RES_hhdet_tes!N58/RES_hhdet_fec!N58)</f>
        <v>0.76709779845939152</v>
      </c>
      <c r="O58" s="124">
        <f>IF(RES_hhdet_tes!O58=0,"",RES_hhdet_tes!O58/RES_hhdet_fec!O58)</f>
        <v>0.77000757938805287</v>
      </c>
      <c r="P58" s="124">
        <f>IF(RES_hhdet_tes!P58=0,"",RES_hhdet_tes!P58/RES_hhdet_fec!P58)</f>
        <v>0.7708140449509584</v>
      </c>
      <c r="Q58" s="124">
        <f>IF(RES_hhdet_tes!Q58=0,"",RES_hhdet_tes!Q58/RES_hhdet_fec!Q58)</f>
        <v>0.77485742454864226</v>
      </c>
      <c r="R58" s="124">
        <f>IF(RES_hhdet_tes!R58=0,"",RES_hhdet_tes!R58/RES_hhdet_fec!R58)</f>
        <v>0.77819388722634431</v>
      </c>
      <c r="S58" s="124">
        <f>IF(RES_hhdet_tes!S58=0,"",RES_hhdet_tes!S58/RES_hhdet_fec!S58)</f>
        <v>0.78481710601135046</v>
      </c>
      <c r="T58" s="124">
        <f>IF(RES_hhdet_tes!T58=0,"",RES_hhdet_tes!T58/RES_hhdet_fec!T58)</f>
        <v>0.79427480504981518</v>
      </c>
      <c r="U58" s="124">
        <f>IF(RES_hhdet_tes!U58=0,"",RES_hhdet_tes!U58/RES_hhdet_fec!U58)</f>
        <v>0.80461029511012472</v>
      </c>
      <c r="V58" s="124">
        <f>IF(RES_hhdet_tes!V58=0,"",RES_hhdet_tes!V58/RES_hhdet_fec!V58)</f>
        <v>0.818402219705476</v>
      </c>
      <c r="W58" s="124">
        <f>IF(RES_hhdet_tes!W58=0,"",RES_hhdet_tes!W58/RES_hhdet_fec!W58)</f>
        <v>0.82800315988798801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0.60782016510697878</v>
      </c>
      <c r="C59" s="111">
        <f>IF(RES_hhdet_tes!C59=0,"",RES_hhdet_tes!C59/RES_hhdet_fec!C59)</f>
        <v>0.60877057845027149</v>
      </c>
      <c r="D59" s="111">
        <f>IF(RES_hhdet_tes!D59=0,"",RES_hhdet_tes!D59/RES_hhdet_fec!D59)</f>
        <v>0.61003897656890227</v>
      </c>
      <c r="E59" s="111">
        <f>IF(RES_hhdet_tes!E59=0,"",RES_hhdet_tes!E59/RES_hhdet_fec!E59)</f>
        <v>0.61131594828474478</v>
      </c>
      <c r="F59" s="111">
        <f>IF(RES_hhdet_tes!F59=0,"",RES_hhdet_tes!F59/RES_hhdet_fec!F59)</f>
        <v>0.61250172765468835</v>
      </c>
      <c r="G59" s="111">
        <f>IF(RES_hhdet_tes!G59=0,"",RES_hhdet_tes!G59/RES_hhdet_fec!G59)</f>
        <v>0.61345095530501692</v>
      </c>
      <c r="H59" s="111">
        <f>IF(RES_hhdet_tes!H59=0,"",RES_hhdet_tes!H59/RES_hhdet_fec!H59)</f>
        <v>0.6143012666048191</v>
      </c>
      <c r="I59" s="111">
        <f>IF(RES_hhdet_tes!I59=0,"",RES_hhdet_tes!I59/RES_hhdet_fec!I59)</f>
        <v>0.61465062860787534</v>
      </c>
      <c r="J59" s="111">
        <f>IF(RES_hhdet_tes!J59=0,"",RES_hhdet_tes!J59/RES_hhdet_fec!J59)</f>
        <v>0.61475627149678658</v>
      </c>
      <c r="K59" s="111">
        <f>IF(RES_hhdet_tes!K59=0,"",RES_hhdet_tes!K59/RES_hhdet_fec!K59)</f>
        <v>0.61489467943594123</v>
      </c>
      <c r="L59" s="111">
        <f>IF(RES_hhdet_tes!L59=0,"",RES_hhdet_tes!L59/RES_hhdet_fec!L59)</f>
        <v>0.61504951037528022</v>
      </c>
      <c r="M59" s="111">
        <f>IF(RES_hhdet_tes!M59=0,"",RES_hhdet_tes!M59/RES_hhdet_fec!M59)</f>
        <v>0.61521220565714418</v>
      </c>
      <c r="N59" s="111">
        <f>IF(RES_hhdet_tes!N59=0,"",RES_hhdet_tes!N59/RES_hhdet_fec!N59)</f>
        <v>0.61534239130981394</v>
      </c>
      <c r="O59" s="111">
        <f>IF(RES_hhdet_tes!O59=0,"",RES_hhdet_tes!O59/RES_hhdet_fec!O59)</f>
        <v>0.61543619049640075</v>
      </c>
      <c r="P59" s="111">
        <f>IF(RES_hhdet_tes!P59=0,"",RES_hhdet_tes!P59/RES_hhdet_fec!P59)</f>
        <v>0.61547502496372541</v>
      </c>
      <c r="Q59" s="111">
        <f>IF(RES_hhdet_tes!Q59=0,"",RES_hhdet_tes!Q59/RES_hhdet_fec!Q59)</f>
        <v>0.61550461149167957</v>
      </c>
      <c r="R59" s="111">
        <f>IF(RES_hhdet_tes!R59=0,"",RES_hhdet_tes!R59/RES_hhdet_fec!R59)</f>
        <v>0.61559835001567098</v>
      </c>
      <c r="S59" s="111">
        <f>IF(RES_hhdet_tes!S59=0,"",RES_hhdet_tes!S59/RES_hhdet_fec!S59)</f>
        <v>0.61580383479850653</v>
      </c>
      <c r="T59" s="111">
        <f>IF(RES_hhdet_tes!T59=0,"",RES_hhdet_tes!T59/RES_hhdet_fec!T59)</f>
        <v>0.61615358623422023</v>
      </c>
      <c r="U59" s="111">
        <f>IF(RES_hhdet_tes!U59=0,"",RES_hhdet_tes!U59/RES_hhdet_fec!U59)</f>
        <v>0.61663872173397827</v>
      </c>
      <c r="V59" s="111">
        <f>IF(RES_hhdet_tes!V59=0,"",RES_hhdet_tes!V59/RES_hhdet_fec!V59)</f>
        <v>0.61711738517350623</v>
      </c>
      <c r="W59" s="111">
        <f>IF(RES_hhdet_tes!W59=0,"",RES_hhdet_tes!W59/RES_hhdet_fec!W59)</f>
        <v>0.61769922976403835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0.75383693184338896</v>
      </c>
      <c r="C60" s="45">
        <f>IF(RES_hhdet_tes!C60=0,"",RES_hhdet_tes!C60/RES_hhdet_fec!C60)</f>
        <v>0.75558498163586474</v>
      </c>
      <c r="D60" s="45">
        <f>IF(RES_hhdet_tes!D60=0,"",RES_hhdet_tes!D60/RES_hhdet_fec!D60)</f>
        <v>0.75801675930078372</v>
      </c>
      <c r="E60" s="45">
        <f>IF(RES_hhdet_tes!E60=0,"",RES_hhdet_tes!E60/RES_hhdet_fec!E60)</f>
        <v>0.76114975057681555</v>
      </c>
      <c r="F60" s="45">
        <f>IF(RES_hhdet_tes!F60=0,"",RES_hhdet_tes!F60/RES_hhdet_fec!F60)</f>
        <v>0.76449023797847049</v>
      </c>
      <c r="G60" s="45">
        <f>IF(RES_hhdet_tes!G60=0,"",RES_hhdet_tes!G60/RES_hhdet_fec!G60)</f>
        <v>0.76769730158958815</v>
      </c>
      <c r="H60" s="45">
        <f>IF(RES_hhdet_tes!H60=0,"",RES_hhdet_tes!H60/RES_hhdet_fec!H60)</f>
        <v>0.77104855789026838</v>
      </c>
      <c r="I60" s="45">
        <f>IF(RES_hhdet_tes!I60=0,"",RES_hhdet_tes!I60/RES_hhdet_fec!I60)</f>
        <v>0.7727438987480113</v>
      </c>
      <c r="J60" s="45">
        <f>IF(RES_hhdet_tes!J60=0,"",RES_hhdet_tes!J60/RES_hhdet_fec!J60)</f>
        <v>0.77367787974632041</v>
      </c>
      <c r="K60" s="45">
        <f>IF(RES_hhdet_tes!K60=0,"",RES_hhdet_tes!K60/RES_hhdet_fec!K60)</f>
        <v>0.7750237936363692</v>
      </c>
      <c r="L60" s="45">
        <f>IF(RES_hhdet_tes!L60=0,"",RES_hhdet_tes!L60/RES_hhdet_fec!L60)</f>
        <v>0.77688627033219326</v>
      </c>
      <c r="M60" s="45">
        <f>IF(RES_hhdet_tes!M60=0,"",RES_hhdet_tes!M60/RES_hhdet_fec!M60)</f>
        <v>0.77929772185970647</v>
      </c>
      <c r="N60" s="45">
        <f>IF(RES_hhdet_tes!N60=0,"",RES_hhdet_tes!N60/RES_hhdet_fec!N60)</f>
        <v>0.78204140716518644</v>
      </c>
      <c r="O60" s="45">
        <f>IF(RES_hhdet_tes!O60=0,"",RES_hhdet_tes!O60/RES_hhdet_fec!O60)</f>
        <v>0.78506044940602571</v>
      </c>
      <c r="P60" s="45">
        <f>IF(RES_hhdet_tes!P60=0,"",RES_hhdet_tes!P60/RES_hhdet_fec!P60)</f>
        <v>0.78730061912806537</v>
      </c>
      <c r="Q60" s="45">
        <f>IF(RES_hhdet_tes!Q60=0,"",RES_hhdet_tes!Q60/RES_hhdet_fec!Q60)</f>
        <v>0.79028609023848273</v>
      </c>
      <c r="R60" s="45">
        <f>IF(RES_hhdet_tes!R60=0,"",RES_hhdet_tes!R60/RES_hhdet_fec!R60)</f>
        <v>0.79525716190674312</v>
      </c>
      <c r="S60" s="45">
        <f>IF(RES_hhdet_tes!S60=0,"",RES_hhdet_tes!S60/RES_hhdet_fec!S60)</f>
        <v>0.80238442857790271</v>
      </c>
      <c r="T60" s="45">
        <f>IF(RES_hhdet_tes!T60=0,"",RES_hhdet_tes!T60/RES_hhdet_fec!T60)</f>
        <v>0.81264545224533757</v>
      </c>
      <c r="U60" s="45">
        <f>IF(RES_hhdet_tes!U60=0,"",RES_hhdet_tes!U60/RES_hhdet_fec!U60)</f>
        <v>0.82479660419570056</v>
      </c>
      <c r="V60" s="45">
        <f>IF(RES_hhdet_tes!V60=0,"",RES_hhdet_tes!V60/RES_hhdet_fec!V60)</f>
        <v>0.83703205127666824</v>
      </c>
      <c r="W60" s="45">
        <f>IF(RES_hhdet_tes!W60=0,"",RES_hhdet_tes!W60/RES_hhdet_fec!W60)</f>
        <v>0.84767645614596676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0.51986704184217569</v>
      </c>
      <c r="C62" s="119">
        <f>IF(RES_hhdet_tes!C62=0,"",RES_hhdet_tes!C62/RES_hhdet_fec!C62)</f>
        <v>0.5293580485615621</v>
      </c>
      <c r="D62" s="119">
        <f>IF(RES_hhdet_tes!D62=0,"",RES_hhdet_tes!D62/RES_hhdet_fec!D62)</f>
        <v>0.5380968253492876</v>
      </c>
      <c r="E62" s="119">
        <f>IF(RES_hhdet_tes!E62=0,"",RES_hhdet_tes!E62/RES_hhdet_fec!E62)</f>
        <v>0.5466706253418715</v>
      </c>
      <c r="F62" s="119">
        <f>IF(RES_hhdet_tes!F62=0,"",RES_hhdet_tes!F62/RES_hhdet_fec!F62)</f>
        <v>0.55767754657207813</v>
      </c>
      <c r="G62" s="119">
        <f>IF(RES_hhdet_tes!G62=0,"",RES_hhdet_tes!G62/RES_hhdet_fec!G62)</f>
        <v>0.56866248536709141</v>
      </c>
      <c r="H62" s="119">
        <f>IF(RES_hhdet_tes!H62=0,"",RES_hhdet_tes!H62/RES_hhdet_fec!H62)</f>
        <v>0.57935614660357282</v>
      </c>
      <c r="I62" s="119">
        <f>IF(RES_hhdet_tes!I62=0,"",RES_hhdet_tes!I62/RES_hhdet_fec!I62)</f>
        <v>0.58823204654458194</v>
      </c>
      <c r="J62" s="119">
        <f>IF(RES_hhdet_tes!J62=0,"",RES_hhdet_tes!J62/RES_hhdet_fec!J62)</f>
        <v>0.5967492180281696</v>
      </c>
      <c r="K62" s="119">
        <f>IF(RES_hhdet_tes!K62=0,"",RES_hhdet_tes!K62/RES_hhdet_fec!K62)</f>
        <v>0.60879335868066864</v>
      </c>
      <c r="L62" s="119">
        <f>IF(RES_hhdet_tes!L62=0,"",RES_hhdet_tes!L62/RES_hhdet_fec!L62)</f>
        <v>0.62055588310880361</v>
      </c>
      <c r="M62" s="119">
        <f>IF(RES_hhdet_tes!M62=0,"",RES_hhdet_tes!M62/RES_hhdet_fec!M62)</f>
        <v>0.63469845398267744</v>
      </c>
      <c r="N62" s="119">
        <f>IF(RES_hhdet_tes!N62=0,"",RES_hhdet_tes!N62/RES_hhdet_fec!N62)</f>
        <v>0.64967943884668122</v>
      </c>
      <c r="O62" s="119">
        <f>IF(RES_hhdet_tes!O62=0,"",RES_hhdet_tes!O62/RES_hhdet_fec!O62)</f>
        <v>0.66427172715538085</v>
      </c>
      <c r="P62" s="119">
        <f>IF(RES_hhdet_tes!P62=0,"",RES_hhdet_tes!P62/RES_hhdet_fec!P62)</f>
        <v>0.66842860107483559</v>
      </c>
      <c r="Q62" s="119">
        <f>IF(RES_hhdet_tes!Q62=0,"",RES_hhdet_tes!Q62/RES_hhdet_fec!Q62)</f>
        <v>0.67793669443320459</v>
      </c>
      <c r="R62" s="119">
        <f>IF(RES_hhdet_tes!R62=0,"",RES_hhdet_tes!R62/RES_hhdet_fec!R62)</f>
        <v>0.68738545462789835</v>
      </c>
      <c r="S62" s="119">
        <f>IF(RES_hhdet_tes!S62=0,"",RES_hhdet_tes!S62/RES_hhdet_fec!S62)</f>
        <v>0.7009799990124882</v>
      </c>
      <c r="T62" s="119">
        <f>IF(RES_hhdet_tes!T62=0,"",RES_hhdet_tes!T62/RES_hhdet_fec!T62)</f>
        <v>0.71423313641410824</v>
      </c>
      <c r="U62" s="119">
        <f>IF(RES_hhdet_tes!U62=0,"",RES_hhdet_tes!U62/RES_hhdet_fec!U62)</f>
        <v>0.72747330555203016</v>
      </c>
      <c r="V62" s="119">
        <f>IF(RES_hhdet_tes!V62=0,"",RES_hhdet_tes!V62/RES_hhdet_fec!V62)</f>
        <v>0.74173395071749804</v>
      </c>
      <c r="W62" s="119">
        <f>IF(RES_hhdet_tes!W62=0,"",RES_hhdet_tes!W62/RES_hhdet_fec!W62)</f>
        <v>0.75356467603234867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0.51327848413585919</v>
      </c>
      <c r="C63" s="124">
        <f>IF(RES_hhdet_tes!C63=0,"",RES_hhdet_tes!C63/RES_hhdet_fec!C63)</f>
        <v>0.52349340242449882</v>
      </c>
      <c r="D63" s="124">
        <f>IF(RES_hhdet_tes!D63=0,"",RES_hhdet_tes!D63/RES_hhdet_fec!D63)</f>
        <v>0.53226530514143022</v>
      </c>
      <c r="E63" s="124">
        <f>IF(RES_hhdet_tes!E63=0,"",RES_hhdet_tes!E63/RES_hhdet_fec!E63)</f>
        <v>0.54089841508987746</v>
      </c>
      <c r="F63" s="124">
        <f>IF(RES_hhdet_tes!F63=0,"",RES_hhdet_tes!F63/RES_hhdet_fec!F63)</f>
        <v>0.55227608717175336</v>
      </c>
      <c r="G63" s="124">
        <f>IF(RES_hhdet_tes!G63=0,"",RES_hhdet_tes!G63/RES_hhdet_fec!G63)</f>
        <v>0.56333813566022151</v>
      </c>
      <c r="H63" s="124">
        <f>IF(RES_hhdet_tes!H63=0,"",RES_hhdet_tes!H63/RES_hhdet_fec!H63)</f>
        <v>0.5737364155622694</v>
      </c>
      <c r="I63" s="124">
        <f>IF(RES_hhdet_tes!I63=0,"",RES_hhdet_tes!I63/RES_hhdet_fec!I63)</f>
        <v>0.58382728400431994</v>
      </c>
      <c r="J63" s="124">
        <f>IF(RES_hhdet_tes!J63=0,"",RES_hhdet_tes!J63/RES_hhdet_fec!J63)</f>
        <v>0.59355199520825919</v>
      </c>
      <c r="K63" s="124">
        <f>IF(RES_hhdet_tes!K63=0,"",RES_hhdet_tes!K63/RES_hhdet_fec!K63)</f>
        <v>0.60618185669890601</v>
      </c>
      <c r="L63" s="124">
        <f>IF(RES_hhdet_tes!L63=0,"",RES_hhdet_tes!L63/RES_hhdet_fec!L63)</f>
        <v>0.6186109209098053</v>
      </c>
      <c r="M63" s="124">
        <f>IF(RES_hhdet_tes!M63=0,"",RES_hhdet_tes!M63/RES_hhdet_fec!M63)</f>
        <v>0.63355921517656977</v>
      </c>
      <c r="N63" s="124">
        <f>IF(RES_hhdet_tes!N63=0,"",RES_hhdet_tes!N63/RES_hhdet_fec!N63)</f>
        <v>0.64972025881796547</v>
      </c>
      <c r="O63" s="124">
        <f>IF(RES_hhdet_tes!O63=0,"",RES_hhdet_tes!O63/RES_hhdet_fec!O63)</f>
        <v>0.66509194117901904</v>
      </c>
      <c r="P63" s="124">
        <f>IF(RES_hhdet_tes!P63=0,"",RES_hhdet_tes!P63/RES_hhdet_fec!P63)</f>
        <v>0.66978335023135793</v>
      </c>
      <c r="Q63" s="124">
        <f>IF(RES_hhdet_tes!Q63=0,"",RES_hhdet_tes!Q63/RES_hhdet_fec!Q63)</f>
        <v>0.67830407336357901</v>
      </c>
      <c r="R63" s="124">
        <f>IF(RES_hhdet_tes!R63=0,"",RES_hhdet_tes!R63/RES_hhdet_fec!R63)</f>
        <v>0.68800221322598987</v>
      </c>
      <c r="S63" s="124">
        <f>IF(RES_hhdet_tes!S63=0,"",RES_hhdet_tes!S63/RES_hhdet_fec!S63)</f>
        <v>0.7013665399911333</v>
      </c>
      <c r="T63" s="124">
        <f>IF(RES_hhdet_tes!T63=0,"",RES_hhdet_tes!T63/RES_hhdet_fec!T63)</f>
        <v>0.71424119058853941</v>
      </c>
      <c r="U63" s="124">
        <f>IF(RES_hhdet_tes!U63=0,"",RES_hhdet_tes!U63/RES_hhdet_fec!U63)</f>
        <v>0.72696730629554851</v>
      </c>
      <c r="V63" s="124">
        <f>IF(RES_hhdet_tes!V63=0,"",RES_hhdet_tes!V63/RES_hhdet_fec!V63)</f>
        <v>0.73926193619526226</v>
      </c>
      <c r="W63" s="124">
        <f>IF(RES_hhdet_tes!W63=0,"",RES_hhdet_tes!W63/RES_hhdet_fec!W63)</f>
        <v>0.75114874348534655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0.50723285817990693</v>
      </c>
      <c r="C64" s="111">
        <f>IF(RES_hhdet_tes!C64=0,"",RES_hhdet_tes!C64/RES_hhdet_fec!C64)</f>
        <v>0.51758749343717092</v>
      </c>
      <c r="D64" s="111">
        <f>IF(RES_hhdet_tes!D64=0,"",RES_hhdet_tes!D64/RES_hhdet_fec!D64)</f>
        <v>0.52651341517717187</v>
      </c>
      <c r="E64" s="111">
        <f>IF(RES_hhdet_tes!E64=0,"",RES_hhdet_tes!E64/RES_hhdet_fec!E64)</f>
        <v>0.53525823076889356</v>
      </c>
      <c r="F64" s="111">
        <f>IF(RES_hhdet_tes!F64=0,"",RES_hhdet_tes!F64/RES_hhdet_fec!F64)</f>
        <v>0.54666239514021286</v>
      </c>
      <c r="G64" s="111">
        <f>IF(RES_hhdet_tes!G64=0,"",RES_hhdet_tes!G64/RES_hhdet_fec!G64)</f>
        <v>0.55784120890743127</v>
      </c>
      <c r="H64" s="111">
        <f>IF(RES_hhdet_tes!H64=0,"",RES_hhdet_tes!H64/RES_hhdet_fec!H64)</f>
        <v>0.56839270930417596</v>
      </c>
      <c r="I64" s="111">
        <f>IF(RES_hhdet_tes!I64=0,"",RES_hhdet_tes!I64/RES_hhdet_fec!I64)</f>
        <v>0.578591239227781</v>
      </c>
      <c r="J64" s="111">
        <f>IF(RES_hhdet_tes!J64=0,"",RES_hhdet_tes!J64/RES_hhdet_fec!J64)</f>
        <v>0.58834888793178575</v>
      </c>
      <c r="K64" s="111">
        <f>IF(RES_hhdet_tes!K64=0,"",RES_hhdet_tes!K64/RES_hhdet_fec!K64)</f>
        <v>0.60109370340269219</v>
      </c>
      <c r="L64" s="111">
        <f>IF(RES_hhdet_tes!L64=0,"",RES_hhdet_tes!L64/RES_hhdet_fec!L64)</f>
        <v>0.61365126066375086</v>
      </c>
      <c r="M64" s="111">
        <f>IF(RES_hhdet_tes!M64=0,"",RES_hhdet_tes!M64/RES_hhdet_fec!M64)</f>
        <v>0.62874384090231994</v>
      </c>
      <c r="N64" s="111">
        <f>IF(RES_hhdet_tes!N64=0,"",RES_hhdet_tes!N64/RES_hhdet_fec!N64)</f>
        <v>0.64504021036818471</v>
      </c>
      <c r="O64" s="111">
        <f>IF(RES_hhdet_tes!O64=0,"",RES_hhdet_tes!O64/RES_hhdet_fec!O64)</f>
        <v>0.66055318543950758</v>
      </c>
      <c r="P64" s="111">
        <f>IF(RES_hhdet_tes!P64=0,"",RES_hhdet_tes!P64/RES_hhdet_fec!P64)</f>
        <v>0.66531353631619405</v>
      </c>
      <c r="Q64" s="111">
        <f>IF(RES_hhdet_tes!Q64=0,"",RES_hhdet_tes!Q64/RES_hhdet_fec!Q64)</f>
        <v>0.67393082840232188</v>
      </c>
      <c r="R64" s="111">
        <f>IF(RES_hhdet_tes!R64=0,"",RES_hhdet_tes!R64/RES_hhdet_fec!R64)</f>
        <v>0.68372006979949906</v>
      </c>
      <c r="S64" s="111">
        <f>IF(RES_hhdet_tes!S64=0,"",RES_hhdet_tes!S64/RES_hhdet_fec!S64)</f>
        <v>0.69721453983166903</v>
      </c>
      <c r="T64" s="111">
        <f>IF(RES_hhdet_tes!T64=0,"",RES_hhdet_tes!T64/RES_hhdet_fec!T64)</f>
        <v>0.7102061723059826</v>
      </c>
      <c r="U64" s="111">
        <f>IF(RES_hhdet_tes!U64=0,"",RES_hhdet_tes!U64/RES_hhdet_fec!U64)</f>
        <v>0.72304593952552665</v>
      </c>
      <c r="V64" s="111">
        <f>IF(RES_hhdet_tes!V64=0,"",RES_hhdet_tes!V64/RES_hhdet_fec!V64)</f>
        <v>0.73551461294685283</v>
      </c>
      <c r="W64" s="111">
        <f>IF(RES_hhdet_tes!W64=0,"",RES_hhdet_tes!W64/RES_hhdet_fec!W64)</f>
        <v>0.74748428540887546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1.9429532402555638</v>
      </c>
      <c r="C66" s="124">
        <f>IF(RES_hhdet_tes!C66=0,"",RES_hhdet_tes!C66/RES_hhdet_fec!C66)</f>
        <v>2.0880287562749804</v>
      </c>
      <c r="D66" s="124">
        <f>IF(RES_hhdet_tes!D66=0,"",RES_hhdet_tes!D66/RES_hhdet_fec!D66)</f>
        <v>2.1903000275170137</v>
      </c>
      <c r="E66" s="124">
        <f>IF(RES_hhdet_tes!E66=0,"",RES_hhdet_tes!E66/RES_hhdet_fec!E66)</f>
        <v>2.3312770447496378</v>
      </c>
      <c r="F66" s="124">
        <f>IF(RES_hhdet_tes!F66=0,"",RES_hhdet_tes!F66/RES_hhdet_fec!F66)</f>
        <v>2.4723953291396192</v>
      </c>
      <c r="G66" s="124">
        <f>IF(RES_hhdet_tes!G66=0,"",RES_hhdet_tes!G66/RES_hhdet_fec!G66)</f>
        <v>2.6632210360968007</v>
      </c>
      <c r="H66" s="124">
        <f>IF(RES_hhdet_tes!H66=0,"",RES_hhdet_tes!H66/RES_hhdet_fec!H66)</f>
        <v>2.8398436225083397</v>
      </c>
      <c r="I66" s="124">
        <f>IF(RES_hhdet_tes!I66=0,"",RES_hhdet_tes!I66/RES_hhdet_fec!I66)</f>
        <v>2.9355542977229536</v>
      </c>
      <c r="J66" s="124">
        <f>IF(RES_hhdet_tes!J66=0,"",RES_hhdet_tes!J66/RES_hhdet_fec!J66)</f>
        <v>2.9952267740316887</v>
      </c>
      <c r="K66" s="124">
        <f>IF(RES_hhdet_tes!K66=0,"",RES_hhdet_tes!K66/RES_hhdet_fec!K66)</f>
        <v>3.0649556696899563</v>
      </c>
      <c r="L66" s="124">
        <f>IF(RES_hhdet_tes!L66=0,"",RES_hhdet_tes!L66/RES_hhdet_fec!L66)</f>
        <v>3.1444786554990625</v>
      </c>
      <c r="M66" s="124">
        <f>IF(RES_hhdet_tes!M66=0,"",RES_hhdet_tes!M66/RES_hhdet_fec!M66)</f>
        <v>3.2275355452928949</v>
      </c>
      <c r="N66" s="124">
        <f>IF(RES_hhdet_tes!N66=0,"",RES_hhdet_tes!N66/RES_hhdet_fec!N66)</f>
        <v>3.3483096042119511</v>
      </c>
      <c r="O66" s="124">
        <f>IF(RES_hhdet_tes!O66=0,"",RES_hhdet_tes!O66/RES_hhdet_fec!O66)</f>
        <v>3.5172492004484357</v>
      </c>
      <c r="P66" s="124">
        <f>IF(RES_hhdet_tes!P66=0,"",RES_hhdet_tes!P66/RES_hhdet_fec!P66)</f>
        <v>3.6698832437229769</v>
      </c>
      <c r="Q66" s="124">
        <f>IF(RES_hhdet_tes!Q66=0,"",RES_hhdet_tes!Q66/RES_hhdet_fec!Q66)</f>
        <v>3.790038989887702</v>
      </c>
      <c r="R66" s="124">
        <f>IF(RES_hhdet_tes!R66=0,"",RES_hhdet_tes!R66/RES_hhdet_fec!R66)</f>
        <v>3.9186978595900559</v>
      </c>
      <c r="S66" s="124">
        <f>IF(RES_hhdet_tes!S66=0,"",RES_hhdet_tes!S66/RES_hhdet_fec!S66)</f>
        <v>4.0475013444239263</v>
      </c>
      <c r="T66" s="124">
        <f>IF(RES_hhdet_tes!T66=0,"",RES_hhdet_tes!T66/RES_hhdet_fec!T66)</f>
        <v>4.1914894851865343</v>
      </c>
      <c r="U66" s="124">
        <f>IF(RES_hhdet_tes!U66=0,"",RES_hhdet_tes!U66/RES_hhdet_fec!U66)</f>
        <v>4.348389172748119</v>
      </c>
      <c r="V66" s="124">
        <f>IF(RES_hhdet_tes!V66=0,"",RES_hhdet_tes!V66/RES_hhdet_fec!V66)</f>
        <v>4.477369789474472</v>
      </c>
      <c r="W66" s="124">
        <f>IF(RES_hhdet_tes!W66=0,"",RES_hhdet_tes!W66/RES_hhdet_fec!W66)</f>
        <v>4.5658509945742916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1.9429532402555638</v>
      </c>
      <c r="C67" s="111">
        <f>IF(RES_hhdet_tes!C67=0,"",RES_hhdet_tes!C67/RES_hhdet_fec!C67)</f>
        <v>2.0880287562749804</v>
      </c>
      <c r="D67" s="111">
        <f>IF(RES_hhdet_tes!D67=0,"",RES_hhdet_tes!D67/RES_hhdet_fec!D67)</f>
        <v>2.1903000275170137</v>
      </c>
      <c r="E67" s="111">
        <f>IF(RES_hhdet_tes!E67=0,"",RES_hhdet_tes!E67/RES_hhdet_fec!E67)</f>
        <v>2.3312770447496378</v>
      </c>
      <c r="F67" s="111">
        <f>IF(RES_hhdet_tes!F67=0,"",RES_hhdet_tes!F67/RES_hhdet_fec!F67)</f>
        <v>2.4723953291396192</v>
      </c>
      <c r="G67" s="111">
        <f>IF(RES_hhdet_tes!G67=0,"",RES_hhdet_tes!G67/RES_hhdet_fec!G67)</f>
        <v>2.6632210360968007</v>
      </c>
      <c r="H67" s="111">
        <f>IF(RES_hhdet_tes!H67=0,"",RES_hhdet_tes!H67/RES_hhdet_fec!H67)</f>
        <v>2.8398436225083397</v>
      </c>
      <c r="I67" s="111">
        <f>IF(RES_hhdet_tes!I67=0,"",RES_hhdet_tes!I67/RES_hhdet_fec!I67)</f>
        <v>2.9355542977229536</v>
      </c>
      <c r="J67" s="111">
        <f>IF(RES_hhdet_tes!J67=0,"",RES_hhdet_tes!J67/RES_hhdet_fec!J67)</f>
        <v>2.9952267740316887</v>
      </c>
      <c r="K67" s="111">
        <f>IF(RES_hhdet_tes!K67=0,"",RES_hhdet_tes!K67/RES_hhdet_fec!K67)</f>
        <v>3.0649556696899563</v>
      </c>
      <c r="L67" s="111">
        <f>IF(RES_hhdet_tes!L67=0,"",RES_hhdet_tes!L67/RES_hhdet_fec!L67)</f>
        <v>3.1444786554990625</v>
      </c>
      <c r="M67" s="111">
        <f>IF(RES_hhdet_tes!M67=0,"",RES_hhdet_tes!M67/RES_hhdet_fec!M67)</f>
        <v>3.2275355452928949</v>
      </c>
      <c r="N67" s="111">
        <f>IF(RES_hhdet_tes!N67=0,"",RES_hhdet_tes!N67/RES_hhdet_fec!N67)</f>
        <v>3.3483096042119511</v>
      </c>
      <c r="O67" s="111">
        <f>IF(RES_hhdet_tes!O67=0,"",RES_hhdet_tes!O67/RES_hhdet_fec!O67)</f>
        <v>3.5172492004484357</v>
      </c>
      <c r="P67" s="111">
        <f>IF(RES_hhdet_tes!P67=0,"",RES_hhdet_tes!P67/RES_hhdet_fec!P67)</f>
        <v>3.6698832437229769</v>
      </c>
      <c r="Q67" s="111">
        <f>IF(RES_hhdet_tes!Q67=0,"",RES_hhdet_tes!Q67/RES_hhdet_fec!Q67)</f>
        <v>3.790038989887702</v>
      </c>
      <c r="R67" s="111">
        <f>IF(RES_hhdet_tes!R67=0,"",RES_hhdet_tes!R67/RES_hhdet_fec!R67)</f>
        <v>3.9186978595900559</v>
      </c>
      <c r="S67" s="111">
        <f>IF(RES_hhdet_tes!S67=0,"",RES_hhdet_tes!S67/RES_hhdet_fec!S67)</f>
        <v>4.0475013444239263</v>
      </c>
      <c r="T67" s="111">
        <f>IF(RES_hhdet_tes!T67=0,"",RES_hhdet_tes!T67/RES_hhdet_fec!T67)</f>
        <v>4.1914894851865343</v>
      </c>
      <c r="U67" s="111">
        <f>IF(RES_hhdet_tes!U67=0,"",RES_hhdet_tes!U67/RES_hhdet_fec!U67)</f>
        <v>4.348389172748119</v>
      </c>
      <c r="V67" s="111">
        <f>IF(RES_hhdet_tes!V67=0,"",RES_hhdet_tes!V67/RES_hhdet_fec!V67)</f>
        <v>4.477369789474472</v>
      </c>
      <c r="W67" s="111">
        <f>IF(RES_hhdet_tes!W67=0,"",RES_hhdet_tes!W67/RES_hhdet_fec!W67)</f>
        <v>4.5658509945742916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0.55663264036765558</v>
      </c>
      <c r="C68" s="124">
        <f>IF(RES_hhdet_tes!C68=0,"",RES_hhdet_tes!C68/RES_hhdet_fec!C68)</f>
        <v>0.56330672112691027</v>
      </c>
      <c r="D68" s="124">
        <f>IF(RES_hhdet_tes!D68=0,"",RES_hhdet_tes!D68/RES_hhdet_fec!D68)</f>
        <v>0.56909211627624423</v>
      </c>
      <c r="E68" s="124">
        <f>IF(RES_hhdet_tes!E68=0,"",RES_hhdet_tes!E68/RES_hhdet_fec!E68)</f>
        <v>0.57466162706458879</v>
      </c>
      <c r="F68" s="124">
        <f>IF(RES_hhdet_tes!F68=0,"",RES_hhdet_tes!F68/RES_hhdet_fec!F68)</f>
        <v>0.57990630399799625</v>
      </c>
      <c r="G68" s="124">
        <f>IF(RES_hhdet_tes!G68=0,"",RES_hhdet_tes!G68/RES_hhdet_fec!G68)</f>
        <v>0.58731061529630313</v>
      </c>
      <c r="H68" s="124">
        <f>IF(RES_hhdet_tes!H68=0,"",RES_hhdet_tes!H68/RES_hhdet_fec!H68)</f>
        <v>0.59284814091447291</v>
      </c>
      <c r="I68" s="124">
        <f>IF(RES_hhdet_tes!I68=0,"",RES_hhdet_tes!I68/RES_hhdet_fec!I68)</f>
        <v>0.59820269137094428</v>
      </c>
      <c r="J68" s="124">
        <f>IF(RES_hhdet_tes!J68=0,"",RES_hhdet_tes!J68/RES_hhdet_fec!J68)</f>
        <v>0.6011893145774625</v>
      </c>
      <c r="K68" s="124">
        <f>IF(RES_hhdet_tes!K68=0,"",RES_hhdet_tes!K68/RES_hhdet_fec!K68)</f>
        <v>0.60855126969680906</v>
      </c>
      <c r="L68" s="124">
        <f>IF(RES_hhdet_tes!L68=0,"",RES_hhdet_tes!L68/RES_hhdet_fec!L68)</f>
        <v>0.61586616727021526</v>
      </c>
      <c r="M68" s="124">
        <f>IF(RES_hhdet_tes!M68=0,"",RES_hhdet_tes!M68/RES_hhdet_fec!M68)</f>
        <v>0.62527627060956592</v>
      </c>
      <c r="N68" s="124">
        <f>IF(RES_hhdet_tes!N68=0,"",RES_hhdet_tes!N68/RES_hhdet_fec!N68)</f>
        <v>0.63542199227015694</v>
      </c>
      <c r="O68" s="124">
        <f>IF(RES_hhdet_tes!O68=0,"",RES_hhdet_tes!O68/RES_hhdet_fec!O68)</f>
        <v>0.64485298002829272</v>
      </c>
      <c r="P68" s="124">
        <f>IF(RES_hhdet_tes!P68=0,"",RES_hhdet_tes!P68/RES_hhdet_fec!P68)</f>
        <v>0.6498089304359449</v>
      </c>
      <c r="Q68" s="124">
        <f>IF(RES_hhdet_tes!Q68=0,"",RES_hhdet_tes!Q68/RES_hhdet_fec!Q68)</f>
        <v>0.65889679031878101</v>
      </c>
      <c r="R68" s="124">
        <f>IF(RES_hhdet_tes!R68=0,"",RES_hhdet_tes!R68/RES_hhdet_fec!R68)</f>
        <v>0.66960422799379393</v>
      </c>
      <c r="S68" s="124">
        <f>IF(RES_hhdet_tes!S68=0,"",RES_hhdet_tes!S68/RES_hhdet_fec!S68)</f>
        <v>0.68390706542166857</v>
      </c>
      <c r="T68" s="124">
        <f>IF(RES_hhdet_tes!T68=0,"",RES_hhdet_tes!T68/RES_hhdet_fec!T68)</f>
        <v>0.69875201623392202</v>
      </c>
      <c r="U68" s="124">
        <f>IF(RES_hhdet_tes!U68=0,"",RES_hhdet_tes!U68/RES_hhdet_fec!U68)</f>
        <v>0.71415580978980042</v>
      </c>
      <c r="V68" s="124">
        <f>IF(RES_hhdet_tes!V68=0,"",RES_hhdet_tes!V68/RES_hhdet_fec!V68)</f>
        <v>0.72923739790128461</v>
      </c>
      <c r="W68" s="124">
        <f>IF(RES_hhdet_tes!W68=0,"",RES_hhdet_tes!W68/RES_hhdet_fec!W68)</f>
        <v>0.74465303619165402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0.53700354527382965</v>
      </c>
      <c r="C69" s="111">
        <f>IF(RES_hhdet_tes!C69=0,"",RES_hhdet_tes!C69/RES_hhdet_fec!C69)</f>
        <v>0.54255956340835987</v>
      </c>
      <c r="D69" s="111">
        <f>IF(RES_hhdet_tes!D69=0,"",RES_hhdet_tes!D69/RES_hhdet_fec!D69)</f>
        <v>0.54840326820960505</v>
      </c>
      <c r="E69" s="111">
        <f>IF(RES_hhdet_tes!E69=0,"",RES_hhdet_tes!E69/RES_hhdet_fec!E69)</f>
        <v>0.55467075973914981</v>
      </c>
      <c r="F69" s="111">
        <f>IF(RES_hhdet_tes!F69=0,"",RES_hhdet_tes!F69/RES_hhdet_fec!F69)</f>
        <v>0.5620710258148307</v>
      </c>
      <c r="G69" s="111">
        <f>IF(RES_hhdet_tes!G69=0,"",RES_hhdet_tes!G69/RES_hhdet_fec!G69)</f>
        <v>0.56912096614577701</v>
      </c>
      <c r="H69" s="111">
        <f>IF(RES_hhdet_tes!H69=0,"",RES_hhdet_tes!H69/RES_hhdet_fec!H69)</f>
        <v>0.57712653301600814</v>
      </c>
      <c r="I69" s="111">
        <f>IF(RES_hhdet_tes!I69=0,"",RES_hhdet_tes!I69/RES_hhdet_fec!I69)</f>
        <v>0.58561646755497931</v>
      </c>
      <c r="J69" s="111">
        <f>IF(RES_hhdet_tes!J69=0,"",RES_hhdet_tes!J69/RES_hhdet_fec!J69)</f>
        <v>0.59599179953654968</v>
      </c>
      <c r="K69" s="111">
        <f>IF(RES_hhdet_tes!K69=0,"",RES_hhdet_tes!K69/RES_hhdet_fec!K69)</f>
        <v>0.6057808272287758</v>
      </c>
      <c r="L69" s="111">
        <f>IF(RES_hhdet_tes!L69=0,"",RES_hhdet_tes!L69/RES_hhdet_fec!L69)</f>
        <v>0.61473078765922473</v>
      </c>
      <c r="M69" s="111">
        <f>IF(RES_hhdet_tes!M69=0,"",RES_hhdet_tes!M69/RES_hhdet_fec!M69)</f>
        <v>0.62425155052086034</v>
      </c>
      <c r="N69" s="111">
        <f>IF(RES_hhdet_tes!N69=0,"",RES_hhdet_tes!N69/RES_hhdet_fec!N69)</f>
        <v>0.6344489119786868</v>
      </c>
      <c r="O69" s="111">
        <f>IF(RES_hhdet_tes!O69=0,"",RES_hhdet_tes!O69/RES_hhdet_fec!O69)</f>
        <v>0.64363398007600914</v>
      </c>
      <c r="P69" s="111">
        <f>IF(RES_hhdet_tes!P69=0,"",RES_hhdet_tes!P69/RES_hhdet_fec!P69)</f>
        <v>0.64823526165741285</v>
      </c>
      <c r="Q69" s="111">
        <f>IF(RES_hhdet_tes!Q69=0,"",RES_hhdet_tes!Q69/RES_hhdet_fec!Q69)</f>
        <v>0.65630457493225747</v>
      </c>
      <c r="R69" s="111">
        <f>IF(RES_hhdet_tes!R69=0,"",RES_hhdet_tes!R69/RES_hhdet_fec!R69)</f>
        <v>0.66799541093053649</v>
      </c>
      <c r="S69" s="111">
        <f>IF(RES_hhdet_tes!S69=0,"",RES_hhdet_tes!S69/RES_hhdet_fec!S69)</f>
        <v>0.68256285864106248</v>
      </c>
      <c r="T69" s="111">
        <f>IF(RES_hhdet_tes!T69=0,"",RES_hhdet_tes!T69/RES_hhdet_fec!T69)</f>
        <v>0.69767103895715099</v>
      </c>
      <c r="U69" s="111">
        <f>IF(RES_hhdet_tes!U69=0,"",RES_hhdet_tes!U69/RES_hhdet_fec!U69)</f>
        <v>0.7133607063557712</v>
      </c>
      <c r="V69" s="111">
        <f>IF(RES_hhdet_tes!V69=0,"",RES_hhdet_tes!V69/RES_hhdet_fec!V69)</f>
        <v>0.72814608990831953</v>
      </c>
      <c r="W69" s="111">
        <f>IF(RES_hhdet_tes!W69=0,"",RES_hhdet_tes!W69/RES_hhdet_fec!W69)</f>
        <v>0.74375397606044913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0.72797529381411108</v>
      </c>
      <c r="C70" s="111">
        <f>IF(RES_hhdet_tes!C70=0,"",RES_hhdet_tes!C70/RES_hhdet_fec!C70)</f>
        <v>0.76037730346881394</v>
      </c>
      <c r="D70" s="111">
        <f>IF(RES_hhdet_tes!D70=0,"",RES_hhdet_tes!D70/RES_hhdet_fec!D70)</f>
        <v>0.76134552008742873</v>
      </c>
      <c r="E70" s="111">
        <f>IF(RES_hhdet_tes!E70=0,"",RES_hhdet_tes!E70/RES_hhdet_fec!E70)</f>
        <v>0.76572159754532299</v>
      </c>
      <c r="F70" s="111">
        <f>IF(RES_hhdet_tes!F70=0,"",RES_hhdet_tes!F70/RES_hhdet_fec!F70)</f>
        <v>0.77944212158901194</v>
      </c>
      <c r="G70" s="111">
        <f>IF(RES_hhdet_tes!G70=0,"",RES_hhdet_tes!G70/RES_hhdet_fec!G70)</f>
        <v>0.7771534999593156</v>
      </c>
      <c r="H70" s="111">
        <f>IF(RES_hhdet_tes!H70=0,"",RES_hhdet_tes!H70/RES_hhdet_fec!H70)</f>
        <v>0.77966042351495179</v>
      </c>
      <c r="I70" s="111">
        <f>IF(RES_hhdet_tes!I70=0,"",RES_hhdet_tes!I70/RES_hhdet_fec!I70)</f>
        <v>0.77742707410423506</v>
      </c>
      <c r="J70" s="111">
        <f>IF(RES_hhdet_tes!J70=0,"",RES_hhdet_tes!J70/RES_hhdet_fec!J70)</f>
        <v>0.80336964753576046</v>
      </c>
      <c r="K70" s="111">
        <f>IF(RES_hhdet_tes!K70=0,"",RES_hhdet_tes!K70/RES_hhdet_fec!K70)</f>
        <v>0.80721845971098294</v>
      </c>
      <c r="L70" s="111">
        <f>IF(RES_hhdet_tes!L70=0,"",RES_hhdet_tes!L70/RES_hhdet_fec!L70)</f>
        <v>0.80965487957959248</v>
      </c>
      <c r="M70" s="111">
        <f>IF(RES_hhdet_tes!M70=0,"",RES_hhdet_tes!M70/RES_hhdet_fec!M70)</f>
        <v>0.81619367980368007</v>
      </c>
      <c r="N70" s="111">
        <f>IF(RES_hhdet_tes!N70=0,"",RES_hhdet_tes!N70/RES_hhdet_fec!N70)</f>
        <v>0.81538388745149626</v>
      </c>
      <c r="O70" s="111">
        <f>IF(RES_hhdet_tes!O70=0,"",RES_hhdet_tes!O70/RES_hhdet_fec!O70)</f>
        <v>0.84452796367403127</v>
      </c>
      <c r="P70" s="111">
        <f>IF(RES_hhdet_tes!P70=0,"",RES_hhdet_tes!P70/RES_hhdet_fec!P70)</f>
        <v>0.85514627951990041</v>
      </c>
      <c r="Q70" s="111">
        <f>IF(RES_hhdet_tes!Q70=0,"",RES_hhdet_tes!Q70/RES_hhdet_fec!Q70)</f>
        <v>0.85310108989767841</v>
      </c>
      <c r="R70" s="111">
        <f>IF(RES_hhdet_tes!R70=0,"",RES_hhdet_tes!R70/RES_hhdet_fec!R70)</f>
        <v>0.83754502296864042</v>
      </c>
      <c r="S70" s="111">
        <f>IF(RES_hhdet_tes!S70=0,"",RES_hhdet_tes!S70/RES_hhdet_fec!S70)</f>
        <v>0.83798303465205159</v>
      </c>
      <c r="T70" s="111">
        <f>IF(RES_hhdet_tes!T70=0,"",RES_hhdet_tes!T70/RES_hhdet_fec!T70)</f>
        <v>0.85239982518392798</v>
      </c>
      <c r="U70" s="111">
        <f>IF(RES_hhdet_tes!U70=0,"",RES_hhdet_tes!U70/RES_hhdet_fec!U70)</f>
        <v>0.85662167414576429</v>
      </c>
      <c r="V70" s="111">
        <f>IF(RES_hhdet_tes!V70=0,"",RES_hhdet_tes!V70/RES_hhdet_fec!V70)</f>
        <v>0.87553841902069518</v>
      </c>
      <c r="W70" s="111">
        <f>IF(RES_hhdet_tes!W70=0,"",RES_hhdet_tes!W70/RES_hhdet_fec!W70)</f>
        <v>0.87898959294301515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0.53700354527382965</v>
      </c>
      <c r="C71" s="112">
        <f>IF(RES_hhdet_tes!C71=0,"",RES_hhdet_tes!C71/RES_hhdet_fec!C71)</f>
        <v>0.57325297963556854</v>
      </c>
      <c r="D71" s="112">
        <f>IF(RES_hhdet_tes!D71=0,"",RES_hhdet_tes!D71/RES_hhdet_fec!D71)</f>
        <v>0.58005451247918316</v>
      </c>
      <c r="E71" s="112">
        <f>IF(RES_hhdet_tes!E71=0,"",RES_hhdet_tes!E71/RES_hhdet_fec!E71)</f>
        <v>0.59003625166549978</v>
      </c>
      <c r="F71" s="112">
        <f>IF(RES_hhdet_tes!F71=0,"",RES_hhdet_tes!F71/RES_hhdet_fec!F71)</f>
        <v>0.59402033736056037</v>
      </c>
      <c r="G71" s="112">
        <f>IF(RES_hhdet_tes!G71=0,"",RES_hhdet_tes!G71/RES_hhdet_fec!G71)</f>
        <v>0.59579456915594953</v>
      </c>
      <c r="H71" s="112">
        <f>IF(RES_hhdet_tes!H71=0,"",RES_hhdet_tes!H71/RES_hhdet_fec!H71)</f>
        <v>0.60275437186867065</v>
      </c>
      <c r="I71" s="112">
        <f>IF(RES_hhdet_tes!I71=0,"",RES_hhdet_tes!I71/RES_hhdet_fec!I71)</f>
        <v>0.61241431136527658</v>
      </c>
      <c r="J71" s="112">
        <f>IF(RES_hhdet_tes!J71=0,"",RES_hhdet_tes!J71/RES_hhdet_fec!J71)</f>
        <v>0.62287089994690736</v>
      </c>
      <c r="K71" s="112">
        <f>IF(RES_hhdet_tes!K71=0,"",RES_hhdet_tes!K71/RES_hhdet_fec!K71)</f>
        <v>0.6347269752289606</v>
      </c>
      <c r="L71" s="112">
        <f>IF(RES_hhdet_tes!L71=0,"",RES_hhdet_tes!L71/RES_hhdet_fec!L71)</f>
        <v>0.63957479037250387</v>
      </c>
      <c r="M71" s="112">
        <f>IF(RES_hhdet_tes!M71=0,"",RES_hhdet_tes!M71/RES_hhdet_fec!M71)</f>
        <v>0.64305530813128742</v>
      </c>
      <c r="N71" s="112">
        <f>IF(RES_hhdet_tes!N71=0,"",RES_hhdet_tes!N71/RES_hhdet_fec!N71)</f>
        <v>0.64688474127406925</v>
      </c>
      <c r="O71" s="112">
        <f>IF(RES_hhdet_tes!O71=0,"",RES_hhdet_tes!O71/RES_hhdet_fec!O71)</f>
        <v>0.65619048826506043</v>
      </c>
      <c r="P71" s="112">
        <f>IF(RES_hhdet_tes!P71=0,"",RES_hhdet_tes!P71/RES_hhdet_fec!P71)</f>
        <v>0.66288850037747737</v>
      </c>
      <c r="Q71" s="112">
        <f>IF(RES_hhdet_tes!Q71=0,"",RES_hhdet_tes!Q71/RES_hhdet_fec!Q71)</f>
        <v>0.6758091447907526</v>
      </c>
      <c r="R71" s="112">
        <f>IF(RES_hhdet_tes!R71=0,"",RES_hhdet_tes!R71/RES_hhdet_fec!R71)</f>
        <v>0.69018806048060666</v>
      </c>
      <c r="S71" s="112">
        <f>IF(RES_hhdet_tes!S71=0,"",RES_hhdet_tes!S71/RES_hhdet_fec!S71)</f>
        <v>0.70135511410806028</v>
      </c>
      <c r="T71" s="112">
        <f>IF(RES_hhdet_tes!T71=0,"",RES_hhdet_tes!T71/RES_hhdet_fec!T71)</f>
        <v>0.71208205355332765</v>
      </c>
      <c r="U71" s="112">
        <f>IF(RES_hhdet_tes!U71=0,"",RES_hhdet_tes!U71/RES_hhdet_fec!U71)</f>
        <v>0.72224240863130706</v>
      </c>
      <c r="V71" s="112">
        <f>IF(RES_hhdet_tes!V71=0,"",RES_hhdet_tes!V71/RES_hhdet_fec!V71)</f>
        <v>0.72770819361647587</v>
      </c>
      <c r="W71" s="112">
        <f>IF(RES_hhdet_tes!W71=0,"",RES_hhdet_tes!W71/RES_hhdet_fec!W71)</f>
        <v>0.74740767319455725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0.64520688177251617</v>
      </c>
      <c r="C73" s="112">
        <f>IF(RES_hhdet_tes!C73=0,"",RES_hhdet_tes!C73/RES_hhdet_fec!C73)</f>
        <v>0.65093107308075371</v>
      </c>
      <c r="D73" s="112">
        <f>IF(RES_hhdet_tes!D73=0,"",RES_hhdet_tes!D73/RES_hhdet_fec!D73)</f>
        <v>0.65452277651334745</v>
      </c>
      <c r="E73" s="112">
        <f>IF(RES_hhdet_tes!E73=0,"",RES_hhdet_tes!E73/RES_hhdet_fec!E73)</f>
        <v>0.65751925572193937</v>
      </c>
      <c r="F73" s="112">
        <f>IF(RES_hhdet_tes!F73=0,"",RES_hhdet_tes!F73/RES_hhdet_fec!F73)</f>
        <v>0.66171135658547731</v>
      </c>
      <c r="G73" s="112">
        <f>IF(RES_hhdet_tes!G73=0,"",RES_hhdet_tes!G73/RES_hhdet_fec!G73)</f>
        <v>0.66601585646104811</v>
      </c>
      <c r="H73" s="112">
        <f>IF(RES_hhdet_tes!H73=0,"",RES_hhdet_tes!H73/RES_hhdet_fec!H73)</f>
        <v>0.66970734625451633</v>
      </c>
      <c r="I73" s="112">
        <f>IF(RES_hhdet_tes!I73=0,"",RES_hhdet_tes!I73/RES_hhdet_fec!I73)</f>
        <v>0.67158796289584821</v>
      </c>
      <c r="J73" s="112">
        <f>IF(RES_hhdet_tes!J73=0,"",RES_hhdet_tes!J73/RES_hhdet_fec!J73)</f>
        <v>0.67317622929651033</v>
      </c>
      <c r="K73" s="112">
        <f>IF(RES_hhdet_tes!K73=0,"",RES_hhdet_tes!K73/RES_hhdet_fec!K73)</f>
        <v>0.67376260775594232</v>
      </c>
      <c r="L73" s="112">
        <f>IF(RES_hhdet_tes!L73=0,"",RES_hhdet_tes!L73/RES_hhdet_fec!L73)</f>
        <v>0.67443032874053288</v>
      </c>
      <c r="M73" s="112">
        <f>IF(RES_hhdet_tes!M73=0,"",RES_hhdet_tes!M73/RES_hhdet_fec!M73)</f>
        <v>0.6751358200003702</v>
      </c>
      <c r="N73" s="112">
        <f>IF(RES_hhdet_tes!N73=0,"",RES_hhdet_tes!N73/RES_hhdet_fec!N73)</f>
        <v>0.67929888475316225</v>
      </c>
      <c r="O73" s="112">
        <f>IF(RES_hhdet_tes!O73=0,"",RES_hhdet_tes!O73/RES_hhdet_fec!O73)</f>
        <v>0.68987802910917695</v>
      </c>
      <c r="P73" s="112">
        <f>IF(RES_hhdet_tes!P73=0,"",RES_hhdet_tes!P73/RES_hhdet_fec!P73)</f>
        <v>0.70219887700343242</v>
      </c>
      <c r="Q73" s="112">
        <f>IF(RES_hhdet_tes!Q73=0,"",RES_hhdet_tes!Q73/RES_hhdet_fec!Q73)</f>
        <v>0.71102944654387157</v>
      </c>
      <c r="R73" s="112">
        <f>IF(RES_hhdet_tes!R73=0,"",RES_hhdet_tes!R73/RES_hhdet_fec!R73)</f>
        <v>0.72163002864796888</v>
      </c>
      <c r="S73" s="112">
        <f>IF(RES_hhdet_tes!S73=0,"",RES_hhdet_tes!S73/RES_hhdet_fec!S73)</f>
        <v>0.72198415461853616</v>
      </c>
      <c r="T73" s="112">
        <f>IF(RES_hhdet_tes!T73=0,"",RES_hhdet_tes!T73/RES_hhdet_fec!T73)</f>
        <v>0.72220959121215156</v>
      </c>
      <c r="U73" s="112">
        <f>IF(RES_hhdet_tes!U73=0,"",RES_hhdet_tes!U73/RES_hhdet_fec!U73)</f>
        <v>0.72439212870510006</v>
      </c>
      <c r="V73" s="112">
        <f>IF(RES_hhdet_tes!V73=0,"",RES_hhdet_tes!V73/RES_hhdet_fec!V73)</f>
        <v>0.74281542907651876</v>
      </c>
      <c r="W73" s="112">
        <f>IF(RES_hhdet_tes!W73=0,"",RES_hhdet_tes!W73/RES_hhdet_fec!W73)</f>
        <v>0.75283116023232965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0.80754175166291597</v>
      </c>
      <c r="C74" s="113">
        <f>IF(RES_hhdet_tes!C74=0,"",RES_hhdet_tes!C74/RES_hhdet_fec!C74)</f>
        <v>0.82324942054793759</v>
      </c>
      <c r="D74" s="113">
        <f>IF(RES_hhdet_tes!D74=0,"",RES_hhdet_tes!D74/RES_hhdet_fec!D74)</f>
        <v>0.82103443011925736</v>
      </c>
      <c r="E74" s="113">
        <f>IF(RES_hhdet_tes!E74=0,"",RES_hhdet_tes!E74/RES_hhdet_fec!E74)</f>
        <v>0.81982658544763509</v>
      </c>
      <c r="F74" s="113">
        <f>IF(RES_hhdet_tes!F74=0,"",RES_hhdet_tes!F74/RES_hhdet_fec!F74)</f>
        <v>0.8292770576066818</v>
      </c>
      <c r="G74" s="113">
        <f>IF(RES_hhdet_tes!G74=0,"",RES_hhdet_tes!G74/RES_hhdet_fec!G74)</f>
        <v>0.82696757721657788</v>
      </c>
      <c r="H74" s="113">
        <f>IF(RES_hhdet_tes!H74=0,"",RES_hhdet_tes!H74/RES_hhdet_fec!H74)</f>
        <v>0.82578581118379479</v>
      </c>
      <c r="I74" s="113">
        <f>IF(RES_hhdet_tes!I74=0,"",RES_hhdet_tes!I74/RES_hhdet_fec!I74)</f>
        <v>0.81837112592139982</v>
      </c>
      <c r="J74" s="113">
        <f>IF(RES_hhdet_tes!J74=0,"",RES_hhdet_tes!J74/RES_hhdet_fec!J74)</f>
        <v>0.83646988391959198</v>
      </c>
      <c r="K74" s="113">
        <f>IF(RES_hhdet_tes!K74=0,"",RES_hhdet_tes!K74/RES_hhdet_fec!K74)</f>
        <v>0.83308229466988826</v>
      </c>
      <c r="L74" s="113">
        <f>IF(RES_hhdet_tes!L74=0,"",RES_hhdet_tes!L74/RES_hhdet_fec!L74)</f>
        <v>0.83258057933280893</v>
      </c>
      <c r="M74" s="113">
        <f>IF(RES_hhdet_tes!M74=0,"",RES_hhdet_tes!M74/RES_hhdet_fec!M74)</f>
        <v>0.8379533998622033</v>
      </c>
      <c r="N74" s="113">
        <f>IF(RES_hhdet_tes!N74=0,"",RES_hhdet_tes!N74/RES_hhdet_fec!N74)</f>
        <v>0.83834091223551388</v>
      </c>
      <c r="O74" s="113">
        <f>IF(RES_hhdet_tes!O74=0,"",RES_hhdet_tes!O74/RES_hhdet_fec!O74)</f>
        <v>0.867250829786823</v>
      </c>
      <c r="P74" s="113">
        <f>IF(RES_hhdet_tes!P74=0,"",RES_hhdet_tes!P74/RES_hhdet_fec!P74)</f>
        <v>0.87793269892042813</v>
      </c>
      <c r="Q74" s="113">
        <f>IF(RES_hhdet_tes!Q74=0,"",RES_hhdet_tes!Q74/RES_hhdet_fec!Q74)</f>
        <v>0.87563702819151112</v>
      </c>
      <c r="R74" s="113">
        <f>IF(RES_hhdet_tes!R74=0,"",RES_hhdet_tes!R74/RES_hhdet_fec!R74)</f>
        <v>0.85783466545975573</v>
      </c>
      <c r="S74" s="113">
        <f>IF(RES_hhdet_tes!S74=0,"",RES_hhdet_tes!S74/RES_hhdet_fec!S74)</f>
        <v>0.85176721955327039</v>
      </c>
      <c r="T74" s="113">
        <f>IF(RES_hhdet_tes!T74=0,"",RES_hhdet_tes!T74/RES_hhdet_fec!T74)</f>
        <v>0.85909572205034024</v>
      </c>
      <c r="U74" s="113">
        <f>IF(RES_hhdet_tes!U74=0,"",RES_hhdet_tes!U74/RES_hhdet_fec!U74)</f>
        <v>0.8578567809086407</v>
      </c>
      <c r="V74" s="113">
        <f>IF(RES_hhdet_tes!V74=0,"",RES_hhdet_tes!V74/RES_hhdet_fec!V74)</f>
        <v>0.88059550253054852</v>
      </c>
      <c r="W74" s="113">
        <f>IF(RES_hhdet_tes!W74=0,"",RES_hhdet_tes!W74/RES_hhdet_fec!W74)</f>
        <v>0.87949929517042313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0.64520688177251617</v>
      </c>
      <c r="C75" s="111">
        <f>IF(RES_hhdet_tes!C75=0,"",RES_hhdet_tes!C75/RES_hhdet_fec!C75)</f>
        <v>0.66349234503805288</v>
      </c>
      <c r="D75" s="111">
        <f>IF(RES_hhdet_tes!D75=0,"",RES_hhdet_tes!D75/RES_hhdet_fec!D75)</f>
        <v>0.66514856878182294</v>
      </c>
      <c r="E75" s="111">
        <f>IF(RES_hhdet_tes!E75=0,"",RES_hhdet_tes!E75/RES_hhdet_fec!E75)</f>
        <v>0.66711921768223736</v>
      </c>
      <c r="F75" s="111">
        <f>IF(RES_hhdet_tes!F75=0,"",RES_hhdet_tes!F75/RES_hhdet_fec!F75)</f>
        <v>0.66786415966636892</v>
      </c>
      <c r="G75" s="111">
        <f>IF(RES_hhdet_tes!G75=0,"",RES_hhdet_tes!G75/RES_hhdet_fec!G75)</f>
        <v>0.66887335031140871</v>
      </c>
      <c r="H75" s="111">
        <f>IF(RES_hhdet_tes!H75=0,"",RES_hhdet_tes!H75/RES_hhdet_fec!H75)</f>
        <v>0.67026016485258788</v>
      </c>
      <c r="I75" s="111">
        <f>IF(RES_hhdet_tes!I75=0,"",RES_hhdet_tes!I75/RES_hhdet_fec!I75)</f>
        <v>0.67099434303991956</v>
      </c>
      <c r="J75" s="111">
        <f>IF(RES_hhdet_tes!J75=0,"",RES_hhdet_tes!J75/RES_hhdet_fec!J75)</f>
        <v>0.67388128305421491</v>
      </c>
      <c r="K75" s="111">
        <f>IF(RES_hhdet_tes!K75=0,"",RES_hhdet_tes!K75/RES_hhdet_fec!K75)</f>
        <v>0.67421484418482314</v>
      </c>
      <c r="L75" s="111">
        <f>IF(RES_hhdet_tes!L75=0,"",RES_hhdet_tes!L75/RES_hhdet_fec!L75)</f>
        <v>0.67458857031515285</v>
      </c>
      <c r="M75" s="111">
        <f>IF(RES_hhdet_tes!M75=0,"",RES_hhdet_tes!M75/RES_hhdet_fec!M75)</f>
        <v>0.67731369895637905</v>
      </c>
      <c r="N75" s="111">
        <f>IF(RES_hhdet_tes!N75=0,"",RES_hhdet_tes!N75/RES_hhdet_fec!N75)</f>
        <v>0.6825707811193451</v>
      </c>
      <c r="O75" s="111">
        <f>IF(RES_hhdet_tes!O75=0,"",RES_hhdet_tes!O75/RES_hhdet_fec!O75)</f>
        <v>0.69646654823221532</v>
      </c>
      <c r="P75" s="111">
        <f>IF(RES_hhdet_tes!P75=0,"",RES_hhdet_tes!P75/RES_hhdet_fec!P75)</f>
        <v>0.70563101950782836</v>
      </c>
      <c r="Q75" s="111">
        <f>IF(RES_hhdet_tes!Q75=0,"",RES_hhdet_tes!Q75/RES_hhdet_fec!Q75)</f>
        <v>0.716715756445786</v>
      </c>
      <c r="R75" s="111">
        <f>IF(RES_hhdet_tes!R75=0,"",RES_hhdet_tes!R75/RES_hhdet_fec!R75)</f>
        <v>0.72268714527269473</v>
      </c>
      <c r="S75" s="111">
        <f>IF(RES_hhdet_tes!S75=0,"",RES_hhdet_tes!S75/RES_hhdet_fec!S75)</f>
        <v>0.72293750960043002</v>
      </c>
      <c r="T75" s="111">
        <f>IF(RES_hhdet_tes!T75=0,"",RES_hhdet_tes!T75/RES_hhdet_fec!T75)</f>
        <v>0.72309319702865915</v>
      </c>
      <c r="U75" s="111">
        <f>IF(RES_hhdet_tes!U75=0,"",RES_hhdet_tes!U75/RES_hhdet_fec!U75)</f>
        <v>0.72422243318086432</v>
      </c>
      <c r="V75" s="111">
        <f>IF(RES_hhdet_tes!V75=0,"",RES_hhdet_tes!V75/RES_hhdet_fec!V75)</f>
        <v>0.73713789312706479</v>
      </c>
      <c r="W75" s="111">
        <f>IF(RES_hhdet_tes!W75=0,"",RES_hhdet_tes!W75/RES_hhdet_fec!W75)</f>
        <v>0.74808301394170085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0.65878170373784961</v>
      </c>
      <c r="C77" s="124">
        <f>IF(RES_hhdet_tes!C77=0,"",RES_hhdet_tes!C77/RES_hhdet_fec!C77)</f>
        <v>0.66105662491972872</v>
      </c>
      <c r="D77" s="124">
        <f>IF(RES_hhdet_tes!D77=0,"",RES_hhdet_tes!D77/RES_hhdet_fec!D77)</f>
        <v>0.66291693159188914</v>
      </c>
      <c r="E77" s="124">
        <f>IF(RES_hhdet_tes!E77=0,"",RES_hhdet_tes!E77/RES_hhdet_fec!E77)</f>
        <v>0.66498509753861024</v>
      </c>
      <c r="F77" s="124">
        <f>IF(RES_hhdet_tes!F77=0,"",RES_hhdet_tes!F77/RES_hhdet_fec!F77)</f>
        <v>0.66450301681943003</v>
      </c>
      <c r="G77" s="124">
        <f>IF(RES_hhdet_tes!G77=0,"",RES_hhdet_tes!G77/RES_hhdet_fec!G77)</f>
        <v>0.66794440419442747</v>
      </c>
      <c r="H77" s="124">
        <f>IF(RES_hhdet_tes!H77=0,"",RES_hhdet_tes!H77/RES_hhdet_fec!H77)</f>
        <v>0.66774308691867501</v>
      </c>
      <c r="I77" s="124">
        <f>IF(RES_hhdet_tes!I77=0,"",RES_hhdet_tes!I77/RES_hhdet_fec!I77)</f>
        <v>0.66807176934961476</v>
      </c>
      <c r="J77" s="124">
        <f>IF(RES_hhdet_tes!J77=0,"",RES_hhdet_tes!J77/RES_hhdet_fec!J77)</f>
        <v>0.67295906166023745</v>
      </c>
      <c r="K77" s="124">
        <f>IF(RES_hhdet_tes!K77=0,"",RES_hhdet_tes!K77/RES_hhdet_fec!K77)</f>
        <v>0.67201959322054239</v>
      </c>
      <c r="L77" s="124">
        <f>IF(RES_hhdet_tes!L77=0,"",RES_hhdet_tes!L77/RES_hhdet_fec!L77)</f>
        <v>0.67110495304156714</v>
      </c>
      <c r="M77" s="124">
        <f>IF(RES_hhdet_tes!M77=0,"",RES_hhdet_tes!M77/RES_hhdet_fec!M77)</f>
        <v>0.67476409843568452</v>
      </c>
      <c r="N77" s="124">
        <f>IF(RES_hhdet_tes!N77=0,"",RES_hhdet_tes!N77/RES_hhdet_fec!N77)</f>
        <v>0.67439115150910389</v>
      </c>
      <c r="O77" s="124">
        <f>IF(RES_hhdet_tes!O77=0,"",RES_hhdet_tes!O77/RES_hhdet_fec!O77)</f>
        <v>0.67606277822755056</v>
      </c>
      <c r="P77" s="124">
        <f>IF(RES_hhdet_tes!P77=0,"",RES_hhdet_tes!P77/RES_hhdet_fec!P77)</f>
        <v>0.67744249384178268</v>
      </c>
      <c r="Q77" s="124">
        <f>IF(RES_hhdet_tes!Q77=0,"",RES_hhdet_tes!Q77/RES_hhdet_fec!Q77)</f>
        <v>0.6829058226778626</v>
      </c>
      <c r="R77" s="124">
        <f>IF(RES_hhdet_tes!R77=0,"",RES_hhdet_tes!R77/RES_hhdet_fec!R77)</f>
        <v>0.68374307615290908</v>
      </c>
      <c r="S77" s="124">
        <f>IF(RES_hhdet_tes!S77=0,"",RES_hhdet_tes!S77/RES_hhdet_fec!S77)</f>
        <v>0.69429062660600172</v>
      </c>
      <c r="T77" s="124">
        <f>IF(RES_hhdet_tes!T77=0,"",RES_hhdet_tes!T77/RES_hhdet_fec!T77)</f>
        <v>0.70664732422837329</v>
      </c>
      <c r="U77" s="124">
        <f>IF(RES_hhdet_tes!U77=0,"",RES_hhdet_tes!U77/RES_hhdet_fec!U77)</f>
        <v>0.71948906379886057</v>
      </c>
      <c r="V77" s="124">
        <f>IF(RES_hhdet_tes!V77=0,"",RES_hhdet_tes!V77/RES_hhdet_fec!V77)</f>
        <v>0.72431057571963697</v>
      </c>
      <c r="W77" s="124">
        <f>IF(RES_hhdet_tes!W77=0,"",RES_hhdet_tes!W77/RES_hhdet_fec!W77)</f>
        <v>0.73112134947386331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0.60464049605027415</v>
      </c>
      <c r="C78" s="111">
        <f>IF(RES_hhdet_tes!C78=0,"",RES_hhdet_tes!C78/RES_hhdet_fec!C78)</f>
        <v>0.60582239832829354</v>
      </c>
      <c r="D78" s="111">
        <f>IF(RES_hhdet_tes!D78=0,"",RES_hhdet_tes!D78/RES_hhdet_fec!D78)</f>
        <v>0.60700397707950848</v>
      </c>
      <c r="E78" s="111">
        <f>IF(RES_hhdet_tes!E78=0,"",RES_hhdet_tes!E78/RES_hhdet_fec!E78)</f>
        <v>0.60820077413903495</v>
      </c>
      <c r="F78" s="111">
        <f>IF(RES_hhdet_tes!F78=0,"",RES_hhdet_tes!F78/RES_hhdet_fec!F78)</f>
        <v>0.60945731648180912</v>
      </c>
      <c r="G78" s="111">
        <f>IF(RES_hhdet_tes!G78=0,"",RES_hhdet_tes!G78/RES_hhdet_fec!G78)</f>
        <v>0.61066935233250197</v>
      </c>
      <c r="H78" s="111">
        <f>IF(RES_hhdet_tes!H78=0,"",RES_hhdet_tes!H78/RES_hhdet_fec!H78)</f>
        <v>0.61188765096627329</v>
      </c>
      <c r="I78" s="111">
        <f>IF(RES_hhdet_tes!I78=0,"",RES_hhdet_tes!I78/RES_hhdet_fec!I78)</f>
        <v>0.6124798781262013</v>
      </c>
      <c r="J78" s="111">
        <f>IF(RES_hhdet_tes!J78=0,"",RES_hhdet_tes!J78/RES_hhdet_fec!J78)</f>
        <v>0.61274642274836011</v>
      </c>
      <c r="K78" s="111">
        <f>IF(RES_hhdet_tes!K78=0,"",RES_hhdet_tes!K78/RES_hhdet_fec!K78)</f>
        <v>0.61314118053478872</v>
      </c>
      <c r="L78" s="111">
        <f>IF(RES_hhdet_tes!L78=0,"",RES_hhdet_tes!L78/RES_hhdet_fec!L78)</f>
        <v>0.61354010272687776</v>
      </c>
      <c r="M78" s="111">
        <f>IF(RES_hhdet_tes!M78=0,"",RES_hhdet_tes!M78/RES_hhdet_fec!M78)</f>
        <v>0.61391196508657297</v>
      </c>
      <c r="N78" s="111">
        <f>IF(RES_hhdet_tes!N78=0,"",RES_hhdet_tes!N78/RES_hhdet_fec!N78)</f>
        <v>0.61423620237072352</v>
      </c>
      <c r="O78" s="111">
        <f>IF(RES_hhdet_tes!O78=0,"",RES_hhdet_tes!O78/RES_hhdet_fec!O78)</f>
        <v>0.61447544277458344</v>
      </c>
      <c r="P78" s="111">
        <f>IF(RES_hhdet_tes!P78=0,"",RES_hhdet_tes!P78/RES_hhdet_fec!P78)</f>
        <v>0.61458703325965647</v>
      </c>
      <c r="Q78" s="111">
        <f>IF(RES_hhdet_tes!Q78=0,"",RES_hhdet_tes!Q78/RES_hhdet_fec!Q78)</f>
        <v>0.61467391372556279</v>
      </c>
      <c r="R78" s="111">
        <f>IF(RES_hhdet_tes!R78=0,"",RES_hhdet_tes!R78/RES_hhdet_fec!R78)</f>
        <v>0.61490486353964358</v>
      </c>
      <c r="S78" s="111">
        <f>IF(RES_hhdet_tes!S78=0,"",RES_hhdet_tes!S78/RES_hhdet_fec!S78)</f>
        <v>0.61539696011186507</v>
      </c>
      <c r="T78" s="111">
        <f>IF(RES_hhdet_tes!T78=0,"",RES_hhdet_tes!T78/RES_hhdet_fec!T78)</f>
        <v>0.61620287016022268</v>
      </c>
      <c r="U78" s="111">
        <f>IF(RES_hhdet_tes!U78=0,"",RES_hhdet_tes!U78/RES_hhdet_fec!U78)</f>
        <v>0.61739886910336672</v>
      </c>
      <c r="V78" s="111">
        <f>IF(RES_hhdet_tes!V78=0,"",RES_hhdet_tes!V78/RES_hhdet_fec!V78)</f>
        <v>0.61906773671083437</v>
      </c>
      <c r="W78" s="111">
        <f>IF(RES_hhdet_tes!W78=0,"",RES_hhdet_tes!W78/RES_hhdet_fec!W78)</f>
        <v>0.62093217501326903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0.75383693184338896</v>
      </c>
      <c r="C79" s="45">
        <f>IF(RES_hhdet_tes!C79=0,"",RES_hhdet_tes!C79/RES_hhdet_fec!C79)</f>
        <v>0.75703225903108651</v>
      </c>
      <c r="D79" s="45">
        <f>IF(RES_hhdet_tes!D79=0,"",RES_hhdet_tes!D79/RES_hhdet_fec!D79)</f>
        <v>0.75957107351809172</v>
      </c>
      <c r="E79" s="45">
        <f>IF(RES_hhdet_tes!E79=0,"",RES_hhdet_tes!E79/RES_hhdet_fec!E79)</f>
        <v>0.76200902687371164</v>
      </c>
      <c r="F79" s="45">
        <f>IF(RES_hhdet_tes!F79=0,"",RES_hhdet_tes!F79/RES_hhdet_fec!F79)</f>
        <v>0.76501069573476532</v>
      </c>
      <c r="G79" s="45">
        <f>IF(RES_hhdet_tes!G79=0,"",RES_hhdet_tes!G79/RES_hhdet_fec!G79)</f>
        <v>0.76808481001851214</v>
      </c>
      <c r="H79" s="45">
        <f>IF(RES_hhdet_tes!H79=0,"",RES_hhdet_tes!H79/RES_hhdet_fec!H79)</f>
        <v>0.77120274635731878</v>
      </c>
      <c r="I79" s="45">
        <f>IF(RES_hhdet_tes!I79=0,"",RES_hhdet_tes!I79/RES_hhdet_fec!I79)</f>
        <v>0.7729622286029445</v>
      </c>
      <c r="J79" s="45">
        <f>IF(RES_hhdet_tes!J79=0,"",RES_hhdet_tes!J79/RES_hhdet_fec!J79)</f>
        <v>0.77394184393558152</v>
      </c>
      <c r="K79" s="45">
        <f>IF(RES_hhdet_tes!K79=0,"",RES_hhdet_tes!K79/RES_hhdet_fec!K79)</f>
        <v>0.77580936084650864</v>
      </c>
      <c r="L79" s="45">
        <f>IF(RES_hhdet_tes!L79=0,"",RES_hhdet_tes!L79/RES_hhdet_fec!L79)</f>
        <v>0.77731732058437497</v>
      </c>
      <c r="M79" s="45">
        <f>IF(RES_hhdet_tes!M79=0,"",RES_hhdet_tes!M79/RES_hhdet_fec!M79)</f>
        <v>0.77935548389067355</v>
      </c>
      <c r="N79" s="45">
        <f>IF(RES_hhdet_tes!N79=0,"",RES_hhdet_tes!N79/RES_hhdet_fec!N79)</f>
        <v>0.78163674479797673</v>
      </c>
      <c r="O79" s="45">
        <f>IF(RES_hhdet_tes!O79=0,"",RES_hhdet_tes!O79/RES_hhdet_fec!O79)</f>
        <v>0.78425809436252614</v>
      </c>
      <c r="P79" s="45">
        <f>IF(RES_hhdet_tes!P79=0,"",RES_hhdet_tes!P79/RES_hhdet_fec!P79)</f>
        <v>0.7869697938678859</v>
      </c>
      <c r="Q79" s="45">
        <f>IF(RES_hhdet_tes!Q79=0,"",RES_hhdet_tes!Q79/RES_hhdet_fec!Q79)</f>
        <v>0.79164821559120913</v>
      </c>
      <c r="R79" s="45">
        <f>IF(RES_hhdet_tes!R79=0,"",RES_hhdet_tes!R79/RES_hhdet_fec!R79)</f>
        <v>0.79704579944862297</v>
      </c>
      <c r="S79" s="45">
        <f>IF(RES_hhdet_tes!S79=0,"",RES_hhdet_tes!S79/RES_hhdet_fec!S79)</f>
        <v>0.80620650919201686</v>
      </c>
      <c r="T79" s="45">
        <f>IF(RES_hhdet_tes!T79=0,"",RES_hhdet_tes!T79/RES_hhdet_fec!T79)</f>
        <v>0.81637506028597351</v>
      </c>
      <c r="U79" s="45">
        <f>IF(RES_hhdet_tes!U79=0,"",RES_hhdet_tes!U79/RES_hhdet_fec!U79)</f>
        <v>0.82760259323548913</v>
      </c>
      <c r="V79" s="45">
        <f>IF(RES_hhdet_tes!V79=0,"",RES_hhdet_tes!V79/RES_hhdet_fec!V79)</f>
        <v>0.83726746683415409</v>
      </c>
      <c r="W79" s="45">
        <f>IF(RES_hhdet_tes!W79=0,"",RES_hhdet_tes!W79/RES_hhdet_fec!W79)</f>
        <v>0.84697948646048227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0.47353155636393324</v>
      </c>
      <c r="C81" s="119">
        <f>IF(RES_hhdet_tes!C81=0,"",RES_hhdet_tes!C81/RES_hhdet_fec!C81)</f>
        <v>0.48011746922453197</v>
      </c>
      <c r="D81" s="119">
        <f>IF(RES_hhdet_tes!D81=0,"",RES_hhdet_tes!D81/RES_hhdet_fec!D81)</f>
        <v>0.49823390624397201</v>
      </c>
      <c r="E81" s="119">
        <f>IF(RES_hhdet_tes!E81=0,"",RES_hhdet_tes!E81/RES_hhdet_fec!E81)</f>
        <v>0.51595770406785924</v>
      </c>
      <c r="F81" s="119">
        <f>IF(RES_hhdet_tes!F81=0,"",RES_hhdet_tes!F81/RES_hhdet_fec!F81)</f>
        <v>0.53628798228685859</v>
      </c>
      <c r="G81" s="119">
        <f>IF(RES_hhdet_tes!G81=0,"",RES_hhdet_tes!G81/RES_hhdet_fec!G81)</f>
        <v>0.56165727962069978</v>
      </c>
      <c r="H81" s="119">
        <f>IF(RES_hhdet_tes!H81=0,"",RES_hhdet_tes!H81/RES_hhdet_fec!H81)</f>
        <v>0.58715529366769614</v>
      </c>
      <c r="I81" s="119">
        <f>IF(RES_hhdet_tes!I81=0,"",RES_hhdet_tes!I81/RES_hhdet_fec!I81)</f>
        <v>0.60441199813582092</v>
      </c>
      <c r="J81" s="119">
        <f>IF(RES_hhdet_tes!J81=0,"",RES_hhdet_tes!J81/RES_hhdet_fec!J81)</f>
        <v>0.61767676276943517</v>
      </c>
      <c r="K81" s="119">
        <f>IF(RES_hhdet_tes!K81=0,"",RES_hhdet_tes!K81/RES_hhdet_fec!K81)</f>
        <v>0.63088409353472519</v>
      </c>
      <c r="L81" s="119">
        <f>IF(RES_hhdet_tes!L81=0,"",RES_hhdet_tes!L81/RES_hhdet_fec!L81)</f>
        <v>0.63943179326952393</v>
      </c>
      <c r="M81" s="119">
        <f>IF(RES_hhdet_tes!M81=0,"",RES_hhdet_tes!M81/RES_hhdet_fec!M81)</f>
        <v>0.64931914809772817</v>
      </c>
      <c r="N81" s="119">
        <f>IF(RES_hhdet_tes!N81=0,"",RES_hhdet_tes!N81/RES_hhdet_fec!N81)</f>
        <v>0.65631623432776987</v>
      </c>
      <c r="O81" s="119">
        <f>IF(RES_hhdet_tes!O81=0,"",RES_hhdet_tes!O81/RES_hhdet_fec!O81)</f>
        <v>0.66223698949338272</v>
      </c>
      <c r="P81" s="119">
        <f>IF(RES_hhdet_tes!P81=0,"",RES_hhdet_tes!P81/RES_hhdet_fec!P81)</f>
        <v>0.66852021731375144</v>
      </c>
      <c r="Q81" s="119">
        <f>IF(RES_hhdet_tes!Q81=0,"",RES_hhdet_tes!Q81/RES_hhdet_fec!Q81)</f>
        <v>0.67346659815277454</v>
      </c>
      <c r="R81" s="119">
        <f>IF(RES_hhdet_tes!R81=0,"",RES_hhdet_tes!R81/RES_hhdet_fec!R81)</f>
        <v>0.67923158959722529</v>
      </c>
      <c r="S81" s="119">
        <f>IF(RES_hhdet_tes!S81=0,"",RES_hhdet_tes!S81/RES_hhdet_fec!S81)</f>
        <v>0.68685326111584166</v>
      </c>
      <c r="T81" s="119">
        <f>IF(RES_hhdet_tes!T81=0,"",RES_hhdet_tes!T81/RES_hhdet_fec!T81)</f>
        <v>0.69496754434937846</v>
      </c>
      <c r="U81" s="119">
        <f>IF(RES_hhdet_tes!U81=0,"",RES_hhdet_tes!U81/RES_hhdet_fec!U81)</f>
        <v>0.7044627611818276</v>
      </c>
      <c r="V81" s="119">
        <f>IF(RES_hhdet_tes!V81=0,"",RES_hhdet_tes!V81/RES_hhdet_fec!V81)</f>
        <v>0.71811408987308378</v>
      </c>
      <c r="W81" s="119">
        <f>IF(RES_hhdet_tes!W81=0,"",RES_hhdet_tes!W81/RES_hhdet_fec!W81)</f>
        <v>0.72785575839696492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0.45515464105785458</v>
      </c>
      <c r="C82" s="124">
        <f>IF(RES_hhdet_tes!C82=0,"",RES_hhdet_tes!C82/RES_hhdet_fec!C82)</f>
        <v>0.46431489679581922</v>
      </c>
      <c r="D82" s="124">
        <f>IF(RES_hhdet_tes!D82=0,"",RES_hhdet_tes!D82/RES_hhdet_fec!D82)</f>
        <v>0.47999002933188967</v>
      </c>
      <c r="E82" s="124">
        <f>IF(RES_hhdet_tes!E82=0,"",RES_hhdet_tes!E82/RES_hhdet_fec!E82)</f>
        <v>0.50024805847957265</v>
      </c>
      <c r="F82" s="124">
        <f>IF(RES_hhdet_tes!F82=0,"",RES_hhdet_tes!F82/RES_hhdet_fec!F82)</f>
        <v>0.52047249665073103</v>
      </c>
      <c r="G82" s="124">
        <f>IF(RES_hhdet_tes!G82=0,"",RES_hhdet_tes!G82/RES_hhdet_fec!G82)</f>
        <v>0.5450489133828601</v>
      </c>
      <c r="H82" s="124">
        <f>IF(RES_hhdet_tes!H82=0,"",RES_hhdet_tes!H82/RES_hhdet_fec!H82)</f>
        <v>0.5685982145047408</v>
      </c>
      <c r="I82" s="124">
        <f>IF(RES_hhdet_tes!I82=0,"",RES_hhdet_tes!I82/RES_hhdet_fec!I82)</f>
        <v>0.59211815438446092</v>
      </c>
      <c r="J82" s="124">
        <f>IF(RES_hhdet_tes!J82=0,"",RES_hhdet_tes!J82/RES_hhdet_fec!J82)</f>
        <v>0.60687838732161037</v>
      </c>
      <c r="K82" s="124">
        <f>IF(RES_hhdet_tes!K82=0,"",RES_hhdet_tes!K82/RES_hhdet_fec!K82)</f>
        <v>0.61945801885757112</v>
      </c>
      <c r="L82" s="124">
        <f>IF(RES_hhdet_tes!L82=0,"",RES_hhdet_tes!L82/RES_hhdet_fec!L82)</f>
        <v>0.63070300810733326</v>
      </c>
      <c r="M82" s="124">
        <f>IF(RES_hhdet_tes!M82=0,"",RES_hhdet_tes!M82/RES_hhdet_fec!M82)</f>
        <v>0.63885164346625112</v>
      </c>
      <c r="N82" s="124">
        <f>IF(RES_hhdet_tes!N82=0,"",RES_hhdet_tes!N82/RES_hhdet_fec!N82)</f>
        <v>0.64731080237817218</v>
      </c>
      <c r="O82" s="124">
        <f>IF(RES_hhdet_tes!O82=0,"",RES_hhdet_tes!O82/RES_hhdet_fec!O82)</f>
        <v>0.65415672792982849</v>
      </c>
      <c r="P82" s="124">
        <f>IF(RES_hhdet_tes!P82=0,"",RES_hhdet_tes!P82/RES_hhdet_fec!P82)</f>
        <v>0.65747898939824956</v>
      </c>
      <c r="Q82" s="124">
        <f>IF(RES_hhdet_tes!Q82=0,"",RES_hhdet_tes!Q82/RES_hhdet_fec!Q82)</f>
        <v>0.66230546303135185</v>
      </c>
      <c r="R82" s="124">
        <f>IF(RES_hhdet_tes!R82=0,"",RES_hhdet_tes!R82/RES_hhdet_fec!R82)</f>
        <v>0.66900241357429968</v>
      </c>
      <c r="S82" s="124">
        <f>IF(RES_hhdet_tes!S82=0,"",RES_hhdet_tes!S82/RES_hhdet_fec!S82)</f>
        <v>0.67575445336502959</v>
      </c>
      <c r="T82" s="124">
        <f>IF(RES_hhdet_tes!T82=0,"",RES_hhdet_tes!T82/RES_hhdet_fec!T82)</f>
        <v>0.68322151783550678</v>
      </c>
      <c r="U82" s="124">
        <f>IF(RES_hhdet_tes!U82=0,"",RES_hhdet_tes!U82/RES_hhdet_fec!U82)</f>
        <v>0.69274196239122732</v>
      </c>
      <c r="V82" s="124">
        <f>IF(RES_hhdet_tes!V82=0,"",RES_hhdet_tes!V82/RES_hhdet_fec!V82)</f>
        <v>0.70455171713507481</v>
      </c>
      <c r="W82" s="124">
        <f>IF(RES_hhdet_tes!W82=0,"",RES_hhdet_tes!W82/RES_hhdet_fec!W82)</f>
        <v>0.71700085630260846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0.45273843503657263</v>
      </c>
      <c r="C83" s="111">
        <f>IF(RES_hhdet_tes!C83=0,"",RES_hhdet_tes!C83/RES_hhdet_fec!C83)</f>
        <v>0.46194465004231128</v>
      </c>
      <c r="D83" s="111">
        <f>IF(RES_hhdet_tes!D83=0,"",RES_hhdet_tes!D83/RES_hhdet_fec!D83)</f>
        <v>0.47766942739435647</v>
      </c>
      <c r="E83" s="111">
        <f>IF(RES_hhdet_tes!E83=0,"",RES_hhdet_tes!E83/RES_hhdet_fec!E83)</f>
        <v>0.49796333838291096</v>
      </c>
      <c r="F83" s="111">
        <f>IF(RES_hhdet_tes!F83=0,"",RES_hhdet_tes!F83/RES_hhdet_fec!F83)</f>
        <v>0.51819276384046153</v>
      </c>
      <c r="G83" s="111">
        <f>IF(RES_hhdet_tes!G83=0,"",RES_hhdet_tes!G83/RES_hhdet_fec!G83)</f>
        <v>0.54281973706671549</v>
      </c>
      <c r="H83" s="111">
        <f>IF(RES_hhdet_tes!H83=0,"",RES_hhdet_tes!H83/RES_hhdet_fec!H83)</f>
        <v>0.56644238941740388</v>
      </c>
      <c r="I83" s="111">
        <f>IF(RES_hhdet_tes!I83=0,"",RES_hhdet_tes!I83/RES_hhdet_fec!I83)</f>
        <v>0.5900248971610681</v>
      </c>
      <c r="J83" s="111">
        <f>IF(RES_hhdet_tes!J83=0,"",RES_hhdet_tes!J83/RES_hhdet_fec!J83)</f>
        <v>0.60480906543363777</v>
      </c>
      <c r="K83" s="111">
        <f>IF(RES_hhdet_tes!K83=0,"",RES_hhdet_tes!K83/RES_hhdet_fec!K83)</f>
        <v>0.61743789436288787</v>
      </c>
      <c r="L83" s="111">
        <f>IF(RES_hhdet_tes!L83=0,"",RES_hhdet_tes!L83/RES_hhdet_fec!L83)</f>
        <v>0.62873482581032947</v>
      </c>
      <c r="M83" s="111">
        <f>IF(RES_hhdet_tes!M83=0,"",RES_hhdet_tes!M83/RES_hhdet_fec!M83)</f>
        <v>0.63692860095425863</v>
      </c>
      <c r="N83" s="111">
        <f>IF(RES_hhdet_tes!N83=0,"",RES_hhdet_tes!N83/RES_hhdet_fec!N83)</f>
        <v>0.64542478223506106</v>
      </c>
      <c r="O83" s="111">
        <f>IF(RES_hhdet_tes!O83=0,"",RES_hhdet_tes!O83/RES_hhdet_fec!O83)</f>
        <v>0.65230535593880801</v>
      </c>
      <c r="P83" s="111">
        <f>IF(RES_hhdet_tes!P83=0,"",RES_hhdet_tes!P83/RES_hhdet_fec!P83)</f>
        <v>0.65565137613213376</v>
      </c>
      <c r="Q83" s="111">
        <f>IF(RES_hhdet_tes!Q83=0,"",RES_hhdet_tes!Q83/RES_hhdet_fec!Q83)</f>
        <v>0.66050574881401747</v>
      </c>
      <c r="R83" s="111">
        <f>IF(RES_hhdet_tes!R83=0,"",RES_hhdet_tes!R83/RES_hhdet_fec!R83)</f>
        <v>0.66722907708546952</v>
      </c>
      <c r="S83" s="111">
        <f>IF(RES_hhdet_tes!S83=0,"",RES_hhdet_tes!S83/RES_hhdet_fec!S83)</f>
        <v>0.67401122773548827</v>
      </c>
      <c r="T83" s="111">
        <f>IF(RES_hhdet_tes!T83=0,"",RES_hhdet_tes!T83/RES_hhdet_fec!T83)</f>
        <v>0.68150461427108922</v>
      </c>
      <c r="U83" s="111">
        <f>IF(RES_hhdet_tes!U83=0,"",RES_hhdet_tes!U83/RES_hhdet_fec!U83)</f>
        <v>0.69105489391825758</v>
      </c>
      <c r="V83" s="111">
        <f>IF(RES_hhdet_tes!V83=0,"",RES_hhdet_tes!V83/RES_hhdet_fec!V83)</f>
        <v>0.70292849473966224</v>
      </c>
      <c r="W83" s="111">
        <f>IF(RES_hhdet_tes!W83=0,"",RES_hhdet_tes!W83/RES_hhdet_fec!W83)</f>
        <v>0.71540547233516671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1.9429532402555638</v>
      </c>
      <c r="C85" s="124">
        <f>IF(RES_hhdet_tes!C85=0,"",RES_hhdet_tes!C85/RES_hhdet_fec!C85)</f>
        <v>2.0746322271901274</v>
      </c>
      <c r="D85" s="124">
        <f>IF(RES_hhdet_tes!D85=0,"",RES_hhdet_tes!D85/RES_hhdet_fec!D85)</f>
        <v>2.1851903596430895</v>
      </c>
      <c r="E85" s="124">
        <f>IF(RES_hhdet_tes!E85=0,"",RES_hhdet_tes!E85/RES_hhdet_fec!E85)</f>
        <v>2.3488496813849733</v>
      </c>
      <c r="F85" s="124">
        <f>IF(RES_hhdet_tes!F85=0,"",RES_hhdet_tes!F85/RES_hhdet_fec!F85)</f>
        <v>2.5347223026450161</v>
      </c>
      <c r="G85" s="124">
        <f>IF(RES_hhdet_tes!G85=0,"",RES_hhdet_tes!G85/RES_hhdet_fec!G85)</f>
        <v>2.7656342592718266</v>
      </c>
      <c r="H85" s="124">
        <f>IF(RES_hhdet_tes!H85=0,"",RES_hhdet_tes!H85/RES_hhdet_fec!H85)</f>
        <v>2.9295732095583649</v>
      </c>
      <c r="I85" s="124">
        <f>IF(RES_hhdet_tes!I85=0,"",RES_hhdet_tes!I85/RES_hhdet_fec!I85)</f>
        <v>3.0219391336809522</v>
      </c>
      <c r="J85" s="124">
        <f>IF(RES_hhdet_tes!J85=0,"",RES_hhdet_tes!J85/RES_hhdet_fec!J85)</f>
        <v>3.0890355324546075</v>
      </c>
      <c r="K85" s="124">
        <f>IF(RES_hhdet_tes!K85=0,"",RES_hhdet_tes!K85/RES_hhdet_fec!K85)</f>
        <v>3.1510740413279335</v>
      </c>
      <c r="L85" s="124">
        <f>IF(RES_hhdet_tes!L85=0,"",RES_hhdet_tes!L85/RES_hhdet_fec!L85)</f>
        <v>3.2167563418670477</v>
      </c>
      <c r="M85" s="124">
        <f>IF(RES_hhdet_tes!M85=0,"",RES_hhdet_tes!M85/RES_hhdet_fec!M85)</f>
        <v>3.2764246768128578</v>
      </c>
      <c r="N85" s="124">
        <f>IF(RES_hhdet_tes!N85=0,"",RES_hhdet_tes!N85/RES_hhdet_fec!N85)</f>
        <v>3.3558233920466809</v>
      </c>
      <c r="O85" s="124">
        <f>IF(RES_hhdet_tes!O85=0,"",RES_hhdet_tes!O85/RES_hhdet_fec!O85)</f>
        <v>3.4605788004073097</v>
      </c>
      <c r="P85" s="124">
        <f>IF(RES_hhdet_tes!P85=0,"",RES_hhdet_tes!P85/RES_hhdet_fec!P85)</f>
        <v>3.5825314674444861</v>
      </c>
      <c r="Q85" s="124">
        <f>IF(RES_hhdet_tes!Q85=0,"",RES_hhdet_tes!Q85/RES_hhdet_fec!Q85)</f>
        <v>3.7067169987881536</v>
      </c>
      <c r="R85" s="124">
        <f>IF(RES_hhdet_tes!R85=0,"",RES_hhdet_tes!R85/RES_hhdet_fec!R85)</f>
        <v>3.864772502465923</v>
      </c>
      <c r="S85" s="124">
        <f>IF(RES_hhdet_tes!S85=0,"",RES_hhdet_tes!S85/RES_hhdet_fec!S85)</f>
        <v>4.0245136239819859</v>
      </c>
      <c r="T85" s="124">
        <f>IF(RES_hhdet_tes!T85=0,"",RES_hhdet_tes!T85/RES_hhdet_fec!T85)</f>
        <v>4.1889312227437827</v>
      </c>
      <c r="U85" s="124">
        <f>IF(RES_hhdet_tes!U85=0,"",RES_hhdet_tes!U85/RES_hhdet_fec!U85)</f>
        <v>4.3445734431020462</v>
      </c>
      <c r="V85" s="124">
        <f>IF(RES_hhdet_tes!V85=0,"",RES_hhdet_tes!V85/RES_hhdet_fec!V85)</f>
        <v>4.4766123966185312</v>
      </c>
      <c r="W85" s="124">
        <f>IF(RES_hhdet_tes!W85=0,"",RES_hhdet_tes!W85/RES_hhdet_fec!W85)</f>
        <v>4.5649771795638587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1.9429532402555638</v>
      </c>
      <c r="C86" s="111">
        <f>IF(RES_hhdet_tes!C86=0,"",RES_hhdet_tes!C86/RES_hhdet_fec!C86)</f>
        <v>2.0746322271901274</v>
      </c>
      <c r="D86" s="111">
        <f>IF(RES_hhdet_tes!D86=0,"",RES_hhdet_tes!D86/RES_hhdet_fec!D86)</f>
        <v>2.1851903596430895</v>
      </c>
      <c r="E86" s="111">
        <f>IF(RES_hhdet_tes!E86=0,"",RES_hhdet_tes!E86/RES_hhdet_fec!E86)</f>
        <v>2.3488496813849733</v>
      </c>
      <c r="F86" s="111">
        <f>IF(RES_hhdet_tes!F86=0,"",RES_hhdet_tes!F86/RES_hhdet_fec!F86)</f>
        <v>2.5347223026450161</v>
      </c>
      <c r="G86" s="111">
        <f>IF(RES_hhdet_tes!G86=0,"",RES_hhdet_tes!G86/RES_hhdet_fec!G86)</f>
        <v>2.7656342592718266</v>
      </c>
      <c r="H86" s="111">
        <f>IF(RES_hhdet_tes!H86=0,"",RES_hhdet_tes!H86/RES_hhdet_fec!H86)</f>
        <v>2.9295732095583649</v>
      </c>
      <c r="I86" s="111">
        <f>IF(RES_hhdet_tes!I86=0,"",RES_hhdet_tes!I86/RES_hhdet_fec!I86)</f>
        <v>3.0219391336809522</v>
      </c>
      <c r="J86" s="111">
        <f>IF(RES_hhdet_tes!J86=0,"",RES_hhdet_tes!J86/RES_hhdet_fec!J86)</f>
        <v>3.0890355324546075</v>
      </c>
      <c r="K86" s="111">
        <f>IF(RES_hhdet_tes!K86=0,"",RES_hhdet_tes!K86/RES_hhdet_fec!K86)</f>
        <v>3.1510740413279335</v>
      </c>
      <c r="L86" s="111">
        <f>IF(RES_hhdet_tes!L86=0,"",RES_hhdet_tes!L86/RES_hhdet_fec!L86)</f>
        <v>3.2167563418670477</v>
      </c>
      <c r="M86" s="111">
        <f>IF(RES_hhdet_tes!M86=0,"",RES_hhdet_tes!M86/RES_hhdet_fec!M86)</f>
        <v>3.2764246768128578</v>
      </c>
      <c r="N86" s="111">
        <f>IF(RES_hhdet_tes!N86=0,"",RES_hhdet_tes!N86/RES_hhdet_fec!N86)</f>
        <v>3.3558233920466809</v>
      </c>
      <c r="O86" s="111">
        <f>IF(RES_hhdet_tes!O86=0,"",RES_hhdet_tes!O86/RES_hhdet_fec!O86)</f>
        <v>3.4605788004073097</v>
      </c>
      <c r="P86" s="111">
        <f>IF(RES_hhdet_tes!P86=0,"",RES_hhdet_tes!P86/RES_hhdet_fec!P86)</f>
        <v>3.5825314674444861</v>
      </c>
      <c r="Q86" s="111">
        <f>IF(RES_hhdet_tes!Q86=0,"",RES_hhdet_tes!Q86/RES_hhdet_fec!Q86)</f>
        <v>3.7067169987881536</v>
      </c>
      <c r="R86" s="111">
        <f>IF(RES_hhdet_tes!R86=0,"",RES_hhdet_tes!R86/RES_hhdet_fec!R86)</f>
        <v>3.864772502465923</v>
      </c>
      <c r="S86" s="111">
        <f>IF(RES_hhdet_tes!S86=0,"",RES_hhdet_tes!S86/RES_hhdet_fec!S86)</f>
        <v>4.0245136239819859</v>
      </c>
      <c r="T86" s="111">
        <f>IF(RES_hhdet_tes!T86=0,"",RES_hhdet_tes!T86/RES_hhdet_fec!T86)</f>
        <v>4.1889312227437827</v>
      </c>
      <c r="U86" s="111">
        <f>IF(RES_hhdet_tes!U86=0,"",RES_hhdet_tes!U86/RES_hhdet_fec!U86)</f>
        <v>4.3445734431020462</v>
      </c>
      <c r="V86" s="111">
        <f>IF(RES_hhdet_tes!V86=0,"",RES_hhdet_tes!V86/RES_hhdet_fec!V86)</f>
        <v>4.4766123966185312</v>
      </c>
      <c r="W86" s="111">
        <f>IF(RES_hhdet_tes!W86=0,"",RES_hhdet_tes!W86/RES_hhdet_fec!W86)</f>
        <v>4.5649771795638587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0.63603359907113388</v>
      </c>
      <c r="C87" s="124">
        <f>IF(RES_hhdet_tes!C87=0,"",RES_hhdet_tes!C87/RES_hhdet_fec!C87)</f>
        <v>0.64009394262425101</v>
      </c>
      <c r="D87" s="124">
        <f>IF(RES_hhdet_tes!D87=0,"",RES_hhdet_tes!D87/RES_hhdet_fec!D87)</f>
        <v>0.64578843342523196</v>
      </c>
      <c r="E87" s="124">
        <f>IF(RES_hhdet_tes!E87=0,"",RES_hhdet_tes!E87/RES_hhdet_fec!E87)</f>
        <v>0.64975864717665399</v>
      </c>
      <c r="F87" s="124">
        <f>IF(RES_hhdet_tes!F87=0,"",RES_hhdet_tes!F87/RES_hhdet_fec!F87)</f>
        <v>0.65033637645923126</v>
      </c>
      <c r="G87" s="124">
        <f>IF(RES_hhdet_tes!G87=0,"",RES_hhdet_tes!G87/RES_hhdet_fec!G87)</f>
        <v>0.65391141786456464</v>
      </c>
      <c r="H87" s="124">
        <f>IF(RES_hhdet_tes!H87=0,"",RES_hhdet_tes!H87/RES_hhdet_fec!H87)</f>
        <v>0.65943796748812922</v>
      </c>
      <c r="I87" s="124">
        <f>IF(RES_hhdet_tes!I87=0,"",RES_hhdet_tes!I87/RES_hhdet_fec!I87)</f>
        <v>0.66726808544985394</v>
      </c>
      <c r="J87" s="124">
        <f>IF(RES_hhdet_tes!J87=0,"",RES_hhdet_tes!J87/RES_hhdet_fec!J87)</f>
        <v>0.67243160840889304</v>
      </c>
      <c r="K87" s="124">
        <f>IF(RES_hhdet_tes!K87=0,"",RES_hhdet_tes!K87/RES_hhdet_fec!K87)</f>
        <v>0.67923206166020222</v>
      </c>
      <c r="L87" s="124">
        <f>IF(RES_hhdet_tes!L87=0,"",RES_hhdet_tes!L87/RES_hhdet_fec!L87)</f>
        <v>0.68245873037983551</v>
      </c>
      <c r="M87" s="124">
        <f>IF(RES_hhdet_tes!M87=0,"",RES_hhdet_tes!M87/RES_hhdet_fec!M87)</f>
        <v>0.68541657477459084</v>
      </c>
      <c r="N87" s="124">
        <f>IF(RES_hhdet_tes!N87=0,"",RES_hhdet_tes!N87/RES_hhdet_fec!N87)</f>
        <v>0.68857314822855509</v>
      </c>
      <c r="O87" s="124">
        <f>IF(RES_hhdet_tes!O87=0,"",RES_hhdet_tes!O87/RES_hhdet_fec!O87)</f>
        <v>0.69588611459788963</v>
      </c>
      <c r="P87" s="124">
        <f>IF(RES_hhdet_tes!P87=0,"",RES_hhdet_tes!P87/RES_hhdet_fec!P87)</f>
        <v>0.70345953632076164</v>
      </c>
      <c r="Q87" s="124">
        <f>IF(RES_hhdet_tes!Q87=0,"",RES_hhdet_tes!Q87/RES_hhdet_fec!Q87)</f>
        <v>0.71409248014025262</v>
      </c>
      <c r="R87" s="124">
        <f>IF(RES_hhdet_tes!R87=0,"",RES_hhdet_tes!R87/RES_hhdet_fec!R87)</f>
        <v>0.72185600889617252</v>
      </c>
      <c r="S87" s="124">
        <f>IF(RES_hhdet_tes!S87=0,"",RES_hhdet_tes!S87/RES_hhdet_fec!S87)</f>
        <v>0.73182302176931768</v>
      </c>
      <c r="T87" s="124">
        <f>IF(RES_hhdet_tes!T87=0,"",RES_hhdet_tes!T87/RES_hhdet_fec!T87)</f>
        <v>0.74311311480515008</v>
      </c>
      <c r="U87" s="124">
        <f>IF(RES_hhdet_tes!U87=0,"",RES_hhdet_tes!U87/RES_hhdet_fec!U87)</f>
        <v>0.75260118834196055</v>
      </c>
      <c r="V87" s="124">
        <f>IF(RES_hhdet_tes!V87=0,"",RES_hhdet_tes!V87/RES_hhdet_fec!V87)</f>
        <v>0.76431731020719329</v>
      </c>
      <c r="W87" s="124">
        <f>IF(RES_hhdet_tes!W87=0,"",RES_hhdet_tes!W87/RES_hhdet_fec!W87)</f>
        <v>0.77239631299524081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0.48381183523875027</v>
      </c>
      <c r="C88" s="111">
        <f>IF(RES_hhdet_tes!C88=0,"",RES_hhdet_tes!C88/RES_hhdet_fec!C88)</f>
        <v>0.49698903605197053</v>
      </c>
      <c r="D88" s="111">
        <f>IF(RES_hhdet_tes!D88=0,"",RES_hhdet_tes!D88/RES_hhdet_fec!D88)</f>
        <v>0.51870304933291889</v>
      </c>
      <c r="E88" s="111">
        <f>IF(RES_hhdet_tes!E88=0,"",RES_hhdet_tes!E88/RES_hhdet_fec!E88)</f>
        <v>0.54411520468222152</v>
      </c>
      <c r="F88" s="111">
        <f>IF(RES_hhdet_tes!F88=0,"",RES_hhdet_tes!F88/RES_hhdet_fec!F88)</f>
        <v>0.56856452921318668</v>
      </c>
      <c r="G88" s="111">
        <f>IF(RES_hhdet_tes!G88=0,"",RES_hhdet_tes!G88/RES_hhdet_fec!G88)</f>
        <v>0.59735591922220566</v>
      </c>
      <c r="H88" s="111">
        <f>IF(RES_hhdet_tes!H88=0,"",RES_hhdet_tes!H88/RES_hhdet_fec!H88)</f>
        <v>0.6236681340371083</v>
      </c>
      <c r="I88" s="111">
        <f>IF(RES_hhdet_tes!I88=0,"",RES_hhdet_tes!I88/RES_hhdet_fec!I88)</f>
        <v>0.64878833962010773</v>
      </c>
      <c r="J88" s="111">
        <f>IF(RES_hhdet_tes!J88=0,"",RES_hhdet_tes!J88/RES_hhdet_fec!J88)</f>
        <v>0.6670420853043646</v>
      </c>
      <c r="K88" s="111">
        <f>IF(RES_hhdet_tes!K88=0,"",RES_hhdet_tes!K88/RES_hhdet_fec!K88)</f>
        <v>0.68123397811355824</v>
      </c>
      <c r="L88" s="111">
        <f>IF(RES_hhdet_tes!L88=0,"",RES_hhdet_tes!L88/RES_hhdet_fec!L88)</f>
        <v>0.69428645684283208</v>
      </c>
      <c r="M88" s="111">
        <f>IF(RES_hhdet_tes!M88=0,"",RES_hhdet_tes!M88/RES_hhdet_fec!M88)</f>
        <v>0.70468905722858943</v>
      </c>
      <c r="N88" s="111">
        <f>IF(RES_hhdet_tes!N88=0,"",RES_hhdet_tes!N88/RES_hhdet_fec!N88)</f>
        <v>0.71580062495247232</v>
      </c>
      <c r="O88" s="111">
        <f>IF(RES_hhdet_tes!O88=0,"",RES_hhdet_tes!O88/RES_hhdet_fec!O88)</f>
        <v>0.72628112297458336</v>
      </c>
      <c r="P88" s="111">
        <f>IF(RES_hhdet_tes!P88=0,"",RES_hhdet_tes!P88/RES_hhdet_fec!P88)</f>
        <v>0.72896836078679073</v>
      </c>
      <c r="Q88" s="111">
        <f>IF(RES_hhdet_tes!Q88=0,"",RES_hhdet_tes!Q88/RES_hhdet_fec!Q88)</f>
        <v>0.73424908388990084</v>
      </c>
      <c r="R88" s="111">
        <f>IF(RES_hhdet_tes!R88=0,"",RES_hhdet_tes!R88/RES_hhdet_fec!R88)</f>
        <v>0.74383243389492948</v>
      </c>
      <c r="S88" s="111">
        <f>IF(RES_hhdet_tes!S88=0,"",RES_hhdet_tes!S88/RES_hhdet_fec!S88)</f>
        <v>0.75827469363350775</v>
      </c>
      <c r="T88" s="111">
        <f>IF(RES_hhdet_tes!T88=0,"",RES_hhdet_tes!T88/RES_hhdet_fec!T88)</f>
        <v>0.77124187371646491</v>
      </c>
      <c r="U88" s="111">
        <f>IF(RES_hhdet_tes!U88=0,"",RES_hhdet_tes!U88/RES_hhdet_fec!U88)</f>
        <v>0.78381098191885745</v>
      </c>
      <c r="V88" s="111">
        <f>IF(RES_hhdet_tes!V88=0,"",RES_hhdet_tes!V88/RES_hhdet_fec!V88)</f>
        <v>0.79490497496713552</v>
      </c>
      <c r="W88" s="111">
        <f>IF(RES_hhdet_tes!W88=0,"",RES_hhdet_tes!W88/RES_hhdet_fec!W88)</f>
        <v>0.80872529391596804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>
        <f>IF(RES_hhdet_tes!I89=0,"",RES_hhdet_tes!I89/RES_hhdet_fec!I89)</f>
        <v>0.86836162932516647</v>
      </c>
      <c r="J89" s="111">
        <f>IF(RES_hhdet_tes!J89=0,"",RES_hhdet_tes!J89/RES_hhdet_fec!J89)</f>
        <v>0.85713266221589679</v>
      </c>
      <c r="K89" s="111">
        <f>IF(RES_hhdet_tes!K89=0,"",RES_hhdet_tes!K89/RES_hhdet_fec!K89)</f>
        <v>0.86007408109554506</v>
      </c>
      <c r="L89" s="111">
        <f>IF(RES_hhdet_tes!L89=0,"",RES_hhdet_tes!L89/RES_hhdet_fec!L89)</f>
        <v>0.8659307611349909</v>
      </c>
      <c r="M89" s="111">
        <f>IF(RES_hhdet_tes!M89=0,"",RES_hhdet_tes!M89/RES_hhdet_fec!M89)</f>
        <v>0.86942568370585915</v>
      </c>
      <c r="N89" s="111">
        <f>IF(RES_hhdet_tes!N89=0,"",RES_hhdet_tes!N89/RES_hhdet_fec!N89)</f>
        <v>0.86700439461668688</v>
      </c>
      <c r="O89" s="111">
        <f>IF(RES_hhdet_tes!O89=0,"",RES_hhdet_tes!O89/RES_hhdet_fec!O89)</f>
        <v>0.89175847282604137</v>
      </c>
      <c r="P89" s="111">
        <f>IF(RES_hhdet_tes!P89=0,"",RES_hhdet_tes!P89/RES_hhdet_fec!P89)</f>
        <v>0.89676974032813228</v>
      </c>
      <c r="Q89" s="111">
        <f>IF(RES_hhdet_tes!Q89=0,"",RES_hhdet_tes!Q89/RES_hhdet_fec!Q89)</f>
        <v>0.89174078295509662</v>
      </c>
      <c r="R89" s="111">
        <f>IF(RES_hhdet_tes!R89=0,"",RES_hhdet_tes!R89/RES_hhdet_fec!R89)</f>
        <v>0.88093930734776149</v>
      </c>
      <c r="S89" s="111">
        <f>IF(RES_hhdet_tes!S89=0,"",RES_hhdet_tes!S89/RES_hhdet_fec!S89)</f>
        <v>0.88247125242032121</v>
      </c>
      <c r="T89" s="111">
        <f>IF(RES_hhdet_tes!T89=0,"",RES_hhdet_tes!T89/RES_hhdet_fec!T89)</f>
        <v>0.89345422117467643</v>
      </c>
      <c r="U89" s="111">
        <f>IF(RES_hhdet_tes!U89=0,"",RES_hhdet_tes!U89/RES_hhdet_fec!U89)</f>
        <v>0.89191148854296332</v>
      </c>
      <c r="V89" s="111">
        <f>IF(RES_hhdet_tes!V89=0,"",RES_hhdet_tes!V89/RES_hhdet_fec!V89)</f>
        <v>0.90543834234675125</v>
      </c>
      <c r="W89" s="111">
        <f>IF(RES_hhdet_tes!W89=0,"",RES_hhdet_tes!W89/RES_hhdet_fec!W89)</f>
        <v>0.9044332708230729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>
        <f>IF(RES_hhdet_tes!I90=0,"",RES_hhdet_tes!I90/RES_hhdet_fec!I90)</f>
        <v>0.69768970460299951</v>
      </c>
      <c r="J90" s="112">
        <f>IF(RES_hhdet_tes!J90=0,"",RES_hhdet_tes!J90/RES_hhdet_fec!J90)</f>
        <v>0.70716900441846486</v>
      </c>
      <c r="K90" s="112">
        <f>IF(RES_hhdet_tes!K90=0,"",RES_hhdet_tes!K90/RES_hhdet_fec!K90)</f>
        <v>0.71664988244753991</v>
      </c>
      <c r="L90" s="112">
        <f>IF(RES_hhdet_tes!L90=0,"",RES_hhdet_tes!L90/RES_hhdet_fec!L90)</f>
        <v>0.72938398273843519</v>
      </c>
      <c r="M90" s="112">
        <f>IF(RES_hhdet_tes!M90=0,"",RES_hhdet_tes!M90/RES_hhdet_fec!M90)</f>
        <v>0.72938398273843508</v>
      </c>
      <c r="N90" s="112">
        <f>IF(RES_hhdet_tes!N90=0,"",RES_hhdet_tes!N90/RES_hhdet_fec!N90)</f>
        <v>0.72938398273843508</v>
      </c>
      <c r="O90" s="112">
        <f>IF(RES_hhdet_tes!O90=0,"",RES_hhdet_tes!O90/RES_hhdet_fec!O90)</f>
        <v>0.74314789889264965</v>
      </c>
      <c r="P90" s="112">
        <f>IF(RES_hhdet_tes!P90=0,"",RES_hhdet_tes!P90/RES_hhdet_fec!P90)</f>
        <v>0.74314789889264954</v>
      </c>
      <c r="Q90" s="112">
        <f>IF(RES_hhdet_tes!Q90=0,"",RES_hhdet_tes!Q90/RES_hhdet_fec!Q90)</f>
        <v>0.74763505343148107</v>
      </c>
      <c r="R90" s="112">
        <f>IF(RES_hhdet_tes!R90=0,"",RES_hhdet_tes!R90/RES_hhdet_fec!R90)</f>
        <v>0.76159535393365718</v>
      </c>
      <c r="S90" s="112">
        <f>IF(RES_hhdet_tes!S90=0,"",RES_hhdet_tes!S90/RES_hhdet_fec!S90)</f>
        <v>0.7731403589020126</v>
      </c>
      <c r="T90" s="112">
        <f>IF(RES_hhdet_tes!T90=0,"",RES_hhdet_tes!T90/RES_hhdet_fec!T90)</f>
        <v>0.78218404775175532</v>
      </c>
      <c r="U90" s="112">
        <f>IF(RES_hhdet_tes!U90=0,"",RES_hhdet_tes!U90/RES_hhdet_fec!U90)</f>
        <v>0.78218404775175521</v>
      </c>
      <c r="V90" s="112">
        <f>IF(RES_hhdet_tes!V90=0,"",RES_hhdet_tes!V90/RES_hhdet_fec!V90)</f>
        <v>0.78458995179093649</v>
      </c>
      <c r="W90" s="112">
        <f>IF(RES_hhdet_tes!W90=0,"",RES_hhdet_tes!W90/RES_hhdet_fec!W90)</f>
        <v>0.79411463055044795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0.57590824855109124</v>
      </c>
      <c r="C92" s="112">
        <f>IF(RES_hhdet_tes!C92=0,"",RES_hhdet_tes!C92/RES_hhdet_fec!C92)</f>
        <v>0.57950862502793576</v>
      </c>
      <c r="D92" s="112">
        <f>IF(RES_hhdet_tes!D92=0,"",RES_hhdet_tes!D92/RES_hhdet_fec!D92)</f>
        <v>0.58450766602316095</v>
      </c>
      <c r="E92" s="112">
        <f>IF(RES_hhdet_tes!E92=0,"",RES_hhdet_tes!E92/RES_hhdet_fec!E92)</f>
        <v>0.59190878540633829</v>
      </c>
      <c r="F92" s="112">
        <f>IF(RES_hhdet_tes!F92=0,"",RES_hhdet_tes!F92/RES_hhdet_fec!F92)</f>
        <v>0.59694733060896621</v>
      </c>
      <c r="G92" s="112">
        <f>IF(RES_hhdet_tes!G92=0,"",RES_hhdet_tes!G92/RES_hhdet_fec!G92)</f>
        <v>0.59979484307260589</v>
      </c>
      <c r="H92" s="112">
        <f>IF(RES_hhdet_tes!H92=0,"",RES_hhdet_tes!H92/RES_hhdet_fec!H92)</f>
        <v>0.60176432135345559</v>
      </c>
      <c r="I92" s="112">
        <f>IF(RES_hhdet_tes!I92=0,"",RES_hhdet_tes!I92/RES_hhdet_fec!I92)</f>
        <v>0.60306258489165598</v>
      </c>
      <c r="J92" s="112">
        <f>IF(RES_hhdet_tes!J92=0,"",RES_hhdet_tes!J92/RES_hhdet_fec!J92)</f>
        <v>0.60418316766488833</v>
      </c>
      <c r="K92" s="112">
        <f>IF(RES_hhdet_tes!K92=0,"",RES_hhdet_tes!K92/RES_hhdet_fec!K92)</f>
        <v>0.60646045093091239</v>
      </c>
      <c r="L92" s="112">
        <f>IF(RES_hhdet_tes!L92=0,"",RES_hhdet_tes!L92/RES_hhdet_fec!L92)</f>
        <v>0.60977081728542903</v>
      </c>
      <c r="M92" s="112">
        <f>IF(RES_hhdet_tes!M92=0,"",RES_hhdet_tes!M92/RES_hhdet_fec!M92)</f>
        <v>0.61516611640151186</v>
      </c>
      <c r="N92" s="112">
        <f>IF(RES_hhdet_tes!N92=0,"",RES_hhdet_tes!N92/RES_hhdet_fec!N92)</f>
        <v>0.6231589837723146</v>
      </c>
      <c r="O92" s="112">
        <f>IF(RES_hhdet_tes!O92=0,"",RES_hhdet_tes!O92/RES_hhdet_fec!O92)</f>
        <v>0.63268008777120666</v>
      </c>
      <c r="P92" s="112">
        <f>IF(RES_hhdet_tes!P92=0,"",RES_hhdet_tes!P92/RES_hhdet_fec!P92)</f>
        <v>0.64487136051006289</v>
      </c>
      <c r="Q92" s="112">
        <f>IF(RES_hhdet_tes!Q92=0,"",RES_hhdet_tes!Q92/RES_hhdet_fec!Q92)</f>
        <v>0.65852832184539356</v>
      </c>
      <c r="R92" s="112">
        <f>IF(RES_hhdet_tes!R92=0,"",RES_hhdet_tes!R92/RES_hhdet_fec!R92)</f>
        <v>0.67430735536246589</v>
      </c>
      <c r="S92" s="112">
        <f>IF(RES_hhdet_tes!S92=0,"",RES_hhdet_tes!S92/RES_hhdet_fec!S92)</f>
        <v>0.6920181779388126</v>
      </c>
      <c r="T92" s="112">
        <f>IF(RES_hhdet_tes!T92=0,"",RES_hhdet_tes!T92/RES_hhdet_fec!T92)</f>
        <v>0.71251310068719143</v>
      </c>
      <c r="U92" s="112">
        <f>IF(RES_hhdet_tes!U92=0,"",RES_hhdet_tes!U92/RES_hhdet_fec!U92)</f>
        <v>0.73465303409637805</v>
      </c>
      <c r="V92" s="112">
        <f>IF(RES_hhdet_tes!V92=0,"",RES_hhdet_tes!V92/RES_hhdet_fec!V92)</f>
        <v>0.75542566249703458</v>
      </c>
      <c r="W92" s="112">
        <f>IF(RES_hhdet_tes!W92=0,"",RES_hhdet_tes!W92/RES_hhdet_fec!W92)</f>
        <v>0.77043039017933168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>
        <f>IF(RES_hhdet_tes!E93=0,"",RES_hhdet_tes!E93/RES_hhdet_fec!E93)</f>
        <v>0.77251085394684371</v>
      </c>
      <c r="F93" s="113">
        <f>IF(RES_hhdet_tes!F93=0,"",RES_hhdet_tes!F93/RES_hhdet_fec!F93)</f>
        <v>0.7836167261976843</v>
      </c>
      <c r="G93" s="113">
        <f>IF(RES_hhdet_tes!G93=0,"",RES_hhdet_tes!G93/RES_hhdet_fec!G93)</f>
        <v>0.78155188507013307</v>
      </c>
      <c r="H93" s="113">
        <f>IF(RES_hhdet_tes!H93=0,"",RES_hhdet_tes!H93/RES_hhdet_fec!H93)</f>
        <v>0.77971696031882898</v>
      </c>
      <c r="I93" s="113">
        <f>IF(RES_hhdet_tes!I93=0,"",RES_hhdet_tes!I93/RES_hhdet_fec!I93)</f>
        <v>0.77187238209358999</v>
      </c>
      <c r="J93" s="113">
        <f>IF(RES_hhdet_tes!J93=0,"",RES_hhdet_tes!J93/RES_hhdet_fec!J93)</f>
        <v>0.79214892496169087</v>
      </c>
      <c r="K93" s="113">
        <f>IF(RES_hhdet_tes!K93=0,"",RES_hhdet_tes!K93/RES_hhdet_fec!K93)</f>
        <v>0.79094951210507281</v>
      </c>
      <c r="L93" s="113">
        <f>IF(RES_hhdet_tes!L93=0,"",RES_hhdet_tes!L93/RES_hhdet_fec!L93)</f>
        <v>0.79235929267083216</v>
      </c>
      <c r="M93" s="113">
        <f>IF(RES_hhdet_tes!M93=0,"",RES_hhdet_tes!M93/RES_hhdet_fec!M93)</f>
        <v>0.7995576702274243</v>
      </c>
      <c r="N93" s="113">
        <f>IF(RES_hhdet_tes!N93=0,"",RES_hhdet_tes!N93/RES_hhdet_fec!N93)</f>
        <v>0.79783875729421483</v>
      </c>
      <c r="O93" s="113">
        <f>IF(RES_hhdet_tes!O93=0,"",RES_hhdet_tes!O93/RES_hhdet_fec!O93)</f>
        <v>0.83165794884720556</v>
      </c>
      <c r="P93" s="113">
        <f>IF(RES_hhdet_tes!P93=0,"",RES_hhdet_tes!P93/RES_hhdet_fec!P93)</f>
        <v>0.84826443315427091</v>
      </c>
      <c r="Q93" s="113">
        <f>IF(RES_hhdet_tes!Q93=0,"",RES_hhdet_tes!Q93/RES_hhdet_fec!Q93)</f>
        <v>0.84811392781969863</v>
      </c>
      <c r="R93" s="113">
        <f>IF(RES_hhdet_tes!R93=0,"",RES_hhdet_tes!R93/RES_hhdet_fec!R93)</f>
        <v>0.83745242296865352</v>
      </c>
      <c r="S93" s="113">
        <f>IF(RES_hhdet_tes!S93=0,"",RES_hhdet_tes!S93/RES_hhdet_fec!S93)</f>
        <v>0.84131805907206059</v>
      </c>
      <c r="T93" s="113">
        <f>IF(RES_hhdet_tes!T93=0,"",RES_hhdet_tes!T93/RES_hhdet_fec!T93)</f>
        <v>0.8589947767727818</v>
      </c>
      <c r="U93" s="113">
        <f>IF(RES_hhdet_tes!U93=0,"",RES_hhdet_tes!U93/RES_hhdet_fec!U93)</f>
        <v>0.86316417347614083</v>
      </c>
      <c r="V93" s="113">
        <f>IF(RES_hhdet_tes!V93=0,"",RES_hhdet_tes!V93/RES_hhdet_fec!V93)</f>
        <v>0.88526253439272284</v>
      </c>
      <c r="W93" s="113">
        <f>IF(RES_hhdet_tes!W93=0,"",RES_hhdet_tes!W93/RES_hhdet_fec!W93)</f>
        <v>0.88844808171706824</v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>
        <f>IF(RES_hhdet_tes!E94=0,"",RES_hhdet_tes!E94/RES_hhdet_fec!E94)</f>
        <v>0.59920249132669012</v>
      </c>
      <c r="F94" s="111">
        <f>IF(RES_hhdet_tes!F94=0,"",RES_hhdet_tes!F94/RES_hhdet_fec!F94)</f>
        <v>0.59986360046636833</v>
      </c>
      <c r="G94" s="111">
        <f>IF(RES_hhdet_tes!G94=0,"",RES_hhdet_tes!G94/RES_hhdet_fec!G94)</f>
        <v>0.60189179169819218</v>
      </c>
      <c r="H94" s="111">
        <f>IF(RES_hhdet_tes!H94=0,"",RES_hhdet_tes!H94/RES_hhdet_fec!H94)</f>
        <v>0.60277184982848897</v>
      </c>
      <c r="I94" s="111">
        <f>IF(RES_hhdet_tes!I94=0,"",RES_hhdet_tes!I94/RES_hhdet_fec!I94)</f>
        <v>0.6048477957181233</v>
      </c>
      <c r="J94" s="111">
        <f>IF(RES_hhdet_tes!J94=0,"",RES_hhdet_tes!J94/RES_hhdet_fec!J94)</f>
        <v>0.60607491501967559</v>
      </c>
      <c r="K94" s="111">
        <f>IF(RES_hhdet_tes!K94=0,"",RES_hhdet_tes!K94/RES_hhdet_fec!K94)</f>
        <v>0.61042069363649942</v>
      </c>
      <c r="L94" s="111">
        <f>IF(RES_hhdet_tes!L94=0,"",RES_hhdet_tes!L94/RES_hhdet_fec!L94)</f>
        <v>0.61389544505907856</v>
      </c>
      <c r="M94" s="111">
        <f>IF(RES_hhdet_tes!M94=0,"",RES_hhdet_tes!M94/RES_hhdet_fec!M94)</f>
        <v>0.61815554448732679</v>
      </c>
      <c r="N94" s="111">
        <f>IF(RES_hhdet_tes!N94=0,"",RES_hhdet_tes!N94/RES_hhdet_fec!N94)</f>
        <v>0.62054825821296666</v>
      </c>
      <c r="O94" s="111">
        <f>IF(RES_hhdet_tes!O94=0,"",RES_hhdet_tes!O94/RES_hhdet_fec!O94)</f>
        <v>0.63416596835724393</v>
      </c>
      <c r="P94" s="111">
        <f>IF(RES_hhdet_tes!P94=0,"",RES_hhdet_tes!P94/RES_hhdet_fec!P94)</f>
        <v>0.65058338610486743</v>
      </c>
      <c r="Q94" s="111">
        <f>IF(RES_hhdet_tes!Q94=0,"",RES_hhdet_tes!Q94/RES_hhdet_fec!Q94)</f>
        <v>0.66695093376867165</v>
      </c>
      <c r="R94" s="111">
        <f>IF(RES_hhdet_tes!R94=0,"",RES_hhdet_tes!R94/RES_hhdet_fec!R94)</f>
        <v>0.68985164027083334</v>
      </c>
      <c r="S94" s="111">
        <f>IF(RES_hhdet_tes!S94=0,"",RES_hhdet_tes!S94/RES_hhdet_fec!S94)</f>
        <v>0.70634317892810605</v>
      </c>
      <c r="T94" s="111">
        <f>IF(RES_hhdet_tes!T94=0,"",RES_hhdet_tes!T94/RES_hhdet_fec!T94)</f>
        <v>0.72255095861118201</v>
      </c>
      <c r="U94" s="111">
        <f>IF(RES_hhdet_tes!U94=0,"",RES_hhdet_tes!U94/RES_hhdet_fec!U94)</f>
        <v>0.73277734612990797</v>
      </c>
      <c r="V94" s="111">
        <f>IF(RES_hhdet_tes!V94=0,"",RES_hhdet_tes!V94/RES_hhdet_fec!V94)</f>
        <v>0.7454923720173936</v>
      </c>
      <c r="W94" s="111">
        <f>IF(RES_hhdet_tes!W94=0,"",RES_hhdet_tes!W94/RES_hhdet_fec!W94)</f>
        <v>0.76391203082487569</v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0.64520688177251617</v>
      </c>
      <c r="C96" s="112">
        <f>IF(RES_hhdet_tes!C96=0,"",RES_hhdet_tes!C96/RES_hhdet_fec!C96)</f>
        <v>0.64891544582099525</v>
      </c>
      <c r="D96" s="112">
        <f>IF(RES_hhdet_tes!D96=0,"",RES_hhdet_tes!D96/RES_hhdet_fec!D96)</f>
        <v>0.65379344466173417</v>
      </c>
      <c r="E96" s="112">
        <f>IF(RES_hhdet_tes!E96=0,"",RES_hhdet_tes!E96/RES_hhdet_fec!E96)</f>
        <v>0.65854786524656417</v>
      </c>
      <c r="F96" s="112">
        <f>IF(RES_hhdet_tes!F96=0,"",RES_hhdet_tes!F96/RES_hhdet_fec!F96)</f>
        <v>0.66284810840924524</v>
      </c>
      <c r="G96" s="112">
        <f>IF(RES_hhdet_tes!G96=0,"",RES_hhdet_tes!G96/RES_hhdet_fec!G96)</f>
        <v>0.66759364163095092</v>
      </c>
      <c r="H96" s="112">
        <f>IF(RES_hhdet_tes!H96=0,"",RES_hhdet_tes!H96/RES_hhdet_fec!H96)</f>
        <v>0.67163765840434075</v>
      </c>
      <c r="I96" s="112">
        <f>IF(RES_hhdet_tes!I96=0,"",RES_hhdet_tes!I96/RES_hhdet_fec!I96)</f>
        <v>0.67377580856267916</v>
      </c>
      <c r="J96" s="112">
        <f>IF(RES_hhdet_tes!J96=0,"",RES_hhdet_tes!J96/RES_hhdet_fec!J96)</f>
        <v>0.67485280496714239</v>
      </c>
      <c r="K96" s="112">
        <f>IF(RES_hhdet_tes!K96=0,"",RES_hhdet_tes!K96/RES_hhdet_fec!K96)</f>
        <v>0.67595123014513525</v>
      </c>
      <c r="L96" s="112">
        <f>IF(RES_hhdet_tes!L96=0,"",RES_hhdet_tes!L96/RES_hhdet_fec!L96)</f>
        <v>0.67736970495286541</v>
      </c>
      <c r="M96" s="112">
        <f>IF(RES_hhdet_tes!M96=0,"",RES_hhdet_tes!M96/RES_hhdet_fec!M96)</f>
        <v>0.6788884328658279</v>
      </c>
      <c r="N96" s="112">
        <f>IF(RES_hhdet_tes!N96=0,"",RES_hhdet_tes!N96/RES_hhdet_fec!N96)</f>
        <v>0.68149494666300481</v>
      </c>
      <c r="O96" s="112">
        <f>IF(RES_hhdet_tes!O96=0,"",RES_hhdet_tes!O96/RES_hhdet_fec!O96)</f>
        <v>0.68527307400658166</v>
      </c>
      <c r="P96" s="112">
        <f>IF(RES_hhdet_tes!P96=0,"",RES_hhdet_tes!P96/RES_hhdet_fec!P96)</f>
        <v>0.69078087333442628</v>
      </c>
      <c r="Q96" s="112">
        <f>IF(RES_hhdet_tes!Q96=0,"",RES_hhdet_tes!Q96/RES_hhdet_fec!Q96)</f>
        <v>0.69852341928583728</v>
      </c>
      <c r="R96" s="112">
        <f>IF(RES_hhdet_tes!R96=0,"",RES_hhdet_tes!R96/RES_hhdet_fec!R96)</f>
        <v>0.70709558314819609</v>
      </c>
      <c r="S96" s="112">
        <f>IF(RES_hhdet_tes!S96=0,"",RES_hhdet_tes!S96/RES_hhdet_fec!S96)</f>
        <v>0.71512211408492909</v>
      </c>
      <c r="T96" s="112">
        <f>IF(RES_hhdet_tes!T96=0,"",RES_hhdet_tes!T96/RES_hhdet_fec!T96)</f>
        <v>0.72391555709121236</v>
      </c>
      <c r="U96" s="112">
        <f>IF(RES_hhdet_tes!U96=0,"",RES_hhdet_tes!U96/RES_hhdet_fec!U96)</f>
        <v>0.73278287249856788</v>
      </c>
      <c r="V96" s="112">
        <f>IF(RES_hhdet_tes!V96=0,"",RES_hhdet_tes!V96/RES_hhdet_fec!V96)</f>
        <v>0.74247342771572367</v>
      </c>
      <c r="W96" s="112">
        <f>IF(RES_hhdet_tes!W96=0,"",RES_hhdet_tes!W96/RES_hhdet_fec!W96)</f>
        <v>0.75090035939844768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0.80754175166291597</v>
      </c>
      <c r="C97" s="113">
        <f>IF(RES_hhdet_tes!C97=0,"",RES_hhdet_tes!C97/RES_hhdet_fec!C97)</f>
        <v>0.82170326219955014</v>
      </c>
      <c r="D97" s="113">
        <f>IF(RES_hhdet_tes!D97=0,"",RES_hhdet_tes!D97/RES_hhdet_fec!D97)</f>
        <v>0.82049483475099427</v>
      </c>
      <c r="E97" s="113">
        <f>IF(RES_hhdet_tes!E97=0,"",RES_hhdet_tes!E97/RES_hhdet_fec!E97)</f>
        <v>0.82039233872441286</v>
      </c>
      <c r="F97" s="113">
        <f>IF(RES_hhdet_tes!F97=0,"",RES_hhdet_tes!F97/RES_hhdet_fec!F97)</f>
        <v>0.82977574453527492</v>
      </c>
      <c r="G97" s="113">
        <f>IF(RES_hhdet_tes!G97=0,"",RES_hhdet_tes!G97/RES_hhdet_fec!G97)</f>
        <v>0.82751585779835379</v>
      </c>
      <c r="H97" s="113">
        <f>IF(RES_hhdet_tes!H97=0,"",RES_hhdet_tes!H97/RES_hhdet_fec!H97)</f>
        <v>0.82708000082458832</v>
      </c>
      <c r="I97" s="113">
        <f>IF(RES_hhdet_tes!I97=0,"",RES_hhdet_tes!I97/RES_hhdet_fec!I97)</f>
        <v>0.82113960321913448</v>
      </c>
      <c r="J97" s="113">
        <f>IF(RES_hhdet_tes!J97=0,"",RES_hhdet_tes!J97/RES_hhdet_fec!J97)</f>
        <v>0.83791968516628701</v>
      </c>
      <c r="K97" s="113">
        <f>IF(RES_hhdet_tes!K97=0,"",RES_hhdet_tes!K97/RES_hhdet_fec!K97)</f>
        <v>0.83553305733531791</v>
      </c>
      <c r="L97" s="113">
        <f>IF(RES_hhdet_tes!L97=0,"",RES_hhdet_tes!L97/RES_hhdet_fec!L97)</f>
        <v>0.83532454672887047</v>
      </c>
      <c r="M97" s="113">
        <f>IF(RES_hhdet_tes!M97=0,"",RES_hhdet_tes!M97/RES_hhdet_fec!M97)</f>
        <v>0.83957105602143833</v>
      </c>
      <c r="N97" s="113">
        <f>IF(RES_hhdet_tes!N97=0,"",RES_hhdet_tes!N97/RES_hhdet_fec!N97)</f>
        <v>0.83727444911756588</v>
      </c>
      <c r="O97" s="113">
        <f>IF(RES_hhdet_tes!O97=0,"",RES_hhdet_tes!O97/RES_hhdet_fec!O97)</f>
        <v>0.86086851371303663</v>
      </c>
      <c r="P97" s="113">
        <f>IF(RES_hhdet_tes!P97=0,"",RES_hhdet_tes!P97/RES_hhdet_fec!P97)</f>
        <v>0.87070353707904458</v>
      </c>
      <c r="Q97" s="113">
        <f>IF(RES_hhdet_tes!Q97=0,"",RES_hhdet_tes!Q97/RES_hhdet_fec!Q97)</f>
        <v>0.86822299844194817</v>
      </c>
      <c r="R97" s="113">
        <f>IF(RES_hhdet_tes!R97=0,"",RES_hhdet_tes!R97/RES_hhdet_fec!R97)</f>
        <v>0.85158316525011368</v>
      </c>
      <c r="S97" s="113">
        <f>IF(RES_hhdet_tes!S97=0,"",RES_hhdet_tes!S97/RES_hhdet_fec!S97)</f>
        <v>0.85134869252896106</v>
      </c>
      <c r="T97" s="113">
        <f>IF(RES_hhdet_tes!T97=0,"",RES_hhdet_tes!T97/RES_hhdet_fec!T97)</f>
        <v>0.86208540986361326</v>
      </c>
      <c r="U97" s="113">
        <f>IF(RES_hhdet_tes!U97=0,"",RES_hhdet_tes!U97/RES_hhdet_fec!U97)</f>
        <v>0.86329862825937986</v>
      </c>
      <c r="V97" s="113">
        <f>IF(RES_hhdet_tes!V97=0,"",RES_hhdet_tes!V97/RES_hhdet_fec!V97)</f>
        <v>0.88183655934156546</v>
      </c>
      <c r="W97" s="113">
        <f>IF(RES_hhdet_tes!W97=0,"",RES_hhdet_tes!W97/RES_hhdet_fec!W97)</f>
        <v>0.87941984015723351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0.64520688177251617</v>
      </c>
      <c r="C98" s="111">
        <f>IF(RES_hhdet_tes!C98=0,"",RES_hhdet_tes!C98/RES_hhdet_fec!C98)</f>
        <v>0.66112394017429588</v>
      </c>
      <c r="D98" s="111">
        <f>IF(RES_hhdet_tes!D98=0,"",RES_hhdet_tes!D98/RES_hhdet_fec!D98)</f>
        <v>0.66433112173011977</v>
      </c>
      <c r="E98" s="111">
        <f>IF(RES_hhdet_tes!E98=0,"",RES_hhdet_tes!E98/RES_hhdet_fec!E98)</f>
        <v>0.66797027857609115</v>
      </c>
      <c r="F98" s="111">
        <f>IF(RES_hhdet_tes!F98=0,"",RES_hhdet_tes!F98/RES_hhdet_fec!F98)</f>
        <v>0.66864594464069016</v>
      </c>
      <c r="G98" s="111">
        <f>IF(RES_hhdet_tes!G98=0,"",RES_hhdet_tes!G98/RES_hhdet_fec!G98)</f>
        <v>0.6697225074809573</v>
      </c>
      <c r="H98" s="111">
        <f>IF(RES_hhdet_tes!H98=0,"",RES_hhdet_tes!H98/RES_hhdet_fec!H98)</f>
        <v>0.67225115839930127</v>
      </c>
      <c r="I98" s="111">
        <f>IF(RES_hhdet_tes!I98=0,"",RES_hhdet_tes!I98/RES_hhdet_fec!I98)</f>
        <v>0.67511742301407229</v>
      </c>
      <c r="J98" s="111">
        <f>IF(RES_hhdet_tes!J98=0,"",RES_hhdet_tes!J98/RES_hhdet_fec!J98)</f>
        <v>0.67621457230859638</v>
      </c>
      <c r="K98" s="111">
        <f>IF(RES_hhdet_tes!K98=0,"",RES_hhdet_tes!K98/RES_hhdet_fec!K98)</f>
        <v>0.67809686843221573</v>
      </c>
      <c r="L98" s="111">
        <f>IF(RES_hhdet_tes!L98=0,"",RES_hhdet_tes!L98/RES_hhdet_fec!L98)</f>
        <v>0.67892339407254398</v>
      </c>
      <c r="M98" s="111">
        <f>IF(RES_hhdet_tes!M98=0,"",RES_hhdet_tes!M98/RES_hhdet_fec!M98)</f>
        <v>0.67992242653211532</v>
      </c>
      <c r="N98" s="111">
        <f>IF(RES_hhdet_tes!N98=0,"",RES_hhdet_tes!N98/RES_hhdet_fec!N98)</f>
        <v>0.680867887060147</v>
      </c>
      <c r="O98" s="111">
        <f>IF(RES_hhdet_tes!O98=0,"",RES_hhdet_tes!O98/RES_hhdet_fec!O98)</f>
        <v>0.68485697873703655</v>
      </c>
      <c r="P98" s="111">
        <f>IF(RES_hhdet_tes!P98=0,"",RES_hhdet_tes!P98/RES_hhdet_fec!P98)</f>
        <v>0.69178010626855746</v>
      </c>
      <c r="Q98" s="111">
        <f>IF(RES_hhdet_tes!Q98=0,"",RES_hhdet_tes!Q98/RES_hhdet_fec!Q98)</f>
        <v>0.70304052373750381</v>
      </c>
      <c r="R98" s="111">
        <f>IF(RES_hhdet_tes!R98=0,"",RES_hhdet_tes!R98/RES_hhdet_fec!R98)</f>
        <v>0.71248459017817578</v>
      </c>
      <c r="S98" s="111">
        <f>IF(RES_hhdet_tes!S98=0,"",RES_hhdet_tes!S98/RES_hhdet_fec!S98)</f>
        <v>0.72227384080717683</v>
      </c>
      <c r="T98" s="111">
        <f>IF(RES_hhdet_tes!T98=0,"",RES_hhdet_tes!T98/RES_hhdet_fec!T98)</f>
        <v>0.72805511120156674</v>
      </c>
      <c r="U98" s="111">
        <f>IF(RES_hhdet_tes!U98=0,"",RES_hhdet_tes!U98/RES_hhdet_fec!U98)</f>
        <v>0.73318916397097911</v>
      </c>
      <c r="V98" s="111">
        <f>IF(RES_hhdet_tes!V98=0,"",RES_hhdet_tes!V98/RES_hhdet_fec!V98)</f>
        <v>0.73942879888093105</v>
      </c>
      <c r="W98" s="111">
        <f>IF(RES_hhdet_tes!W98=0,"",RES_hhdet_tes!W98/RES_hhdet_fec!W98)</f>
        <v>0.74794174044977535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0.74716766557761494</v>
      </c>
      <c r="C100" s="124">
        <f>IF(RES_hhdet_tes!C100=0,"",RES_hhdet_tes!C100/RES_hhdet_fec!C100)</f>
        <v>0.7494037198947604</v>
      </c>
      <c r="D100" s="124">
        <f>IF(RES_hhdet_tes!D100=0,"",RES_hhdet_tes!D100/RES_hhdet_fec!D100)</f>
        <v>0.75183366922567496</v>
      </c>
      <c r="E100" s="124">
        <f>IF(RES_hhdet_tes!E100=0,"",RES_hhdet_tes!E100/RES_hhdet_fec!E100)</f>
        <v>0.75459408990360288</v>
      </c>
      <c r="F100" s="124">
        <f>IF(RES_hhdet_tes!F100=0,"",RES_hhdet_tes!F100/RES_hhdet_fec!F100)</f>
        <v>0.75721549397518917</v>
      </c>
      <c r="G100" s="124">
        <f>IF(RES_hhdet_tes!G100=0,"",RES_hhdet_tes!G100/RES_hhdet_fec!G100)</f>
        <v>0.76021737748014007</v>
      </c>
      <c r="H100" s="124">
        <f>IF(RES_hhdet_tes!H100=0,"",RES_hhdet_tes!H100/RES_hhdet_fec!H100)</f>
        <v>0.76103461094522162</v>
      </c>
      <c r="I100" s="124">
        <f>IF(RES_hhdet_tes!I100=0,"",RES_hhdet_tes!I100/RES_hhdet_fec!I100)</f>
        <v>0.76117357402357921</v>
      </c>
      <c r="J100" s="124">
        <f>IF(RES_hhdet_tes!J100=0,"",RES_hhdet_tes!J100/RES_hhdet_fec!J100)</f>
        <v>0.76196371366804638</v>
      </c>
      <c r="K100" s="124">
        <f>IF(RES_hhdet_tes!K100=0,"",RES_hhdet_tes!K100/RES_hhdet_fec!K100)</f>
        <v>0.76198011451875702</v>
      </c>
      <c r="L100" s="124">
        <f>IF(RES_hhdet_tes!L100=0,"",RES_hhdet_tes!L100/RES_hhdet_fec!L100)</f>
        <v>0.76370110056668705</v>
      </c>
      <c r="M100" s="124">
        <f>IF(RES_hhdet_tes!M100=0,"",RES_hhdet_tes!M100/RES_hhdet_fec!M100)</f>
        <v>0.76400608789868296</v>
      </c>
      <c r="N100" s="124">
        <f>IF(RES_hhdet_tes!N100=0,"",RES_hhdet_tes!N100/RES_hhdet_fec!N100)</f>
        <v>0.76622001445642784</v>
      </c>
      <c r="O100" s="124">
        <f>IF(RES_hhdet_tes!O100=0,"",RES_hhdet_tes!O100/RES_hhdet_fec!O100)</f>
        <v>0.76873085135479524</v>
      </c>
      <c r="P100" s="124">
        <f>IF(RES_hhdet_tes!P100=0,"",RES_hhdet_tes!P100/RES_hhdet_fec!P100)</f>
        <v>0.77039947470717629</v>
      </c>
      <c r="Q100" s="124">
        <f>IF(RES_hhdet_tes!Q100=0,"",RES_hhdet_tes!Q100/RES_hhdet_fec!Q100)</f>
        <v>0.77608513246622568</v>
      </c>
      <c r="R100" s="124">
        <f>IF(RES_hhdet_tes!R100=0,"",RES_hhdet_tes!R100/RES_hhdet_fec!R100)</f>
        <v>0.78023124589957082</v>
      </c>
      <c r="S100" s="124">
        <f>IF(RES_hhdet_tes!S100=0,"",RES_hhdet_tes!S100/RES_hhdet_fec!S100)</f>
        <v>0.78660899664295614</v>
      </c>
      <c r="T100" s="124">
        <f>IF(RES_hhdet_tes!T100=0,"",RES_hhdet_tes!T100/RES_hhdet_fec!T100)</f>
        <v>0.79397932598619403</v>
      </c>
      <c r="U100" s="124">
        <f>IF(RES_hhdet_tes!U100=0,"",RES_hhdet_tes!U100/RES_hhdet_fec!U100)</f>
        <v>0.80164252175410644</v>
      </c>
      <c r="V100" s="124">
        <f>IF(RES_hhdet_tes!V100=0,"",RES_hhdet_tes!V100/RES_hhdet_fec!V100)</f>
        <v>0.81460458466810937</v>
      </c>
      <c r="W100" s="124">
        <f>IF(RES_hhdet_tes!W100=0,"",RES_hhdet_tes!W100/RES_hhdet_fec!W100)</f>
        <v>0.82500545403686021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0.60782016510697878</v>
      </c>
      <c r="C102" s="111">
        <f>IF(RES_hhdet_tes!C102=0,"",RES_hhdet_tes!C102/RES_hhdet_fec!C102)</f>
        <v>0.60912489186663465</v>
      </c>
      <c r="D102" s="111">
        <f>IF(RES_hhdet_tes!D102=0,"",RES_hhdet_tes!D102/RES_hhdet_fec!D102)</f>
        <v>0.61073220452905241</v>
      </c>
      <c r="E102" s="111">
        <f>IF(RES_hhdet_tes!E102=0,"",RES_hhdet_tes!E102/RES_hhdet_fec!E102)</f>
        <v>0.61206607467429086</v>
      </c>
      <c r="F102" s="111">
        <f>IF(RES_hhdet_tes!F102=0,"",RES_hhdet_tes!F102/RES_hhdet_fec!F102)</f>
        <v>0.61311393823571603</v>
      </c>
      <c r="G102" s="111">
        <f>IF(RES_hhdet_tes!G102=0,"",RES_hhdet_tes!G102/RES_hhdet_fec!G102)</f>
        <v>0.61396240444524319</v>
      </c>
      <c r="H102" s="111">
        <f>IF(RES_hhdet_tes!H102=0,"",RES_hhdet_tes!H102/RES_hhdet_fec!H102)</f>
        <v>0.61456049563384385</v>
      </c>
      <c r="I102" s="111">
        <f>IF(RES_hhdet_tes!I102=0,"",RES_hhdet_tes!I102/RES_hhdet_fec!I102)</f>
        <v>0.61483026935144858</v>
      </c>
      <c r="J102" s="111">
        <f>IF(RES_hhdet_tes!J102=0,"",RES_hhdet_tes!J102/RES_hhdet_fec!J102)</f>
        <v>0.61493539733146652</v>
      </c>
      <c r="K102" s="111">
        <f>IF(RES_hhdet_tes!K102=0,"",RES_hhdet_tes!K102/RES_hhdet_fec!K102)</f>
        <v>0.61504866138659808</v>
      </c>
      <c r="L102" s="111">
        <f>IF(RES_hhdet_tes!L102=0,"",RES_hhdet_tes!L102/RES_hhdet_fec!L102)</f>
        <v>0.61514936442788259</v>
      </c>
      <c r="M102" s="111">
        <f>IF(RES_hhdet_tes!M102=0,"",RES_hhdet_tes!M102/RES_hhdet_fec!M102)</f>
        <v>0.61523324905000087</v>
      </c>
      <c r="N102" s="111">
        <f>IF(RES_hhdet_tes!N102=0,"",RES_hhdet_tes!N102/RES_hhdet_fec!N102)</f>
        <v>0.61531141108883447</v>
      </c>
      <c r="O102" s="111">
        <f>IF(RES_hhdet_tes!O102=0,"",RES_hhdet_tes!O102/RES_hhdet_fec!O102)</f>
        <v>0.61538257634049398</v>
      </c>
      <c r="P102" s="111">
        <f>IF(RES_hhdet_tes!P102=0,"",RES_hhdet_tes!P102/RES_hhdet_fec!P102)</f>
        <v>0.61544662379275228</v>
      </c>
      <c r="Q102" s="111">
        <f>IF(RES_hhdet_tes!Q102=0,"",RES_hhdet_tes!Q102/RES_hhdet_fec!Q102)</f>
        <v>0.61549947502036051</v>
      </c>
      <c r="R102" s="111">
        <f>IF(RES_hhdet_tes!R102=0,"",RES_hhdet_tes!R102/RES_hhdet_fec!R102)</f>
        <v>0.6156135418248817</v>
      </c>
      <c r="S102" s="111">
        <f>IF(RES_hhdet_tes!S102=0,"",RES_hhdet_tes!S102/RES_hhdet_fec!S102)</f>
        <v>0.61581094194738017</v>
      </c>
      <c r="T102" s="111">
        <f>IF(RES_hhdet_tes!T102=0,"",RES_hhdet_tes!T102/RES_hhdet_fec!T102)</f>
        <v>0.61607781294423536</v>
      </c>
      <c r="U102" s="111">
        <f>IF(RES_hhdet_tes!U102=0,"",RES_hhdet_tes!U102/RES_hhdet_fec!U102)</f>
        <v>0.61644861730263967</v>
      </c>
      <c r="V102" s="111">
        <f>IF(RES_hhdet_tes!V102=0,"",RES_hhdet_tes!V102/RES_hhdet_fec!V102)</f>
        <v>0.61688702435480802</v>
      </c>
      <c r="W102" s="111">
        <f>IF(RES_hhdet_tes!W102=0,"",RES_hhdet_tes!W102/RES_hhdet_fec!W102)</f>
        <v>0.61751448844415324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0.75383693184338896</v>
      </c>
      <c r="C103" s="45">
        <f>IF(RES_hhdet_tes!C103=0,"",RES_hhdet_tes!C103/RES_hhdet_fec!C103)</f>
        <v>0.75626727520858794</v>
      </c>
      <c r="D103" s="45">
        <f>IF(RES_hhdet_tes!D103=0,"",RES_hhdet_tes!D103/RES_hhdet_fec!D103)</f>
        <v>0.75951528564557136</v>
      </c>
      <c r="E103" s="45">
        <f>IF(RES_hhdet_tes!E103=0,"",RES_hhdet_tes!E103/RES_hhdet_fec!E103)</f>
        <v>0.76309588157856756</v>
      </c>
      <c r="F103" s="45">
        <f>IF(RES_hhdet_tes!F103=0,"",RES_hhdet_tes!F103/RES_hhdet_fec!F103)</f>
        <v>0.76636900051654944</v>
      </c>
      <c r="G103" s="45">
        <f>IF(RES_hhdet_tes!G103=0,"",RES_hhdet_tes!G103/RES_hhdet_fec!G103)</f>
        <v>0.76968075868760455</v>
      </c>
      <c r="H103" s="45">
        <f>IF(RES_hhdet_tes!H103=0,"",RES_hhdet_tes!H103/RES_hhdet_fec!H103)</f>
        <v>0.77254773831502177</v>
      </c>
      <c r="I103" s="45">
        <f>IF(RES_hhdet_tes!I103=0,"",RES_hhdet_tes!I103/RES_hhdet_fec!I103)</f>
        <v>0.77440356536624566</v>
      </c>
      <c r="J103" s="45">
        <f>IF(RES_hhdet_tes!J103=0,"",RES_hhdet_tes!J103/RES_hhdet_fec!J103)</f>
        <v>0.77551402670295888</v>
      </c>
      <c r="K103" s="45">
        <f>IF(RES_hhdet_tes!K103=0,"",RES_hhdet_tes!K103/RES_hhdet_fec!K103)</f>
        <v>0.77678460650469972</v>
      </c>
      <c r="L103" s="45">
        <f>IF(RES_hhdet_tes!L103=0,"",RES_hhdet_tes!L103/RES_hhdet_fec!L103)</f>
        <v>0.7781741812404166</v>
      </c>
      <c r="M103" s="45">
        <f>IF(RES_hhdet_tes!M103=0,"",RES_hhdet_tes!M103/RES_hhdet_fec!M103)</f>
        <v>0.77955028829505013</v>
      </c>
      <c r="N103" s="45">
        <f>IF(RES_hhdet_tes!N103=0,"",RES_hhdet_tes!N103/RES_hhdet_fec!N103)</f>
        <v>0.78141394078937787</v>
      </c>
      <c r="O103" s="45">
        <f>IF(RES_hhdet_tes!O103=0,"",RES_hhdet_tes!O103/RES_hhdet_fec!O103)</f>
        <v>0.78386258880446014</v>
      </c>
      <c r="P103" s="45">
        <f>IF(RES_hhdet_tes!P103=0,"",RES_hhdet_tes!P103/RES_hhdet_fec!P103)</f>
        <v>0.78709858207918992</v>
      </c>
      <c r="Q103" s="45">
        <f>IF(RES_hhdet_tes!Q103=0,"",RES_hhdet_tes!Q103/RES_hhdet_fec!Q103)</f>
        <v>0.79183384863354145</v>
      </c>
      <c r="R103" s="45">
        <f>IF(RES_hhdet_tes!R103=0,"",RES_hhdet_tes!R103/RES_hhdet_fec!R103)</f>
        <v>0.79775723322238712</v>
      </c>
      <c r="S103" s="45">
        <f>IF(RES_hhdet_tes!S103=0,"",RES_hhdet_tes!S103/RES_hhdet_fec!S103)</f>
        <v>0.8045863582996341</v>
      </c>
      <c r="T103" s="45">
        <f>IF(RES_hhdet_tes!T103=0,"",RES_hhdet_tes!T103/RES_hhdet_fec!T103)</f>
        <v>0.81255049176686678</v>
      </c>
      <c r="U103" s="45">
        <f>IF(RES_hhdet_tes!U103=0,"",RES_hhdet_tes!U103/RES_hhdet_fec!U103)</f>
        <v>0.82182051187649618</v>
      </c>
      <c r="V103" s="45">
        <f>IF(RES_hhdet_tes!V103=0,"",RES_hhdet_tes!V103/RES_hhdet_fec!V103)</f>
        <v>0.83319377492399604</v>
      </c>
      <c r="W103" s="45">
        <f>IF(RES_hhdet_tes!W103=0,"",RES_hhdet_tes!W103/RES_hhdet_fec!W103)</f>
        <v>0.84463165080018276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0.75511830681185044</v>
      </c>
      <c r="C124" s="119">
        <f>IF(RES_hhdet_tes!C124=0,"",RES_hhdet_tes!C124/RES_hhdet_fec!C124)</f>
        <v>0.75599944789087903</v>
      </c>
      <c r="D124" s="119">
        <f>IF(RES_hhdet_tes!D124=0,"",RES_hhdet_tes!D124/RES_hhdet_fec!D124)</f>
        <v>0.75851229445213053</v>
      </c>
      <c r="E124" s="119">
        <f>IF(RES_hhdet_tes!E124=0,"",RES_hhdet_tes!E124/RES_hhdet_fec!E124)</f>
        <v>0.76105949945377993</v>
      </c>
      <c r="F124" s="119">
        <f>IF(RES_hhdet_tes!F124=0,"",RES_hhdet_tes!F124/RES_hhdet_fec!F124)</f>
        <v>0.76268716996847108</v>
      </c>
      <c r="G124" s="119">
        <f>IF(RES_hhdet_tes!G124=0,"",RES_hhdet_tes!G124/RES_hhdet_fec!G124)</f>
        <v>0.76427869701121642</v>
      </c>
      <c r="H124" s="119">
        <f>IF(RES_hhdet_tes!H124=0,"",RES_hhdet_tes!H124/RES_hhdet_fec!H124)</f>
        <v>0.76744956497230177</v>
      </c>
      <c r="I124" s="119">
        <f>IF(RES_hhdet_tes!I124=0,"",RES_hhdet_tes!I124/RES_hhdet_fec!I124)</f>
        <v>0.77007020693891981</v>
      </c>
      <c r="J124" s="119">
        <f>IF(RES_hhdet_tes!J124=0,"",RES_hhdet_tes!J124/RES_hhdet_fec!J124)</f>
        <v>0.7734179624894858</v>
      </c>
      <c r="K124" s="119">
        <f>IF(RES_hhdet_tes!K124=0,"",RES_hhdet_tes!K124/RES_hhdet_fec!K124)</f>
        <v>0.77457203617044856</v>
      </c>
      <c r="L124" s="119">
        <f>IF(RES_hhdet_tes!L124=0,"",RES_hhdet_tes!L124/RES_hhdet_fec!L124)</f>
        <v>0.77909375596513952</v>
      </c>
      <c r="M124" s="119">
        <f>IF(RES_hhdet_tes!M124=0,"",RES_hhdet_tes!M124/RES_hhdet_fec!M124)</f>
        <v>0.78432552046802495</v>
      </c>
      <c r="N124" s="119">
        <f>IF(RES_hhdet_tes!N124=0,"",RES_hhdet_tes!N124/RES_hhdet_fec!N124)</f>
        <v>0.78890234489561095</v>
      </c>
      <c r="O124" s="119">
        <f>IF(RES_hhdet_tes!O124=0,"",RES_hhdet_tes!O124/RES_hhdet_fec!O124)</f>
        <v>0.79281725864112274</v>
      </c>
      <c r="P124" s="119">
        <f>IF(RES_hhdet_tes!P124=0,"",RES_hhdet_tes!P124/RES_hhdet_fec!P124)</f>
        <v>0.79393405011680007</v>
      </c>
      <c r="Q124" s="119">
        <f>IF(RES_hhdet_tes!Q124=0,"",RES_hhdet_tes!Q124/RES_hhdet_fec!Q124)</f>
        <v>0.79624110783825841</v>
      </c>
      <c r="R124" s="119">
        <f>IF(RES_hhdet_tes!R124=0,"",RES_hhdet_tes!R124/RES_hhdet_fec!R124)</f>
        <v>0.79788989123696796</v>
      </c>
      <c r="S124" s="119">
        <f>IF(RES_hhdet_tes!S124=0,"",RES_hhdet_tes!S124/RES_hhdet_fec!S124)</f>
        <v>0.80169710445934106</v>
      </c>
      <c r="T124" s="119">
        <f>IF(RES_hhdet_tes!T124=0,"",RES_hhdet_tes!T124/RES_hhdet_fec!T124)</f>
        <v>0.80769861732646542</v>
      </c>
      <c r="U124" s="119">
        <f>IF(RES_hhdet_tes!U124=0,"",RES_hhdet_tes!U124/RES_hhdet_fec!U124)</f>
        <v>0.81333585383305507</v>
      </c>
      <c r="V124" s="119">
        <f>IF(RES_hhdet_tes!V124=0,"",RES_hhdet_tes!V124/RES_hhdet_fec!V124)</f>
        <v>0.82157983611728491</v>
      </c>
      <c r="W124" s="119">
        <f>IF(RES_hhdet_tes!W124=0,"",RES_hhdet_tes!W124/RES_hhdet_fec!W124)</f>
        <v>0.82615582327132575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0.7695963669109388</v>
      </c>
      <c r="C125" s="124">
        <f>IF(RES_hhdet_tes!C125=0,"",RES_hhdet_tes!C125/RES_hhdet_fec!C125)</f>
        <v>0.77075061929111111</v>
      </c>
      <c r="D125" s="124">
        <f>IF(RES_hhdet_tes!D125=0,"",RES_hhdet_tes!D125/RES_hhdet_fec!D125)</f>
        <v>0.77265860495810734</v>
      </c>
      <c r="E125" s="124">
        <f>IF(RES_hhdet_tes!E125=0,"",RES_hhdet_tes!E125/RES_hhdet_fec!E125)</f>
        <v>0.7744027589976088</v>
      </c>
      <c r="F125" s="124">
        <f>IF(RES_hhdet_tes!F125=0,"",RES_hhdet_tes!F125/RES_hhdet_fec!F125)</f>
        <v>0.77727738173813565</v>
      </c>
      <c r="G125" s="124">
        <f>IF(RES_hhdet_tes!G125=0,"",RES_hhdet_tes!G125/RES_hhdet_fec!G125)</f>
        <v>0.77971635128744576</v>
      </c>
      <c r="H125" s="124">
        <f>IF(RES_hhdet_tes!H125=0,"",RES_hhdet_tes!H125/RES_hhdet_fec!H125)</f>
        <v>0.7823763941856714</v>
      </c>
      <c r="I125" s="124">
        <f>IF(RES_hhdet_tes!I125=0,"",RES_hhdet_tes!I125/RES_hhdet_fec!I125)</f>
        <v>0.78505873710550189</v>
      </c>
      <c r="J125" s="124">
        <f>IF(RES_hhdet_tes!J125=0,"",RES_hhdet_tes!J125/RES_hhdet_fec!J125)</f>
        <v>0.78780223787344084</v>
      </c>
      <c r="K125" s="124">
        <f>IF(RES_hhdet_tes!K125=0,"",RES_hhdet_tes!K125/RES_hhdet_fec!K125)</f>
        <v>0.79046244759035977</v>
      </c>
      <c r="L125" s="124">
        <f>IF(RES_hhdet_tes!L125=0,"",RES_hhdet_tes!L125/RES_hhdet_fec!L125)</f>
        <v>0.79408584263416193</v>
      </c>
      <c r="M125" s="124">
        <f>IF(RES_hhdet_tes!M125=0,"",RES_hhdet_tes!M125/RES_hhdet_fec!M125)</f>
        <v>0.7985371701715287</v>
      </c>
      <c r="N125" s="124">
        <f>IF(RES_hhdet_tes!N125=0,"",RES_hhdet_tes!N125/RES_hhdet_fec!N125)</f>
        <v>0.8031208515349153</v>
      </c>
      <c r="O125" s="124">
        <f>IF(RES_hhdet_tes!O125=0,"",RES_hhdet_tes!O125/RES_hhdet_fec!O125)</f>
        <v>0.80725870082220019</v>
      </c>
      <c r="P125" s="124">
        <f>IF(RES_hhdet_tes!P125=0,"",RES_hhdet_tes!P125/RES_hhdet_fec!P125)</f>
        <v>0.80823569918964966</v>
      </c>
      <c r="Q125" s="124">
        <f>IF(RES_hhdet_tes!Q125=0,"",RES_hhdet_tes!Q125/RES_hhdet_fec!Q125)</f>
        <v>0.80903231917420149</v>
      </c>
      <c r="R125" s="124">
        <f>IF(RES_hhdet_tes!R125=0,"",RES_hhdet_tes!R125/RES_hhdet_fec!R125)</f>
        <v>0.81052115252167278</v>
      </c>
      <c r="S125" s="124">
        <f>IF(RES_hhdet_tes!S125=0,"",RES_hhdet_tes!S125/RES_hhdet_fec!S125)</f>
        <v>0.81306711061215198</v>
      </c>
      <c r="T125" s="124">
        <f>IF(RES_hhdet_tes!T125=0,"",RES_hhdet_tes!T125/RES_hhdet_fec!T125)</f>
        <v>0.8172390241617149</v>
      </c>
      <c r="U125" s="124">
        <f>IF(RES_hhdet_tes!U125=0,"",RES_hhdet_tes!U125/RES_hhdet_fec!U125)</f>
        <v>0.82149326345640605</v>
      </c>
      <c r="V125" s="124">
        <f>IF(RES_hhdet_tes!V125=0,"",RES_hhdet_tes!V125/RES_hhdet_fec!V125)</f>
        <v>0.82610777800972668</v>
      </c>
      <c r="W125" s="124">
        <f>IF(RES_hhdet_tes!W125=0,"",RES_hhdet_tes!W125/RES_hhdet_fec!W125)</f>
        <v>0.82974975346945623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0.76872891404790333</v>
      </c>
      <c r="C126" s="111">
        <f>IF(RES_hhdet_tes!C126=0,"",RES_hhdet_tes!C126/RES_hhdet_fec!C126)</f>
        <v>0.76990532186518412</v>
      </c>
      <c r="D126" s="111">
        <f>IF(RES_hhdet_tes!D126=0,"",RES_hhdet_tes!D126/RES_hhdet_fec!D126)</f>
        <v>0.77183893929206349</v>
      </c>
      <c r="E126" s="111">
        <f>IF(RES_hhdet_tes!E126=0,"",RES_hhdet_tes!E126/RES_hhdet_fec!E126)</f>
        <v>0.7736016302676032</v>
      </c>
      <c r="F126" s="111">
        <f>IF(RES_hhdet_tes!F126=0,"",RES_hhdet_tes!F126/RES_hhdet_fec!F126)</f>
        <v>0.77648406620045951</v>
      </c>
      <c r="G126" s="111">
        <f>IF(RES_hhdet_tes!G126=0,"",RES_hhdet_tes!G126/RES_hhdet_fec!G126)</f>
        <v>0.77894192260919626</v>
      </c>
      <c r="H126" s="111">
        <f>IF(RES_hhdet_tes!H126=0,"",RES_hhdet_tes!H126/RES_hhdet_fec!H126)</f>
        <v>0.78162606666181789</v>
      </c>
      <c r="I126" s="111">
        <f>IF(RES_hhdet_tes!I126=0,"",RES_hhdet_tes!I126/RES_hhdet_fec!I126)</f>
        <v>0.78432556816538379</v>
      </c>
      <c r="J126" s="111">
        <f>IF(RES_hhdet_tes!J126=0,"",RES_hhdet_tes!J126/RES_hhdet_fec!J126)</f>
        <v>0.7870754460938213</v>
      </c>
      <c r="K126" s="111">
        <f>IF(RES_hhdet_tes!K126=0,"",RES_hhdet_tes!K126/RES_hhdet_fec!K126)</f>
        <v>0.78975106313702959</v>
      </c>
      <c r="L126" s="111">
        <f>IF(RES_hhdet_tes!L126=0,"",RES_hhdet_tes!L126/RES_hhdet_fec!L126)</f>
        <v>0.79339342703417992</v>
      </c>
      <c r="M126" s="111">
        <f>IF(RES_hhdet_tes!M126=0,"",RES_hhdet_tes!M126/RES_hhdet_fec!M126)</f>
        <v>0.79786526654556944</v>
      </c>
      <c r="N126" s="111">
        <f>IF(RES_hhdet_tes!N126=0,"",RES_hhdet_tes!N126/RES_hhdet_fec!N126)</f>
        <v>0.8024663584036098</v>
      </c>
      <c r="O126" s="111">
        <f>IF(RES_hhdet_tes!O126=0,"",RES_hhdet_tes!O126/RES_hhdet_fec!O126)</f>
        <v>0.80662076410818206</v>
      </c>
      <c r="P126" s="111">
        <f>IF(RES_hhdet_tes!P126=0,"",RES_hhdet_tes!P126/RES_hhdet_fec!P126)</f>
        <v>0.807605524212061</v>
      </c>
      <c r="Q126" s="111">
        <f>IF(RES_hhdet_tes!Q126=0,"",RES_hhdet_tes!Q126/RES_hhdet_fec!Q126)</f>
        <v>0.80840949681441432</v>
      </c>
      <c r="R126" s="111">
        <f>IF(RES_hhdet_tes!R126=0,"",RES_hhdet_tes!R126/RES_hhdet_fec!R126)</f>
        <v>0.80990504543741626</v>
      </c>
      <c r="S126" s="111">
        <f>IF(RES_hhdet_tes!S126=0,"",RES_hhdet_tes!S126/RES_hhdet_fec!S126)</f>
        <v>0.81246139201603107</v>
      </c>
      <c r="T126" s="111">
        <f>IF(RES_hhdet_tes!T126=0,"",RES_hhdet_tes!T126/RES_hhdet_fec!T126)</f>
        <v>0.81664554087155905</v>
      </c>
      <c r="U126" s="111">
        <f>IF(RES_hhdet_tes!U126=0,"",RES_hhdet_tes!U126/RES_hhdet_fec!U126)</f>
        <v>0.82091110976171788</v>
      </c>
      <c r="V126" s="111">
        <f>IF(RES_hhdet_tes!V126=0,"",RES_hhdet_tes!V126/RES_hhdet_fec!V126)</f>
        <v>0.82554675942890132</v>
      </c>
      <c r="W126" s="111">
        <f>IF(RES_hhdet_tes!W126=0,"",RES_hhdet_tes!W126/RES_hhdet_fec!W126)</f>
        <v>0.82919353999211154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1.9429532402555638</v>
      </c>
      <c r="C128" s="124">
        <f>IF(RES_hhdet_tes!C128=0,"",RES_hhdet_tes!C128/RES_hhdet_fec!C128)</f>
        <v>2.0583194353164438</v>
      </c>
      <c r="D128" s="124">
        <f>IF(RES_hhdet_tes!D128=0,"",RES_hhdet_tes!D128/RES_hhdet_fec!D128)</f>
        <v>2.1561916352942556</v>
      </c>
      <c r="E128" s="124">
        <f>IF(RES_hhdet_tes!E128=0,"",RES_hhdet_tes!E128/RES_hhdet_fec!E128)</f>
        <v>2.2624615288390761</v>
      </c>
      <c r="F128" s="124">
        <f>IF(RES_hhdet_tes!F128=0,"",RES_hhdet_tes!F128/RES_hhdet_fec!F128)</f>
        <v>2.4016656216199967</v>
      </c>
      <c r="G128" s="124">
        <f>IF(RES_hhdet_tes!G128=0,"",RES_hhdet_tes!G128/RES_hhdet_fec!G128)</f>
        <v>2.6018726073679708</v>
      </c>
      <c r="H128" s="124">
        <f>IF(RES_hhdet_tes!H128=0,"",RES_hhdet_tes!H128/RES_hhdet_fec!H128)</f>
        <v>2.8172341809665653</v>
      </c>
      <c r="I128" s="124">
        <f>IF(RES_hhdet_tes!I128=0,"",RES_hhdet_tes!I128/RES_hhdet_fec!I128)</f>
        <v>2.9272864026484773</v>
      </c>
      <c r="J128" s="124">
        <f>IF(RES_hhdet_tes!J128=0,"",RES_hhdet_tes!J128/RES_hhdet_fec!J128)</f>
        <v>2.9949293975693716</v>
      </c>
      <c r="K128" s="124">
        <f>IF(RES_hhdet_tes!K128=0,"",RES_hhdet_tes!K128/RES_hhdet_fec!K128)</f>
        <v>3.0712296473725145</v>
      </c>
      <c r="L128" s="124">
        <f>IF(RES_hhdet_tes!L128=0,"",RES_hhdet_tes!L128/RES_hhdet_fec!L128)</f>
        <v>3.144036435832223</v>
      </c>
      <c r="M128" s="124">
        <f>IF(RES_hhdet_tes!M128=0,"",RES_hhdet_tes!M128/RES_hhdet_fec!M128)</f>
        <v>3.2212828588357181</v>
      </c>
      <c r="N128" s="124">
        <f>IF(RES_hhdet_tes!N128=0,"",RES_hhdet_tes!N128/RES_hhdet_fec!N128)</f>
        <v>3.3540606043287262</v>
      </c>
      <c r="O128" s="124">
        <f>IF(RES_hhdet_tes!O128=0,"",RES_hhdet_tes!O128/RES_hhdet_fec!O128)</f>
        <v>3.5369111989784008</v>
      </c>
      <c r="P128" s="124">
        <f>IF(RES_hhdet_tes!P128=0,"",RES_hhdet_tes!P128/RES_hhdet_fec!P128)</f>
        <v>3.6848656273454274</v>
      </c>
      <c r="Q128" s="124">
        <f>IF(RES_hhdet_tes!Q128=0,"",RES_hhdet_tes!Q128/RES_hhdet_fec!Q128)</f>
        <v>3.7867619599970062</v>
      </c>
      <c r="R128" s="124">
        <f>IF(RES_hhdet_tes!R128=0,"",RES_hhdet_tes!R128/RES_hhdet_fec!R128)</f>
        <v>3.8780289495604241</v>
      </c>
      <c r="S128" s="124">
        <f>IF(RES_hhdet_tes!S128=0,"",RES_hhdet_tes!S128/RES_hhdet_fec!S128)</f>
        <v>3.959849105936879</v>
      </c>
      <c r="T128" s="124">
        <f>IF(RES_hhdet_tes!T128=0,"",RES_hhdet_tes!T128/RES_hhdet_fec!T128)</f>
        <v>4.0999471418816906</v>
      </c>
      <c r="U128" s="124">
        <f>IF(RES_hhdet_tes!U128=0,"",RES_hhdet_tes!U128/RES_hhdet_fec!U128)</f>
        <v>4.2995704492512372</v>
      </c>
      <c r="V128" s="124">
        <f>IF(RES_hhdet_tes!V128=0,"",RES_hhdet_tes!V128/RES_hhdet_fec!V128)</f>
        <v>4.4809371058691081</v>
      </c>
      <c r="W128" s="124">
        <f>IF(RES_hhdet_tes!W128=0,"",RES_hhdet_tes!W128/RES_hhdet_fec!W128)</f>
        <v>4.5849853158241167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1.9429532402555638</v>
      </c>
      <c r="C129" s="111">
        <f>IF(RES_hhdet_tes!C129=0,"",RES_hhdet_tes!C129/RES_hhdet_fec!C129)</f>
        <v>2.0583194353164438</v>
      </c>
      <c r="D129" s="111">
        <f>IF(RES_hhdet_tes!D129=0,"",RES_hhdet_tes!D129/RES_hhdet_fec!D129)</f>
        <v>2.1561916352942556</v>
      </c>
      <c r="E129" s="111">
        <f>IF(RES_hhdet_tes!E129=0,"",RES_hhdet_tes!E129/RES_hhdet_fec!E129)</f>
        <v>2.2624615288390761</v>
      </c>
      <c r="F129" s="111">
        <f>IF(RES_hhdet_tes!F129=0,"",RES_hhdet_tes!F129/RES_hhdet_fec!F129)</f>
        <v>2.4016656216199967</v>
      </c>
      <c r="G129" s="111">
        <f>IF(RES_hhdet_tes!G129=0,"",RES_hhdet_tes!G129/RES_hhdet_fec!G129)</f>
        <v>2.6018726073679708</v>
      </c>
      <c r="H129" s="111">
        <f>IF(RES_hhdet_tes!H129=0,"",RES_hhdet_tes!H129/RES_hhdet_fec!H129)</f>
        <v>2.8172341809665653</v>
      </c>
      <c r="I129" s="111">
        <f>IF(RES_hhdet_tes!I129=0,"",RES_hhdet_tes!I129/RES_hhdet_fec!I129)</f>
        <v>2.9272864026484773</v>
      </c>
      <c r="J129" s="111">
        <f>IF(RES_hhdet_tes!J129=0,"",RES_hhdet_tes!J129/RES_hhdet_fec!J129)</f>
        <v>2.9949293975693716</v>
      </c>
      <c r="K129" s="111">
        <f>IF(RES_hhdet_tes!K129=0,"",RES_hhdet_tes!K129/RES_hhdet_fec!K129)</f>
        <v>3.0712296473725145</v>
      </c>
      <c r="L129" s="111">
        <f>IF(RES_hhdet_tes!L129=0,"",RES_hhdet_tes!L129/RES_hhdet_fec!L129)</f>
        <v>3.144036435832223</v>
      </c>
      <c r="M129" s="111">
        <f>IF(RES_hhdet_tes!M129=0,"",RES_hhdet_tes!M129/RES_hhdet_fec!M129)</f>
        <v>3.2212828588357181</v>
      </c>
      <c r="N129" s="111">
        <f>IF(RES_hhdet_tes!N129=0,"",RES_hhdet_tes!N129/RES_hhdet_fec!N129)</f>
        <v>3.3540606043287262</v>
      </c>
      <c r="O129" s="111">
        <f>IF(RES_hhdet_tes!O129=0,"",RES_hhdet_tes!O129/RES_hhdet_fec!O129)</f>
        <v>3.5369111989784008</v>
      </c>
      <c r="P129" s="111">
        <f>IF(RES_hhdet_tes!P129=0,"",RES_hhdet_tes!P129/RES_hhdet_fec!P129)</f>
        <v>3.6848656273454274</v>
      </c>
      <c r="Q129" s="111">
        <f>IF(RES_hhdet_tes!Q129=0,"",RES_hhdet_tes!Q129/RES_hhdet_fec!Q129)</f>
        <v>3.7867619599970062</v>
      </c>
      <c r="R129" s="111">
        <f>IF(RES_hhdet_tes!R129=0,"",RES_hhdet_tes!R129/RES_hhdet_fec!R129)</f>
        <v>3.8780289495604241</v>
      </c>
      <c r="S129" s="111">
        <f>IF(RES_hhdet_tes!S129=0,"",RES_hhdet_tes!S129/RES_hhdet_fec!S129)</f>
        <v>3.959849105936879</v>
      </c>
      <c r="T129" s="111">
        <f>IF(RES_hhdet_tes!T129=0,"",RES_hhdet_tes!T129/RES_hhdet_fec!T129)</f>
        <v>4.0999471418816906</v>
      </c>
      <c r="U129" s="111">
        <f>IF(RES_hhdet_tes!U129=0,"",RES_hhdet_tes!U129/RES_hhdet_fec!U129)</f>
        <v>4.2995704492512372</v>
      </c>
      <c r="V129" s="111">
        <f>IF(RES_hhdet_tes!V129=0,"",RES_hhdet_tes!V129/RES_hhdet_fec!V129)</f>
        <v>4.4809371058691081</v>
      </c>
      <c r="W129" s="111">
        <f>IF(RES_hhdet_tes!W129=0,"",RES_hhdet_tes!W129/RES_hhdet_fec!W129)</f>
        <v>4.5849853158241167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0.64561803545491503</v>
      </c>
      <c r="C130" s="124">
        <f>IF(RES_hhdet_tes!C130=0,"",RES_hhdet_tes!C130/RES_hhdet_fec!C130)</f>
        <v>0.64901140547259462</v>
      </c>
      <c r="D130" s="124">
        <f>IF(RES_hhdet_tes!D130=0,"",RES_hhdet_tes!D130/RES_hhdet_fec!D130)</f>
        <v>0.65294495522142981</v>
      </c>
      <c r="E130" s="124">
        <f>IF(RES_hhdet_tes!E130=0,"",RES_hhdet_tes!E130/RES_hhdet_fec!E130)</f>
        <v>0.65745728222182931</v>
      </c>
      <c r="F130" s="124">
        <f>IF(RES_hhdet_tes!F130=0,"",RES_hhdet_tes!F130/RES_hhdet_fec!F130)</f>
        <v>0.6622508313437514</v>
      </c>
      <c r="G130" s="124">
        <f>IF(RES_hhdet_tes!G130=0,"",RES_hhdet_tes!G130/RES_hhdet_fec!G130)</f>
        <v>0.66692931384446019</v>
      </c>
      <c r="H130" s="124">
        <f>IF(RES_hhdet_tes!H130=0,"",RES_hhdet_tes!H130/RES_hhdet_fec!H130)</f>
        <v>0.67253954930260973</v>
      </c>
      <c r="I130" s="124">
        <f>IF(RES_hhdet_tes!I130=0,"",RES_hhdet_tes!I130/RES_hhdet_fec!I130)</f>
        <v>0.67624114011390801</v>
      </c>
      <c r="J130" s="124">
        <f>IF(RES_hhdet_tes!J130=0,"",RES_hhdet_tes!J130/RES_hhdet_fec!J130)</f>
        <v>0.67850950318456082</v>
      </c>
      <c r="K130" s="124">
        <f>IF(RES_hhdet_tes!K130=0,"",RES_hhdet_tes!K130/RES_hhdet_fec!K130)</f>
        <v>0.68345023826455875</v>
      </c>
      <c r="L130" s="124">
        <f>IF(RES_hhdet_tes!L130=0,"",RES_hhdet_tes!L130/RES_hhdet_fec!L130)</f>
        <v>0.68726085756896005</v>
      </c>
      <c r="M130" s="124">
        <f>IF(RES_hhdet_tes!M130=0,"",RES_hhdet_tes!M130/RES_hhdet_fec!M130)</f>
        <v>0.69195551111897591</v>
      </c>
      <c r="N130" s="124">
        <f>IF(RES_hhdet_tes!N130=0,"",RES_hhdet_tes!N130/RES_hhdet_fec!N130)</f>
        <v>0.6956222646426512</v>
      </c>
      <c r="O130" s="124">
        <f>IF(RES_hhdet_tes!O130=0,"",RES_hhdet_tes!O130/RES_hhdet_fec!O130)</f>
        <v>0.70343192006275812</v>
      </c>
      <c r="P130" s="124">
        <f>IF(RES_hhdet_tes!P130=0,"",RES_hhdet_tes!P130/RES_hhdet_fec!P130)</f>
        <v>0.70910906665116569</v>
      </c>
      <c r="Q130" s="124">
        <f>IF(RES_hhdet_tes!Q130=0,"",RES_hhdet_tes!Q130/RES_hhdet_fec!Q130)</f>
        <v>0.71414368841201337</v>
      </c>
      <c r="R130" s="124">
        <f>IF(RES_hhdet_tes!R130=0,"",RES_hhdet_tes!R130/RES_hhdet_fec!R130)</f>
        <v>0.71904369649564837</v>
      </c>
      <c r="S130" s="124">
        <f>IF(RES_hhdet_tes!S130=0,"",RES_hhdet_tes!S130/RES_hhdet_fec!S130)</f>
        <v>0.72809595566098861</v>
      </c>
      <c r="T130" s="124">
        <f>IF(RES_hhdet_tes!T130=0,"",RES_hhdet_tes!T130/RES_hhdet_fec!T130)</f>
        <v>0.74163426909477637</v>
      </c>
      <c r="U130" s="124">
        <f>IF(RES_hhdet_tes!U130=0,"",RES_hhdet_tes!U130/RES_hhdet_fec!U130)</f>
        <v>0.75367142698147693</v>
      </c>
      <c r="V130" s="124">
        <f>IF(RES_hhdet_tes!V130=0,"",RES_hhdet_tes!V130/RES_hhdet_fec!V130)</f>
        <v>0.76605985095422946</v>
      </c>
      <c r="W130" s="124">
        <f>IF(RES_hhdet_tes!W130=0,"",RES_hhdet_tes!W130/RES_hhdet_fec!W130)</f>
        <v>0.7723212873434373</v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0.64520688177251617</v>
      </c>
      <c r="C135" s="112">
        <f>IF(RES_hhdet_tes!C135=0,"",RES_hhdet_tes!C135/RES_hhdet_fec!C135)</f>
        <v>0.6480070546941693</v>
      </c>
      <c r="D135" s="112">
        <f>IF(RES_hhdet_tes!D135=0,"",RES_hhdet_tes!D135/RES_hhdet_fec!D135)</f>
        <v>0.65169489375227785</v>
      </c>
      <c r="E135" s="112">
        <f>IF(RES_hhdet_tes!E135=0,"",RES_hhdet_tes!E135/RES_hhdet_fec!E135)</f>
        <v>0.6554062031886716</v>
      </c>
      <c r="F135" s="112">
        <f>IF(RES_hhdet_tes!F135=0,"",RES_hhdet_tes!F135/RES_hhdet_fec!F135)</f>
        <v>0.6601547133164688</v>
      </c>
      <c r="G135" s="112">
        <f>IF(RES_hhdet_tes!G135=0,"",RES_hhdet_tes!G135/RES_hhdet_fec!G135)</f>
        <v>0.6648568998632306</v>
      </c>
      <c r="H135" s="112">
        <f>IF(RES_hhdet_tes!H135=0,"",RES_hhdet_tes!H135/RES_hhdet_fec!H135)</f>
        <v>0.6699854046466801</v>
      </c>
      <c r="I135" s="112">
        <f>IF(RES_hhdet_tes!I135=0,"",RES_hhdet_tes!I135/RES_hhdet_fec!I135)</f>
        <v>0.6724285107889052</v>
      </c>
      <c r="J135" s="112">
        <f>IF(RES_hhdet_tes!J135=0,"",RES_hhdet_tes!J135/RES_hhdet_fec!J135)</f>
        <v>0.6732614182496145</v>
      </c>
      <c r="K135" s="112">
        <f>IF(RES_hhdet_tes!K135=0,"",RES_hhdet_tes!K135/RES_hhdet_fec!K135)</f>
        <v>0.67436409527320185</v>
      </c>
      <c r="L135" s="112">
        <f>IF(RES_hhdet_tes!L135=0,"",RES_hhdet_tes!L135/RES_hhdet_fec!L135)</f>
        <v>0.67614514758085109</v>
      </c>
      <c r="M135" s="112">
        <f>IF(RES_hhdet_tes!M135=0,"",RES_hhdet_tes!M135/RES_hhdet_fec!M135)</f>
        <v>0.67873408345298403</v>
      </c>
      <c r="N135" s="112">
        <f>IF(RES_hhdet_tes!N135=0,"",RES_hhdet_tes!N135/RES_hhdet_fec!N135)</f>
        <v>0.68246350842499703</v>
      </c>
      <c r="O135" s="112">
        <f>IF(RES_hhdet_tes!O135=0,"",RES_hhdet_tes!O135/RES_hhdet_fec!O135)</f>
        <v>0.68674833715597772</v>
      </c>
      <c r="P135" s="112">
        <f>IF(RES_hhdet_tes!P135=0,"",RES_hhdet_tes!P135/RES_hhdet_fec!P135)</f>
        <v>0.69063004248790449</v>
      </c>
      <c r="Q135" s="112">
        <f>IF(RES_hhdet_tes!Q135=0,"",RES_hhdet_tes!Q135/RES_hhdet_fec!Q135)</f>
        <v>0.69495337299752358</v>
      </c>
      <c r="R135" s="112">
        <f>IF(RES_hhdet_tes!R135=0,"",RES_hhdet_tes!R135/RES_hhdet_fec!R135)</f>
        <v>0.70120352187642954</v>
      </c>
      <c r="S135" s="112">
        <f>IF(RES_hhdet_tes!S135=0,"",RES_hhdet_tes!S135/RES_hhdet_fec!S135)</f>
        <v>0.70953366598033318</v>
      </c>
      <c r="T135" s="112">
        <f>IF(RES_hhdet_tes!T135=0,"",RES_hhdet_tes!T135/RES_hhdet_fec!T135)</f>
        <v>0.72246833404555677</v>
      </c>
      <c r="U135" s="112">
        <f>IF(RES_hhdet_tes!U135=0,"",RES_hhdet_tes!U135/RES_hhdet_fec!U135)</f>
        <v>0.73571734679640544</v>
      </c>
      <c r="V135" s="112">
        <f>IF(RES_hhdet_tes!V135=0,"",RES_hhdet_tes!V135/RES_hhdet_fec!V135)</f>
        <v>0.74704818730386591</v>
      </c>
      <c r="W135" s="112">
        <f>IF(RES_hhdet_tes!W135=0,"",RES_hhdet_tes!W135/RES_hhdet_fec!W135)</f>
        <v>0.75438009782880955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0.80754175166291597</v>
      </c>
      <c r="C136" s="113">
        <f>IF(RES_hhdet_tes!C136=0,"",RES_hhdet_tes!C136/RES_hhdet_fec!C136)</f>
        <v>0.82060044939639276</v>
      </c>
      <c r="D136" s="113">
        <f>IF(RES_hhdet_tes!D136=0,"",RES_hhdet_tes!D136/RES_hhdet_fec!D136)</f>
        <v>0.81952232457982044</v>
      </c>
      <c r="E136" s="113">
        <f>IF(RES_hhdet_tes!E136=0,"",RES_hhdet_tes!E136/RES_hhdet_fec!E136)</f>
        <v>0.81958643512264018</v>
      </c>
      <c r="F136" s="113">
        <f>IF(RES_hhdet_tes!F136=0,"",RES_hhdet_tes!F136/RES_hhdet_fec!F136)</f>
        <v>0.82916093013796954</v>
      </c>
      <c r="G136" s="113">
        <f>IF(RES_hhdet_tes!G136=0,"",RES_hhdet_tes!G136/RES_hhdet_fec!G136)</f>
        <v>0.82698689124229152</v>
      </c>
      <c r="H136" s="113">
        <f>IF(RES_hhdet_tes!H136=0,"",RES_hhdet_tes!H136/RES_hhdet_fec!H136)</f>
        <v>0.82639271161555161</v>
      </c>
      <c r="I136" s="113">
        <f>IF(RES_hhdet_tes!I136=0,"",RES_hhdet_tes!I136/RES_hhdet_fec!I136)</f>
        <v>0.82003434852571155</v>
      </c>
      <c r="J136" s="113">
        <f>IF(RES_hhdet_tes!J136=0,"",RES_hhdet_tes!J136/RES_hhdet_fec!J136)</f>
        <v>0.83717188856098956</v>
      </c>
      <c r="K136" s="113">
        <f>IF(RES_hhdet_tes!K136=0,"",RES_hhdet_tes!K136/RES_hhdet_fec!K136)</f>
        <v>0.83515498872409166</v>
      </c>
      <c r="L136" s="113">
        <f>IF(RES_hhdet_tes!L136=0,"",RES_hhdet_tes!L136/RES_hhdet_fec!L136)</f>
        <v>0.83522874917875212</v>
      </c>
      <c r="M136" s="113">
        <f>IF(RES_hhdet_tes!M136=0,"",RES_hhdet_tes!M136/RES_hhdet_fec!M136)</f>
        <v>0.840009038569831</v>
      </c>
      <c r="N136" s="113">
        <f>IF(RES_hhdet_tes!N136=0,"",RES_hhdet_tes!N136/RES_hhdet_fec!N136)</f>
        <v>0.83794734206328536</v>
      </c>
      <c r="O136" s="113">
        <f>IF(RES_hhdet_tes!O136=0,"",RES_hhdet_tes!O136/RES_hhdet_fec!O136)</f>
        <v>0.86163950606773443</v>
      </c>
      <c r="P136" s="113">
        <f>IF(RES_hhdet_tes!P136=0,"",RES_hhdet_tes!P136/RES_hhdet_fec!P136)</f>
        <v>0.87049454734838061</v>
      </c>
      <c r="Q136" s="113">
        <f>IF(RES_hhdet_tes!Q136=0,"",RES_hhdet_tes!Q136/RES_hhdet_fec!Q136)</f>
        <v>0.86568229098211547</v>
      </c>
      <c r="R136" s="113">
        <f>IF(RES_hhdet_tes!R136=0,"",RES_hhdet_tes!R136/RES_hhdet_fec!R136)</f>
        <v>0.8479403072352244</v>
      </c>
      <c r="S136" s="113">
        <f>IF(RES_hhdet_tes!S136=0,"",RES_hhdet_tes!S136/RES_hhdet_fec!S136)</f>
        <v>0.84881264363447206</v>
      </c>
      <c r="T136" s="113">
        <f>IF(RES_hhdet_tes!T136=0,"",RES_hhdet_tes!T136/RES_hhdet_fec!T136)</f>
        <v>0.86204371061671625</v>
      </c>
      <c r="U136" s="113">
        <f>IF(RES_hhdet_tes!U136=0,"",RES_hhdet_tes!U136/RES_hhdet_fec!U136)</f>
        <v>0.86523663353661762</v>
      </c>
      <c r="V136" s="113">
        <f>IF(RES_hhdet_tes!V136=0,"",RES_hhdet_tes!V136/RES_hhdet_fec!V136)</f>
        <v>0.88428697646106191</v>
      </c>
      <c r="W136" s="113">
        <f>IF(RES_hhdet_tes!W136=0,"",RES_hhdet_tes!W136/RES_hhdet_fec!W136)</f>
        <v>0.88154353989645273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0.64520688177251617</v>
      </c>
      <c r="C137" s="111">
        <f>IF(RES_hhdet_tes!C137=0,"",RES_hhdet_tes!C137/RES_hhdet_fec!C137)</f>
        <v>0.65943955065099169</v>
      </c>
      <c r="D137" s="111">
        <f>IF(RES_hhdet_tes!D137=0,"",RES_hhdet_tes!D137/RES_hhdet_fec!D137)</f>
        <v>0.66286020043764571</v>
      </c>
      <c r="E137" s="111">
        <f>IF(RES_hhdet_tes!E137=0,"",RES_hhdet_tes!E137/RES_hhdet_fec!E137)</f>
        <v>0.6667582612074624</v>
      </c>
      <c r="F137" s="111">
        <f>IF(RES_hhdet_tes!F137=0,"",RES_hhdet_tes!F137/RES_hhdet_fec!F137)</f>
        <v>0.66768223574600283</v>
      </c>
      <c r="G137" s="111">
        <f>IF(RES_hhdet_tes!G137=0,"",RES_hhdet_tes!G137/RES_hhdet_fec!G137)</f>
        <v>0.66890324569492876</v>
      </c>
      <c r="H137" s="111">
        <f>IF(RES_hhdet_tes!H137=0,"",RES_hhdet_tes!H137/RES_hhdet_fec!H137)</f>
        <v>0.67119313203077802</v>
      </c>
      <c r="I137" s="111">
        <f>IF(RES_hhdet_tes!I137=0,"",RES_hhdet_tes!I137/RES_hhdet_fec!I137)</f>
        <v>0.67346865352639484</v>
      </c>
      <c r="J137" s="111">
        <f>IF(RES_hhdet_tes!J137=0,"",RES_hhdet_tes!J137/RES_hhdet_fec!J137)</f>
        <v>0.67501007416654424</v>
      </c>
      <c r="K137" s="111">
        <f>IF(RES_hhdet_tes!K137=0,"",RES_hhdet_tes!K137/RES_hhdet_fec!K137)</f>
        <v>0.67749658378730548</v>
      </c>
      <c r="L137" s="111">
        <f>IF(RES_hhdet_tes!L137=0,"",RES_hhdet_tes!L137/RES_hhdet_fec!L137)</f>
        <v>0.67877160083373156</v>
      </c>
      <c r="M137" s="111">
        <f>IF(RES_hhdet_tes!M137=0,"",RES_hhdet_tes!M137/RES_hhdet_fec!M137)</f>
        <v>0.68063046483485889</v>
      </c>
      <c r="N137" s="111">
        <f>IF(RES_hhdet_tes!N137=0,"",RES_hhdet_tes!N137/RES_hhdet_fec!N137)</f>
        <v>0.68194185508540517</v>
      </c>
      <c r="O137" s="111">
        <f>IF(RES_hhdet_tes!O137=0,"",RES_hhdet_tes!O137/RES_hhdet_fec!O137)</f>
        <v>0.68624785256980403</v>
      </c>
      <c r="P137" s="111">
        <f>IF(RES_hhdet_tes!P137=0,"",RES_hhdet_tes!P137/RES_hhdet_fec!P137)</f>
        <v>0.69138441861350264</v>
      </c>
      <c r="Q137" s="111">
        <f>IF(RES_hhdet_tes!Q137=0,"",RES_hhdet_tes!Q137/RES_hhdet_fec!Q137)</f>
        <v>0.69842127702952261</v>
      </c>
      <c r="R137" s="111">
        <f>IF(RES_hhdet_tes!R137=0,"",RES_hhdet_tes!R137/RES_hhdet_fec!R137)</f>
        <v>0.70660386433165123</v>
      </c>
      <c r="S137" s="111">
        <f>IF(RES_hhdet_tes!S137=0,"",RES_hhdet_tes!S137/RES_hhdet_fec!S137)</f>
        <v>0.71826445166499997</v>
      </c>
      <c r="T137" s="111">
        <f>IF(RES_hhdet_tes!T137=0,"",RES_hhdet_tes!T137/RES_hhdet_fec!T137)</f>
        <v>0.72798567396248359</v>
      </c>
      <c r="U137" s="111">
        <f>IF(RES_hhdet_tes!U137=0,"",RES_hhdet_tes!U137/RES_hhdet_fec!U137)</f>
        <v>0.73640852330585316</v>
      </c>
      <c r="V137" s="111">
        <f>IF(RES_hhdet_tes!V137=0,"",RES_hhdet_tes!V137/RES_hhdet_fec!V137)</f>
        <v>0.74397499761220776</v>
      </c>
      <c r="W137" s="111">
        <f>IF(RES_hhdet_tes!W137=0,"",RES_hhdet_tes!W137/RES_hhdet_fec!W137)</f>
        <v>0.75172734086490345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0.74716433950033401</v>
      </c>
      <c r="C139" s="124">
        <f>IF(RES_hhdet_tes!C139=0,"",RES_hhdet_tes!C139/RES_hhdet_fec!C139)</f>
        <v>0.74888006926550643</v>
      </c>
      <c r="D139" s="124">
        <f>IF(RES_hhdet_tes!D139=0,"",RES_hhdet_tes!D139/RES_hhdet_fec!D139)</f>
        <v>0.75068808331046533</v>
      </c>
      <c r="E139" s="124">
        <f>IF(RES_hhdet_tes!E139=0,"",RES_hhdet_tes!E139/RES_hhdet_fec!E139)</f>
        <v>0.75261980797087435</v>
      </c>
      <c r="F139" s="124">
        <f>IF(RES_hhdet_tes!F139=0,"",RES_hhdet_tes!F139/RES_hhdet_fec!F139)</f>
        <v>0.75531524183562138</v>
      </c>
      <c r="G139" s="124">
        <f>IF(RES_hhdet_tes!G139=0,"",RES_hhdet_tes!G139/RES_hhdet_fec!G139)</f>
        <v>0.7583716649378659</v>
      </c>
      <c r="H139" s="124">
        <f>IF(RES_hhdet_tes!H139=0,"",RES_hhdet_tes!H139/RES_hhdet_fec!H139)</f>
        <v>0.76021175420060283</v>
      </c>
      <c r="I139" s="124">
        <f>IF(RES_hhdet_tes!I139=0,"",RES_hhdet_tes!I139/RES_hhdet_fec!I139)</f>
        <v>0.76116622099146392</v>
      </c>
      <c r="J139" s="124">
        <f>IF(RES_hhdet_tes!J139=0,"",RES_hhdet_tes!J139/RES_hhdet_fec!J139)</f>
        <v>0.76179449904750107</v>
      </c>
      <c r="K139" s="124">
        <f>IF(RES_hhdet_tes!K139=0,"",RES_hhdet_tes!K139/RES_hhdet_fec!K139)</f>
        <v>0.76179982157408832</v>
      </c>
      <c r="L139" s="124">
        <f>IF(RES_hhdet_tes!L139=0,"",RES_hhdet_tes!L139/RES_hhdet_fec!L139)</f>
        <v>0.76351284413380427</v>
      </c>
      <c r="M139" s="124">
        <f>IF(RES_hhdet_tes!M139=0,"",RES_hhdet_tes!M139/RES_hhdet_fec!M139)</f>
        <v>0.76430505973450602</v>
      </c>
      <c r="N139" s="124">
        <f>IF(RES_hhdet_tes!N139=0,"",RES_hhdet_tes!N139/RES_hhdet_fec!N139)</f>
        <v>0.76702150769168942</v>
      </c>
      <c r="O139" s="124">
        <f>IF(RES_hhdet_tes!O139=0,"",RES_hhdet_tes!O139/RES_hhdet_fec!O139)</f>
        <v>0.76972674085958825</v>
      </c>
      <c r="P139" s="124">
        <f>IF(RES_hhdet_tes!P139=0,"",RES_hhdet_tes!P139/RES_hhdet_fec!P139)</f>
        <v>0.77068150737213836</v>
      </c>
      <c r="Q139" s="124">
        <f>IF(RES_hhdet_tes!Q139=0,"",RES_hhdet_tes!Q139/RES_hhdet_fec!Q139)</f>
        <v>0.77456593877978452</v>
      </c>
      <c r="R139" s="124">
        <f>IF(RES_hhdet_tes!R139=0,"",RES_hhdet_tes!R139/RES_hhdet_fec!R139)</f>
        <v>0.77744999088577049</v>
      </c>
      <c r="S139" s="124">
        <f>IF(RES_hhdet_tes!S139=0,"",RES_hhdet_tes!S139/RES_hhdet_fec!S139)</f>
        <v>0.78421317262874801</v>
      </c>
      <c r="T139" s="124">
        <f>IF(RES_hhdet_tes!T139=0,"",RES_hhdet_tes!T139/RES_hhdet_fec!T139)</f>
        <v>0.79522228665836769</v>
      </c>
      <c r="U139" s="124">
        <f>IF(RES_hhdet_tes!U139=0,"",RES_hhdet_tes!U139/RES_hhdet_fec!U139)</f>
        <v>0.80690166012317532</v>
      </c>
      <c r="V139" s="124">
        <f>IF(RES_hhdet_tes!V139=0,"",RES_hhdet_tes!V139/RES_hhdet_fec!V139)</f>
        <v>0.82187284260912585</v>
      </c>
      <c r="W139" s="124">
        <f>IF(RES_hhdet_tes!W139=0,"",RES_hhdet_tes!W139/RES_hhdet_fec!W139)</f>
        <v>0.83075052484210499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0.60782016510697878</v>
      </c>
      <c r="C140" s="111">
        <f>IF(RES_hhdet_tes!C140=0,"",RES_hhdet_tes!C140/RES_hhdet_fec!C140)</f>
        <v>0.60880038775548007</v>
      </c>
      <c r="D140" s="111">
        <f>IF(RES_hhdet_tes!D140=0,"",RES_hhdet_tes!D140/RES_hhdet_fec!D140)</f>
        <v>0.61006001983347447</v>
      </c>
      <c r="E140" s="111">
        <f>IF(RES_hhdet_tes!E140=0,"",RES_hhdet_tes!E140/RES_hhdet_fec!E140)</f>
        <v>0.61111089914199335</v>
      </c>
      <c r="F140" s="111">
        <f>IF(RES_hhdet_tes!F140=0,"",RES_hhdet_tes!F140/RES_hhdet_fec!F140)</f>
        <v>0.61231295746587278</v>
      </c>
      <c r="G140" s="111">
        <f>IF(RES_hhdet_tes!G140=0,"",RES_hhdet_tes!G140/RES_hhdet_fec!G140)</f>
        <v>0.61333162771110228</v>
      </c>
      <c r="H140" s="111">
        <f>IF(RES_hhdet_tes!H140=0,"",RES_hhdet_tes!H140/RES_hhdet_fec!H140)</f>
        <v>0.61429981520910515</v>
      </c>
      <c r="I140" s="111">
        <f>IF(RES_hhdet_tes!I140=0,"",RES_hhdet_tes!I140/RES_hhdet_fec!I140)</f>
        <v>0.61468639382278023</v>
      </c>
      <c r="J140" s="111">
        <f>IF(RES_hhdet_tes!J140=0,"",RES_hhdet_tes!J140/RES_hhdet_fec!J140)</f>
        <v>0.61478529474151444</v>
      </c>
      <c r="K140" s="111">
        <f>IF(RES_hhdet_tes!K140=0,"",RES_hhdet_tes!K140/RES_hhdet_fec!K140)</f>
        <v>0.61491329362341718</v>
      </c>
      <c r="L140" s="111">
        <f>IF(RES_hhdet_tes!L140=0,"",RES_hhdet_tes!L140/RES_hhdet_fec!L140)</f>
        <v>0.6150598436295045</v>
      </c>
      <c r="M140" s="111">
        <f>IF(RES_hhdet_tes!M140=0,"",RES_hhdet_tes!M140/RES_hhdet_fec!M140)</f>
        <v>0.61520979790870278</v>
      </c>
      <c r="N140" s="111">
        <f>IF(RES_hhdet_tes!N140=0,"",RES_hhdet_tes!N140/RES_hhdet_fec!N140)</f>
        <v>0.6153344252305577</v>
      </c>
      <c r="O140" s="111">
        <f>IF(RES_hhdet_tes!O140=0,"",RES_hhdet_tes!O140/RES_hhdet_fec!O140)</f>
        <v>0.61542473734862824</v>
      </c>
      <c r="P140" s="111">
        <f>IF(RES_hhdet_tes!P140=0,"",RES_hhdet_tes!P140/RES_hhdet_fec!P140)</f>
        <v>0.61547217989731917</v>
      </c>
      <c r="Q140" s="111">
        <f>IF(RES_hhdet_tes!Q140=0,"",RES_hhdet_tes!Q140/RES_hhdet_fec!Q140)</f>
        <v>0.61550558859774451</v>
      </c>
      <c r="R140" s="111">
        <f>IF(RES_hhdet_tes!R140=0,"",RES_hhdet_tes!R140/RES_hhdet_fec!R140)</f>
        <v>0.61558766926504649</v>
      </c>
      <c r="S140" s="111">
        <f>IF(RES_hhdet_tes!S140=0,"",RES_hhdet_tes!S140/RES_hhdet_fec!S140)</f>
        <v>0.61578817419036203</v>
      </c>
      <c r="T140" s="111">
        <f>IF(RES_hhdet_tes!T140=0,"",RES_hhdet_tes!T140/RES_hhdet_fec!T140)</f>
        <v>0.61618789446799882</v>
      </c>
      <c r="U140" s="111">
        <f>IF(RES_hhdet_tes!U140=0,"",RES_hhdet_tes!U140/RES_hhdet_fec!U140)</f>
        <v>0.61673224474085786</v>
      </c>
      <c r="V140" s="111">
        <f>IF(RES_hhdet_tes!V140=0,"",RES_hhdet_tes!V140/RES_hhdet_fec!V140)</f>
        <v>0.61725715415031845</v>
      </c>
      <c r="W140" s="111">
        <f>IF(RES_hhdet_tes!W140=0,"",RES_hhdet_tes!W140/RES_hhdet_fec!W140)</f>
        <v>0.61780155331652276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0.75383693184338896</v>
      </c>
      <c r="C141" s="45">
        <f>IF(RES_hhdet_tes!C141=0,"",RES_hhdet_tes!C141/RES_hhdet_fec!C141)</f>
        <v>0.75565425281686915</v>
      </c>
      <c r="D141" s="45">
        <f>IF(RES_hhdet_tes!D141=0,"",RES_hhdet_tes!D141/RES_hhdet_fec!D141)</f>
        <v>0.75807213191756917</v>
      </c>
      <c r="E141" s="45">
        <f>IF(RES_hhdet_tes!E141=0,"",RES_hhdet_tes!E141/RES_hhdet_fec!E141)</f>
        <v>0.76063427555381957</v>
      </c>
      <c r="F141" s="45">
        <f>IF(RES_hhdet_tes!F141=0,"",RES_hhdet_tes!F141/RES_hhdet_fec!F141)</f>
        <v>0.76392610981053943</v>
      </c>
      <c r="G141" s="45">
        <f>IF(RES_hhdet_tes!G141=0,"",RES_hhdet_tes!G141/RES_hhdet_fec!G141)</f>
        <v>0.76727906719719896</v>
      </c>
      <c r="H141" s="45">
        <f>IF(RES_hhdet_tes!H141=0,"",RES_hhdet_tes!H141/RES_hhdet_fec!H141)</f>
        <v>0.77106857670073292</v>
      </c>
      <c r="I141" s="45">
        <f>IF(RES_hhdet_tes!I141=0,"",RES_hhdet_tes!I141/RES_hhdet_fec!I141)</f>
        <v>0.77303207268941432</v>
      </c>
      <c r="J141" s="45">
        <f>IF(RES_hhdet_tes!J141=0,"",RES_hhdet_tes!J141/RES_hhdet_fec!J141)</f>
        <v>0.77395491326244614</v>
      </c>
      <c r="K141" s="45">
        <f>IF(RES_hhdet_tes!K141=0,"",RES_hhdet_tes!K141/RES_hhdet_fec!K141)</f>
        <v>0.77525982176901531</v>
      </c>
      <c r="L141" s="45">
        <f>IF(RES_hhdet_tes!L141=0,"",RES_hhdet_tes!L141/RES_hhdet_fec!L141)</f>
        <v>0.77706107958689963</v>
      </c>
      <c r="M141" s="45">
        <f>IF(RES_hhdet_tes!M141=0,"",RES_hhdet_tes!M141/RES_hhdet_fec!M141)</f>
        <v>0.77933588532800857</v>
      </c>
      <c r="N141" s="45">
        <f>IF(RES_hhdet_tes!N141=0,"",RES_hhdet_tes!N141/RES_hhdet_fec!N141)</f>
        <v>0.78200049056193366</v>
      </c>
      <c r="O141" s="45">
        <f>IF(RES_hhdet_tes!O141=0,"",RES_hhdet_tes!O141/RES_hhdet_fec!O141)</f>
        <v>0.78480229375651356</v>
      </c>
      <c r="P141" s="45">
        <f>IF(RES_hhdet_tes!P141=0,"",RES_hhdet_tes!P141/RES_hhdet_fec!P141)</f>
        <v>0.78713149198922316</v>
      </c>
      <c r="Q141" s="45">
        <f>IF(RES_hhdet_tes!Q141=0,"",RES_hhdet_tes!Q141/RES_hhdet_fec!Q141)</f>
        <v>0.78990939625828438</v>
      </c>
      <c r="R141" s="45">
        <f>IF(RES_hhdet_tes!R141=0,"",RES_hhdet_tes!R141/RES_hhdet_fec!R141)</f>
        <v>0.7943246819829034</v>
      </c>
      <c r="S141" s="45">
        <f>IF(RES_hhdet_tes!S141=0,"",RES_hhdet_tes!S141/RES_hhdet_fec!S141)</f>
        <v>0.80153278877514889</v>
      </c>
      <c r="T141" s="45">
        <f>IF(RES_hhdet_tes!T141=0,"",RES_hhdet_tes!T141/RES_hhdet_fec!T141)</f>
        <v>0.81343038220891151</v>
      </c>
      <c r="U141" s="45">
        <f>IF(RES_hhdet_tes!U141=0,"",RES_hhdet_tes!U141/RES_hhdet_fec!U141)</f>
        <v>0.8268808692149755</v>
      </c>
      <c r="V141" s="45">
        <f>IF(RES_hhdet_tes!V141=0,"",RES_hhdet_tes!V141/RES_hhdet_fec!V141)</f>
        <v>0.8399385014543459</v>
      </c>
      <c r="W141" s="45">
        <f>IF(RES_hhdet_tes!W141=0,"",RES_hhdet_tes!W141/RES_hhdet_fec!W141)</f>
        <v>0.84987897194466888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1.1590251732277526</v>
      </c>
      <c r="C143" s="119">
        <f>IF(RES_hhdet_tes!C143=0,"",RES_hhdet_tes!C143/RES_hhdet_fec!C143)</f>
        <v>1.2126216922925024</v>
      </c>
      <c r="D143" s="119">
        <f>IF(RES_hhdet_tes!D143=0,"",RES_hhdet_tes!D143/RES_hhdet_fec!D143)</f>
        <v>1.2712908735479471</v>
      </c>
      <c r="E143" s="119">
        <f>IF(RES_hhdet_tes!E143=0,"",RES_hhdet_tes!E143/RES_hhdet_fec!E143)</f>
        <v>1.3157488780242053</v>
      </c>
      <c r="F143" s="119">
        <f>IF(RES_hhdet_tes!F143=0,"",RES_hhdet_tes!F143/RES_hhdet_fec!F143)</f>
        <v>1.358798645296853</v>
      </c>
      <c r="G143" s="119">
        <f>IF(RES_hhdet_tes!G143=0,"",RES_hhdet_tes!G143/RES_hhdet_fec!G143)</f>
        <v>1.3820948140630174</v>
      </c>
      <c r="H143" s="119">
        <f>IF(RES_hhdet_tes!H143=0,"",RES_hhdet_tes!H143/RES_hhdet_fec!H143)</f>
        <v>1.3699891547118013</v>
      </c>
      <c r="I143" s="119">
        <f>IF(RES_hhdet_tes!I143=0,"",RES_hhdet_tes!I143/RES_hhdet_fec!I143)</f>
        <v>1.3706471333695025</v>
      </c>
      <c r="J143" s="119">
        <f>IF(RES_hhdet_tes!J143=0,"",RES_hhdet_tes!J143/RES_hhdet_fec!J143)</f>
        <v>1.4368415958471605</v>
      </c>
      <c r="K143" s="119">
        <f>IF(RES_hhdet_tes!K143=0,"",RES_hhdet_tes!K143/RES_hhdet_fec!K143)</f>
        <v>1.449543895442662</v>
      </c>
      <c r="L143" s="119">
        <f>IF(RES_hhdet_tes!L143=0,"",RES_hhdet_tes!L143/RES_hhdet_fec!L143)</f>
        <v>1.5351609463524507</v>
      </c>
      <c r="M143" s="119">
        <f>IF(RES_hhdet_tes!M143=0,"",RES_hhdet_tes!M143/RES_hhdet_fec!M143)</f>
        <v>1.5673699597665596</v>
      </c>
      <c r="N143" s="119">
        <f>IF(RES_hhdet_tes!N143=0,"",RES_hhdet_tes!N143/RES_hhdet_fec!N143)</f>
        <v>1.6282026741475892</v>
      </c>
      <c r="O143" s="119">
        <f>IF(RES_hhdet_tes!O143=0,"",RES_hhdet_tes!O143/RES_hhdet_fec!O143)</f>
        <v>1.6995173945712676</v>
      </c>
      <c r="P143" s="119">
        <f>IF(RES_hhdet_tes!P143=0,"",RES_hhdet_tes!P143/RES_hhdet_fec!P143)</f>
        <v>1.7413913465646331</v>
      </c>
      <c r="Q143" s="119">
        <f>IF(RES_hhdet_tes!Q143=0,"",RES_hhdet_tes!Q143/RES_hhdet_fec!Q143)</f>
        <v>1.8426508682902625</v>
      </c>
      <c r="R143" s="119">
        <f>IF(RES_hhdet_tes!R143=0,"",RES_hhdet_tes!R143/RES_hhdet_fec!R143)</f>
        <v>1.9401574409856246</v>
      </c>
      <c r="S143" s="119">
        <f>IF(RES_hhdet_tes!S143=0,"",RES_hhdet_tes!S143/RES_hhdet_fec!S143)</f>
        <v>2.0145080189251248</v>
      </c>
      <c r="T143" s="119">
        <f>IF(RES_hhdet_tes!T143=0,"",RES_hhdet_tes!T143/RES_hhdet_fec!T143)</f>
        <v>2.0914660289277331</v>
      </c>
      <c r="U143" s="119">
        <f>IF(RES_hhdet_tes!U143=0,"",RES_hhdet_tes!U143/RES_hhdet_fec!U143)</f>
        <v>2.1401818366312386</v>
      </c>
      <c r="V143" s="119">
        <f>IF(RES_hhdet_tes!V143=0,"",RES_hhdet_tes!V143/RES_hhdet_fec!V143)</f>
        <v>2.2166156197064333</v>
      </c>
      <c r="W143" s="119">
        <f>IF(RES_hhdet_tes!W143=0,"",RES_hhdet_tes!W143/RES_hhdet_fec!W143)</f>
        <v>2.3891281058531724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1.3293665575706459</v>
      </c>
      <c r="C144" s="124">
        <f>IF(RES_hhdet_tes!C144=0,"",RES_hhdet_tes!C144/RES_hhdet_fec!C144)</f>
        <v>1.3728761311087672</v>
      </c>
      <c r="D144" s="124">
        <f>IF(RES_hhdet_tes!D144=0,"",RES_hhdet_tes!D144/RES_hhdet_fec!D144)</f>
        <v>1.4500608799654433</v>
      </c>
      <c r="E144" s="124">
        <f>IF(RES_hhdet_tes!E144=0,"",RES_hhdet_tes!E144/RES_hhdet_fec!E144)</f>
        <v>1.5188382102307914</v>
      </c>
      <c r="F144" s="124">
        <f>IF(RES_hhdet_tes!F144=0,"",RES_hhdet_tes!F144/RES_hhdet_fec!F144)</f>
        <v>1.5886430420223518</v>
      </c>
      <c r="G144" s="124">
        <f>IF(RES_hhdet_tes!G144=0,"",RES_hhdet_tes!G144/RES_hhdet_fec!G144)</f>
        <v>1.6403380203221731</v>
      </c>
      <c r="H144" s="124">
        <f>IF(RES_hhdet_tes!H144=0,"",RES_hhdet_tes!H144/RES_hhdet_fec!H144)</f>
        <v>1.6749941186343755</v>
      </c>
      <c r="I144" s="124">
        <f>IF(RES_hhdet_tes!I144=0,"",RES_hhdet_tes!I144/RES_hhdet_fec!I144)</f>
        <v>1.7099377461159242</v>
      </c>
      <c r="J144" s="124">
        <f>IF(RES_hhdet_tes!J144=0,"",RES_hhdet_tes!J144/RES_hhdet_fec!J144)</f>
        <v>1.7468852244033095</v>
      </c>
      <c r="K144" s="124">
        <f>IF(RES_hhdet_tes!K144=0,"",RES_hhdet_tes!K144/RES_hhdet_fec!K144)</f>
        <v>1.810440358896384</v>
      </c>
      <c r="L144" s="124">
        <f>IF(RES_hhdet_tes!L144=0,"",RES_hhdet_tes!L144/RES_hhdet_fec!L144)</f>
        <v>1.8951235534208148</v>
      </c>
      <c r="M144" s="124">
        <f>IF(RES_hhdet_tes!M144=0,"",RES_hhdet_tes!M144/RES_hhdet_fec!M144)</f>
        <v>2.0029454671258025</v>
      </c>
      <c r="N144" s="124">
        <f>IF(RES_hhdet_tes!N144=0,"",RES_hhdet_tes!N144/RES_hhdet_fec!N144)</f>
        <v>2.1239635851717886</v>
      </c>
      <c r="O144" s="124">
        <f>IF(RES_hhdet_tes!O144=0,"",RES_hhdet_tes!O144/RES_hhdet_fec!O144)</f>
        <v>2.2579137390106276</v>
      </c>
      <c r="P144" s="124">
        <f>IF(RES_hhdet_tes!P144=0,"",RES_hhdet_tes!P144/RES_hhdet_fec!P144)</f>
        <v>2.4234930782136099</v>
      </c>
      <c r="Q144" s="124">
        <f>IF(RES_hhdet_tes!Q144=0,"",RES_hhdet_tes!Q144/RES_hhdet_fec!Q144)</f>
        <v>2.5749016497158275</v>
      </c>
      <c r="R144" s="124">
        <f>IF(RES_hhdet_tes!R144=0,"",RES_hhdet_tes!R144/RES_hhdet_fec!R144)</f>
        <v>2.7480000632538535</v>
      </c>
      <c r="S144" s="124">
        <f>IF(RES_hhdet_tes!S144=0,"",RES_hhdet_tes!S144/RES_hhdet_fec!S144)</f>
        <v>2.9188466268972491</v>
      </c>
      <c r="T144" s="124">
        <f>IF(RES_hhdet_tes!T144=0,"",RES_hhdet_tes!T144/RES_hhdet_fec!T144)</f>
        <v>3.0754885579198543</v>
      </c>
      <c r="U144" s="124">
        <f>IF(RES_hhdet_tes!U144=0,"",RES_hhdet_tes!U144/RES_hhdet_fec!U144)</f>
        <v>3.2038802650361755</v>
      </c>
      <c r="V144" s="124">
        <f>IF(RES_hhdet_tes!V144=0,"",RES_hhdet_tes!V144/RES_hhdet_fec!V144)</f>
        <v>3.2996834550528118</v>
      </c>
      <c r="W144" s="124">
        <f>IF(RES_hhdet_tes!W144=0,"",RES_hhdet_tes!W144/RES_hhdet_fec!W144)</f>
        <v>3.3649700245307561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1.3293665575706459</v>
      </c>
      <c r="C145" s="111">
        <f>IF(RES_hhdet_tes!C145=0,"",RES_hhdet_tes!C145/RES_hhdet_fec!C145)</f>
        <v>1.3728761311087672</v>
      </c>
      <c r="D145" s="111">
        <f>IF(RES_hhdet_tes!D145=0,"",RES_hhdet_tes!D145/RES_hhdet_fec!D145)</f>
        <v>1.4500608799654433</v>
      </c>
      <c r="E145" s="111">
        <f>IF(RES_hhdet_tes!E145=0,"",RES_hhdet_tes!E145/RES_hhdet_fec!E145)</f>
        <v>1.5188382102307914</v>
      </c>
      <c r="F145" s="111">
        <f>IF(RES_hhdet_tes!F145=0,"",RES_hhdet_tes!F145/RES_hhdet_fec!F145)</f>
        <v>1.5886430420223518</v>
      </c>
      <c r="G145" s="111">
        <f>IF(RES_hhdet_tes!G145=0,"",RES_hhdet_tes!G145/RES_hhdet_fec!G145)</f>
        <v>1.6403380203221731</v>
      </c>
      <c r="H145" s="111">
        <f>IF(RES_hhdet_tes!H145=0,"",RES_hhdet_tes!H145/RES_hhdet_fec!H145)</f>
        <v>1.6749941186343755</v>
      </c>
      <c r="I145" s="111">
        <f>IF(RES_hhdet_tes!I145=0,"",RES_hhdet_tes!I145/RES_hhdet_fec!I145)</f>
        <v>1.7099377461159242</v>
      </c>
      <c r="J145" s="111">
        <f>IF(RES_hhdet_tes!J145=0,"",RES_hhdet_tes!J145/RES_hhdet_fec!J145)</f>
        <v>1.7468852244033095</v>
      </c>
      <c r="K145" s="111">
        <f>IF(RES_hhdet_tes!K145=0,"",RES_hhdet_tes!K145/RES_hhdet_fec!K145)</f>
        <v>1.810440358896384</v>
      </c>
      <c r="L145" s="111">
        <f>IF(RES_hhdet_tes!L145=0,"",RES_hhdet_tes!L145/RES_hhdet_fec!L145)</f>
        <v>1.8951235534208148</v>
      </c>
      <c r="M145" s="111">
        <f>IF(RES_hhdet_tes!M145=0,"",RES_hhdet_tes!M145/RES_hhdet_fec!M145)</f>
        <v>2.0029454671258025</v>
      </c>
      <c r="N145" s="111">
        <f>IF(RES_hhdet_tes!N145=0,"",RES_hhdet_tes!N145/RES_hhdet_fec!N145)</f>
        <v>2.1239635851717886</v>
      </c>
      <c r="O145" s="111">
        <f>IF(RES_hhdet_tes!O145=0,"",RES_hhdet_tes!O145/RES_hhdet_fec!O145)</f>
        <v>2.2579137390106276</v>
      </c>
      <c r="P145" s="111">
        <f>IF(RES_hhdet_tes!P145=0,"",RES_hhdet_tes!P145/RES_hhdet_fec!P145)</f>
        <v>2.4234930782136099</v>
      </c>
      <c r="Q145" s="111">
        <f>IF(RES_hhdet_tes!Q145=0,"",RES_hhdet_tes!Q145/RES_hhdet_fec!Q145)</f>
        <v>2.5749016497158275</v>
      </c>
      <c r="R145" s="111">
        <f>IF(RES_hhdet_tes!R145=0,"",RES_hhdet_tes!R145/RES_hhdet_fec!R145)</f>
        <v>2.7480000632538535</v>
      </c>
      <c r="S145" s="111">
        <f>IF(RES_hhdet_tes!S145=0,"",RES_hhdet_tes!S145/RES_hhdet_fec!S145)</f>
        <v>2.9188466268972491</v>
      </c>
      <c r="T145" s="111">
        <f>IF(RES_hhdet_tes!T145=0,"",RES_hhdet_tes!T145/RES_hhdet_fec!T145)</f>
        <v>3.0754885579198543</v>
      </c>
      <c r="U145" s="111">
        <f>IF(RES_hhdet_tes!U145=0,"",RES_hhdet_tes!U145/RES_hhdet_fec!U145)</f>
        <v>3.2038802650361755</v>
      </c>
      <c r="V145" s="111">
        <f>IF(RES_hhdet_tes!V145=0,"",RES_hhdet_tes!V145/RES_hhdet_fec!V145)</f>
        <v>3.2996834550528118</v>
      </c>
      <c r="W145" s="111">
        <f>IF(RES_hhdet_tes!W145=0,"",RES_hhdet_tes!W145/RES_hhdet_fec!W145)</f>
        <v>3.3649700245307561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1.9429532402555638</v>
      </c>
      <c r="C146" s="124">
        <f>IF(RES_hhdet_tes!C146=0,"",RES_hhdet_tes!C146/RES_hhdet_fec!C146)</f>
        <v>2.1068118437621752</v>
      </c>
      <c r="D146" s="124">
        <f>IF(RES_hhdet_tes!D146=0,"",RES_hhdet_tes!D146/RES_hhdet_fec!D146)</f>
        <v>2.29866896283681</v>
      </c>
      <c r="E146" s="124">
        <f>IF(RES_hhdet_tes!E146=0,"",RES_hhdet_tes!E146/RES_hhdet_fec!E146)</f>
        <v>2.4752001432129349</v>
      </c>
      <c r="F146" s="124">
        <f>IF(RES_hhdet_tes!F146=0,"",RES_hhdet_tes!F146/RES_hhdet_fec!F146)</f>
        <v>2.6179312698859483</v>
      </c>
      <c r="G146" s="124">
        <f>IF(RES_hhdet_tes!G146=0,"",RES_hhdet_tes!G146/RES_hhdet_fec!G146)</f>
        <v>2.7355740282630072</v>
      </c>
      <c r="H146" s="124">
        <f>IF(RES_hhdet_tes!H146=0,"",RES_hhdet_tes!H146/RES_hhdet_fec!H146)</f>
        <v>2.8380965706278065</v>
      </c>
      <c r="I146" s="124">
        <f>IF(RES_hhdet_tes!I146=0,"",RES_hhdet_tes!I146/RES_hhdet_fec!I146)</f>
        <v>2.9065285140418369</v>
      </c>
      <c r="J146" s="124">
        <f>IF(RES_hhdet_tes!J146=0,"",RES_hhdet_tes!J146/RES_hhdet_fec!J146)</f>
        <v>2.9615909135468277</v>
      </c>
      <c r="K146" s="124">
        <f>IF(RES_hhdet_tes!K146=0,"",RES_hhdet_tes!K146/RES_hhdet_fec!K146)</f>
        <v>3.0387600813946243</v>
      </c>
      <c r="L146" s="124">
        <f>IF(RES_hhdet_tes!L146=0,"",RES_hhdet_tes!L146/RES_hhdet_fec!L146)</f>
        <v>3.1499375424080753</v>
      </c>
      <c r="M146" s="124">
        <f>IF(RES_hhdet_tes!M146=0,"",RES_hhdet_tes!M146/RES_hhdet_fec!M146)</f>
        <v>3.2723592698287649</v>
      </c>
      <c r="N146" s="124">
        <f>IF(RES_hhdet_tes!N146=0,"",RES_hhdet_tes!N146/RES_hhdet_fec!N146)</f>
        <v>3.4284917932277783</v>
      </c>
      <c r="O146" s="124">
        <f>IF(RES_hhdet_tes!O146=0,"",RES_hhdet_tes!O146/RES_hhdet_fec!O146)</f>
        <v>3.5981058806611763</v>
      </c>
      <c r="P146" s="124">
        <f>IF(RES_hhdet_tes!P146=0,"",RES_hhdet_tes!P146/RES_hhdet_fec!P146)</f>
        <v>3.787591208849435</v>
      </c>
      <c r="Q146" s="124">
        <f>IF(RES_hhdet_tes!Q146=0,"",RES_hhdet_tes!Q146/RES_hhdet_fec!Q146)</f>
        <v>3.9531912325066467</v>
      </c>
      <c r="R146" s="124">
        <f>IF(RES_hhdet_tes!R146=0,"",RES_hhdet_tes!R146/RES_hhdet_fec!R146)</f>
        <v>4.0934135275706263</v>
      </c>
      <c r="S146" s="124">
        <f>IF(RES_hhdet_tes!S146=0,"",RES_hhdet_tes!S146/RES_hhdet_fec!S146)</f>
        <v>4.1987769788155331</v>
      </c>
      <c r="T146" s="124">
        <f>IF(RES_hhdet_tes!T146=0,"",RES_hhdet_tes!T146/RES_hhdet_fec!T146)</f>
        <v>4.299227333409422</v>
      </c>
      <c r="U146" s="124">
        <f>IF(RES_hhdet_tes!U146=0,"",RES_hhdet_tes!U146/RES_hhdet_fec!U146)</f>
        <v>4.4002618371657798</v>
      </c>
      <c r="V146" s="124">
        <f>IF(RES_hhdet_tes!V146=0,"",RES_hhdet_tes!V146/RES_hhdet_fec!V146)</f>
        <v>4.4959692519505632</v>
      </c>
      <c r="W146" s="124">
        <f>IF(RES_hhdet_tes!W146=0,"",RES_hhdet_tes!W146/RES_hhdet_fec!W146)</f>
        <v>4.5726336264183622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1.9429532402555638</v>
      </c>
      <c r="C147" s="111">
        <f>IF(RES_hhdet_tes!C147=0,"",RES_hhdet_tes!C147/RES_hhdet_fec!C147)</f>
        <v>2.1068118437621752</v>
      </c>
      <c r="D147" s="111">
        <f>IF(RES_hhdet_tes!D147=0,"",RES_hhdet_tes!D147/RES_hhdet_fec!D147)</f>
        <v>2.29866896283681</v>
      </c>
      <c r="E147" s="111">
        <f>IF(RES_hhdet_tes!E147=0,"",RES_hhdet_tes!E147/RES_hhdet_fec!E147)</f>
        <v>2.4752001432129349</v>
      </c>
      <c r="F147" s="111">
        <f>IF(RES_hhdet_tes!F147=0,"",RES_hhdet_tes!F147/RES_hhdet_fec!F147)</f>
        <v>2.6179312698859483</v>
      </c>
      <c r="G147" s="111">
        <f>IF(RES_hhdet_tes!G147=0,"",RES_hhdet_tes!G147/RES_hhdet_fec!G147)</f>
        <v>2.7355740282630072</v>
      </c>
      <c r="H147" s="111">
        <f>IF(RES_hhdet_tes!H147=0,"",RES_hhdet_tes!H147/RES_hhdet_fec!H147)</f>
        <v>2.8380965706278065</v>
      </c>
      <c r="I147" s="111">
        <f>IF(RES_hhdet_tes!I147=0,"",RES_hhdet_tes!I147/RES_hhdet_fec!I147)</f>
        <v>2.9065285140418369</v>
      </c>
      <c r="J147" s="111">
        <f>IF(RES_hhdet_tes!J147=0,"",RES_hhdet_tes!J147/RES_hhdet_fec!J147)</f>
        <v>2.9615909135468277</v>
      </c>
      <c r="K147" s="111">
        <f>IF(RES_hhdet_tes!K147=0,"",RES_hhdet_tes!K147/RES_hhdet_fec!K147)</f>
        <v>3.0387600813946243</v>
      </c>
      <c r="L147" s="111">
        <f>IF(RES_hhdet_tes!L147=0,"",RES_hhdet_tes!L147/RES_hhdet_fec!L147)</f>
        <v>3.1499375424080753</v>
      </c>
      <c r="M147" s="111">
        <f>IF(RES_hhdet_tes!M147=0,"",RES_hhdet_tes!M147/RES_hhdet_fec!M147)</f>
        <v>3.2723592698287649</v>
      </c>
      <c r="N147" s="111">
        <f>IF(RES_hhdet_tes!N147=0,"",RES_hhdet_tes!N147/RES_hhdet_fec!N147)</f>
        <v>3.4284917932277783</v>
      </c>
      <c r="O147" s="111">
        <f>IF(RES_hhdet_tes!O147=0,"",RES_hhdet_tes!O147/RES_hhdet_fec!O147)</f>
        <v>3.5981058806611763</v>
      </c>
      <c r="P147" s="111">
        <f>IF(RES_hhdet_tes!P147=0,"",RES_hhdet_tes!P147/RES_hhdet_fec!P147)</f>
        <v>3.787591208849435</v>
      </c>
      <c r="Q147" s="111">
        <f>IF(RES_hhdet_tes!Q147=0,"",RES_hhdet_tes!Q147/RES_hhdet_fec!Q147)</f>
        <v>3.9531912325066467</v>
      </c>
      <c r="R147" s="111">
        <f>IF(RES_hhdet_tes!R147=0,"",RES_hhdet_tes!R147/RES_hhdet_fec!R147)</f>
        <v>4.0934135275706263</v>
      </c>
      <c r="S147" s="111">
        <f>IF(RES_hhdet_tes!S147=0,"",RES_hhdet_tes!S147/RES_hhdet_fec!S147)</f>
        <v>4.1987769788155331</v>
      </c>
      <c r="T147" s="111">
        <f>IF(RES_hhdet_tes!T147=0,"",RES_hhdet_tes!T147/RES_hhdet_fec!T147)</f>
        <v>4.299227333409422</v>
      </c>
      <c r="U147" s="111">
        <f>IF(RES_hhdet_tes!U147=0,"",RES_hhdet_tes!U147/RES_hhdet_fec!U147)</f>
        <v>4.4002618371657798</v>
      </c>
      <c r="V147" s="111">
        <f>IF(RES_hhdet_tes!V147=0,"",RES_hhdet_tes!V147/RES_hhdet_fec!V147)</f>
        <v>4.4959692519505632</v>
      </c>
      <c r="W147" s="111">
        <f>IF(RES_hhdet_tes!W147=0,"",RES_hhdet_tes!W147/RES_hhdet_fec!W147)</f>
        <v>4.5726336264183622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0.63974004762371706</v>
      </c>
      <c r="C148" s="124">
        <f>IF(RES_hhdet_tes!C148=0,"",RES_hhdet_tes!C148/RES_hhdet_fec!C148)</f>
        <v>0.65010091609963461</v>
      </c>
      <c r="D148" s="124">
        <f>IF(RES_hhdet_tes!D148=0,"",RES_hhdet_tes!D148/RES_hhdet_fec!D148)</f>
        <v>0.65673390708661394</v>
      </c>
      <c r="E148" s="124">
        <f>IF(RES_hhdet_tes!E148=0,"",RES_hhdet_tes!E148/RES_hhdet_fec!E148)</f>
        <v>0.65829075442406237</v>
      </c>
      <c r="F148" s="124">
        <f>IF(RES_hhdet_tes!F148=0,"",RES_hhdet_tes!F148/RES_hhdet_fec!F148)</f>
        <v>0.65586927063405998</v>
      </c>
      <c r="G148" s="124">
        <f>IF(RES_hhdet_tes!G148=0,"",RES_hhdet_tes!G148/RES_hhdet_fec!G148)</f>
        <v>0.65673233910525686</v>
      </c>
      <c r="H148" s="124">
        <f>IF(RES_hhdet_tes!H148=0,"",RES_hhdet_tes!H148/RES_hhdet_fec!H148)</f>
        <v>0.65841015350438192</v>
      </c>
      <c r="I148" s="124">
        <f>IF(RES_hhdet_tes!I148=0,"",RES_hhdet_tes!I148/RES_hhdet_fec!I148)</f>
        <v>0.66169098958129136</v>
      </c>
      <c r="J148" s="124">
        <f>IF(RES_hhdet_tes!J148=0,"",RES_hhdet_tes!J148/RES_hhdet_fec!J148)</f>
        <v>0.66570132253754077</v>
      </c>
      <c r="K148" s="124">
        <f>IF(RES_hhdet_tes!K148=0,"",RES_hhdet_tes!K148/RES_hhdet_fec!K148)</f>
        <v>0.67425010371488336</v>
      </c>
      <c r="L148" s="124">
        <f>IF(RES_hhdet_tes!L148=0,"",RES_hhdet_tes!L148/RES_hhdet_fec!L148)</f>
        <v>0.67961929946576638</v>
      </c>
      <c r="M148" s="124">
        <f>IF(RES_hhdet_tes!M148=0,"",RES_hhdet_tes!M148/RES_hhdet_fec!M148)</f>
        <v>0.6845532523835981</v>
      </c>
      <c r="N148" s="124">
        <f>IF(RES_hhdet_tes!N148=0,"",RES_hhdet_tes!N148/RES_hhdet_fec!N148)</f>
        <v>0.68864094241095275</v>
      </c>
      <c r="O148" s="124">
        <f>IF(RES_hhdet_tes!O148=0,"",RES_hhdet_tes!O148/RES_hhdet_fec!O148)</f>
        <v>0.69670972640082918</v>
      </c>
      <c r="P148" s="124">
        <f>IF(RES_hhdet_tes!P148=0,"",RES_hhdet_tes!P148/RES_hhdet_fec!P148)</f>
        <v>0.70666115596449919</v>
      </c>
      <c r="Q148" s="124">
        <f>IF(RES_hhdet_tes!Q148=0,"",RES_hhdet_tes!Q148/RES_hhdet_fec!Q148)</f>
        <v>0.71732716012188646</v>
      </c>
      <c r="R148" s="124">
        <f>IF(RES_hhdet_tes!R148=0,"",RES_hhdet_tes!R148/RES_hhdet_fec!R148)</f>
        <v>0.72578464637418916</v>
      </c>
      <c r="S148" s="124">
        <f>IF(RES_hhdet_tes!S148=0,"",RES_hhdet_tes!S148/RES_hhdet_fec!S148)</f>
        <v>0.73727176665841787</v>
      </c>
      <c r="T148" s="124">
        <f>IF(RES_hhdet_tes!T148=0,"",RES_hhdet_tes!T148/RES_hhdet_fec!T148)</f>
        <v>0.7489736576598911</v>
      </c>
      <c r="U148" s="124">
        <f>IF(RES_hhdet_tes!U148=0,"",RES_hhdet_tes!U148/RES_hhdet_fec!U148)</f>
        <v>0.75845064266954287</v>
      </c>
      <c r="V148" s="124">
        <f>IF(RES_hhdet_tes!V148=0,"",RES_hhdet_tes!V148/RES_hhdet_fec!V148)</f>
        <v>0.76856184479197809</v>
      </c>
      <c r="W148" s="124">
        <f>IF(RES_hhdet_tes!W148=0,"",RES_hhdet_tes!W148/RES_hhdet_fec!W148)</f>
        <v>0.77530903734137691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0.57590824855109124</v>
      </c>
      <c r="C149" s="111">
        <f>IF(RES_hhdet_tes!C149=0,"",RES_hhdet_tes!C149/RES_hhdet_fec!C149)</f>
        <v>0.58441005463068485</v>
      </c>
      <c r="D149" s="111">
        <f>IF(RES_hhdet_tes!D149=0,"",RES_hhdet_tes!D149/RES_hhdet_fec!D149)</f>
        <v>0.59121448036867397</v>
      </c>
      <c r="E149" s="111">
        <f>IF(RES_hhdet_tes!E149=0,"",RES_hhdet_tes!E149/RES_hhdet_fec!E149)</f>
        <v>0.59600425484318564</v>
      </c>
      <c r="F149" s="111">
        <f>IF(RES_hhdet_tes!F149=0,"",RES_hhdet_tes!F149/RES_hhdet_fec!F149)</f>
        <v>0.59885357800001338</v>
      </c>
      <c r="G149" s="111">
        <f>IF(RES_hhdet_tes!G149=0,"",RES_hhdet_tes!G149/RES_hhdet_fec!G149)</f>
        <v>0.60010987914830316</v>
      </c>
      <c r="H149" s="111">
        <f>IF(RES_hhdet_tes!H149=0,"",RES_hhdet_tes!H149/RES_hhdet_fec!H149)</f>
        <v>0.60090773489891602</v>
      </c>
      <c r="I149" s="111">
        <f>IF(RES_hhdet_tes!I149=0,"",RES_hhdet_tes!I149/RES_hhdet_fec!I149)</f>
        <v>0.6014743640270459</v>
      </c>
      <c r="J149" s="111">
        <f>IF(RES_hhdet_tes!J149=0,"",RES_hhdet_tes!J149/RES_hhdet_fec!J149)</f>
        <v>0.60222404141762509</v>
      </c>
      <c r="K149" s="111">
        <f>IF(RES_hhdet_tes!K149=0,"",RES_hhdet_tes!K149/RES_hhdet_fec!K149)</f>
        <v>0.60452000944482853</v>
      </c>
      <c r="L149" s="111">
        <f>IF(RES_hhdet_tes!L149=0,"",RES_hhdet_tes!L149/RES_hhdet_fec!L149)</f>
        <v>0.60862171475980209</v>
      </c>
      <c r="M149" s="111">
        <f>IF(RES_hhdet_tes!M149=0,"",RES_hhdet_tes!M149/RES_hhdet_fec!M149)</f>
        <v>0.61686882419602418</v>
      </c>
      <c r="N149" s="111">
        <f>IF(RES_hhdet_tes!N149=0,"",RES_hhdet_tes!N149/RES_hhdet_fec!N149)</f>
        <v>0.62722411637650521</v>
      </c>
      <c r="O149" s="111">
        <f>IF(RES_hhdet_tes!O149=0,"",RES_hhdet_tes!O149/RES_hhdet_fec!O149)</f>
        <v>0.6373779495599422</v>
      </c>
      <c r="P149" s="111">
        <f>IF(RES_hhdet_tes!P149=0,"",RES_hhdet_tes!P149/RES_hhdet_fec!P149)</f>
        <v>0.65205025143549167</v>
      </c>
      <c r="Q149" s="111">
        <f>IF(RES_hhdet_tes!Q149=0,"",RES_hhdet_tes!Q149/RES_hhdet_fec!Q149)</f>
        <v>0.6649830809933589</v>
      </c>
      <c r="R149" s="111">
        <f>IF(RES_hhdet_tes!R149=0,"",RES_hhdet_tes!R149/RES_hhdet_fec!R149)</f>
        <v>0.68241469107881114</v>
      </c>
      <c r="S149" s="111">
        <f>IF(RES_hhdet_tes!S149=0,"",RES_hhdet_tes!S149/RES_hhdet_fec!S149)</f>
        <v>0.70335247679301816</v>
      </c>
      <c r="T149" s="111">
        <f>IF(RES_hhdet_tes!T149=0,"",RES_hhdet_tes!T149/RES_hhdet_fec!T149)</f>
        <v>0.72767921240433453</v>
      </c>
      <c r="U149" s="111">
        <f>IF(RES_hhdet_tes!U149=0,"",RES_hhdet_tes!U149/RES_hhdet_fec!U149)</f>
        <v>0.75161934737935931</v>
      </c>
      <c r="V149" s="111">
        <f>IF(RES_hhdet_tes!V149=0,"",RES_hhdet_tes!V149/RES_hhdet_fec!V149)</f>
        <v>0.76890336986114738</v>
      </c>
      <c r="W149" s="111">
        <f>IF(RES_hhdet_tes!W149=0,"",RES_hhdet_tes!W149/RES_hhdet_fec!W149)</f>
        <v>0.7802440209295205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>
        <f>IF(RES_hhdet_tes!K150=0,"",RES_hhdet_tes!K150/RES_hhdet_fec!K150)</f>
        <v>0.79468601400292471</v>
      </c>
      <c r="L150" s="111">
        <f>IF(RES_hhdet_tes!L150=0,"",RES_hhdet_tes!L150/RES_hhdet_fec!L150)</f>
        <v>0.7952979059505324</v>
      </c>
      <c r="M150" s="111">
        <f>IF(RES_hhdet_tes!M150=0,"",RES_hhdet_tes!M150/RES_hhdet_fec!M150)</f>
        <v>0.80358023029547188</v>
      </c>
      <c r="N150" s="111">
        <f>IF(RES_hhdet_tes!N150=0,"",RES_hhdet_tes!N150/RES_hhdet_fec!N150)</f>
        <v>0.80026998544188321</v>
      </c>
      <c r="O150" s="111">
        <f>IF(RES_hhdet_tes!O150=0,"",RES_hhdet_tes!O150/RES_hhdet_fec!O150)</f>
        <v>0.83442473249573268</v>
      </c>
      <c r="P150" s="111">
        <f>IF(RES_hhdet_tes!P150=0,"",RES_hhdet_tes!P150/RES_hhdet_fec!P150)</f>
        <v>0.85226231612654813</v>
      </c>
      <c r="Q150" s="111">
        <f>IF(RES_hhdet_tes!Q150=0,"",RES_hhdet_tes!Q150/RES_hhdet_fec!Q150)</f>
        <v>0.84939703078446616</v>
      </c>
      <c r="R150" s="111">
        <f>IF(RES_hhdet_tes!R150=0,"",RES_hhdet_tes!R150/RES_hhdet_fec!R150)</f>
        <v>0.83981612173295883</v>
      </c>
      <c r="S150" s="111">
        <f>IF(RES_hhdet_tes!S150=0,"",RES_hhdet_tes!S150/RES_hhdet_fec!S150)</f>
        <v>0.84602941195995285</v>
      </c>
      <c r="T150" s="111">
        <f>IF(RES_hhdet_tes!T150=0,"",RES_hhdet_tes!T150/RES_hhdet_fec!T150)</f>
        <v>0.86754863159835971</v>
      </c>
      <c r="U150" s="111">
        <f>IF(RES_hhdet_tes!U150=0,"",RES_hhdet_tes!U150/RES_hhdet_fec!U150)</f>
        <v>0.87084782955961682</v>
      </c>
      <c r="V150" s="111">
        <f>IF(RES_hhdet_tes!V150=0,"",RES_hhdet_tes!V150/RES_hhdet_fec!V150)</f>
        <v>0.89476908468487493</v>
      </c>
      <c r="W150" s="111">
        <f>IF(RES_hhdet_tes!W150=0,"",RES_hhdet_tes!W150/RES_hhdet_fec!W150)</f>
        <v>0.89507553867174305</v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>
        <f>IF(RES_hhdet_tes!K151=0,"",RES_hhdet_tes!K151/RES_hhdet_fec!K151)</f>
        <v>0.61581661653170527</v>
      </c>
      <c r="L151" s="112">
        <f>IF(RES_hhdet_tes!L151=0,"",RES_hhdet_tes!L151/RES_hhdet_fec!L151)</f>
        <v>0.61814255660485573</v>
      </c>
      <c r="M151" s="112">
        <f>IF(RES_hhdet_tes!M151=0,"",RES_hhdet_tes!M151/RES_hhdet_fec!M151)</f>
        <v>0.62410708582864005</v>
      </c>
      <c r="N151" s="112">
        <f>IF(RES_hhdet_tes!N151=0,"",RES_hhdet_tes!N151/RES_hhdet_fec!N151)</f>
        <v>0.62410708582864005</v>
      </c>
      <c r="O151" s="112">
        <f>IF(RES_hhdet_tes!O151=0,"",RES_hhdet_tes!O151/RES_hhdet_fec!O151)</f>
        <v>0.63876877999604031</v>
      </c>
      <c r="P151" s="112">
        <f>IF(RES_hhdet_tes!P151=0,"",RES_hhdet_tes!P151/RES_hhdet_fec!P151)</f>
        <v>0.6576878741084029</v>
      </c>
      <c r="Q151" s="112">
        <f>IF(RES_hhdet_tes!Q151=0,"",RES_hhdet_tes!Q151/RES_hhdet_fec!Q151)</f>
        <v>0.66916747524888232</v>
      </c>
      <c r="R151" s="112">
        <f>IF(RES_hhdet_tes!R151=0,"",RES_hhdet_tes!R151/RES_hhdet_fec!R151)</f>
        <v>0.69357633923659268</v>
      </c>
      <c r="S151" s="112">
        <f>IF(RES_hhdet_tes!S151=0,"",RES_hhdet_tes!S151/RES_hhdet_fec!S151)</f>
        <v>0.7136982589112687</v>
      </c>
      <c r="T151" s="112">
        <f>IF(RES_hhdet_tes!T151=0,"",RES_hhdet_tes!T151/RES_hhdet_fec!T151)</f>
        <v>0.73684624797538856</v>
      </c>
      <c r="U151" s="112">
        <f>IF(RES_hhdet_tes!U151=0,"",RES_hhdet_tes!U151/RES_hhdet_fec!U151)</f>
        <v>0.74562487147790191</v>
      </c>
      <c r="V151" s="112">
        <f>IF(RES_hhdet_tes!V151=0,"",RES_hhdet_tes!V151/RES_hhdet_fec!V151)</f>
        <v>0.76348557021423757</v>
      </c>
      <c r="W151" s="112">
        <f>IF(RES_hhdet_tes!W151=0,"",RES_hhdet_tes!W151/RES_hhdet_fec!W151)</f>
        <v>0.77607352422008957</v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0.64520688177251617</v>
      </c>
      <c r="C153" s="112">
        <f>IF(RES_hhdet_tes!C153=0,"",RES_hhdet_tes!C153/RES_hhdet_fec!C153)</f>
        <v>0.65430625585630242</v>
      </c>
      <c r="D153" s="112">
        <f>IF(RES_hhdet_tes!D153=0,"",RES_hhdet_tes!D153/RES_hhdet_fec!D153)</f>
        <v>0.66160643833513377</v>
      </c>
      <c r="E153" s="112">
        <f>IF(RES_hhdet_tes!E153=0,"",RES_hhdet_tes!E153/RES_hhdet_fec!E153)</f>
        <v>0.66515172682073731</v>
      </c>
      <c r="F153" s="112">
        <f>IF(RES_hhdet_tes!F153=0,"",RES_hhdet_tes!F153/RES_hhdet_fec!F153)</f>
        <v>0.66763693188494844</v>
      </c>
      <c r="G153" s="112">
        <f>IF(RES_hhdet_tes!G153=0,"",RES_hhdet_tes!G153/RES_hhdet_fec!G153)</f>
        <v>0.66953944356960526</v>
      </c>
      <c r="H153" s="112">
        <f>IF(RES_hhdet_tes!H153=0,"",RES_hhdet_tes!H153/RES_hhdet_fec!H153)</f>
        <v>0.67113471906740207</v>
      </c>
      <c r="I153" s="112">
        <f>IF(RES_hhdet_tes!I153=0,"",RES_hhdet_tes!I153/RES_hhdet_fec!I153)</f>
        <v>0.6722501432866137</v>
      </c>
      <c r="J153" s="112">
        <f>IF(RES_hhdet_tes!J153=0,"",RES_hhdet_tes!J153/RES_hhdet_fec!J153)</f>
        <v>0.67335158246533133</v>
      </c>
      <c r="K153" s="112">
        <f>IF(RES_hhdet_tes!K153=0,"",RES_hhdet_tes!K153/RES_hhdet_fec!K153)</f>
        <v>0.67503051963279215</v>
      </c>
      <c r="L153" s="112">
        <f>IF(RES_hhdet_tes!L153=0,"",RES_hhdet_tes!L153/RES_hhdet_fec!L153)</f>
        <v>0.67735620113926431</v>
      </c>
      <c r="M153" s="112">
        <f>IF(RES_hhdet_tes!M153=0,"",RES_hhdet_tes!M153/RES_hhdet_fec!M153)</f>
        <v>0.68002821610651143</v>
      </c>
      <c r="N153" s="112">
        <f>IF(RES_hhdet_tes!N153=0,"",RES_hhdet_tes!N153/RES_hhdet_fec!N153)</f>
        <v>0.68358326129369407</v>
      </c>
      <c r="O153" s="112">
        <f>IF(RES_hhdet_tes!O153=0,"",RES_hhdet_tes!O153/RES_hhdet_fec!O153)</f>
        <v>0.68797120735727646</v>
      </c>
      <c r="P153" s="112">
        <f>IF(RES_hhdet_tes!P153=0,"",RES_hhdet_tes!P153/RES_hhdet_fec!P153)</f>
        <v>0.69472300525188391</v>
      </c>
      <c r="Q153" s="112">
        <f>IF(RES_hhdet_tes!Q153=0,"",RES_hhdet_tes!Q153/RES_hhdet_fec!Q153)</f>
        <v>0.70184267249174415</v>
      </c>
      <c r="R153" s="112">
        <f>IF(RES_hhdet_tes!R153=0,"",RES_hhdet_tes!R153/RES_hhdet_fec!R153)</f>
        <v>0.71081757888745578</v>
      </c>
      <c r="S153" s="112">
        <f>IF(RES_hhdet_tes!S153=0,"",RES_hhdet_tes!S153/RES_hhdet_fec!S153)</f>
        <v>0.72005111059867877</v>
      </c>
      <c r="T153" s="112">
        <f>IF(RES_hhdet_tes!T153=0,"",RES_hhdet_tes!T153/RES_hhdet_fec!T153)</f>
        <v>0.73043922307798392</v>
      </c>
      <c r="U153" s="112">
        <f>IF(RES_hhdet_tes!U153=0,"",RES_hhdet_tes!U153/RES_hhdet_fec!U153)</f>
        <v>0.74053745054988329</v>
      </c>
      <c r="V153" s="112">
        <f>IF(RES_hhdet_tes!V153=0,"",RES_hhdet_tes!V153/RES_hhdet_fec!V153)</f>
        <v>0.74928482653724593</v>
      </c>
      <c r="W153" s="112">
        <f>IF(RES_hhdet_tes!W153=0,"",RES_hhdet_tes!W153/RES_hhdet_fec!W153)</f>
        <v>0.75640791354280057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0.80754175166291586</v>
      </c>
      <c r="C154" s="113">
        <f>IF(RES_hhdet_tes!C154=0,"",RES_hhdet_tes!C154/RES_hhdet_fec!C154)</f>
        <v>0.82461923758475586</v>
      </c>
      <c r="D154" s="113">
        <f>IF(RES_hhdet_tes!D154=0,"",RES_hhdet_tes!D154/RES_hhdet_fec!D154)</f>
        <v>0.82247694991925568</v>
      </c>
      <c r="E154" s="113">
        <f>IF(RES_hhdet_tes!E154=0,"",RES_hhdet_tes!E154/RES_hhdet_fec!E154)</f>
        <v>0.82122142210515625</v>
      </c>
      <c r="F154" s="113">
        <f>IF(RES_hhdet_tes!F154=0,"",RES_hhdet_tes!F154/RES_hhdet_fec!F154)</f>
        <v>0.83034233505594135</v>
      </c>
      <c r="G154" s="113">
        <f>IF(RES_hhdet_tes!G154=0,"",RES_hhdet_tes!G154/RES_hhdet_fec!G154)</f>
        <v>0.82765603942647437</v>
      </c>
      <c r="H154" s="113">
        <f>IF(RES_hhdet_tes!H154=0,"",RES_hhdet_tes!H154/RES_hhdet_fec!H154)</f>
        <v>0.82632044472064603</v>
      </c>
      <c r="I154" s="113">
        <f>IF(RES_hhdet_tes!I154=0,"",RES_hhdet_tes!I154/RES_hhdet_fec!I154)</f>
        <v>0.8200521791757418</v>
      </c>
      <c r="J154" s="113">
        <f>IF(RES_hhdet_tes!J154=0,"",RES_hhdet_tes!J154/RES_hhdet_fec!J154)</f>
        <v>0.83735202190899516</v>
      </c>
      <c r="K154" s="113">
        <f>IF(RES_hhdet_tes!K154=0,"",RES_hhdet_tes!K154/RES_hhdet_fec!K154)</f>
        <v>0.83563000978532453</v>
      </c>
      <c r="L154" s="113">
        <f>IF(RES_hhdet_tes!L154=0,"",RES_hhdet_tes!L154/RES_hhdet_fec!L154)</f>
        <v>0.8356247427882072</v>
      </c>
      <c r="M154" s="113">
        <f>IF(RES_hhdet_tes!M154=0,"",RES_hhdet_tes!M154/RES_hhdet_fec!M154)</f>
        <v>0.84024174372233207</v>
      </c>
      <c r="N154" s="113">
        <f>IF(RES_hhdet_tes!N154=0,"",RES_hhdet_tes!N154/RES_hhdet_fec!N154)</f>
        <v>0.83813353393279488</v>
      </c>
      <c r="O154" s="113">
        <f>IF(RES_hhdet_tes!O154=0,"",RES_hhdet_tes!O154/RES_hhdet_fec!O154)</f>
        <v>0.86222887835049866</v>
      </c>
      <c r="P154" s="113">
        <f>IF(RES_hhdet_tes!P154=0,"",RES_hhdet_tes!P154/RES_hhdet_fec!P154)</f>
        <v>0.87318703468392245</v>
      </c>
      <c r="Q154" s="113">
        <f>IF(RES_hhdet_tes!Q154=0,"",RES_hhdet_tes!Q154/RES_hhdet_fec!Q154)</f>
        <v>0.87036927393207963</v>
      </c>
      <c r="R154" s="113">
        <f>IF(RES_hhdet_tes!R154=0,"",RES_hhdet_tes!R154/RES_hhdet_fec!R154)</f>
        <v>0.85391212410802442</v>
      </c>
      <c r="S154" s="113">
        <f>IF(RES_hhdet_tes!S154=0,"",RES_hhdet_tes!S154/RES_hhdet_fec!S154)</f>
        <v>0.85383532197389256</v>
      </c>
      <c r="T154" s="113">
        <f>IF(RES_hhdet_tes!T154=0,"",RES_hhdet_tes!T154/RES_hhdet_fec!T154)</f>
        <v>0.86489957038113974</v>
      </c>
      <c r="U154" s="113">
        <f>IF(RES_hhdet_tes!U154=0,"",RES_hhdet_tes!U154/RES_hhdet_fec!U154)</f>
        <v>0.86681579779953855</v>
      </c>
      <c r="V154" s="113">
        <f>IF(RES_hhdet_tes!V154=0,"",RES_hhdet_tes!V154/RES_hhdet_fec!V154)</f>
        <v>0.88530410195014053</v>
      </c>
      <c r="W154" s="113">
        <f>IF(RES_hhdet_tes!W154=0,"",RES_hhdet_tes!W154/RES_hhdet_fec!W154)</f>
        <v>0.88295885074531877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0.64520688177251617</v>
      </c>
      <c r="C155" s="111">
        <f>IF(RES_hhdet_tes!C155=0,"",RES_hhdet_tes!C155/RES_hhdet_fec!C155)</f>
        <v>0.66559735808732212</v>
      </c>
      <c r="D155" s="111">
        <f>IF(RES_hhdet_tes!D155=0,"",RES_hhdet_tes!D155/RES_hhdet_fec!D155)</f>
        <v>0.66733848191587852</v>
      </c>
      <c r="E155" s="111">
        <f>IF(RES_hhdet_tes!E155=0,"",RES_hhdet_tes!E155/RES_hhdet_fec!E155)</f>
        <v>0.66921926718983871</v>
      </c>
      <c r="F155" s="111">
        <f>IF(RES_hhdet_tes!F155=0,"",RES_hhdet_tes!F155/RES_hhdet_fec!F155)</f>
        <v>0.66953526129271279</v>
      </c>
      <c r="G155" s="111">
        <f>IF(RES_hhdet_tes!G155=0,"",RES_hhdet_tes!G155/RES_hhdet_fec!G155)</f>
        <v>0.66993978099267393</v>
      </c>
      <c r="H155" s="111">
        <f>IF(RES_hhdet_tes!H155=0,"",RES_hhdet_tes!H155/RES_hhdet_fec!H155)</f>
        <v>0.67108197437053696</v>
      </c>
      <c r="I155" s="111">
        <f>IF(RES_hhdet_tes!I155=0,"",RES_hhdet_tes!I155/RES_hhdet_fec!I155)</f>
        <v>0.67349522376567195</v>
      </c>
      <c r="J155" s="111">
        <f>IF(RES_hhdet_tes!J155=0,"",RES_hhdet_tes!J155/RES_hhdet_fec!J155)</f>
        <v>0.67530002430872449</v>
      </c>
      <c r="K155" s="111">
        <f>IF(RES_hhdet_tes!K155=0,"",RES_hhdet_tes!K155/RES_hhdet_fec!K155)</f>
        <v>0.67825089006204864</v>
      </c>
      <c r="L155" s="111">
        <f>IF(RES_hhdet_tes!L155=0,"",RES_hhdet_tes!L155/RES_hhdet_fec!L155)</f>
        <v>0.67939927529797206</v>
      </c>
      <c r="M155" s="111">
        <f>IF(RES_hhdet_tes!M155=0,"",RES_hhdet_tes!M155/RES_hhdet_fec!M155)</f>
        <v>0.68100695300081504</v>
      </c>
      <c r="N155" s="111">
        <f>IF(RES_hhdet_tes!N155=0,"",RES_hhdet_tes!N155/RES_hhdet_fec!N155)</f>
        <v>0.68223931921558878</v>
      </c>
      <c r="O155" s="111">
        <f>IF(RES_hhdet_tes!O155=0,"",RES_hhdet_tes!O155/RES_hhdet_fec!O155)</f>
        <v>0.68731321269884704</v>
      </c>
      <c r="P155" s="111">
        <f>IF(RES_hhdet_tes!P155=0,"",RES_hhdet_tes!P155/RES_hhdet_fec!P155)</f>
        <v>0.6965024011941553</v>
      </c>
      <c r="Q155" s="111">
        <f>IF(RES_hhdet_tes!Q155=0,"",RES_hhdet_tes!Q155/RES_hhdet_fec!Q155)</f>
        <v>0.70696914299198499</v>
      </c>
      <c r="R155" s="111">
        <f>IF(RES_hhdet_tes!R155=0,"",RES_hhdet_tes!R155/RES_hhdet_fec!R155)</f>
        <v>0.71626904022911908</v>
      </c>
      <c r="S155" s="111">
        <f>IF(RES_hhdet_tes!S155=0,"",RES_hhdet_tes!S155/RES_hhdet_fec!S155)</f>
        <v>0.7262252897816337</v>
      </c>
      <c r="T155" s="111">
        <f>IF(RES_hhdet_tes!T155=0,"",RES_hhdet_tes!T155/RES_hhdet_fec!T155)</f>
        <v>0.73275636253841525</v>
      </c>
      <c r="U155" s="111">
        <f>IF(RES_hhdet_tes!U155=0,"",RES_hhdet_tes!U155/RES_hhdet_fec!U155)</f>
        <v>0.73904199782191626</v>
      </c>
      <c r="V155" s="111">
        <f>IF(RES_hhdet_tes!V155=0,"",RES_hhdet_tes!V155/RES_hhdet_fec!V155)</f>
        <v>0.74587103081482498</v>
      </c>
      <c r="W155" s="111">
        <f>IF(RES_hhdet_tes!W155=0,"",RES_hhdet_tes!W155/RES_hhdet_fec!W155)</f>
        <v>0.7542613218689056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0.74715459395760608</v>
      </c>
      <c r="C157" s="124">
        <f>IF(RES_hhdet_tes!C157=0,"",RES_hhdet_tes!C157/RES_hhdet_fec!C157)</f>
        <v>0.75233298965578255</v>
      </c>
      <c r="D157" s="124">
        <f>IF(RES_hhdet_tes!D157=0,"",RES_hhdet_tes!D157/RES_hhdet_fec!D157)</f>
        <v>0.75580525704121115</v>
      </c>
      <c r="E157" s="124">
        <f>IF(RES_hhdet_tes!E157=0,"",RES_hhdet_tes!E157/RES_hhdet_fec!E157)</f>
        <v>0.75784629613289811</v>
      </c>
      <c r="F157" s="124">
        <f>IF(RES_hhdet_tes!F157=0,"",RES_hhdet_tes!F157/RES_hhdet_fec!F157)</f>
        <v>0.75943325451766308</v>
      </c>
      <c r="G157" s="124">
        <f>IF(RES_hhdet_tes!G157=0,"",RES_hhdet_tes!G157/RES_hhdet_fec!G157)</f>
        <v>0.76100165459358105</v>
      </c>
      <c r="H157" s="124">
        <f>IF(RES_hhdet_tes!H157=0,"",RES_hhdet_tes!H157/RES_hhdet_fec!H157)</f>
        <v>0.7609018954297998</v>
      </c>
      <c r="I157" s="124">
        <f>IF(RES_hhdet_tes!I157=0,"",RES_hhdet_tes!I157/RES_hhdet_fec!I157)</f>
        <v>0.76104883669560275</v>
      </c>
      <c r="J157" s="124">
        <f>IF(RES_hhdet_tes!J157=0,"",RES_hhdet_tes!J157/RES_hhdet_fec!J157)</f>
        <v>0.76173403012396856</v>
      </c>
      <c r="K157" s="124">
        <f>IF(RES_hhdet_tes!K157=0,"",RES_hhdet_tes!K157/RES_hhdet_fec!K157)</f>
        <v>0.76193151443560814</v>
      </c>
      <c r="L157" s="124">
        <f>IF(RES_hhdet_tes!L157=0,"",RES_hhdet_tes!L157/RES_hhdet_fec!L157)</f>
        <v>0.76412092812623245</v>
      </c>
      <c r="M157" s="124">
        <f>IF(RES_hhdet_tes!M157=0,"",RES_hhdet_tes!M157/RES_hhdet_fec!M157)</f>
        <v>0.76513375183052479</v>
      </c>
      <c r="N157" s="124">
        <f>IF(RES_hhdet_tes!N157=0,"",RES_hhdet_tes!N157/RES_hhdet_fec!N157)</f>
        <v>0.76782615360661632</v>
      </c>
      <c r="O157" s="124">
        <f>IF(RES_hhdet_tes!O157=0,"",RES_hhdet_tes!O157/RES_hhdet_fec!O157)</f>
        <v>0.77054064255763777</v>
      </c>
      <c r="P157" s="124">
        <f>IF(RES_hhdet_tes!P157=0,"",RES_hhdet_tes!P157/RES_hhdet_fec!P157)</f>
        <v>0.77250873402294562</v>
      </c>
      <c r="Q157" s="124">
        <f>IF(RES_hhdet_tes!Q157=0,"",RES_hhdet_tes!Q157/RES_hhdet_fec!Q157)</f>
        <v>0.77777353938213789</v>
      </c>
      <c r="R157" s="124">
        <f>IF(RES_hhdet_tes!R157=0,"",RES_hhdet_tes!R157/RES_hhdet_fec!R157)</f>
        <v>0.78222753795600142</v>
      </c>
      <c r="S157" s="124">
        <f>IF(RES_hhdet_tes!S157=0,"",RES_hhdet_tes!S157/RES_hhdet_fec!S157)</f>
        <v>0.78992953261512999</v>
      </c>
      <c r="T157" s="124">
        <f>IF(RES_hhdet_tes!T157=0,"",RES_hhdet_tes!T157/RES_hhdet_fec!T157)</f>
        <v>0.79977509693400772</v>
      </c>
      <c r="U157" s="124">
        <f>IF(RES_hhdet_tes!U157=0,"",RES_hhdet_tes!U157/RES_hhdet_fec!U157)</f>
        <v>0.81010950439424878</v>
      </c>
      <c r="V157" s="124">
        <f>IF(RES_hhdet_tes!V157=0,"",RES_hhdet_tes!V157/RES_hhdet_fec!V157)</f>
        <v>0.82389918912112448</v>
      </c>
      <c r="W157" s="124">
        <f>IF(RES_hhdet_tes!W157=0,"",RES_hhdet_tes!W157/RES_hhdet_fec!W157)</f>
        <v>0.83354602659608867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0.60782016510697878</v>
      </c>
      <c r="C158" s="111">
        <f>IF(RES_hhdet_tes!C158=0,"",RES_hhdet_tes!C158/RES_hhdet_fec!C158)</f>
        <v>0.61076710009041901</v>
      </c>
      <c r="D158" s="111">
        <f>IF(RES_hhdet_tes!D158=0,"",RES_hhdet_tes!D158/RES_hhdet_fec!D158)</f>
        <v>0.61272215435464883</v>
      </c>
      <c r="E158" s="111">
        <f>IF(RES_hhdet_tes!E158=0,"",RES_hhdet_tes!E158/RES_hhdet_fec!E158)</f>
        <v>0.61349633542332049</v>
      </c>
      <c r="F158" s="111">
        <f>IF(RES_hhdet_tes!F158=0,"",RES_hhdet_tes!F158/RES_hhdet_fec!F158)</f>
        <v>0.61398328982229866</v>
      </c>
      <c r="G158" s="111">
        <f>IF(RES_hhdet_tes!G158=0,"",RES_hhdet_tes!G158/RES_hhdet_fec!G158)</f>
        <v>0.61428204037803558</v>
      </c>
      <c r="H158" s="111">
        <f>IF(RES_hhdet_tes!H158=0,"",RES_hhdet_tes!H158/RES_hhdet_fec!H158)</f>
        <v>0.61451003069868992</v>
      </c>
      <c r="I158" s="111">
        <f>IF(RES_hhdet_tes!I158=0,"",RES_hhdet_tes!I158/RES_hhdet_fec!I158)</f>
        <v>0.61466029883968953</v>
      </c>
      <c r="J158" s="111">
        <f>IF(RES_hhdet_tes!J158=0,"",RES_hhdet_tes!J158/RES_hhdet_fec!J158)</f>
        <v>0.61478168334570493</v>
      </c>
      <c r="K158" s="111">
        <f>IF(RES_hhdet_tes!K158=0,"",RES_hhdet_tes!K158/RES_hhdet_fec!K158)</f>
        <v>0.61496931306123825</v>
      </c>
      <c r="L158" s="111">
        <f>IF(RES_hhdet_tes!L158=0,"",RES_hhdet_tes!L158/RES_hhdet_fec!L158)</f>
        <v>0.61514407566985663</v>
      </c>
      <c r="M158" s="111">
        <f>IF(RES_hhdet_tes!M158=0,"",RES_hhdet_tes!M158/RES_hhdet_fec!M158)</f>
        <v>0.61529150394980137</v>
      </c>
      <c r="N158" s="111">
        <f>IF(RES_hhdet_tes!N158=0,"",RES_hhdet_tes!N158/RES_hhdet_fec!N158)</f>
        <v>0.61539059209014335</v>
      </c>
      <c r="O158" s="111">
        <f>IF(RES_hhdet_tes!O158=0,"",RES_hhdet_tes!O158/RES_hhdet_fec!O158)</f>
        <v>0.61545149591848136</v>
      </c>
      <c r="P158" s="111">
        <f>IF(RES_hhdet_tes!P158=0,"",RES_hhdet_tes!P158/RES_hhdet_fec!P158)</f>
        <v>0.61549473253818887</v>
      </c>
      <c r="Q158" s="111">
        <f>IF(RES_hhdet_tes!Q158=0,"",RES_hhdet_tes!Q158/RES_hhdet_fec!Q158)</f>
        <v>0.61551972567417135</v>
      </c>
      <c r="R158" s="111">
        <f>IF(RES_hhdet_tes!R158=0,"",RES_hhdet_tes!R158/RES_hhdet_fec!R158)</f>
        <v>0.61564612081883585</v>
      </c>
      <c r="S158" s="111">
        <f>IF(RES_hhdet_tes!S158=0,"",RES_hhdet_tes!S158/RES_hhdet_fec!S158)</f>
        <v>0.61591693890098109</v>
      </c>
      <c r="T158" s="111">
        <f>IF(RES_hhdet_tes!T158=0,"",RES_hhdet_tes!T158/RES_hhdet_fec!T158)</f>
        <v>0.61632328647214285</v>
      </c>
      <c r="U158" s="111">
        <f>IF(RES_hhdet_tes!U158=0,"",RES_hhdet_tes!U158/RES_hhdet_fec!U158)</f>
        <v>0.61686864602355818</v>
      </c>
      <c r="V158" s="111">
        <f>IF(RES_hhdet_tes!V158=0,"",RES_hhdet_tes!V158/RES_hhdet_fec!V158)</f>
        <v>0.61737574470635503</v>
      </c>
      <c r="W158" s="111">
        <f>IF(RES_hhdet_tes!W158=0,"",RES_hhdet_tes!W158/RES_hhdet_fec!W158)</f>
        <v>0.61804759913152563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0.75383693184338896</v>
      </c>
      <c r="C159" s="45">
        <f>IF(RES_hhdet_tes!C159=0,"",RES_hhdet_tes!C159/RES_hhdet_fec!C159)</f>
        <v>0.75971178391700334</v>
      </c>
      <c r="D159" s="45">
        <f>IF(RES_hhdet_tes!D159=0,"",RES_hhdet_tes!D159/RES_hhdet_fec!D159)</f>
        <v>0.76453019128887134</v>
      </c>
      <c r="E159" s="45">
        <f>IF(RES_hhdet_tes!E159=0,"",RES_hhdet_tes!E159/RES_hhdet_fec!E159)</f>
        <v>0.76723459579681685</v>
      </c>
      <c r="F159" s="45">
        <f>IF(RES_hhdet_tes!F159=0,"",RES_hhdet_tes!F159/RES_hhdet_fec!F159)</f>
        <v>0.76923032494267229</v>
      </c>
      <c r="G159" s="45">
        <f>IF(RES_hhdet_tes!G159=0,"",RES_hhdet_tes!G159/RES_hhdet_fec!G159)</f>
        <v>0.77064666746597876</v>
      </c>
      <c r="H159" s="45">
        <f>IF(RES_hhdet_tes!H159=0,"",RES_hhdet_tes!H159/RES_hhdet_fec!H159)</f>
        <v>0.77182420200369117</v>
      </c>
      <c r="I159" s="45">
        <f>IF(RES_hhdet_tes!I159=0,"",RES_hhdet_tes!I159/RES_hhdet_fec!I159)</f>
        <v>0.77279327686288912</v>
      </c>
      <c r="J159" s="45">
        <f>IF(RES_hhdet_tes!J159=0,"",RES_hhdet_tes!J159/RES_hhdet_fec!J159)</f>
        <v>0.77388795663220322</v>
      </c>
      <c r="K159" s="45">
        <f>IF(RES_hhdet_tes!K159=0,"",RES_hhdet_tes!K159/RES_hhdet_fec!K159)</f>
        <v>0.77577270412181321</v>
      </c>
      <c r="L159" s="45">
        <f>IF(RES_hhdet_tes!L159=0,"",RES_hhdet_tes!L159/RES_hhdet_fec!L159)</f>
        <v>0.77802725369151027</v>
      </c>
      <c r="M159" s="45">
        <f>IF(RES_hhdet_tes!M159=0,"",RES_hhdet_tes!M159/RES_hhdet_fec!M159)</f>
        <v>0.78042816798302572</v>
      </c>
      <c r="N159" s="45">
        <f>IF(RES_hhdet_tes!N159=0,"",RES_hhdet_tes!N159/RES_hhdet_fec!N159)</f>
        <v>0.78292843543567192</v>
      </c>
      <c r="O159" s="45">
        <f>IF(RES_hhdet_tes!O159=0,"",RES_hhdet_tes!O159/RES_hhdet_fec!O159)</f>
        <v>0.78562257004370195</v>
      </c>
      <c r="P159" s="45">
        <f>IF(RES_hhdet_tes!P159=0,"",RES_hhdet_tes!P159/RES_hhdet_fec!P159)</f>
        <v>0.78943532025704</v>
      </c>
      <c r="Q159" s="45">
        <f>IF(RES_hhdet_tes!Q159=0,"",RES_hhdet_tes!Q159/RES_hhdet_fec!Q159)</f>
        <v>0.79376316231104871</v>
      </c>
      <c r="R159" s="45">
        <f>IF(RES_hhdet_tes!R159=0,"",RES_hhdet_tes!R159/RES_hhdet_fec!R159)</f>
        <v>0.80013992348855489</v>
      </c>
      <c r="S159" s="45">
        <f>IF(RES_hhdet_tes!S159=0,"",RES_hhdet_tes!S159/RES_hhdet_fec!S159)</f>
        <v>0.80845439912274542</v>
      </c>
      <c r="T159" s="45">
        <f>IF(RES_hhdet_tes!T159=0,"",RES_hhdet_tes!T159/RES_hhdet_fec!T159)</f>
        <v>0.81891445319829148</v>
      </c>
      <c r="U159" s="45">
        <f>IF(RES_hhdet_tes!U159=0,"",RES_hhdet_tes!U159/RES_hhdet_fec!U159)</f>
        <v>0.83081486132315319</v>
      </c>
      <c r="V159" s="45">
        <f>IF(RES_hhdet_tes!V159=0,"",RES_hhdet_tes!V159/RES_hhdet_fec!V159)</f>
        <v>0.84247931755658223</v>
      </c>
      <c r="W159" s="45">
        <f>IF(RES_hhdet_tes!W159=0,"",RES_hhdet_tes!W159/RES_hhdet_fec!W159)</f>
        <v>0.85306830804143319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0.68510855703572948</v>
      </c>
      <c r="C161" s="119">
        <f>IF(RES_hhdet_tes!C161=0,"",RES_hhdet_tes!C161/RES_hhdet_fec!C161)</f>
        <v>0.68851989604452546</v>
      </c>
      <c r="D161" s="119">
        <f>IF(RES_hhdet_tes!D161=0,"",RES_hhdet_tes!D161/RES_hhdet_fec!D161)</f>
        <v>0.69201876793405004</v>
      </c>
      <c r="E161" s="119">
        <f>IF(RES_hhdet_tes!E161=0,"",RES_hhdet_tes!E161/RES_hhdet_fec!E161)</f>
        <v>0.69472497198300132</v>
      </c>
      <c r="F161" s="119">
        <f>IF(RES_hhdet_tes!F161=0,"",RES_hhdet_tes!F161/RES_hhdet_fec!F161)</f>
        <v>0.69254389876966771</v>
      </c>
      <c r="G161" s="119">
        <f>IF(RES_hhdet_tes!G161=0,"",RES_hhdet_tes!G161/RES_hhdet_fec!G161)</f>
        <v>0.70133549474063916</v>
      </c>
      <c r="H161" s="119">
        <f>IF(RES_hhdet_tes!H161=0,"",RES_hhdet_tes!H161/RES_hhdet_fec!H161)</f>
        <v>0.71105480111490094</v>
      </c>
      <c r="I161" s="119">
        <f>IF(RES_hhdet_tes!I161=0,"",RES_hhdet_tes!I161/RES_hhdet_fec!I161)</f>
        <v>0.70759705578038512</v>
      </c>
      <c r="J161" s="119">
        <f>IF(RES_hhdet_tes!J161=0,"",RES_hhdet_tes!J161/RES_hhdet_fec!J161)</f>
        <v>0.71881573983733227</v>
      </c>
      <c r="K161" s="119">
        <f>IF(RES_hhdet_tes!K161=0,"",RES_hhdet_tes!K161/RES_hhdet_fec!K161)</f>
        <v>0.72436461330308066</v>
      </c>
      <c r="L161" s="119">
        <f>IF(RES_hhdet_tes!L161=0,"",RES_hhdet_tes!L161/RES_hhdet_fec!L161)</f>
        <v>0.73132484681961907</v>
      </c>
      <c r="M161" s="119">
        <f>IF(RES_hhdet_tes!M161=0,"",RES_hhdet_tes!M161/RES_hhdet_fec!M161)</f>
        <v>0.73311831364799984</v>
      </c>
      <c r="N161" s="119">
        <f>IF(RES_hhdet_tes!N161=0,"",RES_hhdet_tes!N161/RES_hhdet_fec!N161)</f>
        <v>0.74553834162049903</v>
      </c>
      <c r="O161" s="119">
        <f>IF(RES_hhdet_tes!O161=0,"",RES_hhdet_tes!O161/RES_hhdet_fec!O161)</f>
        <v>0.77292529849484326</v>
      </c>
      <c r="P161" s="119">
        <f>IF(RES_hhdet_tes!P161=0,"",RES_hhdet_tes!P161/RES_hhdet_fec!P161)</f>
        <v>0.77167003085090224</v>
      </c>
      <c r="Q161" s="119">
        <f>IF(RES_hhdet_tes!Q161=0,"",RES_hhdet_tes!Q161/RES_hhdet_fec!Q161)</f>
        <v>0.77907347430773344</v>
      </c>
      <c r="R161" s="119">
        <f>IF(RES_hhdet_tes!R161=0,"",RES_hhdet_tes!R161/RES_hhdet_fec!R161)</f>
        <v>0.77792857922934067</v>
      </c>
      <c r="S161" s="119">
        <f>IF(RES_hhdet_tes!S161=0,"",RES_hhdet_tes!S161/RES_hhdet_fec!S161)</f>
        <v>0.77977521583525145</v>
      </c>
      <c r="T161" s="119">
        <f>IF(RES_hhdet_tes!T161=0,"",RES_hhdet_tes!T161/RES_hhdet_fec!T161)</f>
        <v>0.78151169627213846</v>
      </c>
      <c r="U161" s="119">
        <f>IF(RES_hhdet_tes!U161=0,"",RES_hhdet_tes!U161/RES_hhdet_fec!U161)</f>
        <v>0.78164247255841035</v>
      </c>
      <c r="V161" s="119">
        <f>IF(RES_hhdet_tes!V161=0,"",RES_hhdet_tes!V161/RES_hhdet_fec!V161)</f>
        <v>0.78716755395702509</v>
      </c>
      <c r="W161" s="119">
        <f>IF(RES_hhdet_tes!W161=0,"",RES_hhdet_tes!W161/RES_hhdet_fec!W161)</f>
        <v>0.789972219337437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0.68913322278130063</v>
      </c>
      <c r="C162" s="124">
        <f>IF(RES_hhdet_tes!C162=0,"",RES_hhdet_tes!C162/RES_hhdet_fec!C162)</f>
        <v>0.69160726321540866</v>
      </c>
      <c r="D162" s="124">
        <f>IF(RES_hhdet_tes!D162=0,"",RES_hhdet_tes!D162/RES_hhdet_fec!D162)</f>
        <v>0.69442805422266363</v>
      </c>
      <c r="E162" s="124">
        <f>IF(RES_hhdet_tes!E162=0,"",RES_hhdet_tes!E162/RES_hhdet_fec!E162)</f>
        <v>0.69488705782528248</v>
      </c>
      <c r="F162" s="124">
        <f>IF(RES_hhdet_tes!F162=0,"",RES_hhdet_tes!F162/RES_hhdet_fec!F162)</f>
        <v>0.69501005001390592</v>
      </c>
      <c r="G162" s="124">
        <f>IF(RES_hhdet_tes!G162=0,"",RES_hhdet_tes!G162/RES_hhdet_fec!G162)</f>
        <v>0.69501072647707252</v>
      </c>
      <c r="H162" s="124">
        <f>IF(RES_hhdet_tes!H162=0,"",RES_hhdet_tes!H162/RES_hhdet_fec!H162)</f>
        <v>0.69501134323150859</v>
      </c>
      <c r="I162" s="124">
        <f>IF(RES_hhdet_tes!I162=0,"",RES_hhdet_tes!I162/RES_hhdet_fec!I162)</f>
        <v>0.70366209690183024</v>
      </c>
      <c r="J162" s="124">
        <f>IF(RES_hhdet_tes!J162=0,"",RES_hhdet_tes!J162/RES_hhdet_fec!J162)</f>
        <v>0.71877494979681511</v>
      </c>
      <c r="K162" s="124">
        <f>IF(RES_hhdet_tes!K162=0,"",RES_hhdet_tes!K162/RES_hhdet_fec!K162)</f>
        <v>0.72492333736537906</v>
      </c>
      <c r="L162" s="124">
        <f>IF(RES_hhdet_tes!L162=0,"",RES_hhdet_tes!L162/RES_hhdet_fec!L162)</f>
        <v>0.73098901350032941</v>
      </c>
      <c r="M162" s="124">
        <f>IF(RES_hhdet_tes!M162=0,"",RES_hhdet_tes!M162/RES_hhdet_fec!M162)</f>
        <v>0.73406786667381108</v>
      </c>
      <c r="N162" s="124">
        <f>IF(RES_hhdet_tes!N162=0,"",RES_hhdet_tes!N162/RES_hhdet_fec!N162)</f>
        <v>0.74798783850586237</v>
      </c>
      <c r="O162" s="124">
        <f>IF(RES_hhdet_tes!O162=0,"",RES_hhdet_tes!O162/RES_hhdet_fec!O162)</f>
        <v>0.77680079625701814</v>
      </c>
      <c r="P162" s="124">
        <f>IF(RES_hhdet_tes!P162=0,"",RES_hhdet_tes!P162/RES_hhdet_fec!P162)</f>
        <v>0.77692347440135578</v>
      </c>
      <c r="Q162" s="124">
        <f>IF(RES_hhdet_tes!Q162=0,"",RES_hhdet_tes!Q162/RES_hhdet_fec!Q162)</f>
        <v>0.77692257464097247</v>
      </c>
      <c r="R162" s="124">
        <f>IF(RES_hhdet_tes!R162=0,"",RES_hhdet_tes!R162/RES_hhdet_fec!R162)</f>
        <v>0.77692069286884735</v>
      </c>
      <c r="S162" s="124">
        <f>IF(RES_hhdet_tes!S162=0,"",RES_hhdet_tes!S162/RES_hhdet_fec!S162)</f>
        <v>0.77881815362001217</v>
      </c>
      <c r="T162" s="124">
        <f>IF(RES_hhdet_tes!T162=0,"",RES_hhdet_tes!T162/RES_hhdet_fec!T162)</f>
        <v>0.78064697604496169</v>
      </c>
      <c r="U162" s="124">
        <f>IF(RES_hhdet_tes!U162=0,"",RES_hhdet_tes!U162/RES_hhdet_fec!U162)</f>
        <v>0.78073449460588684</v>
      </c>
      <c r="V162" s="124">
        <f>IF(RES_hhdet_tes!V162=0,"",RES_hhdet_tes!V162/RES_hhdet_fec!V162)</f>
        <v>0.78115697933874484</v>
      </c>
      <c r="W162" s="124">
        <f>IF(RES_hhdet_tes!W162=0,"",RES_hhdet_tes!W162/RES_hhdet_fec!W162)</f>
        <v>0.78529991392959486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0.68913322278130063</v>
      </c>
      <c r="C163" s="45">
        <f>IF(RES_hhdet_tes!C163=0,"",RES_hhdet_tes!C163/RES_hhdet_fec!C163)</f>
        <v>0.69160726321540866</v>
      </c>
      <c r="D163" s="45">
        <f>IF(RES_hhdet_tes!D163=0,"",RES_hhdet_tes!D163/RES_hhdet_fec!D163)</f>
        <v>0.69442805422266363</v>
      </c>
      <c r="E163" s="45">
        <f>IF(RES_hhdet_tes!E163=0,"",RES_hhdet_tes!E163/RES_hhdet_fec!E163)</f>
        <v>0.69488705782528248</v>
      </c>
      <c r="F163" s="45">
        <f>IF(RES_hhdet_tes!F163=0,"",RES_hhdet_tes!F163/RES_hhdet_fec!F163)</f>
        <v>0.69501005001390592</v>
      </c>
      <c r="G163" s="45">
        <f>IF(RES_hhdet_tes!G163=0,"",RES_hhdet_tes!G163/RES_hhdet_fec!G163)</f>
        <v>0.69501072647707252</v>
      </c>
      <c r="H163" s="45">
        <f>IF(RES_hhdet_tes!H163=0,"",RES_hhdet_tes!H163/RES_hhdet_fec!H163)</f>
        <v>0.69501134323150859</v>
      </c>
      <c r="I163" s="45">
        <f>IF(RES_hhdet_tes!I163=0,"",RES_hhdet_tes!I163/RES_hhdet_fec!I163)</f>
        <v>0.70366209690183024</v>
      </c>
      <c r="J163" s="45">
        <f>IF(RES_hhdet_tes!J163=0,"",RES_hhdet_tes!J163/RES_hhdet_fec!J163)</f>
        <v>0.71877494979681511</v>
      </c>
      <c r="K163" s="45">
        <f>IF(RES_hhdet_tes!K163=0,"",RES_hhdet_tes!K163/RES_hhdet_fec!K163)</f>
        <v>0.72492333736537906</v>
      </c>
      <c r="L163" s="45">
        <f>IF(RES_hhdet_tes!L163=0,"",RES_hhdet_tes!L163/RES_hhdet_fec!L163)</f>
        <v>0.73098901350032941</v>
      </c>
      <c r="M163" s="45">
        <f>IF(RES_hhdet_tes!M163=0,"",RES_hhdet_tes!M163/RES_hhdet_fec!M163)</f>
        <v>0.73406786667381108</v>
      </c>
      <c r="N163" s="45">
        <f>IF(RES_hhdet_tes!N163=0,"",RES_hhdet_tes!N163/RES_hhdet_fec!N163)</f>
        <v>0.74798783850586237</v>
      </c>
      <c r="O163" s="45">
        <f>IF(RES_hhdet_tes!O163=0,"",RES_hhdet_tes!O163/RES_hhdet_fec!O163)</f>
        <v>0.77680079625701814</v>
      </c>
      <c r="P163" s="45">
        <f>IF(RES_hhdet_tes!P163=0,"",RES_hhdet_tes!P163/RES_hhdet_fec!P163)</f>
        <v>0.77692347440135578</v>
      </c>
      <c r="Q163" s="45">
        <f>IF(RES_hhdet_tes!Q163=0,"",RES_hhdet_tes!Q163/RES_hhdet_fec!Q163)</f>
        <v>0.77692257464097247</v>
      </c>
      <c r="R163" s="45">
        <f>IF(RES_hhdet_tes!R163=0,"",RES_hhdet_tes!R163/RES_hhdet_fec!R163)</f>
        <v>0.77692069286884735</v>
      </c>
      <c r="S163" s="45">
        <f>IF(RES_hhdet_tes!S163=0,"",RES_hhdet_tes!S163/RES_hhdet_fec!S163)</f>
        <v>0.77881815362001217</v>
      </c>
      <c r="T163" s="45">
        <f>IF(RES_hhdet_tes!T163=0,"",RES_hhdet_tes!T163/RES_hhdet_fec!T163)</f>
        <v>0.78064697604496169</v>
      </c>
      <c r="U163" s="45">
        <f>IF(RES_hhdet_tes!U163=0,"",RES_hhdet_tes!U163/RES_hhdet_fec!U163)</f>
        <v>0.78073449460588684</v>
      </c>
      <c r="V163" s="45">
        <f>IF(RES_hhdet_tes!V163=0,"",RES_hhdet_tes!V163/RES_hhdet_fec!V163)</f>
        <v>0.78115697933874484</v>
      </c>
      <c r="W163" s="45">
        <f>IF(RES_hhdet_tes!W163=0,"",RES_hhdet_tes!W163/RES_hhdet_fec!W163)</f>
        <v>0.78529991392959486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1.9429532402555638</v>
      </c>
      <c r="C164" s="124">
        <f>IF(RES_hhdet_tes!C164=0,"",RES_hhdet_tes!C164/RES_hhdet_fec!C164)</f>
        <v>2.0506613128260822</v>
      </c>
      <c r="D164" s="124">
        <f>IF(RES_hhdet_tes!D164=0,"",RES_hhdet_tes!D164/RES_hhdet_fec!D164)</f>
        <v>2.1483939117516377</v>
      </c>
      <c r="E164" s="124">
        <f>IF(RES_hhdet_tes!E164=0,"",RES_hhdet_tes!E164/RES_hhdet_fec!E164)</f>
        <v>2.2288541731186711</v>
      </c>
      <c r="F164" s="124">
        <f>IF(RES_hhdet_tes!F164=0,"",RES_hhdet_tes!F164/RES_hhdet_fec!F164)</f>
        <v>2.3008801863885222</v>
      </c>
      <c r="G164" s="124">
        <f>IF(RES_hhdet_tes!G164=0,"",RES_hhdet_tes!G164/RES_hhdet_fec!G164)</f>
        <v>2.3910695136101654</v>
      </c>
      <c r="H164" s="124">
        <f>IF(RES_hhdet_tes!H164=0,"",RES_hhdet_tes!H164/RES_hhdet_fec!H164)</f>
        <v>2.5532807661835344</v>
      </c>
      <c r="I164" s="124">
        <f>IF(RES_hhdet_tes!I164=0,"",RES_hhdet_tes!I164/RES_hhdet_fec!I164)</f>
        <v>2.6960356251057975</v>
      </c>
      <c r="J164" s="124">
        <f>IF(RES_hhdet_tes!J164=0,"",RES_hhdet_tes!J164/RES_hhdet_fec!J164)</f>
        <v>2.8012534199799131</v>
      </c>
      <c r="K164" s="124">
        <f>IF(RES_hhdet_tes!K164=0,"",RES_hhdet_tes!K164/RES_hhdet_fec!K164)</f>
        <v>3.0124095749794106</v>
      </c>
      <c r="L164" s="124">
        <f>IF(RES_hhdet_tes!L164=0,"",RES_hhdet_tes!L164/RES_hhdet_fec!L164)</f>
        <v>3.2477323256433581</v>
      </c>
      <c r="M164" s="124">
        <f>IF(RES_hhdet_tes!M164=0,"",RES_hhdet_tes!M164/RES_hhdet_fec!M164)</f>
        <v>3.3681569842946564</v>
      </c>
      <c r="N164" s="124">
        <f>IF(RES_hhdet_tes!N164=0,"",RES_hhdet_tes!N164/RES_hhdet_fec!N164)</f>
        <v>3.4564328027134255</v>
      </c>
      <c r="O164" s="124">
        <f>IF(RES_hhdet_tes!O164=0,"",RES_hhdet_tes!O164/RES_hhdet_fec!O164)</f>
        <v>3.5566538550975646</v>
      </c>
      <c r="P164" s="124">
        <f>IF(RES_hhdet_tes!P164=0,"",RES_hhdet_tes!P164/RES_hhdet_fec!P164)</f>
        <v>3.6501008103918471</v>
      </c>
      <c r="Q164" s="124">
        <f>IF(RES_hhdet_tes!Q164=0,"",RES_hhdet_tes!Q164/RES_hhdet_fec!Q164)</f>
        <v>3.7298589059547296</v>
      </c>
      <c r="R164" s="124">
        <f>IF(RES_hhdet_tes!R164=0,"",RES_hhdet_tes!R164/RES_hhdet_fec!R164)</f>
        <v>3.8034854010034316</v>
      </c>
      <c r="S164" s="124">
        <f>IF(RES_hhdet_tes!S164=0,"",RES_hhdet_tes!S164/RES_hhdet_fec!S164)</f>
        <v>3.8884688801298131</v>
      </c>
      <c r="T164" s="124">
        <f>IF(RES_hhdet_tes!T164=0,"",RES_hhdet_tes!T164/RES_hhdet_fec!T164)</f>
        <v>3.9979447036346993</v>
      </c>
      <c r="U164" s="124">
        <f>IF(RES_hhdet_tes!U164=0,"",RES_hhdet_tes!U164/RES_hhdet_fec!U164)</f>
        <v>4.1201307880250022</v>
      </c>
      <c r="V164" s="124">
        <f>IF(RES_hhdet_tes!V164=0,"",RES_hhdet_tes!V164/RES_hhdet_fec!V164)</f>
        <v>4.283743538572061</v>
      </c>
      <c r="W164" s="124">
        <f>IF(RES_hhdet_tes!W164=0,"",RES_hhdet_tes!W164/RES_hhdet_fec!W164)</f>
        <v>4.4705258967010097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1.9429532402555638</v>
      </c>
      <c r="C165" s="111">
        <f>IF(RES_hhdet_tes!C165=0,"",RES_hhdet_tes!C165/RES_hhdet_fec!C165)</f>
        <v>2.0506613128260822</v>
      </c>
      <c r="D165" s="111">
        <f>IF(RES_hhdet_tes!D165=0,"",RES_hhdet_tes!D165/RES_hhdet_fec!D165)</f>
        <v>2.1483939117516377</v>
      </c>
      <c r="E165" s="111">
        <f>IF(RES_hhdet_tes!E165=0,"",RES_hhdet_tes!E165/RES_hhdet_fec!E165)</f>
        <v>2.2288541731186711</v>
      </c>
      <c r="F165" s="111">
        <f>IF(RES_hhdet_tes!F165=0,"",RES_hhdet_tes!F165/RES_hhdet_fec!F165)</f>
        <v>2.3008801863885222</v>
      </c>
      <c r="G165" s="111">
        <f>IF(RES_hhdet_tes!G165=0,"",RES_hhdet_tes!G165/RES_hhdet_fec!G165)</f>
        <v>2.3910695136101654</v>
      </c>
      <c r="H165" s="111">
        <f>IF(RES_hhdet_tes!H165=0,"",RES_hhdet_tes!H165/RES_hhdet_fec!H165)</f>
        <v>2.5532807661835344</v>
      </c>
      <c r="I165" s="111">
        <f>IF(RES_hhdet_tes!I165=0,"",RES_hhdet_tes!I165/RES_hhdet_fec!I165)</f>
        <v>2.6960356251057975</v>
      </c>
      <c r="J165" s="111">
        <f>IF(RES_hhdet_tes!J165=0,"",RES_hhdet_tes!J165/RES_hhdet_fec!J165)</f>
        <v>2.8012534199799131</v>
      </c>
      <c r="K165" s="111">
        <f>IF(RES_hhdet_tes!K165=0,"",RES_hhdet_tes!K165/RES_hhdet_fec!K165)</f>
        <v>3.0124095749794106</v>
      </c>
      <c r="L165" s="111">
        <f>IF(RES_hhdet_tes!L165=0,"",RES_hhdet_tes!L165/RES_hhdet_fec!L165)</f>
        <v>3.2477323256433581</v>
      </c>
      <c r="M165" s="111">
        <f>IF(RES_hhdet_tes!M165=0,"",RES_hhdet_tes!M165/RES_hhdet_fec!M165)</f>
        <v>3.3681569842946564</v>
      </c>
      <c r="N165" s="111">
        <f>IF(RES_hhdet_tes!N165=0,"",RES_hhdet_tes!N165/RES_hhdet_fec!N165)</f>
        <v>3.4564328027134255</v>
      </c>
      <c r="O165" s="111">
        <f>IF(RES_hhdet_tes!O165=0,"",RES_hhdet_tes!O165/RES_hhdet_fec!O165)</f>
        <v>3.5566538550975646</v>
      </c>
      <c r="P165" s="111">
        <f>IF(RES_hhdet_tes!P165=0,"",RES_hhdet_tes!P165/RES_hhdet_fec!P165)</f>
        <v>3.6501008103918471</v>
      </c>
      <c r="Q165" s="111">
        <f>IF(RES_hhdet_tes!Q165=0,"",RES_hhdet_tes!Q165/RES_hhdet_fec!Q165)</f>
        <v>3.7298589059547296</v>
      </c>
      <c r="R165" s="111">
        <f>IF(RES_hhdet_tes!R165=0,"",RES_hhdet_tes!R165/RES_hhdet_fec!R165)</f>
        <v>3.8034854010034316</v>
      </c>
      <c r="S165" s="111">
        <f>IF(RES_hhdet_tes!S165=0,"",RES_hhdet_tes!S165/RES_hhdet_fec!S165)</f>
        <v>3.8884688801298131</v>
      </c>
      <c r="T165" s="111">
        <f>IF(RES_hhdet_tes!T165=0,"",RES_hhdet_tes!T165/RES_hhdet_fec!T165)</f>
        <v>3.9979447036346993</v>
      </c>
      <c r="U165" s="111">
        <f>IF(RES_hhdet_tes!U165=0,"",RES_hhdet_tes!U165/RES_hhdet_fec!U165)</f>
        <v>4.1201307880250022</v>
      </c>
      <c r="V165" s="111">
        <f>IF(RES_hhdet_tes!V165=0,"",RES_hhdet_tes!V165/RES_hhdet_fec!V165)</f>
        <v>4.283743538572061</v>
      </c>
      <c r="W165" s="111">
        <f>IF(RES_hhdet_tes!W165=0,"",RES_hhdet_tes!W165/RES_hhdet_fec!W165)</f>
        <v>4.4705258967010097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0.63974056079771657</v>
      </c>
      <c r="C166" s="124">
        <f>IF(RES_hhdet_tes!C166=0,"",RES_hhdet_tes!C166/RES_hhdet_fec!C166)</f>
        <v>0.64334270718626729</v>
      </c>
      <c r="D166" s="124">
        <f>IF(RES_hhdet_tes!D166=0,"",RES_hhdet_tes!D166/RES_hhdet_fec!D166)</f>
        <v>0.64683930914200127</v>
      </c>
      <c r="E166" s="124">
        <f>IF(RES_hhdet_tes!E166=0,"",RES_hhdet_tes!E166/RES_hhdet_fec!E166)</f>
        <v>0.64833531764905428</v>
      </c>
      <c r="F166" s="124">
        <f>IF(RES_hhdet_tes!F166=0,"",RES_hhdet_tes!F166/RES_hhdet_fec!F166)</f>
        <v>0.64961516815763765</v>
      </c>
      <c r="G166" s="124">
        <f>IF(RES_hhdet_tes!G166=0,"",RES_hhdet_tes!G166/RES_hhdet_fec!G166)</f>
        <v>0.65025670774772193</v>
      </c>
      <c r="H166" s="124">
        <f>IF(RES_hhdet_tes!H166=0,"",RES_hhdet_tes!H166/RES_hhdet_fec!H166)</f>
        <v>0.65276002574388381</v>
      </c>
      <c r="I166" s="124">
        <f>IF(RES_hhdet_tes!I166=0,"",RES_hhdet_tes!I166/RES_hhdet_fec!I166)</f>
        <v>0.67404292567540647</v>
      </c>
      <c r="J166" s="124">
        <f>IF(RES_hhdet_tes!J166=0,"",RES_hhdet_tes!J166/RES_hhdet_fec!J166)</f>
        <v>0.67787626166673265</v>
      </c>
      <c r="K166" s="124">
        <f>IF(RES_hhdet_tes!K166=0,"",RES_hhdet_tes!K166/RES_hhdet_fec!K166)</f>
        <v>0.68622586637971839</v>
      </c>
      <c r="L166" s="124">
        <f>IF(RES_hhdet_tes!L166=0,"",RES_hhdet_tes!L166/RES_hhdet_fec!L166)</f>
        <v>0.68928769838942427</v>
      </c>
      <c r="M166" s="124">
        <f>IF(RES_hhdet_tes!M166=0,"",RES_hhdet_tes!M166/RES_hhdet_fec!M166)</f>
        <v>0.69006938102350368</v>
      </c>
      <c r="N166" s="124">
        <f>IF(RES_hhdet_tes!N166=0,"",RES_hhdet_tes!N166/RES_hhdet_fec!N166)</f>
        <v>0.69038262275444173</v>
      </c>
      <c r="O166" s="124">
        <f>IF(RES_hhdet_tes!O166=0,"",RES_hhdet_tes!O166/RES_hhdet_fec!O166)</f>
        <v>0.69815942548224341</v>
      </c>
      <c r="P166" s="124">
        <f>IF(RES_hhdet_tes!P166=0,"",RES_hhdet_tes!P166/RES_hhdet_fec!P166)</f>
        <v>0.69959362048564411</v>
      </c>
      <c r="Q166" s="124">
        <f>IF(RES_hhdet_tes!Q166=0,"",RES_hhdet_tes!Q166/RES_hhdet_fec!Q166)</f>
        <v>0.70358961279929844</v>
      </c>
      <c r="R166" s="124">
        <f>IF(RES_hhdet_tes!R166=0,"",RES_hhdet_tes!R166/RES_hhdet_fec!R166)</f>
        <v>0.71017442592625502</v>
      </c>
      <c r="S166" s="124">
        <f>IF(RES_hhdet_tes!S166=0,"",RES_hhdet_tes!S166/RES_hhdet_fec!S166)</f>
        <v>0.71888180175985428</v>
      </c>
      <c r="T166" s="124">
        <f>IF(RES_hhdet_tes!T166=0,"",RES_hhdet_tes!T166/RES_hhdet_fec!T166)</f>
        <v>0.73077375473862438</v>
      </c>
      <c r="U166" s="124">
        <f>IF(RES_hhdet_tes!U166=0,"",RES_hhdet_tes!U166/RES_hhdet_fec!U166)</f>
        <v>0.74230658103305991</v>
      </c>
      <c r="V166" s="124">
        <f>IF(RES_hhdet_tes!V166=0,"",RES_hhdet_tes!V166/RES_hhdet_fec!V166)</f>
        <v>0.76084931500006547</v>
      </c>
      <c r="W166" s="124">
        <f>IF(RES_hhdet_tes!W166=0,"",RES_hhdet_tes!W166/RES_hhdet_fec!W166)</f>
        <v>0.77479686530195402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0.57590824855109124</v>
      </c>
      <c r="C167" s="111">
        <f>IF(RES_hhdet_tes!C167=0,"",RES_hhdet_tes!C167/RES_hhdet_fec!C167)</f>
        <v>0.57899652405687096</v>
      </c>
      <c r="D167" s="111">
        <f>IF(RES_hhdet_tes!D167=0,"",RES_hhdet_tes!D167/RES_hhdet_fec!D167)</f>
        <v>0.58263684233500923</v>
      </c>
      <c r="E167" s="111">
        <f>IF(RES_hhdet_tes!E167=0,"",RES_hhdet_tes!E167/RES_hhdet_fec!E167)</f>
        <v>0.5844878559138702</v>
      </c>
      <c r="F167" s="111">
        <f>IF(RES_hhdet_tes!F167=0,"",RES_hhdet_tes!F167/RES_hhdet_fec!F167)</f>
        <v>0.58580308437551498</v>
      </c>
      <c r="G167" s="111">
        <f>IF(RES_hhdet_tes!G167=0,"",RES_hhdet_tes!G167/RES_hhdet_fec!G167)</f>
        <v>0.58639420106437457</v>
      </c>
      <c r="H167" s="111">
        <f>IF(RES_hhdet_tes!H167=0,"",RES_hhdet_tes!H167/RES_hhdet_fec!H167)</f>
        <v>0.5887644188980472</v>
      </c>
      <c r="I167" s="111">
        <f>IF(RES_hhdet_tes!I167=0,"",RES_hhdet_tes!I167/RES_hhdet_fec!I167)</f>
        <v>0.60161596762390834</v>
      </c>
      <c r="J167" s="111">
        <f>IF(RES_hhdet_tes!J167=0,"",RES_hhdet_tes!J167/RES_hhdet_fec!J167)</f>
        <v>0.60385924006855851</v>
      </c>
      <c r="K167" s="111">
        <f>IF(RES_hhdet_tes!K167=0,"",RES_hhdet_tes!K167/RES_hhdet_fec!K167)</f>
        <v>0.60898509739804918</v>
      </c>
      <c r="L167" s="111">
        <f>IF(RES_hhdet_tes!L167=0,"",RES_hhdet_tes!L167/RES_hhdet_fec!L167)</f>
        <v>0.61458072978512235</v>
      </c>
      <c r="M167" s="111">
        <f>IF(RES_hhdet_tes!M167=0,"",RES_hhdet_tes!M167/RES_hhdet_fec!M167)</f>
        <v>0.61841128031096848</v>
      </c>
      <c r="N167" s="111">
        <f>IF(RES_hhdet_tes!N167=0,"",RES_hhdet_tes!N167/RES_hhdet_fec!N167)</f>
        <v>0.62566527686429707</v>
      </c>
      <c r="O167" s="111">
        <f>IF(RES_hhdet_tes!O167=0,"",RES_hhdet_tes!O167/RES_hhdet_fec!O167)</f>
        <v>0.63912990957791849</v>
      </c>
      <c r="P167" s="111">
        <f>IF(RES_hhdet_tes!P167=0,"",RES_hhdet_tes!P167/RES_hhdet_fec!P167)</f>
        <v>0.64130940550028859</v>
      </c>
      <c r="Q167" s="111">
        <f>IF(RES_hhdet_tes!Q167=0,"",RES_hhdet_tes!Q167/RES_hhdet_fec!Q167)</f>
        <v>0.646633759967013</v>
      </c>
      <c r="R167" s="111">
        <f>IF(RES_hhdet_tes!R167=0,"",RES_hhdet_tes!R167/RES_hhdet_fec!R167)</f>
        <v>0.65971185926908682</v>
      </c>
      <c r="S167" s="111">
        <f>IF(RES_hhdet_tes!S167=0,"",RES_hhdet_tes!S167/RES_hhdet_fec!S167)</f>
        <v>0.67514247546077577</v>
      </c>
      <c r="T167" s="111">
        <f>IF(RES_hhdet_tes!T167=0,"",RES_hhdet_tes!T167/RES_hhdet_fec!T167)</f>
        <v>0.69553580951122163</v>
      </c>
      <c r="U167" s="111">
        <f>IF(RES_hhdet_tes!U167=0,"",RES_hhdet_tes!U167/RES_hhdet_fec!U167)</f>
        <v>0.71939944927753663</v>
      </c>
      <c r="V167" s="111">
        <f>IF(RES_hhdet_tes!V167=0,"",RES_hhdet_tes!V167/RES_hhdet_fec!V167)</f>
        <v>0.75253056126952222</v>
      </c>
      <c r="W167" s="111">
        <f>IF(RES_hhdet_tes!W167=0,"",RES_hhdet_tes!W167/RES_hhdet_fec!W167)</f>
        <v>0.77920503307839506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0.75933364364192824</v>
      </c>
      <c r="C168" s="111">
        <f>IF(RES_hhdet_tes!C168=0,"",RES_hhdet_tes!C168/RES_hhdet_fec!C168)</f>
        <v>0.77188004289203016</v>
      </c>
      <c r="D168" s="111">
        <f>IF(RES_hhdet_tes!D168=0,"",RES_hhdet_tes!D168/RES_hhdet_fec!D168)</f>
        <v>0.77031299897581706</v>
      </c>
      <c r="E168" s="111">
        <f>IF(RES_hhdet_tes!E168=0,"",RES_hhdet_tes!E168/RES_hhdet_fec!E168)</f>
        <v>0.76821586348328474</v>
      </c>
      <c r="F168" s="111">
        <f>IF(RES_hhdet_tes!F168=0,"",RES_hhdet_tes!F168/RES_hhdet_fec!F168)</f>
        <v>0.78157190474950289</v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>
        <f>IF(RES_hhdet_tes!I168=0,"",RES_hhdet_tes!I168/RES_hhdet_fec!I168)</f>
        <v>0.77465590189581623</v>
      </c>
      <c r="J168" s="111">
        <f>IF(RES_hhdet_tes!J168=0,"",RES_hhdet_tes!J168/RES_hhdet_fec!J168)</f>
        <v>0.7953874857823503</v>
      </c>
      <c r="K168" s="111">
        <f>IF(RES_hhdet_tes!K168=0,"",RES_hhdet_tes!K168/RES_hhdet_fec!K168)</f>
        <v>0.79352480226247279</v>
      </c>
      <c r="L168" s="111">
        <f>IF(RES_hhdet_tes!L168=0,"",RES_hhdet_tes!L168/RES_hhdet_fec!L168)</f>
        <v>0.7940855499775441</v>
      </c>
      <c r="M168" s="111">
        <f>IF(RES_hhdet_tes!M168=0,"",RES_hhdet_tes!M168/RES_hhdet_fec!M168)</f>
        <v>0.79998512498821528</v>
      </c>
      <c r="N168" s="111">
        <f>IF(RES_hhdet_tes!N168=0,"",RES_hhdet_tes!N168/RES_hhdet_fec!N168)</f>
        <v>0.79784183189439117</v>
      </c>
      <c r="O168" s="111">
        <f>IF(RES_hhdet_tes!O168=0,"",RES_hhdet_tes!O168/RES_hhdet_fec!O168)</f>
        <v>0.83086660649950395</v>
      </c>
      <c r="P168" s="111">
        <f>IF(RES_hhdet_tes!P168=0,"",RES_hhdet_tes!P168/RES_hhdet_fec!P168)</f>
        <v>0.83807003522582924</v>
      </c>
      <c r="Q168" s="111">
        <f>IF(RES_hhdet_tes!Q168=0,"",RES_hhdet_tes!Q168/RES_hhdet_fec!Q168)</f>
        <v>0.82905152957296635</v>
      </c>
      <c r="R168" s="111">
        <f>IF(RES_hhdet_tes!R168=0,"",RES_hhdet_tes!R168/RES_hhdet_fec!R168)</f>
        <v>0.81654514657893751</v>
      </c>
      <c r="S168" s="111">
        <f>IF(RES_hhdet_tes!S168=0,"",RES_hhdet_tes!S168/RES_hhdet_fec!S168)</f>
        <v>0.8211905717778516</v>
      </c>
      <c r="T168" s="111">
        <f>IF(RES_hhdet_tes!T168=0,"",RES_hhdet_tes!T168/RES_hhdet_fec!T168)</f>
        <v>0.85010804898713166</v>
      </c>
      <c r="U168" s="111">
        <f>IF(RES_hhdet_tes!U168=0,"",RES_hhdet_tes!U168/RES_hhdet_fec!U168)</f>
        <v>0.85404703424864592</v>
      </c>
      <c r="V168" s="111">
        <f>IF(RES_hhdet_tes!V168=0,"",RES_hhdet_tes!V168/RES_hhdet_fec!V168)</f>
        <v>0.89028796295503254</v>
      </c>
      <c r="W168" s="111">
        <f>IF(RES_hhdet_tes!W168=0,"",RES_hhdet_tes!W168/RES_hhdet_fec!W168)</f>
        <v>0.89674510805722718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0.57590824855109124</v>
      </c>
      <c r="C169" s="112">
        <f>IF(RES_hhdet_tes!C169=0,"",RES_hhdet_tes!C169/RES_hhdet_fec!C169)</f>
        <v>0.58888018312473178</v>
      </c>
      <c r="D169" s="112">
        <f>IF(RES_hhdet_tes!D169=0,"",RES_hhdet_tes!D169/RES_hhdet_fec!D169)</f>
        <v>0.59220254386525795</v>
      </c>
      <c r="E169" s="112">
        <f>IF(RES_hhdet_tes!E169=0,"",RES_hhdet_tes!E169/RES_hhdet_fec!E169)</f>
        <v>0.59335782210053856</v>
      </c>
      <c r="F169" s="112">
        <f>IF(RES_hhdet_tes!F169=0,"",RES_hhdet_tes!F169/RES_hhdet_fec!F169)</f>
        <v>0.59697540048535502</v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>
        <f>IF(RES_hhdet_tes!I169=0,"",RES_hhdet_tes!I169/RES_hhdet_fec!I169)</f>
        <v>0.60863596726640457</v>
      </c>
      <c r="J169" s="112">
        <f>IF(RES_hhdet_tes!J169=0,"",RES_hhdet_tes!J169/RES_hhdet_fec!J169)</f>
        <v>0.61078821755351864</v>
      </c>
      <c r="K169" s="112">
        <f>IF(RES_hhdet_tes!K169=0,"",RES_hhdet_tes!K169/RES_hhdet_fec!K169)</f>
        <v>0.61413496974210235</v>
      </c>
      <c r="L169" s="112">
        <f>IF(RES_hhdet_tes!L169=0,"",RES_hhdet_tes!L169/RES_hhdet_fec!L169)</f>
        <v>0.61638707871284315</v>
      </c>
      <c r="M169" s="112">
        <f>IF(RES_hhdet_tes!M169=0,"",RES_hhdet_tes!M169/RES_hhdet_fec!M169)</f>
        <v>0.61878540641246227</v>
      </c>
      <c r="N169" s="112">
        <f>IF(RES_hhdet_tes!N169=0,"",RES_hhdet_tes!N169/RES_hhdet_fec!N169)</f>
        <v>0.62055274679533312</v>
      </c>
      <c r="O169" s="112">
        <f>IF(RES_hhdet_tes!O169=0,"",RES_hhdet_tes!O169/RES_hhdet_fec!O169)</f>
        <v>0.63285609424855704</v>
      </c>
      <c r="P169" s="112">
        <f>IF(RES_hhdet_tes!P169=0,"",RES_hhdet_tes!P169/RES_hhdet_fec!P169)</f>
        <v>0.63285609424855727</v>
      </c>
      <c r="Q169" s="112">
        <f>IF(RES_hhdet_tes!Q169=0,"",RES_hhdet_tes!Q169/RES_hhdet_fec!Q169)</f>
        <v>0.63493855253276787</v>
      </c>
      <c r="R169" s="112">
        <f>IF(RES_hhdet_tes!R169=0,"",RES_hhdet_tes!R169/RES_hhdet_fec!R169)</f>
        <v>0.65771898426888675</v>
      </c>
      <c r="S169" s="112">
        <f>IF(RES_hhdet_tes!S169=0,"",RES_hhdet_tes!S169/RES_hhdet_fec!S169)</f>
        <v>0.67569471466890318</v>
      </c>
      <c r="T169" s="112">
        <f>IF(RES_hhdet_tes!T169=0,"",RES_hhdet_tes!T169/RES_hhdet_fec!T169)</f>
        <v>0.7079882609203495</v>
      </c>
      <c r="U169" s="112">
        <f>IF(RES_hhdet_tes!U169=0,"",RES_hhdet_tes!U169/RES_hhdet_fec!U169)</f>
        <v>0.71781287087954326</v>
      </c>
      <c r="V169" s="112">
        <f>IF(RES_hhdet_tes!V169=0,"",RES_hhdet_tes!V169/RES_hhdet_fec!V169)</f>
        <v>0.75494501983334461</v>
      </c>
      <c r="W169" s="112">
        <f>IF(RES_hhdet_tes!W169=0,"",RES_hhdet_tes!W169/RES_hhdet_fec!W169)</f>
        <v>0.77916948957054788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0.64520688177251617</v>
      </c>
      <c r="C171" s="112">
        <f>IF(RES_hhdet_tes!C171=0,"",RES_hhdet_tes!C171/RES_hhdet_fec!C171)</f>
        <v>0.64837830373592886</v>
      </c>
      <c r="D171" s="112">
        <f>IF(RES_hhdet_tes!D171=0,"",RES_hhdet_tes!D171/RES_hhdet_fec!D171)</f>
        <v>0.65186498734253095</v>
      </c>
      <c r="E171" s="112">
        <f>IF(RES_hhdet_tes!E171=0,"",RES_hhdet_tes!E171/RES_hhdet_fec!E171)</f>
        <v>0.65326034286785861</v>
      </c>
      <c r="F171" s="112">
        <f>IF(RES_hhdet_tes!F171=0,"",RES_hhdet_tes!F171/RES_hhdet_fec!F171)</f>
        <v>0.65459673770943005</v>
      </c>
      <c r="G171" s="112">
        <f>IF(RES_hhdet_tes!G171=0,"",RES_hhdet_tes!G171/RES_hhdet_fec!G171)</f>
        <v>0.65521851650743435</v>
      </c>
      <c r="H171" s="112">
        <f>IF(RES_hhdet_tes!H171=0,"",RES_hhdet_tes!H171/RES_hhdet_fec!H171)</f>
        <v>0.65784862653314724</v>
      </c>
      <c r="I171" s="112">
        <f>IF(RES_hhdet_tes!I171=0,"",RES_hhdet_tes!I171/RES_hhdet_fec!I171)</f>
        <v>0.67269391396544087</v>
      </c>
      <c r="J171" s="112">
        <f>IF(RES_hhdet_tes!J171=0,"",RES_hhdet_tes!J171/RES_hhdet_fec!J171)</f>
        <v>0.67411118520108493</v>
      </c>
      <c r="K171" s="112">
        <f>IF(RES_hhdet_tes!K171=0,"",RES_hhdet_tes!K171/RES_hhdet_fec!K171)</f>
        <v>0.67624578465231988</v>
      </c>
      <c r="L171" s="112">
        <f>IF(RES_hhdet_tes!L171=0,"",RES_hhdet_tes!L171/RES_hhdet_fec!L171)</f>
        <v>0.67866919412872662</v>
      </c>
      <c r="M171" s="112">
        <f>IF(RES_hhdet_tes!M171=0,"",RES_hhdet_tes!M171/RES_hhdet_fec!M171)</f>
        <v>0.67964686574921573</v>
      </c>
      <c r="N171" s="112">
        <f>IF(RES_hhdet_tes!N171=0,"",RES_hhdet_tes!N171/RES_hhdet_fec!N171)</f>
        <v>0.68219460063618376</v>
      </c>
      <c r="O171" s="112">
        <f>IF(RES_hhdet_tes!O171=0,"",RES_hhdet_tes!O171/RES_hhdet_fec!O171)</f>
        <v>0.68792241551858313</v>
      </c>
      <c r="P171" s="112">
        <f>IF(RES_hhdet_tes!P171=0,"",RES_hhdet_tes!P171/RES_hhdet_fec!P171)</f>
        <v>0.6890352828695534</v>
      </c>
      <c r="Q171" s="112">
        <f>IF(RES_hhdet_tes!Q171=0,"",RES_hhdet_tes!Q171/RES_hhdet_fec!Q171)</f>
        <v>0.69213846958720993</v>
      </c>
      <c r="R171" s="112">
        <f>IF(RES_hhdet_tes!R171=0,"",RES_hhdet_tes!R171/RES_hhdet_fec!R171)</f>
        <v>0.69987193658477231</v>
      </c>
      <c r="S171" s="112">
        <f>IF(RES_hhdet_tes!S171=0,"",RES_hhdet_tes!S171/RES_hhdet_fec!S171)</f>
        <v>0.70736553853669026</v>
      </c>
      <c r="T171" s="112">
        <f>IF(RES_hhdet_tes!T171=0,"",RES_hhdet_tes!T171/RES_hhdet_fec!T171)</f>
        <v>0.71682689346088391</v>
      </c>
      <c r="U171" s="112">
        <f>IF(RES_hhdet_tes!U171=0,"",RES_hhdet_tes!U171/RES_hhdet_fec!U171)</f>
        <v>0.72699905262081665</v>
      </c>
      <c r="V171" s="112">
        <f>IF(RES_hhdet_tes!V171=0,"",RES_hhdet_tes!V171/RES_hhdet_fec!V171)</f>
        <v>0.7419418404358612</v>
      </c>
      <c r="W171" s="112">
        <f>IF(RES_hhdet_tes!W171=0,"",RES_hhdet_tes!W171/RES_hhdet_fec!W171)</f>
        <v>0.75555778851443001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0.80754175166291597</v>
      </c>
      <c r="C172" s="113">
        <f>IF(RES_hhdet_tes!C172=0,"",RES_hhdet_tes!C172/RES_hhdet_fec!C172)</f>
        <v>0.82108756216455048</v>
      </c>
      <c r="D172" s="113">
        <f>IF(RES_hhdet_tes!D172=0,"",RES_hhdet_tes!D172/RES_hhdet_fec!D172)</f>
        <v>0.81968029930387976</v>
      </c>
      <c r="E172" s="113">
        <f>IF(RES_hhdet_tes!E172=0,"",RES_hhdet_tes!E172/RES_hhdet_fec!E172)</f>
        <v>0.81804242656075954</v>
      </c>
      <c r="F172" s="113">
        <f>IF(RES_hhdet_tes!F172=0,"",RES_hhdet_tes!F172/RES_hhdet_fec!F172)</f>
        <v>0.8276076748822413</v>
      </c>
      <c r="G172" s="113">
        <f>IF(RES_hhdet_tes!G172=0,"",RES_hhdet_tes!G172/RES_hhdet_fec!G172)</f>
        <v>0.82483321655054131</v>
      </c>
      <c r="H172" s="113">
        <f>IF(RES_hhdet_tes!H172=0,"",RES_hhdet_tes!H172/RES_hhdet_fec!H172)</f>
        <v>0.82344825409334921</v>
      </c>
      <c r="I172" s="113">
        <f>IF(RES_hhdet_tes!I172=0,"",RES_hhdet_tes!I172/RES_hhdet_fec!I172)</f>
        <v>0.82094539413968759</v>
      </c>
      <c r="J172" s="113">
        <f>IF(RES_hhdet_tes!J172=0,"",RES_hhdet_tes!J172/RES_hhdet_fec!J172)</f>
        <v>0.83773759884856458</v>
      </c>
      <c r="K172" s="113">
        <f>IF(RES_hhdet_tes!K172=0,"",RES_hhdet_tes!K172/RES_hhdet_fec!K172)</f>
        <v>0.8356156416726529</v>
      </c>
      <c r="L172" s="113">
        <f>IF(RES_hhdet_tes!L172=0,"",RES_hhdet_tes!L172/RES_hhdet_fec!L172)</f>
        <v>0.83545332745653056</v>
      </c>
      <c r="M172" s="113">
        <f>IF(RES_hhdet_tes!M172=0,"",RES_hhdet_tes!M172/RES_hhdet_fec!M172)</f>
        <v>0.8394765725242942</v>
      </c>
      <c r="N172" s="113">
        <f>IF(RES_hhdet_tes!N172=0,"",RES_hhdet_tes!N172/RES_hhdet_fec!N172)</f>
        <v>0.83720789481310665</v>
      </c>
      <c r="O172" s="113">
        <f>IF(RES_hhdet_tes!O172=0,"",RES_hhdet_tes!O172/RES_hhdet_fec!O172)</f>
        <v>0.8622334330852226</v>
      </c>
      <c r="P172" s="113">
        <f>IF(RES_hhdet_tes!P172=0,"",RES_hhdet_tes!P172/RES_hhdet_fec!P172)</f>
        <v>0.86905503287770902</v>
      </c>
      <c r="Q172" s="113">
        <f>IF(RES_hhdet_tes!Q172=0,"",RES_hhdet_tes!Q172/RES_hhdet_fec!Q172)</f>
        <v>0.86297941693531544</v>
      </c>
      <c r="R172" s="113">
        <f>IF(RES_hhdet_tes!R172=0,"",RES_hhdet_tes!R172/RES_hhdet_fec!R172)</f>
        <v>0.84631403167380448</v>
      </c>
      <c r="S172" s="113">
        <f>IF(RES_hhdet_tes!S172=0,"",RES_hhdet_tes!S172/RES_hhdet_fec!S172)</f>
        <v>0.84752343115679774</v>
      </c>
      <c r="T172" s="113">
        <f>IF(RES_hhdet_tes!T172=0,"",RES_hhdet_tes!T172/RES_hhdet_fec!T172)</f>
        <v>0.85955946208413214</v>
      </c>
      <c r="U172" s="113">
        <f>IF(RES_hhdet_tes!U172=0,"",RES_hhdet_tes!U172/RES_hhdet_fec!U172)</f>
        <v>0.86161511534769242</v>
      </c>
      <c r="V172" s="113">
        <f>IF(RES_hhdet_tes!V172=0,"",RES_hhdet_tes!V172/RES_hhdet_fec!V172)</f>
        <v>0.88218155289044808</v>
      </c>
      <c r="W172" s="113">
        <f>IF(RES_hhdet_tes!W172=0,"",RES_hhdet_tes!W172/RES_hhdet_fec!W172)</f>
        <v>0.88247283815298105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0.64520688177251617</v>
      </c>
      <c r="C173" s="111">
        <f>IF(RES_hhdet_tes!C173=0,"",RES_hhdet_tes!C173/RES_hhdet_fec!C173)</f>
        <v>0.66018304430383368</v>
      </c>
      <c r="D173" s="111">
        <f>IF(RES_hhdet_tes!D173=0,"",RES_hhdet_tes!D173/RES_hhdet_fec!D173)</f>
        <v>0.66309893097291728</v>
      </c>
      <c r="E173" s="111">
        <f>IF(RES_hhdet_tes!E173=0,"",RES_hhdet_tes!E173/RES_hhdet_fec!E173)</f>
        <v>0.664441821292032</v>
      </c>
      <c r="F173" s="111">
        <f>IF(RES_hhdet_tes!F173=0,"",RES_hhdet_tes!F173/RES_hhdet_fec!F173)</f>
        <v>0.66525354688921978</v>
      </c>
      <c r="G173" s="111">
        <f>IF(RES_hhdet_tes!G173=0,"",RES_hhdet_tes!G173/RES_hhdet_fec!G173)</f>
        <v>0.66557750403165505</v>
      </c>
      <c r="H173" s="111">
        <f>IF(RES_hhdet_tes!H173=0,"",RES_hhdet_tes!H173/RES_hhdet_fec!H173)</f>
        <v>0.66667812829153905</v>
      </c>
      <c r="I173" s="111">
        <f>IF(RES_hhdet_tes!I173=0,"",RES_hhdet_tes!I173/RES_hhdet_fec!I173)</f>
        <v>0.67482744823279017</v>
      </c>
      <c r="J173" s="111">
        <f>IF(RES_hhdet_tes!J173=0,"",RES_hhdet_tes!J173/RES_hhdet_fec!J173)</f>
        <v>0.67592108297234665</v>
      </c>
      <c r="K173" s="111">
        <f>IF(RES_hhdet_tes!K173=0,"",RES_hhdet_tes!K173/RES_hhdet_fec!K173)</f>
        <v>0.67822806227859422</v>
      </c>
      <c r="L173" s="111">
        <f>IF(RES_hhdet_tes!L173=0,"",RES_hhdet_tes!L173/RES_hhdet_fec!L173)</f>
        <v>0.67912750196368321</v>
      </c>
      <c r="M173" s="111">
        <f>IF(RES_hhdet_tes!M173=0,"",RES_hhdet_tes!M173/RES_hhdet_fec!M173)</f>
        <v>0.67976978182328218</v>
      </c>
      <c r="N173" s="111">
        <f>IF(RES_hhdet_tes!N173=0,"",RES_hhdet_tes!N173/RES_hhdet_fec!N173)</f>
        <v>0.68076175349827861</v>
      </c>
      <c r="O173" s="111">
        <f>IF(RES_hhdet_tes!O173=0,"",RES_hhdet_tes!O173/RES_hhdet_fec!O173)</f>
        <v>0.68732145312107829</v>
      </c>
      <c r="P173" s="111">
        <f>IF(RES_hhdet_tes!P173=0,"",RES_hhdet_tes!P173/RES_hhdet_fec!P173)</f>
        <v>0.68866605700060801</v>
      </c>
      <c r="Q173" s="111">
        <f>IF(RES_hhdet_tes!Q173=0,"",RES_hhdet_tes!Q173/RES_hhdet_fec!Q173)</f>
        <v>0.69354411834700791</v>
      </c>
      <c r="R173" s="111">
        <f>IF(RES_hhdet_tes!R173=0,"",RES_hhdet_tes!R173/RES_hhdet_fec!R173)</f>
        <v>0.70399367726300732</v>
      </c>
      <c r="S173" s="111">
        <f>IF(RES_hhdet_tes!S173=0,"",RES_hhdet_tes!S173/RES_hhdet_fec!S173)</f>
        <v>0.71623418069776956</v>
      </c>
      <c r="T173" s="111">
        <f>IF(RES_hhdet_tes!T173=0,"",RES_hhdet_tes!T173/RES_hhdet_fec!T173)</f>
        <v>0.72386067000271603</v>
      </c>
      <c r="U173" s="111">
        <f>IF(RES_hhdet_tes!U173=0,"",RES_hhdet_tes!U173/RES_hhdet_fec!U173)</f>
        <v>0.73040370541422228</v>
      </c>
      <c r="V173" s="111">
        <f>IF(RES_hhdet_tes!V173=0,"",RES_hhdet_tes!V173/RES_hhdet_fec!V173)</f>
        <v>0.74006701436468625</v>
      </c>
      <c r="W173" s="111">
        <f>IF(RES_hhdet_tes!W173=0,"",RES_hhdet_tes!W173/RES_hhdet_fec!W173)</f>
        <v>0.75339015559075784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0.74716847862297786</v>
      </c>
      <c r="C175" s="124">
        <f>IF(RES_hhdet_tes!C175=0,"",RES_hhdet_tes!C175/RES_hhdet_fec!C175)</f>
        <v>0.74910260966390885</v>
      </c>
      <c r="D175" s="124">
        <f>IF(RES_hhdet_tes!D175=0,"",RES_hhdet_tes!D175/RES_hhdet_fec!D175)</f>
        <v>0.75082420861985188</v>
      </c>
      <c r="E175" s="124">
        <f>IF(RES_hhdet_tes!E175=0,"",RES_hhdet_tes!E175/RES_hhdet_fec!E175)</f>
        <v>0.75142007026320734</v>
      </c>
      <c r="F175" s="124">
        <f>IF(RES_hhdet_tes!F175=0,"",RES_hhdet_tes!F175/RES_hhdet_fec!F175)</f>
        <v>0.75222801933872308</v>
      </c>
      <c r="G175" s="124">
        <f>IF(RES_hhdet_tes!G175=0,"",RES_hhdet_tes!G175/RES_hhdet_fec!G175)</f>
        <v>0.75299558310693604</v>
      </c>
      <c r="H175" s="124">
        <f>IF(RES_hhdet_tes!H175=0,"",RES_hhdet_tes!H175/RES_hhdet_fec!H175)</f>
        <v>0.75383739013970152</v>
      </c>
      <c r="I175" s="124">
        <f>IF(RES_hhdet_tes!I175=0,"",RES_hhdet_tes!I175/RES_hhdet_fec!I175)</f>
        <v>0.76000322099011997</v>
      </c>
      <c r="J175" s="124">
        <f>IF(RES_hhdet_tes!J175=0,"",RES_hhdet_tes!J175/RES_hhdet_fec!J175)</f>
        <v>0.76119070587449522</v>
      </c>
      <c r="K175" s="124">
        <f>IF(RES_hhdet_tes!K175=0,"",RES_hhdet_tes!K175/RES_hhdet_fec!K175)</f>
        <v>0.76170356108810444</v>
      </c>
      <c r="L175" s="124">
        <f>IF(RES_hhdet_tes!L175=0,"",RES_hhdet_tes!L175/RES_hhdet_fec!L175)</f>
        <v>0.76419720970074345</v>
      </c>
      <c r="M175" s="124">
        <f>IF(RES_hhdet_tes!M175=0,"",RES_hhdet_tes!M175/RES_hhdet_fec!M175)</f>
        <v>0.76418220306532381</v>
      </c>
      <c r="N175" s="124">
        <f>IF(RES_hhdet_tes!N175=0,"",RES_hhdet_tes!N175/RES_hhdet_fec!N175)</f>
        <v>0.76652797789454019</v>
      </c>
      <c r="O175" s="124">
        <f>IF(RES_hhdet_tes!O175=0,"",RES_hhdet_tes!O175/RES_hhdet_fec!O175)</f>
        <v>0.77032904199216012</v>
      </c>
      <c r="P175" s="124">
        <f>IF(RES_hhdet_tes!P175=0,"",RES_hhdet_tes!P175/RES_hhdet_fec!P175)</f>
        <v>0.76989229390989034</v>
      </c>
      <c r="Q175" s="124">
        <f>IF(RES_hhdet_tes!Q175=0,"",RES_hhdet_tes!Q175/RES_hhdet_fec!Q175)</f>
        <v>0.77300398219592048</v>
      </c>
      <c r="R175" s="124">
        <f>IF(RES_hhdet_tes!R175=0,"",RES_hhdet_tes!R175/RES_hhdet_fec!R175)</f>
        <v>0.77680254765608669</v>
      </c>
      <c r="S175" s="124">
        <f>IF(RES_hhdet_tes!S175=0,"",RES_hhdet_tes!S175/RES_hhdet_fec!S175)</f>
        <v>0.78279371255487673</v>
      </c>
      <c r="T175" s="124">
        <f>IF(RES_hhdet_tes!T175=0,"",RES_hhdet_tes!T175/RES_hhdet_fec!T175)</f>
        <v>0.79055291195967248</v>
      </c>
      <c r="U175" s="124">
        <f>IF(RES_hhdet_tes!U175=0,"",RES_hhdet_tes!U175/RES_hhdet_fec!U175)</f>
        <v>0.79895885039812986</v>
      </c>
      <c r="V175" s="124">
        <f>IF(RES_hhdet_tes!V175=0,"",RES_hhdet_tes!V175/RES_hhdet_fec!V175)</f>
        <v>0.81603970890556421</v>
      </c>
      <c r="W175" s="124">
        <f>IF(RES_hhdet_tes!W175=0,"",RES_hhdet_tes!W175/RES_hhdet_fec!W175)</f>
        <v>0.83161050555970395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0.60782016510697878</v>
      </c>
      <c r="C176" s="111">
        <f>IF(RES_hhdet_tes!C176=0,"",RES_hhdet_tes!C176/RES_hhdet_fec!C176)</f>
        <v>0.60894047644869043</v>
      </c>
      <c r="D176" s="111">
        <f>IF(RES_hhdet_tes!D176=0,"",RES_hhdet_tes!D176/RES_hhdet_fec!D176)</f>
        <v>0.61013525797496448</v>
      </c>
      <c r="E176" s="111">
        <f>IF(RES_hhdet_tes!E176=0,"",RES_hhdet_tes!E176/RES_hhdet_fec!E176)</f>
        <v>0.61056688266671955</v>
      </c>
      <c r="F176" s="111">
        <f>IF(RES_hhdet_tes!F176=0,"",RES_hhdet_tes!F176/RES_hhdet_fec!F176)</f>
        <v>0.61095443067135613</v>
      </c>
      <c r="G176" s="111">
        <f>IF(RES_hhdet_tes!G176=0,"",RES_hhdet_tes!G176/RES_hhdet_fec!G176)</f>
        <v>0.61112874410254858</v>
      </c>
      <c r="H176" s="111">
        <f>IF(RES_hhdet_tes!H176=0,"",RES_hhdet_tes!H176/RES_hhdet_fec!H176)</f>
        <v>0.61182421482143612</v>
      </c>
      <c r="I176" s="111">
        <f>IF(RES_hhdet_tes!I176=0,"",RES_hhdet_tes!I176/RES_hhdet_fec!I176)</f>
        <v>0.61475722586903769</v>
      </c>
      <c r="J176" s="111">
        <f>IF(RES_hhdet_tes!J176=0,"",RES_hhdet_tes!J176/RES_hhdet_fec!J176)</f>
        <v>0.61489418526910355</v>
      </c>
      <c r="K176" s="111">
        <f>IF(RES_hhdet_tes!K176=0,"",RES_hhdet_tes!K176/RES_hhdet_fec!K176)</f>
        <v>0.61508726160815164</v>
      </c>
      <c r="L176" s="111">
        <f>IF(RES_hhdet_tes!L176=0,"",RES_hhdet_tes!L176/RES_hhdet_fec!L176)</f>
        <v>0.61524607943158627</v>
      </c>
      <c r="M176" s="111">
        <f>IF(RES_hhdet_tes!M176=0,"",RES_hhdet_tes!M176/RES_hhdet_fec!M176)</f>
        <v>0.61529227460169911</v>
      </c>
      <c r="N176" s="111">
        <f>IF(RES_hhdet_tes!N176=0,"",RES_hhdet_tes!N176/RES_hhdet_fec!N176)</f>
        <v>0.61534747045297222</v>
      </c>
      <c r="O176" s="111">
        <f>IF(RES_hhdet_tes!O176=0,"",RES_hhdet_tes!O176/RES_hhdet_fec!O176)</f>
        <v>0.61542699489531882</v>
      </c>
      <c r="P176" s="111">
        <f>IF(RES_hhdet_tes!P176=0,"",RES_hhdet_tes!P176/RES_hhdet_fec!P176)</f>
        <v>0.61544319138757586</v>
      </c>
      <c r="Q176" s="111">
        <f>IF(RES_hhdet_tes!Q176=0,"",RES_hhdet_tes!Q176/RES_hhdet_fec!Q176)</f>
        <v>0.61547555023328837</v>
      </c>
      <c r="R176" s="111">
        <f>IF(RES_hhdet_tes!R176=0,"",RES_hhdet_tes!R176/RES_hhdet_fec!R176)</f>
        <v>0.61558728643490024</v>
      </c>
      <c r="S176" s="111">
        <f>IF(RES_hhdet_tes!S176=0,"",RES_hhdet_tes!S176/RES_hhdet_fec!S176)</f>
        <v>0.61576886518588003</v>
      </c>
      <c r="T176" s="111">
        <f>IF(RES_hhdet_tes!T176=0,"",RES_hhdet_tes!T176/RES_hhdet_fec!T176)</f>
        <v>0.61604717335991621</v>
      </c>
      <c r="U176" s="111">
        <f>IF(RES_hhdet_tes!U176=0,"",RES_hhdet_tes!U176/RES_hhdet_fec!U176)</f>
        <v>0.61643874381591535</v>
      </c>
      <c r="V176" s="111">
        <f>IF(RES_hhdet_tes!V176=0,"",RES_hhdet_tes!V176/RES_hhdet_fec!V176)</f>
        <v>0.61702744873588633</v>
      </c>
      <c r="W176" s="111">
        <f>IF(RES_hhdet_tes!W176=0,"",RES_hhdet_tes!W176/RES_hhdet_fec!W176)</f>
        <v>0.61791017029173656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0.75383693184338896</v>
      </c>
      <c r="C177" s="45">
        <f>IF(RES_hhdet_tes!C177=0,"",RES_hhdet_tes!C177/RES_hhdet_fec!C177)</f>
        <v>0.75591070600052479</v>
      </c>
      <c r="D177" s="45">
        <f>IF(RES_hhdet_tes!D177=0,"",RES_hhdet_tes!D177/RES_hhdet_fec!D177)</f>
        <v>0.7582290587242837</v>
      </c>
      <c r="E177" s="45">
        <f>IF(RES_hhdet_tes!E177=0,"",RES_hhdet_tes!E177/RES_hhdet_fec!E177)</f>
        <v>0.75919275129859809</v>
      </c>
      <c r="F177" s="45">
        <f>IF(RES_hhdet_tes!F177=0,"",RES_hhdet_tes!F177/RES_hhdet_fec!F177)</f>
        <v>0.76007087836873788</v>
      </c>
      <c r="G177" s="45">
        <f>IF(RES_hhdet_tes!G177=0,"",RES_hhdet_tes!G177/RES_hhdet_fec!G177)</f>
        <v>0.76047709134574348</v>
      </c>
      <c r="H177" s="45">
        <f>IF(RES_hhdet_tes!H177=0,"",RES_hhdet_tes!H177/RES_hhdet_fec!H177)</f>
        <v>0.76218179626084415</v>
      </c>
      <c r="I177" s="45">
        <f>IF(RES_hhdet_tes!I177=0,"",RES_hhdet_tes!I177/RES_hhdet_fec!I177)</f>
        <v>0.77325285818630829</v>
      </c>
      <c r="J177" s="45">
        <f>IF(RES_hhdet_tes!J177=0,"",RES_hhdet_tes!J177/RES_hhdet_fec!J177)</f>
        <v>0.77476203267279986</v>
      </c>
      <c r="K177" s="45">
        <f>IF(RES_hhdet_tes!K177=0,"",RES_hhdet_tes!K177/RES_hhdet_fec!K177)</f>
        <v>0.7771918455708503</v>
      </c>
      <c r="L177" s="45">
        <f>IF(RES_hhdet_tes!L177=0,"",RES_hhdet_tes!L177/RES_hhdet_fec!L177)</f>
        <v>0.7795007659024169</v>
      </c>
      <c r="M177" s="45">
        <f>IF(RES_hhdet_tes!M177=0,"",RES_hhdet_tes!M177/RES_hhdet_fec!M177)</f>
        <v>0.78034328731908731</v>
      </c>
      <c r="N177" s="45">
        <f>IF(RES_hhdet_tes!N177=0,"",RES_hhdet_tes!N177/RES_hhdet_fec!N177)</f>
        <v>0.78199734427130196</v>
      </c>
      <c r="O177" s="45">
        <f>IF(RES_hhdet_tes!O177=0,"",RES_hhdet_tes!O177/RES_hhdet_fec!O177)</f>
        <v>0.78549249564570112</v>
      </c>
      <c r="P177" s="45">
        <f>IF(RES_hhdet_tes!P177=0,"",RES_hhdet_tes!P177/RES_hhdet_fec!P177)</f>
        <v>0.78615638310876501</v>
      </c>
      <c r="Q177" s="45">
        <f>IF(RES_hhdet_tes!Q177=0,"",RES_hhdet_tes!Q177/RES_hhdet_fec!Q177)</f>
        <v>0.78808137235367981</v>
      </c>
      <c r="R177" s="45">
        <f>IF(RES_hhdet_tes!R177=0,"",RES_hhdet_tes!R177/RES_hhdet_fec!R177)</f>
        <v>0.79341423177744441</v>
      </c>
      <c r="S177" s="45">
        <f>IF(RES_hhdet_tes!S177=0,"",RES_hhdet_tes!S177/RES_hhdet_fec!S177)</f>
        <v>0.79972664974010876</v>
      </c>
      <c r="T177" s="45">
        <f>IF(RES_hhdet_tes!T177=0,"",RES_hhdet_tes!T177/RES_hhdet_fec!T177)</f>
        <v>0.80813667726190141</v>
      </c>
      <c r="U177" s="45">
        <f>IF(RES_hhdet_tes!U177=0,"",RES_hhdet_tes!U177/RES_hhdet_fec!U177)</f>
        <v>0.81828234791823151</v>
      </c>
      <c r="V177" s="45">
        <f>IF(RES_hhdet_tes!V177=0,"",RES_hhdet_tes!V177/RES_hhdet_fec!V177)</f>
        <v>0.83427874839443017</v>
      </c>
      <c r="W177" s="45">
        <f>IF(RES_hhdet_tes!W177=0,"",RES_hhdet_tes!W177/RES_hhdet_fec!W177)</f>
        <v>0.85126648685556039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790.64445797728297</v>
      </c>
      <c r="C3" s="117">
        <f t="shared" si="0"/>
        <v>866.87312475517774</v>
      </c>
      <c r="D3" s="117">
        <f t="shared" si="0"/>
        <v>776.25917925141755</v>
      </c>
      <c r="E3" s="117">
        <f t="shared" si="0"/>
        <v>545.26994206952509</v>
      </c>
      <c r="F3" s="117">
        <f t="shared" si="0"/>
        <v>605.59986428956006</v>
      </c>
      <c r="G3" s="117">
        <f t="shared" si="0"/>
        <v>470.46608320680213</v>
      </c>
      <c r="H3" s="117">
        <f t="shared" si="0"/>
        <v>464.2065948519475</v>
      </c>
      <c r="I3" s="117">
        <f t="shared" si="0"/>
        <v>383.66095485784496</v>
      </c>
      <c r="J3" s="117">
        <f t="shared" si="0"/>
        <v>541.68300622113088</v>
      </c>
      <c r="K3" s="117">
        <f t="shared" si="0"/>
        <v>888.3300977553746</v>
      </c>
      <c r="L3" s="117">
        <f t="shared" si="0"/>
        <v>502.8558664927379</v>
      </c>
      <c r="M3" s="117">
        <f t="shared" si="0"/>
        <v>422.83621801215537</v>
      </c>
      <c r="N3" s="117">
        <f t="shared" si="0"/>
        <v>403.09524475795041</v>
      </c>
      <c r="O3" s="117">
        <f t="shared" si="0"/>
        <v>486.33477440471376</v>
      </c>
      <c r="P3" s="117">
        <f t="shared" si="0"/>
        <v>318.31083828275962</v>
      </c>
      <c r="Q3" s="117">
        <f t="shared" si="0"/>
        <v>315.39216951465687</v>
      </c>
      <c r="R3" s="117">
        <f t="shared" ref="R3:V3" si="1">R4+R7+R9+R19</f>
        <v>305.25859270697225</v>
      </c>
      <c r="S3" s="117">
        <f t="shared" si="1"/>
        <v>292.41536960598842</v>
      </c>
      <c r="T3" s="117">
        <f t="shared" si="1"/>
        <v>239.07788929883753</v>
      </c>
      <c r="U3" s="117">
        <f t="shared" si="1"/>
        <v>173.49656923826154</v>
      </c>
      <c r="V3" s="117">
        <f t="shared" si="1"/>
        <v>137.14366837232541</v>
      </c>
      <c r="W3" s="117">
        <f t="shared" ref="W3" si="2">W4+W7+W9+W19</f>
        <v>173.12000656259394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784.52152038176121</v>
      </c>
      <c r="C4" s="122">
        <f t="shared" si="3"/>
        <v>860.84805451252782</v>
      </c>
      <c r="D4" s="122">
        <f t="shared" si="3"/>
        <v>770.7533231285131</v>
      </c>
      <c r="E4" s="122">
        <f t="shared" si="3"/>
        <v>540.33148892645283</v>
      </c>
      <c r="F4" s="122">
        <f t="shared" si="3"/>
        <v>598.47473992483935</v>
      </c>
      <c r="G4" s="122">
        <f t="shared" si="3"/>
        <v>462.7636915172036</v>
      </c>
      <c r="H4" s="122">
        <f t="shared" si="3"/>
        <v>455.50880594895102</v>
      </c>
      <c r="I4" s="122">
        <f t="shared" si="3"/>
        <v>374.90398732693347</v>
      </c>
      <c r="J4" s="122">
        <f t="shared" si="3"/>
        <v>533.54667274273413</v>
      </c>
      <c r="K4" s="122">
        <f t="shared" si="3"/>
        <v>878.9041723717454</v>
      </c>
      <c r="L4" s="122">
        <f t="shared" si="3"/>
        <v>495.17648759360975</v>
      </c>
      <c r="M4" s="122">
        <f t="shared" si="3"/>
        <v>415.83508510850942</v>
      </c>
      <c r="N4" s="122">
        <f t="shared" si="3"/>
        <v>397.26444348938645</v>
      </c>
      <c r="O4" s="122">
        <f t="shared" si="3"/>
        <v>480.70416576769247</v>
      </c>
      <c r="P4" s="122">
        <f t="shared" si="3"/>
        <v>312.56979000694668</v>
      </c>
      <c r="Q4" s="122">
        <f t="shared" si="3"/>
        <v>310.33785980263752</v>
      </c>
      <c r="R4" s="122">
        <f t="shared" ref="R4:V4" si="4">SUM(R5:R6)</f>
        <v>300.20731298380485</v>
      </c>
      <c r="S4" s="122">
        <f t="shared" si="4"/>
        <v>287.96752299615798</v>
      </c>
      <c r="T4" s="122">
        <f t="shared" si="4"/>
        <v>235.34658746941554</v>
      </c>
      <c r="U4" s="122">
        <f t="shared" si="4"/>
        <v>170.30417587452197</v>
      </c>
      <c r="V4" s="122">
        <f t="shared" si="4"/>
        <v>134.56164682325911</v>
      </c>
      <c r="W4" s="122">
        <f t="shared" ref="W4" si="5">SUM(W5:W6)</f>
        <v>170.66548635622866</v>
      </c>
      <c r="DA4" s="130" t="s">
        <v>2076</v>
      </c>
    </row>
    <row r="5" spans="1:105" ht="12" customHeight="1" x14ac:dyDescent="0.25">
      <c r="A5" s="97" t="s">
        <v>51</v>
      </c>
      <c r="B5" s="98">
        <v>784.52152038176121</v>
      </c>
      <c r="C5" s="98">
        <v>860.84805451252782</v>
      </c>
      <c r="D5" s="98">
        <v>770.7533231285131</v>
      </c>
      <c r="E5" s="98">
        <v>540.33148892645283</v>
      </c>
      <c r="F5" s="98">
        <v>598.47473992483935</v>
      </c>
      <c r="G5" s="98">
        <v>462.7636915172036</v>
      </c>
      <c r="H5" s="98">
        <v>455.50880594895102</v>
      </c>
      <c r="I5" s="98">
        <v>374.90398732693347</v>
      </c>
      <c r="J5" s="98">
        <v>533.54667274273413</v>
      </c>
      <c r="K5" s="98">
        <v>878.9041723717454</v>
      </c>
      <c r="L5" s="98">
        <v>495.17648759360975</v>
      </c>
      <c r="M5" s="98">
        <v>415.83508510850942</v>
      </c>
      <c r="N5" s="98">
        <v>397.26444348938645</v>
      </c>
      <c r="O5" s="98">
        <v>480.70416576769247</v>
      </c>
      <c r="P5" s="98">
        <v>312.56979000694668</v>
      </c>
      <c r="Q5" s="98">
        <v>310.33785980263752</v>
      </c>
      <c r="R5" s="98">
        <v>300.20731298380485</v>
      </c>
      <c r="S5" s="98">
        <v>287.96752299615798</v>
      </c>
      <c r="T5" s="98">
        <v>235.34658746941554</v>
      </c>
      <c r="U5" s="98">
        <v>170.30417587452197</v>
      </c>
      <c r="V5" s="98">
        <v>134.56164682325911</v>
      </c>
      <c r="W5" s="98">
        <v>170.66548635622866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5.6782990143576786</v>
      </c>
      <c r="C9" s="122">
        <v>5.5805423066104565</v>
      </c>
      <c r="D9" s="122">
        <v>5.1043170633633883</v>
      </c>
      <c r="E9" s="122">
        <v>4.5473003887808305</v>
      </c>
      <c r="F9" s="122">
        <v>6.7303876352223817</v>
      </c>
      <c r="G9" s="122">
        <v>7.3249505035223947</v>
      </c>
      <c r="H9" s="122">
        <v>8.242491380057162</v>
      </c>
      <c r="I9" s="122">
        <v>8.2072173072643864</v>
      </c>
      <c r="J9" s="122">
        <v>7.5977325774140594</v>
      </c>
      <c r="K9" s="122">
        <v>8.8029552298166607</v>
      </c>
      <c r="L9" s="122">
        <v>7.093308110581428</v>
      </c>
      <c r="M9" s="122">
        <v>6.4327929850151166</v>
      </c>
      <c r="N9" s="122">
        <v>5.3202974894111303</v>
      </c>
      <c r="O9" s="122">
        <v>5.1388352988079307</v>
      </c>
      <c r="P9" s="122">
        <v>5.250834060211675</v>
      </c>
      <c r="Q9" s="122">
        <v>4.6315017457253571</v>
      </c>
      <c r="R9" s="122">
        <v>4.6417557427230891</v>
      </c>
      <c r="S9" s="122">
        <v>4.0868867217323332</v>
      </c>
      <c r="T9" s="122">
        <v>3.4281507465937864</v>
      </c>
      <c r="U9" s="122">
        <v>2.9350093371289954</v>
      </c>
      <c r="V9" s="122">
        <v>2.3874602144767385</v>
      </c>
      <c r="W9" s="122">
        <v>2.2671520053675116</v>
      </c>
      <c r="DA9" s="130" t="s">
        <v>2081</v>
      </c>
    </row>
    <row r="10" spans="1:105" ht="12" customHeight="1" x14ac:dyDescent="0.25">
      <c r="A10" s="97" t="s">
        <v>143</v>
      </c>
      <c r="B10" s="98">
        <v>0.52275017823899628</v>
      </c>
      <c r="C10" s="98">
        <v>0.57668548747216886</v>
      </c>
      <c r="D10" s="98">
        <v>0.59615335148693305</v>
      </c>
      <c r="E10" s="98">
        <v>0.43189203354717393</v>
      </c>
      <c r="F10" s="98">
        <v>0.64443919516035986</v>
      </c>
      <c r="G10" s="98">
        <v>0.5740281627964281</v>
      </c>
      <c r="H10" s="98">
        <v>0.685554211048924</v>
      </c>
      <c r="I10" s="98">
        <v>0.67764811306643835</v>
      </c>
      <c r="J10" s="98">
        <v>0.96006397726556825</v>
      </c>
      <c r="K10" s="98">
        <v>1.9263073882543158</v>
      </c>
      <c r="L10" s="98">
        <v>1.0251057663901404</v>
      </c>
      <c r="M10" s="98">
        <v>1.0326972114905109</v>
      </c>
      <c r="N10" s="98">
        <v>1.0469953106134431</v>
      </c>
      <c r="O10" s="98">
        <v>1.0435859923075539</v>
      </c>
      <c r="P10" s="98">
        <v>1.0464254330532008</v>
      </c>
      <c r="Q10" s="98">
        <v>1.0440972373625068</v>
      </c>
      <c r="R10" s="98">
        <v>1.0478627761950874</v>
      </c>
      <c r="S10" s="98">
        <v>1.056799403842013</v>
      </c>
      <c r="T10" s="98">
        <v>1.0554174905845035</v>
      </c>
      <c r="U10" s="98">
        <v>1.0561358854780123</v>
      </c>
      <c r="V10" s="98">
        <v>1.0531309367409576</v>
      </c>
      <c r="W10" s="98">
        <v>1.0508399637715304</v>
      </c>
      <c r="DA10" s="63" t="s">
        <v>2082</v>
      </c>
    </row>
    <row r="11" spans="1:105" ht="12" customHeight="1" x14ac:dyDescent="0.25">
      <c r="A11" s="97" t="s">
        <v>124</v>
      </c>
      <c r="B11" s="98">
        <v>5.1555488361186823</v>
      </c>
      <c r="C11" s="98">
        <v>5.0038568191382877</v>
      </c>
      <c r="D11" s="98">
        <v>4.5081637118764553</v>
      </c>
      <c r="E11" s="98">
        <v>4.1154083552336562</v>
      </c>
      <c r="F11" s="98">
        <v>6.0857491784585447</v>
      </c>
      <c r="G11" s="98">
        <v>6.7505004087731271</v>
      </c>
      <c r="H11" s="98">
        <v>7.5562490424965736</v>
      </c>
      <c r="I11" s="98">
        <v>7.5285956990459058</v>
      </c>
      <c r="J11" s="98">
        <v>6.6366521303161807</v>
      </c>
      <c r="K11" s="98">
        <v>6.8746273748617348</v>
      </c>
      <c r="L11" s="98">
        <v>6.0657576848336996</v>
      </c>
      <c r="M11" s="98">
        <v>5.3975375904876275</v>
      </c>
      <c r="N11" s="98">
        <v>4.2708875009357294</v>
      </c>
      <c r="O11" s="98">
        <v>4.0930587694116225</v>
      </c>
      <c r="P11" s="98">
        <v>4.2021659697644322</v>
      </c>
      <c r="Q11" s="98">
        <v>3.585401877288815</v>
      </c>
      <c r="R11" s="98">
        <v>3.5913192676702321</v>
      </c>
      <c r="S11" s="98">
        <v>3.0282321076071961</v>
      </c>
      <c r="T11" s="98">
        <v>2.371496180780984</v>
      </c>
      <c r="U11" s="98">
        <v>1.877566663605754</v>
      </c>
      <c r="V11" s="98">
        <v>1.3336302347518747</v>
      </c>
      <c r="W11" s="98">
        <v>1.2157381630354247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1.9926160347678206E-4</v>
      </c>
      <c r="G12" s="98">
        <v>4.21931952839626E-4</v>
      </c>
      <c r="H12" s="98">
        <v>6.8812651166437727E-4</v>
      </c>
      <c r="I12" s="98">
        <v>9.7349515204207923E-4</v>
      </c>
      <c r="J12" s="98">
        <v>1.0164698323105587E-3</v>
      </c>
      <c r="K12" s="98">
        <v>2.0204667006106774E-3</v>
      </c>
      <c r="L12" s="98">
        <v>2.4446593575880378E-3</v>
      </c>
      <c r="M12" s="98">
        <v>2.5581830369776869E-3</v>
      </c>
      <c r="N12" s="98">
        <v>2.4146778619576451E-3</v>
      </c>
      <c r="O12" s="98">
        <v>2.1905370887545603E-3</v>
      </c>
      <c r="P12" s="98">
        <v>2.2426573940424826E-3</v>
      </c>
      <c r="Q12" s="98">
        <v>2.0026310740345328E-3</v>
      </c>
      <c r="R12" s="98">
        <v>2.5736988577696194E-3</v>
      </c>
      <c r="S12" s="98">
        <v>1.8552102831245886E-3</v>
      </c>
      <c r="T12" s="98">
        <v>1.2370752282987224E-3</v>
      </c>
      <c r="U12" s="98">
        <v>1.3067880452291426E-3</v>
      </c>
      <c r="V12" s="98">
        <v>6.9904298390621072E-4</v>
      </c>
      <c r="W12" s="98">
        <v>5.7387856055639503E-4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1.9926160347678206E-4</v>
      </c>
      <c r="G13" s="101">
        <v>4.21931952839626E-4</v>
      </c>
      <c r="H13" s="101">
        <v>6.8812651166437727E-4</v>
      </c>
      <c r="I13" s="101">
        <v>9.7349515204207923E-4</v>
      </c>
      <c r="J13" s="101">
        <v>1.0164698323105587E-3</v>
      </c>
      <c r="K13" s="101">
        <v>2.0204667006106774E-3</v>
      </c>
      <c r="L13" s="101">
        <v>2.4446593575880378E-3</v>
      </c>
      <c r="M13" s="101">
        <v>2.5581830369776869E-3</v>
      </c>
      <c r="N13" s="101">
        <v>2.4146778619576451E-3</v>
      </c>
      <c r="O13" s="101">
        <v>2.1905370887545603E-3</v>
      </c>
      <c r="P13" s="101">
        <v>2.2426573940424826E-3</v>
      </c>
      <c r="Q13" s="101">
        <v>2.0026310740345328E-3</v>
      </c>
      <c r="R13" s="101">
        <v>2.5736988577696194E-3</v>
      </c>
      <c r="S13" s="101">
        <v>1.8552102831245886E-3</v>
      </c>
      <c r="T13" s="101">
        <v>1.2370752282987224E-3</v>
      </c>
      <c r="U13" s="101">
        <v>1.3067880452291426E-3</v>
      </c>
      <c r="V13" s="101">
        <v>6.9904298390621072E-4</v>
      </c>
      <c r="W13" s="101">
        <v>5.7387856055639503E-4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0.44463858116407345</v>
      </c>
      <c r="C19" s="122">
        <v>0.4445279360394046</v>
      </c>
      <c r="D19" s="122">
        <v>0.40153905954102481</v>
      </c>
      <c r="E19" s="122">
        <v>0.39115275429138008</v>
      </c>
      <c r="F19" s="122">
        <v>0.3947367294982207</v>
      </c>
      <c r="G19" s="122">
        <v>0.37744118607611366</v>
      </c>
      <c r="H19" s="122">
        <v>0.45529752293929343</v>
      </c>
      <c r="I19" s="122">
        <v>0.5497502236470867</v>
      </c>
      <c r="J19" s="122">
        <v>0.53860090098267255</v>
      </c>
      <c r="K19" s="122">
        <v>0.62297015381248333</v>
      </c>
      <c r="L19" s="122">
        <v>0.58607078854673</v>
      </c>
      <c r="M19" s="122">
        <v>0.56833991863086353</v>
      </c>
      <c r="N19" s="122">
        <v>0.51050377915282952</v>
      </c>
      <c r="O19" s="122">
        <v>0.49177333821333735</v>
      </c>
      <c r="P19" s="122">
        <v>0.49021421560128176</v>
      </c>
      <c r="Q19" s="122">
        <v>0.42280796629400291</v>
      </c>
      <c r="R19" s="122">
        <v>0.40952398044432825</v>
      </c>
      <c r="S19" s="122">
        <v>0.36095988809808743</v>
      </c>
      <c r="T19" s="122">
        <v>0.30315108282822223</v>
      </c>
      <c r="U19" s="122">
        <v>0.25738402661056803</v>
      </c>
      <c r="V19" s="122">
        <v>0.19456133458957819</v>
      </c>
      <c r="W19" s="122">
        <v>0.18736820099778251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0.44463858116407345</v>
      </c>
      <c r="C21" s="98">
        <v>0.4445279360394046</v>
      </c>
      <c r="D21" s="98">
        <v>0.40153905954102481</v>
      </c>
      <c r="E21" s="98">
        <v>0.39115275429138008</v>
      </c>
      <c r="F21" s="98">
        <v>0.3947367294982207</v>
      </c>
      <c r="G21" s="98">
        <v>0.37744118607611366</v>
      </c>
      <c r="H21" s="98">
        <v>0.45529752293929343</v>
      </c>
      <c r="I21" s="98">
        <v>0.5497502236470867</v>
      </c>
      <c r="J21" s="98">
        <v>0.53860090098267255</v>
      </c>
      <c r="K21" s="98">
        <v>0.62297015381248333</v>
      </c>
      <c r="L21" s="98">
        <v>0.58607078854673</v>
      </c>
      <c r="M21" s="98">
        <v>0.56833991863086353</v>
      </c>
      <c r="N21" s="98">
        <v>0.51050377915282952</v>
      </c>
      <c r="O21" s="98">
        <v>0.49177333821333735</v>
      </c>
      <c r="P21" s="98">
        <v>0.49021421560128176</v>
      </c>
      <c r="Q21" s="98">
        <v>0.42280796629400291</v>
      </c>
      <c r="R21" s="98">
        <v>0.40952398044432825</v>
      </c>
      <c r="S21" s="98">
        <v>0.36095988809808743</v>
      </c>
      <c r="T21" s="98">
        <v>0.30315108282822223</v>
      </c>
      <c r="U21" s="98">
        <v>0.25738402661056803</v>
      </c>
      <c r="V21" s="98">
        <v>0.19456133458957819</v>
      </c>
      <c r="W21" s="98">
        <v>0.18736820099778251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228.01811790377894</v>
      </c>
      <c r="C24" s="117">
        <f t="shared" si="7"/>
        <v>228.85440367988744</v>
      </c>
      <c r="D24" s="117">
        <f t="shared" si="7"/>
        <v>271.3821090260912</v>
      </c>
      <c r="E24" s="117">
        <f t="shared" si="7"/>
        <v>165.51978280066055</v>
      </c>
      <c r="F24" s="117">
        <f t="shared" si="7"/>
        <v>172.64613583706966</v>
      </c>
      <c r="G24" s="117">
        <f t="shared" si="7"/>
        <v>269.92741830434738</v>
      </c>
      <c r="H24" s="117">
        <f t="shared" si="7"/>
        <v>271.13797084164207</v>
      </c>
      <c r="I24" s="117">
        <f t="shared" si="7"/>
        <v>254.02745050043353</v>
      </c>
      <c r="J24" s="117">
        <f t="shared" si="7"/>
        <v>271.02979002520385</v>
      </c>
      <c r="K24" s="117">
        <f t="shared" si="7"/>
        <v>276.59488960463835</v>
      </c>
      <c r="L24" s="117">
        <f t="shared" si="7"/>
        <v>324.76491973614503</v>
      </c>
      <c r="M24" s="117">
        <f t="shared" si="7"/>
        <v>256.29162999116744</v>
      </c>
      <c r="N24" s="117">
        <f t="shared" si="7"/>
        <v>269.49416723642827</v>
      </c>
      <c r="O24" s="117">
        <f t="shared" si="7"/>
        <v>298.31083536150089</v>
      </c>
      <c r="P24" s="117">
        <f t="shared" si="7"/>
        <v>246.34827933801185</v>
      </c>
      <c r="Q24" s="117">
        <f t="shared" si="7"/>
        <v>259.8113356333285</v>
      </c>
      <c r="R24" s="117">
        <f t="shared" ref="R24:V24" si="8">R25+R28+R30+R39</f>
        <v>284.13520058982357</v>
      </c>
      <c r="S24" s="117">
        <f t="shared" si="8"/>
        <v>298.72568659312446</v>
      </c>
      <c r="T24" s="117">
        <f t="shared" si="8"/>
        <v>300.58989413223986</v>
      </c>
      <c r="U24" s="117">
        <f t="shared" si="8"/>
        <v>284.76465015557659</v>
      </c>
      <c r="V24" s="117">
        <f t="shared" si="8"/>
        <v>333.64658339548384</v>
      </c>
      <c r="W24" s="117">
        <f t="shared" ref="W24" si="9">W25+W28+W30+W39</f>
        <v>366.28404513899585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226.13976310177819</v>
      </c>
      <c r="C25" s="122">
        <f t="shared" si="10"/>
        <v>227.05209161918677</v>
      </c>
      <c r="D25" s="122">
        <f t="shared" si="10"/>
        <v>269.53180782962193</v>
      </c>
      <c r="E25" s="122">
        <f t="shared" si="10"/>
        <v>163.41309223734004</v>
      </c>
      <c r="F25" s="122">
        <f t="shared" si="10"/>
        <v>168.8579663122695</v>
      </c>
      <c r="G25" s="122">
        <f t="shared" si="10"/>
        <v>264.4255963941639</v>
      </c>
      <c r="H25" s="122">
        <f t="shared" si="10"/>
        <v>264.60763655125407</v>
      </c>
      <c r="I25" s="122">
        <f t="shared" si="10"/>
        <v>247.4571092147776</v>
      </c>
      <c r="J25" s="122">
        <f t="shared" si="10"/>
        <v>265.21662357136063</v>
      </c>
      <c r="K25" s="122">
        <f t="shared" si="10"/>
        <v>270.46118809512183</v>
      </c>
      <c r="L25" s="122">
        <f t="shared" si="10"/>
        <v>319.01437836066981</v>
      </c>
      <c r="M25" s="122">
        <f t="shared" si="10"/>
        <v>250.80110362627661</v>
      </c>
      <c r="N25" s="122">
        <f t="shared" si="10"/>
        <v>264.38492827778413</v>
      </c>
      <c r="O25" s="122">
        <f t="shared" si="10"/>
        <v>293.4705663604953</v>
      </c>
      <c r="P25" s="122">
        <f t="shared" si="10"/>
        <v>240.94895888012138</v>
      </c>
      <c r="Q25" s="122">
        <f t="shared" si="10"/>
        <v>254.84736133829148</v>
      </c>
      <c r="R25" s="122">
        <f t="shared" ref="R25:V25" si="11">SUM(R26:R27)</f>
        <v>278.64965048000016</v>
      </c>
      <c r="S25" s="122">
        <f t="shared" si="11"/>
        <v>293.45283475999997</v>
      </c>
      <c r="T25" s="122">
        <f t="shared" si="11"/>
        <v>295.48462952000006</v>
      </c>
      <c r="U25" s="122">
        <f t="shared" si="11"/>
        <v>279.52032952000047</v>
      </c>
      <c r="V25" s="122">
        <f t="shared" si="11"/>
        <v>328.60771252000006</v>
      </c>
      <c r="W25" s="122">
        <f t="shared" ref="W25" si="12">SUM(W26:W27)</f>
        <v>361.14022999999997</v>
      </c>
      <c r="DA25" s="130" t="s">
        <v>2096</v>
      </c>
    </row>
    <row r="26" spans="1:105" ht="12" customHeight="1" x14ac:dyDescent="0.25">
      <c r="A26" s="97" t="s">
        <v>74</v>
      </c>
      <c r="B26" s="98">
        <v>226.13976310177819</v>
      </c>
      <c r="C26" s="98">
        <v>227.05209161918677</v>
      </c>
      <c r="D26" s="98">
        <v>269.53180782962193</v>
      </c>
      <c r="E26" s="98">
        <v>163.41309223734004</v>
      </c>
      <c r="F26" s="98">
        <v>168.8579663122695</v>
      </c>
      <c r="G26" s="98">
        <v>264.4255963941639</v>
      </c>
      <c r="H26" s="98">
        <v>264.60763655125407</v>
      </c>
      <c r="I26" s="98">
        <v>247.4571092147776</v>
      </c>
      <c r="J26" s="98">
        <v>265.21662357136063</v>
      </c>
      <c r="K26" s="98">
        <v>270.46118809512183</v>
      </c>
      <c r="L26" s="98">
        <v>319.01437836066981</v>
      </c>
      <c r="M26" s="98">
        <v>250.80110362627661</v>
      </c>
      <c r="N26" s="98">
        <v>264.38492827778413</v>
      </c>
      <c r="O26" s="98">
        <v>293.4705663604953</v>
      </c>
      <c r="P26" s="98">
        <v>240.94895888012138</v>
      </c>
      <c r="Q26" s="98">
        <v>254.84736133829148</v>
      </c>
      <c r="R26" s="98">
        <v>278.64965048000016</v>
      </c>
      <c r="S26" s="98">
        <v>293.45283475999997</v>
      </c>
      <c r="T26" s="98">
        <v>295.48462952000006</v>
      </c>
      <c r="U26" s="98">
        <v>279.52032952000047</v>
      </c>
      <c r="V26" s="98">
        <v>328.60771252000006</v>
      </c>
      <c r="W26" s="98">
        <v>361.14022999999997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1.7299978497787918</v>
      </c>
      <c r="C30" s="122">
        <v>1.6563462454880271</v>
      </c>
      <c r="D30" s="122">
        <v>1.6978942356860163</v>
      </c>
      <c r="E30" s="122">
        <v>1.9370155696046334</v>
      </c>
      <c r="F30" s="122">
        <v>3.5865088858893603</v>
      </c>
      <c r="G30" s="122">
        <v>5.239139646643455</v>
      </c>
      <c r="H30" s="122">
        <v>6.1853029851124699</v>
      </c>
      <c r="I30" s="122">
        <v>6.1813264124961123</v>
      </c>
      <c r="J30" s="122">
        <v>5.469214398319691</v>
      </c>
      <c r="K30" s="122">
        <v>5.7309414810291797</v>
      </c>
      <c r="L30" s="122">
        <v>5.3467713011608105</v>
      </c>
      <c r="M30" s="122">
        <v>5.0724679658225114</v>
      </c>
      <c r="N30" s="122">
        <v>4.6771835136861135</v>
      </c>
      <c r="O30" s="122">
        <v>4.4068668861638383</v>
      </c>
      <c r="P30" s="122">
        <v>4.908208080119536</v>
      </c>
      <c r="Q30" s="122">
        <v>4.4873306485309392</v>
      </c>
      <c r="R30" s="122">
        <v>4.9477431033190307</v>
      </c>
      <c r="S30" s="122">
        <v>4.719264574286302</v>
      </c>
      <c r="T30" s="122">
        <v>4.5369151730156139</v>
      </c>
      <c r="U30" s="122">
        <v>4.6425767721033528</v>
      </c>
      <c r="V30" s="122">
        <v>4.4662611673544887</v>
      </c>
      <c r="W30" s="122">
        <v>4.5487014808033024</v>
      </c>
      <c r="DA30" s="130" t="s">
        <v>2101</v>
      </c>
    </row>
    <row r="31" spans="1:105" ht="12" customHeight="1" x14ac:dyDescent="0.25">
      <c r="A31" s="97" t="s">
        <v>141</v>
      </c>
      <c r="B31" s="98">
        <v>1.7299978497787918</v>
      </c>
      <c r="C31" s="98">
        <v>1.6563462454880271</v>
      </c>
      <c r="D31" s="98">
        <v>1.6978942356860163</v>
      </c>
      <c r="E31" s="98">
        <v>1.9370155696046334</v>
      </c>
      <c r="F31" s="98">
        <v>3.5865088858893603</v>
      </c>
      <c r="G31" s="98">
        <v>5.2389290725562327</v>
      </c>
      <c r="H31" s="98">
        <v>6.185073583049717</v>
      </c>
      <c r="I31" s="98">
        <v>6.1810824952771517</v>
      </c>
      <c r="J31" s="98">
        <v>5.4690101756482852</v>
      </c>
      <c r="K31" s="98">
        <v>5.7302735280053296</v>
      </c>
      <c r="L31" s="98">
        <v>5.34588599784409</v>
      </c>
      <c r="M31" s="98">
        <v>5.0711988540665534</v>
      </c>
      <c r="N31" s="98">
        <v>4.6760997754063354</v>
      </c>
      <c r="O31" s="98">
        <v>4.405603822593144</v>
      </c>
      <c r="P31" s="98">
        <v>4.9065671682796674</v>
      </c>
      <c r="Q31" s="98">
        <v>4.4857013862309278</v>
      </c>
      <c r="R31" s="98">
        <v>4.9456752611046104</v>
      </c>
      <c r="S31" s="98">
        <v>4.7170043204021512</v>
      </c>
      <c r="T31" s="98">
        <v>4.5349437201826515</v>
      </c>
      <c r="U31" s="98">
        <v>4.6401180737713021</v>
      </c>
      <c r="V31" s="98">
        <v>4.4643238928128346</v>
      </c>
      <c r="W31" s="98">
        <v>4.5466099034334686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2.1057408722246446E-4</v>
      </c>
      <c r="H32" s="98">
        <v>2.2940206275277753E-4</v>
      </c>
      <c r="I32" s="98">
        <v>2.4391721896043015E-4</v>
      </c>
      <c r="J32" s="98">
        <v>2.0422267140597953E-4</v>
      </c>
      <c r="K32" s="98">
        <v>6.6795302385004682E-4</v>
      </c>
      <c r="L32" s="98">
        <v>8.8530331672042088E-4</v>
      </c>
      <c r="M32" s="98">
        <v>1.2691117559578363E-3</v>
      </c>
      <c r="N32" s="98">
        <v>1.083738279777733E-3</v>
      </c>
      <c r="O32" s="98">
        <v>1.263063570694472E-3</v>
      </c>
      <c r="P32" s="98">
        <v>1.6409118398688985E-3</v>
      </c>
      <c r="Q32" s="98">
        <v>1.6292623000113385E-3</v>
      </c>
      <c r="R32" s="98">
        <v>2.0678422144206573E-3</v>
      </c>
      <c r="S32" s="98">
        <v>2.2602538841505239E-3</v>
      </c>
      <c r="T32" s="98">
        <v>1.971452832962654E-3</v>
      </c>
      <c r="U32" s="98">
        <v>2.4586983320511267E-3</v>
      </c>
      <c r="V32" s="98">
        <v>1.9372745416537283E-3</v>
      </c>
      <c r="W32" s="98">
        <v>2.0915773698339255E-3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2.1057408722246446E-4</v>
      </c>
      <c r="H33" s="101">
        <v>2.2940206275277753E-4</v>
      </c>
      <c r="I33" s="101">
        <v>2.4391721896043015E-4</v>
      </c>
      <c r="J33" s="101">
        <v>2.0422267140597953E-4</v>
      </c>
      <c r="K33" s="101">
        <v>6.6795302385004682E-4</v>
      </c>
      <c r="L33" s="101">
        <v>8.8530331672042088E-4</v>
      </c>
      <c r="M33" s="101">
        <v>1.2691117559578363E-3</v>
      </c>
      <c r="N33" s="101">
        <v>1.083738279777733E-3</v>
      </c>
      <c r="O33" s="101">
        <v>1.263063570694472E-3</v>
      </c>
      <c r="P33" s="101">
        <v>1.6409118398688985E-3</v>
      </c>
      <c r="Q33" s="101">
        <v>1.6292623000113385E-3</v>
      </c>
      <c r="R33" s="101">
        <v>2.0678422144206573E-3</v>
      </c>
      <c r="S33" s="101">
        <v>2.2602538841505239E-3</v>
      </c>
      <c r="T33" s="101">
        <v>1.971452832962654E-3</v>
      </c>
      <c r="U33" s="101">
        <v>2.4586983320511267E-3</v>
      </c>
      <c r="V33" s="101">
        <v>1.9372745416537283E-3</v>
      </c>
      <c r="W33" s="101">
        <v>2.0915773698339255E-3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0.14835695222196188</v>
      </c>
      <c r="C39" s="122">
        <v>0.14596581521262184</v>
      </c>
      <c r="D39" s="122">
        <v>0.15240696078326865</v>
      </c>
      <c r="E39" s="122">
        <v>0.16967499371588513</v>
      </c>
      <c r="F39" s="122">
        <v>0.20166063891080352</v>
      </c>
      <c r="G39" s="122">
        <v>0.262682263540024</v>
      </c>
      <c r="H39" s="122">
        <v>0.34503130527555015</v>
      </c>
      <c r="I39" s="122">
        <v>0.38901487315982364</v>
      </c>
      <c r="J39" s="122">
        <v>0.34395205552353958</v>
      </c>
      <c r="K39" s="122">
        <v>0.4027600284873743</v>
      </c>
      <c r="L39" s="122">
        <v>0.40377007431444356</v>
      </c>
      <c r="M39" s="122">
        <v>0.4180583990682879</v>
      </c>
      <c r="N39" s="122">
        <v>0.43205544495802639</v>
      </c>
      <c r="O39" s="122">
        <v>0.43340211484175861</v>
      </c>
      <c r="P39" s="122">
        <v>0.4911123777709081</v>
      </c>
      <c r="Q39" s="122">
        <v>0.47664364650606517</v>
      </c>
      <c r="R39" s="122">
        <v>0.53780700650435376</v>
      </c>
      <c r="S39" s="122">
        <v>0.55358725883822424</v>
      </c>
      <c r="T39" s="122">
        <v>0.56834943922424519</v>
      </c>
      <c r="U39" s="122">
        <v>0.60174386347280917</v>
      </c>
      <c r="V39" s="122">
        <v>0.5726097081292989</v>
      </c>
      <c r="W39" s="122">
        <v>0.59511365819259743</v>
      </c>
      <c r="DA39" s="130" t="s">
        <v>2110</v>
      </c>
    </row>
    <row r="40" spans="1:105" ht="12" customHeight="1" x14ac:dyDescent="0.25">
      <c r="A40" s="97" t="s">
        <v>50</v>
      </c>
      <c r="B40" s="98">
        <v>0.14835695222196188</v>
      </c>
      <c r="C40" s="98">
        <v>0.14596581521262184</v>
      </c>
      <c r="D40" s="98">
        <v>0.15240696078326865</v>
      </c>
      <c r="E40" s="98">
        <v>0.16967499371588513</v>
      </c>
      <c r="F40" s="98">
        <v>0.20166063891080352</v>
      </c>
      <c r="G40" s="98">
        <v>0.262682263540024</v>
      </c>
      <c r="H40" s="98">
        <v>0.34503130527555015</v>
      </c>
      <c r="I40" s="98">
        <v>0.38901487315982364</v>
      </c>
      <c r="J40" s="98">
        <v>0.34395205552353958</v>
      </c>
      <c r="K40" s="98">
        <v>0.4027600284873743</v>
      </c>
      <c r="L40" s="98">
        <v>0.40377007431444356</v>
      </c>
      <c r="M40" s="98">
        <v>0.4180583990682879</v>
      </c>
      <c r="N40" s="98">
        <v>0.43205544495802639</v>
      </c>
      <c r="O40" s="98">
        <v>0.43340211484175861</v>
      </c>
      <c r="P40" s="98">
        <v>0.4911123777709081</v>
      </c>
      <c r="Q40" s="98">
        <v>0.47664364650606517</v>
      </c>
      <c r="R40" s="98">
        <v>0.53780700650435376</v>
      </c>
      <c r="S40" s="98">
        <v>0.55358725883822424</v>
      </c>
      <c r="T40" s="98">
        <v>0.56834943922424519</v>
      </c>
      <c r="U40" s="98">
        <v>0.60174386347280917</v>
      </c>
      <c r="V40" s="98">
        <v>0.5726097081292989</v>
      </c>
      <c r="W40" s="98">
        <v>0.59511365819259743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11676.505779401459</v>
      </c>
      <c r="C43" s="117">
        <f t="shared" si="14"/>
        <v>11610.203079103519</v>
      </c>
      <c r="D43" s="117">
        <f t="shared" si="14"/>
        <v>10126.746340077134</v>
      </c>
      <c r="E43" s="117">
        <f t="shared" si="14"/>
        <v>11451.692603469486</v>
      </c>
      <c r="F43" s="117">
        <f t="shared" si="14"/>
        <v>11311.361824762138</v>
      </c>
      <c r="G43" s="117">
        <f t="shared" si="14"/>
        <v>11300.509806985132</v>
      </c>
      <c r="H43" s="117">
        <f t="shared" si="14"/>
        <v>9886.3439041600195</v>
      </c>
      <c r="I43" s="117">
        <f t="shared" si="14"/>
        <v>8169.9796856992316</v>
      </c>
      <c r="J43" s="117">
        <f t="shared" si="14"/>
        <v>10372.002325535992</v>
      </c>
      <c r="K43" s="117">
        <f t="shared" si="14"/>
        <v>8672.14448339706</v>
      </c>
      <c r="L43" s="117">
        <f t="shared" si="14"/>
        <v>9399.7647601706285</v>
      </c>
      <c r="M43" s="117">
        <f t="shared" si="14"/>
        <v>7958.8401572050861</v>
      </c>
      <c r="N43" s="117">
        <f t="shared" si="14"/>
        <v>7922.8785106865434</v>
      </c>
      <c r="O43" s="117">
        <f t="shared" si="14"/>
        <v>8609.4176294422214</v>
      </c>
      <c r="P43" s="117">
        <f t="shared" si="14"/>
        <v>7043.4708516019609</v>
      </c>
      <c r="Q43" s="117">
        <f t="shared" si="14"/>
        <v>8287.7256365915837</v>
      </c>
      <c r="R43" s="117">
        <f t="shared" ref="R43:V43" si="15">R44+R47+R49+R58</f>
        <v>7565.6294164410128</v>
      </c>
      <c r="S43" s="117">
        <f t="shared" si="15"/>
        <v>7539.3201666537407</v>
      </c>
      <c r="T43" s="117">
        <f t="shared" si="15"/>
        <v>7356.3059224067119</v>
      </c>
      <c r="U43" s="117">
        <f t="shared" si="15"/>
        <v>6893.5369199282914</v>
      </c>
      <c r="V43" s="117">
        <f t="shared" si="15"/>
        <v>7419.9537783131391</v>
      </c>
      <c r="W43" s="117">
        <f t="shared" ref="W43" si="16">W44+W47+W49+W58</f>
        <v>7201.6788406507967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11379.421028858185</v>
      </c>
      <c r="C44" s="122">
        <f t="shared" si="17"/>
        <v>11324.681253636405</v>
      </c>
      <c r="D44" s="122">
        <f t="shared" si="17"/>
        <v>9849.4790267149729</v>
      </c>
      <c r="E44" s="122">
        <f t="shared" si="17"/>
        <v>11137.7495781793</v>
      </c>
      <c r="F44" s="122">
        <f t="shared" si="17"/>
        <v>10911.11939267629</v>
      </c>
      <c r="G44" s="122">
        <f t="shared" si="17"/>
        <v>10859.117892691193</v>
      </c>
      <c r="H44" s="122">
        <f t="shared" si="17"/>
        <v>9440.3446222912371</v>
      </c>
      <c r="I44" s="122">
        <f t="shared" si="17"/>
        <v>7754.4468801743378</v>
      </c>
      <c r="J44" s="122">
        <f t="shared" si="17"/>
        <v>9877.0193954715742</v>
      </c>
      <c r="K44" s="122">
        <f t="shared" si="17"/>
        <v>8195.9324363412779</v>
      </c>
      <c r="L44" s="122">
        <f t="shared" si="17"/>
        <v>8930.4172945791652</v>
      </c>
      <c r="M44" s="122">
        <f t="shared" si="17"/>
        <v>7451.7416677780648</v>
      </c>
      <c r="N44" s="122">
        <f t="shared" si="17"/>
        <v>7436.2302158847888</v>
      </c>
      <c r="O44" s="122">
        <f t="shared" si="17"/>
        <v>8131.0696190358494</v>
      </c>
      <c r="P44" s="122">
        <f t="shared" si="17"/>
        <v>6527.516552287454</v>
      </c>
      <c r="Q44" s="122">
        <f t="shared" si="17"/>
        <v>7762.7267524987301</v>
      </c>
      <c r="R44" s="122">
        <f t="shared" ref="R44:V44" si="18">SUM(R45:R46)</f>
        <v>7085.4227016226178</v>
      </c>
      <c r="S44" s="122">
        <f t="shared" si="18"/>
        <v>7083.7364741735673</v>
      </c>
      <c r="T44" s="122">
        <f t="shared" si="18"/>
        <v>6925.9658600738139</v>
      </c>
      <c r="U44" s="122">
        <f t="shared" si="18"/>
        <v>6487.0811959545817</v>
      </c>
      <c r="V44" s="122">
        <f t="shared" si="18"/>
        <v>7020.1556611882588</v>
      </c>
      <c r="W44" s="122">
        <f t="shared" ref="W44" si="19">SUM(W45:W46)</f>
        <v>6801.9561230037616</v>
      </c>
      <c r="DA44" s="130" t="s">
        <v>2114</v>
      </c>
    </row>
    <row r="45" spans="1:105" ht="12" customHeight="1" x14ac:dyDescent="0.25">
      <c r="A45" s="97" t="s">
        <v>216</v>
      </c>
      <c r="B45" s="98">
        <v>11379.421028858185</v>
      </c>
      <c r="C45" s="98">
        <v>11324.681253636405</v>
      </c>
      <c r="D45" s="98">
        <v>9849.4790267149729</v>
      </c>
      <c r="E45" s="98">
        <v>11137.7495781793</v>
      </c>
      <c r="F45" s="98">
        <v>10911.11939267629</v>
      </c>
      <c r="G45" s="98">
        <v>10859.117892691193</v>
      </c>
      <c r="H45" s="98">
        <v>9440.3446222912371</v>
      </c>
      <c r="I45" s="98">
        <v>7754.4468801743378</v>
      </c>
      <c r="J45" s="98">
        <v>9877.0193954715742</v>
      </c>
      <c r="K45" s="98">
        <v>8195.9324363412779</v>
      </c>
      <c r="L45" s="98">
        <v>8930.4172945791652</v>
      </c>
      <c r="M45" s="98">
        <v>7451.7416677780648</v>
      </c>
      <c r="N45" s="98">
        <v>7436.2302158847888</v>
      </c>
      <c r="O45" s="98">
        <v>8131.0696190358494</v>
      </c>
      <c r="P45" s="98">
        <v>6527.516552287454</v>
      </c>
      <c r="Q45" s="98">
        <v>7762.7267524987301</v>
      </c>
      <c r="R45" s="98">
        <v>7085.4227016226178</v>
      </c>
      <c r="S45" s="98">
        <v>7083.7364741735673</v>
      </c>
      <c r="T45" s="98">
        <v>6925.9658600738139</v>
      </c>
      <c r="U45" s="98">
        <v>6487.0811959545817</v>
      </c>
      <c r="V45" s="98">
        <v>7020.1556611882588</v>
      </c>
      <c r="W45" s="98">
        <v>6801.9561230037616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291.08364266181542</v>
      </c>
      <c r="C49" s="122">
        <v>279.74218400359109</v>
      </c>
      <c r="D49" s="122">
        <v>271.17440240502702</v>
      </c>
      <c r="E49" s="122">
        <v>306.51534010069702</v>
      </c>
      <c r="F49" s="122">
        <v>391.91221272370808</v>
      </c>
      <c r="G49" s="122">
        <v>432.52370474880883</v>
      </c>
      <c r="H49" s="122">
        <v>436.12263922876065</v>
      </c>
      <c r="I49" s="122">
        <v>405.6445491456559</v>
      </c>
      <c r="J49" s="122">
        <v>486.31591172842764</v>
      </c>
      <c r="K49" s="122">
        <v>466.66612229872271</v>
      </c>
      <c r="L49" s="122">
        <v>460.03848510083236</v>
      </c>
      <c r="M49" s="122">
        <v>497.45418282193498</v>
      </c>
      <c r="N49" s="122">
        <v>476.78655919520719</v>
      </c>
      <c r="O49" s="122">
        <v>468.41583048416123</v>
      </c>
      <c r="P49" s="122">
        <v>504.83063015254703</v>
      </c>
      <c r="Q49" s="122">
        <v>514.37776210127436</v>
      </c>
      <c r="R49" s="122">
        <v>468.83070981738035</v>
      </c>
      <c r="S49" s="122">
        <v>444.48015326643906</v>
      </c>
      <c r="T49" s="122">
        <v>419.47281296618667</v>
      </c>
      <c r="U49" s="122">
        <v>395.47984904541522</v>
      </c>
      <c r="V49" s="122">
        <v>389.98739729174468</v>
      </c>
      <c r="W49" s="122">
        <v>390.05211783623821</v>
      </c>
      <c r="DA49" s="130" t="s">
        <v>2119</v>
      </c>
    </row>
    <row r="50" spans="1:105" ht="12" customHeight="1" x14ac:dyDescent="0.25">
      <c r="A50" s="97" t="s">
        <v>138</v>
      </c>
      <c r="B50" s="98">
        <v>291.07979025043983</v>
      </c>
      <c r="C50" s="98">
        <v>279.7327450391349</v>
      </c>
      <c r="D50" s="98">
        <v>271.16379344157906</v>
      </c>
      <c r="E50" s="98">
        <v>306.49535303489716</v>
      </c>
      <c r="F50" s="98">
        <v>391.88511299670154</v>
      </c>
      <c r="G50" s="98">
        <v>432.49224266487857</v>
      </c>
      <c r="H50" s="98">
        <v>436.08512014461792</v>
      </c>
      <c r="I50" s="98">
        <v>405.59446190057417</v>
      </c>
      <c r="J50" s="98">
        <v>486.23179703010425</v>
      </c>
      <c r="K50" s="98">
        <v>466.52114552772878</v>
      </c>
      <c r="L50" s="98">
        <v>459.85937024364802</v>
      </c>
      <c r="M50" s="98">
        <v>497.21859464284063</v>
      </c>
      <c r="N50" s="98">
        <v>476.56172741339736</v>
      </c>
      <c r="O50" s="98">
        <v>468.20560671985277</v>
      </c>
      <c r="P50" s="98">
        <v>504.5877707895811</v>
      </c>
      <c r="Q50" s="98">
        <v>514.06749109823045</v>
      </c>
      <c r="R50" s="98">
        <v>468.49273317237976</v>
      </c>
      <c r="S50" s="98">
        <v>444.11951354977884</v>
      </c>
      <c r="T50" s="98">
        <v>419.14448435095733</v>
      </c>
      <c r="U50" s="98">
        <v>395.17333232991041</v>
      </c>
      <c r="V50" s="98">
        <v>389.70672405472186</v>
      </c>
      <c r="W50" s="98">
        <v>389.75042649507492</v>
      </c>
      <c r="DA50" s="63" t="s">
        <v>2120</v>
      </c>
    </row>
    <row r="51" spans="1:105" ht="12" customHeight="1" x14ac:dyDescent="0.25">
      <c r="A51" s="97" t="s">
        <v>137</v>
      </c>
      <c r="B51" s="98">
        <v>3.8524113755782421E-3</v>
      </c>
      <c r="C51" s="98">
        <v>9.4389644561963595E-3</v>
      </c>
      <c r="D51" s="98">
        <v>1.0608963447954383E-2</v>
      </c>
      <c r="E51" s="98">
        <v>1.9987065799840532E-2</v>
      </c>
      <c r="F51" s="98">
        <v>2.709972700654845E-2</v>
      </c>
      <c r="G51" s="98">
        <v>3.1462083930225399E-2</v>
      </c>
      <c r="H51" s="98">
        <v>3.7519084142702788E-2</v>
      </c>
      <c r="I51" s="98">
        <v>5.0087245081744447E-2</v>
      </c>
      <c r="J51" s="98">
        <v>8.4114698323390635E-2</v>
      </c>
      <c r="K51" s="98">
        <v>0.14497677099393905</v>
      </c>
      <c r="L51" s="98">
        <v>0.17911485718436695</v>
      </c>
      <c r="M51" s="98">
        <v>0.23558817909434765</v>
      </c>
      <c r="N51" s="98">
        <v>0.22483178180983757</v>
      </c>
      <c r="O51" s="98">
        <v>0.21022376430847511</v>
      </c>
      <c r="P51" s="98">
        <v>0.24285936296592855</v>
      </c>
      <c r="Q51" s="98">
        <v>0.3102710030439475</v>
      </c>
      <c r="R51" s="98">
        <v>0.33797664500058977</v>
      </c>
      <c r="S51" s="98">
        <v>0.36063971666020489</v>
      </c>
      <c r="T51" s="98">
        <v>0.32832861522935292</v>
      </c>
      <c r="U51" s="98">
        <v>0.30651671550479898</v>
      </c>
      <c r="V51" s="98">
        <v>0.28067323702282487</v>
      </c>
      <c r="W51" s="98">
        <v>0.30169134116327212</v>
      </c>
      <c r="DA51" s="63" t="s">
        <v>2121</v>
      </c>
    </row>
    <row r="52" spans="1:105" ht="12" customHeight="1" x14ac:dyDescent="0.25">
      <c r="A52" s="100" t="s">
        <v>216</v>
      </c>
      <c r="B52" s="101">
        <v>3.8524113755782421E-3</v>
      </c>
      <c r="C52" s="101">
        <v>9.4389644561963595E-3</v>
      </c>
      <c r="D52" s="101">
        <v>1.0608963447954383E-2</v>
      </c>
      <c r="E52" s="101">
        <v>1.9987065799840532E-2</v>
      </c>
      <c r="F52" s="101">
        <v>2.709972700654845E-2</v>
      </c>
      <c r="G52" s="101">
        <v>3.1462083930225399E-2</v>
      </c>
      <c r="H52" s="101">
        <v>3.7519084142702788E-2</v>
      </c>
      <c r="I52" s="101">
        <v>5.0087245081744447E-2</v>
      </c>
      <c r="J52" s="101">
        <v>8.4114698323390635E-2</v>
      </c>
      <c r="K52" s="101">
        <v>0.14497677099393905</v>
      </c>
      <c r="L52" s="101">
        <v>0.17911485718436695</v>
      </c>
      <c r="M52" s="101">
        <v>0.23558817909434765</v>
      </c>
      <c r="N52" s="101">
        <v>0.22483178180983757</v>
      </c>
      <c r="O52" s="101">
        <v>0.21022376430847511</v>
      </c>
      <c r="P52" s="101">
        <v>0.24285936296592855</v>
      </c>
      <c r="Q52" s="101">
        <v>0.3102710030439475</v>
      </c>
      <c r="R52" s="101">
        <v>0.33797664500058977</v>
      </c>
      <c r="S52" s="101">
        <v>0.36063971666020489</v>
      </c>
      <c r="T52" s="101">
        <v>0.32832861522935292</v>
      </c>
      <c r="U52" s="101">
        <v>0.30651671550479898</v>
      </c>
      <c r="V52" s="101">
        <v>0.28067323702282487</v>
      </c>
      <c r="W52" s="101">
        <v>0.30169134116327212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6.0011078814586485</v>
      </c>
      <c r="C58" s="122">
        <v>5.7796414635225126</v>
      </c>
      <c r="D58" s="122">
        <v>6.0929109571335633</v>
      </c>
      <c r="E58" s="122">
        <v>7.4276851894874207</v>
      </c>
      <c r="F58" s="122">
        <v>8.3302193621401397</v>
      </c>
      <c r="G58" s="122">
        <v>8.8682095451316147</v>
      </c>
      <c r="H58" s="122">
        <v>9.8766426400222329</v>
      </c>
      <c r="I58" s="122">
        <v>9.888256379237724</v>
      </c>
      <c r="J58" s="122">
        <v>8.6670183359895603</v>
      </c>
      <c r="K58" s="122">
        <v>9.5459247570588701</v>
      </c>
      <c r="L58" s="122">
        <v>9.3089804906295761</v>
      </c>
      <c r="M58" s="122">
        <v>9.6443066050856725</v>
      </c>
      <c r="N58" s="122">
        <v>9.8617356065476507</v>
      </c>
      <c r="O58" s="122">
        <v>9.9321799222115335</v>
      </c>
      <c r="P58" s="122">
        <v>11.12366916195931</v>
      </c>
      <c r="Q58" s="122">
        <v>10.621121991579244</v>
      </c>
      <c r="R58" s="122">
        <v>11.376005001015445</v>
      </c>
      <c r="S58" s="122">
        <v>11.103539213734612</v>
      </c>
      <c r="T58" s="122">
        <v>10.867249366711793</v>
      </c>
      <c r="U58" s="122">
        <v>10.975874928294377</v>
      </c>
      <c r="V58" s="122">
        <v>9.8107198331357885</v>
      </c>
      <c r="W58" s="122">
        <v>9.6705998107974267</v>
      </c>
      <c r="DA58" s="130" t="s">
        <v>2128</v>
      </c>
    </row>
    <row r="59" spans="1:105" ht="12" customHeight="1" x14ac:dyDescent="0.25">
      <c r="A59" s="97" t="s">
        <v>50</v>
      </c>
      <c r="B59" s="98">
        <v>6.0011078814586485</v>
      </c>
      <c r="C59" s="98">
        <v>5.7796414635225126</v>
      </c>
      <c r="D59" s="98">
        <v>6.0929109571335633</v>
      </c>
      <c r="E59" s="98">
        <v>7.4276851894874207</v>
      </c>
      <c r="F59" s="98">
        <v>8.3302193621401397</v>
      </c>
      <c r="G59" s="98">
        <v>8.8682095451316147</v>
      </c>
      <c r="H59" s="98">
        <v>9.8766426400222329</v>
      </c>
      <c r="I59" s="98">
        <v>9.888256379237724</v>
      </c>
      <c r="J59" s="98">
        <v>8.6670183359895603</v>
      </c>
      <c r="K59" s="98">
        <v>9.5459247570588701</v>
      </c>
      <c r="L59" s="98">
        <v>9.3089804906295761</v>
      </c>
      <c r="M59" s="98">
        <v>9.6443066050856725</v>
      </c>
      <c r="N59" s="98">
        <v>9.8617356065476507</v>
      </c>
      <c r="O59" s="98">
        <v>9.9321799222115335</v>
      </c>
      <c r="P59" s="98">
        <v>11.12366916195931</v>
      </c>
      <c r="Q59" s="98">
        <v>10.621121991579244</v>
      </c>
      <c r="R59" s="98">
        <v>11.376005001015445</v>
      </c>
      <c r="S59" s="98">
        <v>11.103539213734612</v>
      </c>
      <c r="T59" s="98">
        <v>10.867249366711793</v>
      </c>
      <c r="U59" s="98">
        <v>10.975874928294377</v>
      </c>
      <c r="V59" s="98">
        <v>9.8107198331357885</v>
      </c>
      <c r="W59" s="98">
        <v>9.6705998107974267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7733.609646840001</v>
      </c>
      <c r="C62" s="117">
        <f t="shared" si="21"/>
        <v>8507.2636756800021</v>
      </c>
      <c r="D62" s="117">
        <f t="shared" si="21"/>
        <v>8118.4684600799992</v>
      </c>
      <c r="E62" s="117">
        <f t="shared" si="21"/>
        <v>8452.6058271599995</v>
      </c>
      <c r="F62" s="117">
        <f t="shared" si="21"/>
        <v>8345.0231488799982</v>
      </c>
      <c r="G62" s="117">
        <f t="shared" si="21"/>
        <v>8206.2291682800005</v>
      </c>
      <c r="H62" s="117">
        <f t="shared" si="21"/>
        <v>8190.9347374800018</v>
      </c>
      <c r="I62" s="117">
        <f t="shared" si="21"/>
        <v>7667.6351716799991</v>
      </c>
      <c r="J62" s="117">
        <f t="shared" si="21"/>
        <v>8175.5314502400024</v>
      </c>
      <c r="K62" s="117">
        <f t="shared" si="21"/>
        <v>8205.2912660399979</v>
      </c>
      <c r="L62" s="117">
        <f t="shared" si="21"/>
        <v>9361.4890406400064</v>
      </c>
      <c r="M62" s="117">
        <f t="shared" si="21"/>
        <v>7312.8118496400002</v>
      </c>
      <c r="N62" s="117">
        <f t="shared" si="21"/>
        <v>8149.4404398000006</v>
      </c>
      <c r="O62" s="117">
        <f t="shared" si="21"/>
        <v>8781.1083082799978</v>
      </c>
      <c r="P62" s="117">
        <f t="shared" si="21"/>
        <v>6760.3852087199994</v>
      </c>
      <c r="Q62" s="117">
        <f t="shared" si="21"/>
        <v>7439.5724475600045</v>
      </c>
      <c r="R62" s="117">
        <f t="shared" ref="R62:V62" si="22">R63+R66+R68+R77</f>
        <v>7875.802614239994</v>
      </c>
      <c r="S62" s="117">
        <f t="shared" si="22"/>
        <v>7703.1142927199999</v>
      </c>
      <c r="T62" s="117">
        <f t="shared" si="22"/>
        <v>7691.4030362400053</v>
      </c>
      <c r="U62" s="117">
        <f t="shared" si="22"/>
        <v>7626.7534186799967</v>
      </c>
      <c r="V62" s="117">
        <f t="shared" si="22"/>
        <v>7213.3883553599953</v>
      </c>
      <c r="W62" s="117">
        <f t="shared" ref="W62" si="23">W63+W66+W68+W77</f>
        <v>8454.213226799995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7015.7925477079389</v>
      </c>
      <c r="C63" s="122">
        <f t="shared" si="24"/>
        <v>7770.1461405480231</v>
      </c>
      <c r="D63" s="122">
        <f t="shared" si="24"/>
        <v>7377.2115297920473</v>
      </c>
      <c r="E63" s="122">
        <f t="shared" si="24"/>
        <v>7711.6420607512546</v>
      </c>
      <c r="F63" s="122">
        <f t="shared" si="24"/>
        <v>7461.2092996573756</v>
      </c>
      <c r="G63" s="122">
        <f t="shared" si="24"/>
        <v>7295.6909711686703</v>
      </c>
      <c r="H63" s="122">
        <f t="shared" si="24"/>
        <v>7207.5947296810336</v>
      </c>
      <c r="I63" s="122">
        <f t="shared" si="24"/>
        <v>6690.63122630627</v>
      </c>
      <c r="J63" s="122">
        <f t="shared" si="24"/>
        <v>7084.2348987093392</v>
      </c>
      <c r="K63" s="122">
        <f t="shared" si="24"/>
        <v>7018.1440250688474</v>
      </c>
      <c r="L63" s="122">
        <f t="shared" si="24"/>
        <v>8174.8835494633258</v>
      </c>
      <c r="M63" s="122">
        <f t="shared" si="24"/>
        <v>6208.9402379922958</v>
      </c>
      <c r="N63" s="122">
        <f t="shared" si="24"/>
        <v>6948.6683927247304</v>
      </c>
      <c r="O63" s="122">
        <f t="shared" si="24"/>
        <v>7603.6917567787041</v>
      </c>
      <c r="P63" s="122">
        <f t="shared" si="24"/>
        <v>5595.3596941978867</v>
      </c>
      <c r="Q63" s="122">
        <f t="shared" si="24"/>
        <v>6300.6358063095458</v>
      </c>
      <c r="R63" s="122">
        <f t="shared" ref="R63:V63" si="25">SUM(R64:R65)</f>
        <v>6669.7573775115625</v>
      </c>
      <c r="S63" s="122">
        <f t="shared" si="25"/>
        <v>6536.556473102476</v>
      </c>
      <c r="T63" s="122">
        <f t="shared" si="25"/>
        <v>6531.5139423890614</v>
      </c>
      <c r="U63" s="122">
        <f t="shared" si="25"/>
        <v>6459.420660679717</v>
      </c>
      <c r="V63" s="122">
        <f t="shared" si="25"/>
        <v>6185.0158839147352</v>
      </c>
      <c r="W63" s="122">
        <f t="shared" ref="W63" si="26">SUM(W64:W65)</f>
        <v>7328.1520493056496</v>
      </c>
      <c r="DA63" s="130" t="s">
        <v>2132</v>
      </c>
    </row>
    <row r="64" spans="1:105" ht="12" customHeight="1" x14ac:dyDescent="0.25">
      <c r="A64" s="97" t="s">
        <v>217</v>
      </c>
      <c r="B64" s="98">
        <v>7015.7925477079389</v>
      </c>
      <c r="C64" s="98">
        <v>7770.1461405480231</v>
      </c>
      <c r="D64" s="98">
        <v>7377.2115297920473</v>
      </c>
      <c r="E64" s="98">
        <v>7711.6420607512546</v>
      </c>
      <c r="F64" s="98">
        <v>7461.2092996573756</v>
      </c>
      <c r="G64" s="98">
        <v>7295.6909711686703</v>
      </c>
      <c r="H64" s="98">
        <v>7207.5947296810336</v>
      </c>
      <c r="I64" s="98">
        <v>6690.63122630627</v>
      </c>
      <c r="J64" s="98">
        <v>7084.2348987093392</v>
      </c>
      <c r="K64" s="98">
        <v>7018.1440250688474</v>
      </c>
      <c r="L64" s="98">
        <v>8174.8835494633258</v>
      </c>
      <c r="M64" s="98">
        <v>6208.9402379922958</v>
      </c>
      <c r="N64" s="98">
        <v>6948.6683927247304</v>
      </c>
      <c r="O64" s="98">
        <v>7603.6917567787041</v>
      </c>
      <c r="P64" s="98">
        <v>5595.3596941978867</v>
      </c>
      <c r="Q64" s="98">
        <v>6300.6358063095458</v>
      </c>
      <c r="R64" s="98">
        <v>6669.7573775115625</v>
      </c>
      <c r="S64" s="98">
        <v>6536.556473102476</v>
      </c>
      <c r="T64" s="98">
        <v>6531.5139423890614</v>
      </c>
      <c r="U64" s="98">
        <v>6459.420660679717</v>
      </c>
      <c r="V64" s="98">
        <v>6185.0158839147352</v>
      </c>
      <c r="W64" s="98">
        <v>7328.1520493056496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639.42255233277228</v>
      </c>
      <c r="C68" s="122">
        <v>653.49808925353182</v>
      </c>
      <c r="D68" s="122">
        <v>657.53223476034464</v>
      </c>
      <c r="E68" s="122">
        <v>651.10170792849476</v>
      </c>
      <c r="F68" s="122">
        <v>782.44984939191943</v>
      </c>
      <c r="G68" s="122">
        <v>804.71752908032045</v>
      </c>
      <c r="H68" s="122">
        <v>872.9810259525176</v>
      </c>
      <c r="I68" s="122">
        <v>865.26850819106346</v>
      </c>
      <c r="J68" s="122">
        <v>1004.5283666035826</v>
      </c>
      <c r="K68" s="122">
        <v>1089.0836962251585</v>
      </c>
      <c r="L68" s="122">
        <v>1085.2320931457884</v>
      </c>
      <c r="M68" s="122">
        <v>1011.3689011805433</v>
      </c>
      <c r="N68" s="122">
        <v>1099.6409362028567</v>
      </c>
      <c r="O68" s="122">
        <v>1077.3442338163975</v>
      </c>
      <c r="P68" s="122">
        <v>1065.1937016970498</v>
      </c>
      <c r="Q68" s="122">
        <v>1037.2299463417251</v>
      </c>
      <c r="R68" s="122">
        <v>1099.5113367284323</v>
      </c>
      <c r="S68" s="122">
        <v>1068.2083486175247</v>
      </c>
      <c r="T68" s="122">
        <v>1069.809884850943</v>
      </c>
      <c r="U68" s="122">
        <v>1085.4632230002803</v>
      </c>
      <c r="V68" s="122">
        <v>939.70193344525944</v>
      </c>
      <c r="W68" s="122">
        <v>1037.3906394943449</v>
      </c>
      <c r="DA68" s="130" t="s">
        <v>2137</v>
      </c>
    </row>
    <row r="69" spans="1:105" ht="12" customHeight="1" x14ac:dyDescent="0.25">
      <c r="A69" s="97" t="s">
        <v>134</v>
      </c>
      <c r="B69" s="98">
        <v>639.41408612098155</v>
      </c>
      <c r="C69" s="98">
        <v>653.4766623420021</v>
      </c>
      <c r="D69" s="98">
        <v>657.50552179308841</v>
      </c>
      <c r="E69" s="98">
        <v>651.06076652316415</v>
      </c>
      <c r="F69" s="98">
        <v>782.39779292181106</v>
      </c>
      <c r="G69" s="98">
        <v>804.66337793479534</v>
      </c>
      <c r="H69" s="98">
        <v>872.9082041698274</v>
      </c>
      <c r="I69" s="98">
        <v>865.16329825444279</v>
      </c>
      <c r="J69" s="98">
        <v>1004.3643575018401</v>
      </c>
      <c r="K69" s="98">
        <v>1088.7358633678891</v>
      </c>
      <c r="L69" s="98">
        <v>1084.7958093438344</v>
      </c>
      <c r="M69" s="98">
        <v>1010.9354077830479</v>
      </c>
      <c r="N69" s="98">
        <v>1099.1252451318137</v>
      </c>
      <c r="O69" s="98">
        <v>1076.8508159160663</v>
      </c>
      <c r="P69" s="98">
        <v>1064.6984121415112</v>
      </c>
      <c r="Q69" s="98">
        <v>1036.6523173317164</v>
      </c>
      <c r="R69" s="98">
        <v>1098.6991497038828</v>
      </c>
      <c r="S69" s="98">
        <v>1067.333622241664</v>
      </c>
      <c r="T69" s="98">
        <v>1068.9541390674506</v>
      </c>
      <c r="U69" s="98">
        <v>1084.5655116703601</v>
      </c>
      <c r="V69" s="98">
        <v>939.05126858457595</v>
      </c>
      <c r="W69" s="98">
        <v>1036.5519300297531</v>
      </c>
      <c r="DA69" s="63" t="s">
        <v>2138</v>
      </c>
    </row>
    <row r="70" spans="1:105" ht="12" customHeight="1" x14ac:dyDescent="0.25">
      <c r="A70" s="97" t="s">
        <v>133</v>
      </c>
      <c r="B70" s="98">
        <v>8.4662117907307807E-3</v>
      </c>
      <c r="C70" s="98">
        <v>2.1426911529710834E-2</v>
      </c>
      <c r="D70" s="98">
        <v>2.6712967256229805E-2</v>
      </c>
      <c r="E70" s="98">
        <v>4.0941405330607729E-2</v>
      </c>
      <c r="F70" s="98">
        <v>5.2056470108347068E-2</v>
      </c>
      <c r="G70" s="98">
        <v>5.4151145525134954E-2</v>
      </c>
      <c r="H70" s="98">
        <v>7.2821782690205505E-2</v>
      </c>
      <c r="I70" s="98">
        <v>0.10520993662069167</v>
      </c>
      <c r="J70" s="98">
        <v>0.16400910174254721</v>
      </c>
      <c r="K70" s="98">
        <v>0.34783285726936669</v>
      </c>
      <c r="L70" s="98">
        <v>0.43628380195394656</v>
      </c>
      <c r="M70" s="98">
        <v>0.4334933974952912</v>
      </c>
      <c r="N70" s="98">
        <v>0.51569107104301382</v>
      </c>
      <c r="O70" s="98">
        <v>0.49341790033131477</v>
      </c>
      <c r="P70" s="98">
        <v>0.49528955553866871</v>
      </c>
      <c r="Q70" s="98">
        <v>0.57762901000862377</v>
      </c>
      <c r="R70" s="98">
        <v>0.81218702454960345</v>
      </c>
      <c r="S70" s="98">
        <v>0.87472637586065805</v>
      </c>
      <c r="T70" s="98">
        <v>0.85574578349240327</v>
      </c>
      <c r="U70" s="98">
        <v>0.8977113299201841</v>
      </c>
      <c r="V70" s="98">
        <v>0.65066486068353158</v>
      </c>
      <c r="W70" s="98">
        <v>0.83870946459185702</v>
      </c>
      <c r="DA70" s="63" t="s">
        <v>2139</v>
      </c>
    </row>
    <row r="71" spans="1:105" ht="12" customHeight="1" x14ac:dyDescent="0.25">
      <c r="A71" s="100" t="s">
        <v>217</v>
      </c>
      <c r="B71" s="101">
        <v>8.4662117907307807E-3</v>
      </c>
      <c r="C71" s="101">
        <v>2.1426911529710834E-2</v>
      </c>
      <c r="D71" s="101">
        <v>2.6712967256229805E-2</v>
      </c>
      <c r="E71" s="101">
        <v>4.0941405330607729E-2</v>
      </c>
      <c r="F71" s="101">
        <v>5.2056470108347068E-2</v>
      </c>
      <c r="G71" s="101">
        <v>5.4151145525134954E-2</v>
      </c>
      <c r="H71" s="101">
        <v>7.2821782690205505E-2</v>
      </c>
      <c r="I71" s="101">
        <v>0.10520993662069167</v>
      </c>
      <c r="J71" s="101">
        <v>0.16400910174254721</v>
      </c>
      <c r="K71" s="101">
        <v>0.34783285726936669</v>
      </c>
      <c r="L71" s="101">
        <v>0.43628380195394656</v>
      </c>
      <c r="M71" s="101">
        <v>0.4334933974952912</v>
      </c>
      <c r="N71" s="101">
        <v>0.51569107104301382</v>
      </c>
      <c r="O71" s="101">
        <v>0.49341790033131477</v>
      </c>
      <c r="P71" s="101">
        <v>0.49528955553866871</v>
      </c>
      <c r="Q71" s="101">
        <v>0.57762901000862377</v>
      </c>
      <c r="R71" s="101">
        <v>0.81218702454960345</v>
      </c>
      <c r="S71" s="101">
        <v>0.87472637586065805</v>
      </c>
      <c r="T71" s="101">
        <v>0.85574578349240327</v>
      </c>
      <c r="U71" s="101">
        <v>0.8977113299201841</v>
      </c>
      <c r="V71" s="101">
        <v>0.65066486068353158</v>
      </c>
      <c r="W71" s="101">
        <v>0.83870946459185702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78.394546799290111</v>
      </c>
      <c r="C77" s="122">
        <v>83.619445878446101</v>
      </c>
      <c r="D77" s="122">
        <v>83.724695527608134</v>
      </c>
      <c r="E77" s="122">
        <v>89.862058480250269</v>
      </c>
      <c r="F77" s="122">
        <v>101.36399983070271</v>
      </c>
      <c r="G77" s="122">
        <v>105.82066803100932</v>
      </c>
      <c r="H77" s="122">
        <v>110.35898184645033</v>
      </c>
      <c r="I77" s="122">
        <v>111.73543718266559</v>
      </c>
      <c r="J77" s="122">
        <v>86.768184927080327</v>
      </c>
      <c r="K77" s="122">
        <v>98.063544745992544</v>
      </c>
      <c r="L77" s="122">
        <v>101.37339803089135</v>
      </c>
      <c r="M77" s="122">
        <v>92.502710467160867</v>
      </c>
      <c r="N77" s="122">
        <v>101.13111087241293</v>
      </c>
      <c r="O77" s="122">
        <v>100.07231768489635</v>
      </c>
      <c r="P77" s="122">
        <v>99.831812825063309</v>
      </c>
      <c r="Q77" s="122">
        <v>101.70669490873354</v>
      </c>
      <c r="R77" s="122">
        <v>106.53389999999975</v>
      </c>
      <c r="S77" s="122">
        <v>98.349470999999838</v>
      </c>
      <c r="T77" s="122">
        <v>90.079209000000034</v>
      </c>
      <c r="U77" s="122">
        <v>81.869535000000027</v>
      </c>
      <c r="V77" s="122">
        <v>88.670537999999851</v>
      </c>
      <c r="W77" s="122">
        <v>88.670538000000036</v>
      </c>
      <c r="DA77" s="130" t="s">
        <v>2146</v>
      </c>
    </row>
    <row r="78" spans="1:105" ht="12" customHeight="1" x14ac:dyDescent="0.25">
      <c r="A78" s="97" t="s">
        <v>192</v>
      </c>
      <c r="B78" s="98">
        <v>78.394546799290111</v>
      </c>
      <c r="C78" s="98">
        <v>83.619445878446101</v>
      </c>
      <c r="D78" s="98">
        <v>83.724695527608134</v>
      </c>
      <c r="E78" s="98">
        <v>89.862058480250269</v>
      </c>
      <c r="F78" s="98">
        <v>101.36399983070271</v>
      </c>
      <c r="G78" s="98">
        <v>105.82066803100932</v>
      </c>
      <c r="H78" s="98">
        <v>110.35898184645033</v>
      </c>
      <c r="I78" s="98">
        <v>111.73543718266559</v>
      </c>
      <c r="J78" s="98">
        <v>86.768184927080327</v>
      </c>
      <c r="K78" s="98">
        <v>98.063544745992544</v>
      </c>
      <c r="L78" s="98">
        <v>101.37339803089135</v>
      </c>
      <c r="M78" s="98">
        <v>92.502710467160867</v>
      </c>
      <c r="N78" s="98">
        <v>101.13111087241293</v>
      </c>
      <c r="O78" s="98">
        <v>100.07231768489635</v>
      </c>
      <c r="P78" s="98">
        <v>99.831812825063309</v>
      </c>
      <c r="Q78" s="98">
        <v>101.70669490873354</v>
      </c>
      <c r="R78" s="98">
        <v>106.53389999999975</v>
      </c>
      <c r="S78" s="98">
        <v>98.349470999999838</v>
      </c>
      <c r="T78" s="98">
        <v>90.079209000000034</v>
      </c>
      <c r="U78" s="98">
        <v>81.869535000000027</v>
      </c>
      <c r="V78" s="98">
        <v>88.670537999999851</v>
      </c>
      <c r="W78" s="98">
        <v>88.670538000000036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3.1954181915105515</v>
      </c>
      <c r="C81" s="117">
        <f t="shared" si="28"/>
        <v>3.1961886891941895</v>
      </c>
      <c r="D81" s="117">
        <f t="shared" si="28"/>
        <v>3.6695970204481823</v>
      </c>
      <c r="E81" s="117">
        <f t="shared" si="28"/>
        <v>5.700369470149627</v>
      </c>
      <c r="F81" s="117">
        <f t="shared" si="28"/>
        <v>10.094206343422172</v>
      </c>
      <c r="G81" s="117">
        <f t="shared" si="28"/>
        <v>14.488578588810487</v>
      </c>
      <c r="H81" s="117">
        <f t="shared" si="28"/>
        <v>18.469787819445045</v>
      </c>
      <c r="I81" s="117">
        <f t="shared" si="28"/>
        <v>20.786204294326097</v>
      </c>
      <c r="J81" s="117">
        <f t="shared" si="28"/>
        <v>20.21830944100666</v>
      </c>
      <c r="K81" s="117">
        <f t="shared" si="28"/>
        <v>23.751306486908074</v>
      </c>
      <c r="L81" s="117">
        <f t="shared" si="28"/>
        <v>25.094043504240268</v>
      </c>
      <c r="M81" s="117">
        <f t="shared" si="28"/>
        <v>26.156091882266459</v>
      </c>
      <c r="N81" s="117">
        <f t="shared" si="28"/>
        <v>27.193336545160264</v>
      </c>
      <c r="O81" s="117">
        <f t="shared" si="28"/>
        <v>27.244120681121327</v>
      </c>
      <c r="P81" s="117">
        <f t="shared" si="28"/>
        <v>30.442249338511605</v>
      </c>
      <c r="Q81" s="117">
        <f t="shared" si="28"/>
        <v>28.343636136424102</v>
      </c>
      <c r="R81" s="117">
        <f t="shared" ref="R81:V81" si="29">R82+R85+R87+R100</f>
        <v>31.056263072791474</v>
      </c>
      <c r="S81" s="117">
        <f t="shared" si="29"/>
        <v>28.815175585931691</v>
      </c>
      <c r="T81" s="117">
        <f t="shared" si="29"/>
        <v>26.334826070337098</v>
      </c>
      <c r="U81" s="117">
        <f t="shared" si="29"/>
        <v>25.805352806396606</v>
      </c>
      <c r="V81" s="117">
        <f t="shared" si="29"/>
        <v>23.237649603014116</v>
      </c>
      <c r="W81" s="117">
        <f t="shared" ref="W81" si="30">W82+W85+W87+W100</f>
        <v>22.740754171170035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2.9384736332333543</v>
      </c>
      <c r="C87" s="122">
        <v>2.9311296827783471</v>
      </c>
      <c r="D87" s="122">
        <v>3.356975632484009</v>
      </c>
      <c r="E87" s="122">
        <v>5.2765611488941175</v>
      </c>
      <c r="F87" s="122">
        <v>9.5707021871815723</v>
      </c>
      <c r="G87" s="122">
        <v>13.796255114136654</v>
      </c>
      <c r="H87" s="122">
        <v>17.433453088515154</v>
      </c>
      <c r="I87" s="122">
        <v>19.213034024654974</v>
      </c>
      <c r="J87" s="122">
        <v>18.545657723409189</v>
      </c>
      <c r="K87" s="122">
        <v>21.570080399835977</v>
      </c>
      <c r="L87" s="122">
        <v>22.727854991428426</v>
      </c>
      <c r="M87" s="122">
        <v>23.647720807029689</v>
      </c>
      <c r="N87" s="122">
        <v>24.53977695887535</v>
      </c>
      <c r="O87" s="122">
        <v>24.571826881939799</v>
      </c>
      <c r="P87" s="122">
        <v>27.454408127918402</v>
      </c>
      <c r="Q87" s="122">
        <v>25.418300571258325</v>
      </c>
      <c r="R87" s="122">
        <v>27.806695635991485</v>
      </c>
      <c r="S87" s="122">
        <v>25.609111173685946</v>
      </c>
      <c r="T87" s="122">
        <v>23.220189753931542</v>
      </c>
      <c r="U87" s="122">
        <v>22.650114525077925</v>
      </c>
      <c r="V87" s="122">
        <v>20.381318541170124</v>
      </c>
      <c r="W87" s="122">
        <v>19.904240286090285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2.9384736332333543</v>
      </c>
      <c r="C92" s="101">
        <v>2.9311296827783471</v>
      </c>
      <c r="D92" s="101">
        <v>3.356975632484009</v>
      </c>
      <c r="E92" s="101">
        <v>5.2761679031264483</v>
      </c>
      <c r="F92" s="101">
        <v>9.5701044418829877</v>
      </c>
      <c r="G92" s="101">
        <v>13.794781462469082</v>
      </c>
      <c r="H92" s="101">
        <v>17.43139441813576</v>
      </c>
      <c r="I92" s="101">
        <v>19.209645544253291</v>
      </c>
      <c r="J92" s="101">
        <v>18.542221287880551</v>
      </c>
      <c r="K92" s="101">
        <v>21.56315974763627</v>
      </c>
      <c r="L92" s="101">
        <v>22.718805202302381</v>
      </c>
      <c r="M92" s="101">
        <v>23.636903738590988</v>
      </c>
      <c r="N92" s="101">
        <v>24.528658441427911</v>
      </c>
      <c r="O92" s="101">
        <v>24.560806622870629</v>
      </c>
      <c r="P92" s="101">
        <v>27.440570218851693</v>
      </c>
      <c r="Q92" s="101">
        <v>25.403317707723676</v>
      </c>
      <c r="R92" s="101">
        <v>27.783648457678208</v>
      </c>
      <c r="S92" s="101">
        <v>25.585229344434666</v>
      </c>
      <c r="T92" s="101">
        <v>23.199274610855348</v>
      </c>
      <c r="U92" s="101">
        <v>22.628977595361789</v>
      </c>
      <c r="V92" s="101">
        <v>20.364481895563632</v>
      </c>
      <c r="W92" s="101">
        <v>19.886831053493992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3.9324576766886871E-4</v>
      </c>
      <c r="F93" s="104">
        <v>5.9774529858467641E-4</v>
      </c>
      <c r="G93" s="104">
        <v>1.4736516675718976E-3</v>
      </c>
      <c r="H93" s="104">
        <v>2.0586703793929215E-3</v>
      </c>
      <c r="I93" s="104">
        <v>3.3884804016828187E-3</v>
      </c>
      <c r="J93" s="104">
        <v>3.436435528636306E-3</v>
      </c>
      <c r="K93" s="104">
        <v>6.9206521997074791E-3</v>
      </c>
      <c r="L93" s="104">
        <v>9.0497891260437717E-3</v>
      </c>
      <c r="M93" s="104">
        <v>1.0817068438702044E-2</v>
      </c>
      <c r="N93" s="104">
        <v>1.1118517447440761E-2</v>
      </c>
      <c r="O93" s="104">
        <v>1.1020259069171291E-2</v>
      </c>
      <c r="P93" s="104">
        <v>1.3837909066710393E-2</v>
      </c>
      <c r="Q93" s="104">
        <v>1.4982863534649166E-2</v>
      </c>
      <c r="R93" s="104">
        <v>2.3047178313276691E-2</v>
      </c>
      <c r="S93" s="104">
        <v>2.3881829251278752E-2</v>
      </c>
      <c r="T93" s="104">
        <v>2.0915143076193875E-2</v>
      </c>
      <c r="U93" s="104">
        <v>2.1136929716136385E-2</v>
      </c>
      <c r="V93" s="104">
        <v>1.683664560649192E-2</v>
      </c>
      <c r="W93" s="104">
        <v>1.7409232596292665E-2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3.9324576766886871E-4</v>
      </c>
      <c r="F94" s="98">
        <v>5.9774529858467641E-4</v>
      </c>
      <c r="G94" s="98">
        <v>1.4736516675718976E-3</v>
      </c>
      <c r="H94" s="98">
        <v>2.0586703793929215E-3</v>
      </c>
      <c r="I94" s="98">
        <v>3.3884804016828187E-3</v>
      </c>
      <c r="J94" s="98">
        <v>3.436435528636306E-3</v>
      </c>
      <c r="K94" s="98">
        <v>6.9206521997074791E-3</v>
      </c>
      <c r="L94" s="98">
        <v>9.0497891260437717E-3</v>
      </c>
      <c r="M94" s="98">
        <v>1.0817068438702044E-2</v>
      </c>
      <c r="N94" s="98">
        <v>1.1118517447440761E-2</v>
      </c>
      <c r="O94" s="98">
        <v>1.1020259069171291E-2</v>
      </c>
      <c r="P94" s="98">
        <v>1.3837909066710393E-2</v>
      </c>
      <c r="Q94" s="98">
        <v>1.4982863534649166E-2</v>
      </c>
      <c r="R94" s="98">
        <v>2.3047178313276691E-2</v>
      </c>
      <c r="S94" s="98">
        <v>2.3881829251278752E-2</v>
      </c>
      <c r="T94" s="98">
        <v>2.0915143076193875E-2</v>
      </c>
      <c r="U94" s="98">
        <v>2.1136929716136385E-2</v>
      </c>
      <c r="V94" s="98">
        <v>1.683664560649192E-2</v>
      </c>
      <c r="W94" s="98">
        <v>1.7409232596292665E-2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0.25694455827719742</v>
      </c>
      <c r="C100" s="122">
        <v>0.26505900641584257</v>
      </c>
      <c r="D100" s="122">
        <v>0.31262138796417321</v>
      </c>
      <c r="E100" s="122">
        <v>0.42380832125550966</v>
      </c>
      <c r="F100" s="122">
        <v>0.52350415624059987</v>
      </c>
      <c r="G100" s="122">
        <v>0.69232347467383359</v>
      </c>
      <c r="H100" s="122">
        <v>1.0363347309298923</v>
      </c>
      <c r="I100" s="122">
        <v>1.5731702696711241</v>
      </c>
      <c r="J100" s="122">
        <v>1.6726517175974729</v>
      </c>
      <c r="K100" s="122">
        <v>2.1812260870720985</v>
      </c>
      <c r="L100" s="122">
        <v>2.3661885128118425</v>
      </c>
      <c r="M100" s="122">
        <v>2.5083710752367705</v>
      </c>
      <c r="N100" s="122">
        <v>2.6535595862849153</v>
      </c>
      <c r="O100" s="122">
        <v>2.6722937991815274</v>
      </c>
      <c r="P100" s="122">
        <v>2.9878412105932042</v>
      </c>
      <c r="Q100" s="122">
        <v>2.925335565165776</v>
      </c>
      <c r="R100" s="122">
        <v>3.2495674367999876</v>
      </c>
      <c r="S100" s="122">
        <v>3.2060644122457442</v>
      </c>
      <c r="T100" s="122">
        <v>3.1146363164055564</v>
      </c>
      <c r="U100" s="122">
        <v>3.1552382813186792</v>
      </c>
      <c r="V100" s="122">
        <v>2.8563310618439921</v>
      </c>
      <c r="W100" s="122">
        <v>2.8365138850797504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0.25694455827719742</v>
      </c>
      <c r="C102" s="98">
        <v>0.26505900641584257</v>
      </c>
      <c r="D102" s="98">
        <v>0.31262138796417321</v>
      </c>
      <c r="E102" s="98">
        <v>0.42380832125550966</v>
      </c>
      <c r="F102" s="98">
        <v>0.52350415624059987</v>
      </c>
      <c r="G102" s="98">
        <v>0.69232347467383359</v>
      </c>
      <c r="H102" s="98">
        <v>1.0363347309298923</v>
      </c>
      <c r="I102" s="98">
        <v>1.5731702696711241</v>
      </c>
      <c r="J102" s="98">
        <v>1.6726517175974729</v>
      </c>
      <c r="K102" s="98">
        <v>2.1812260870720985</v>
      </c>
      <c r="L102" s="98">
        <v>2.3661885128118425</v>
      </c>
      <c r="M102" s="98">
        <v>2.5083710752367705</v>
      </c>
      <c r="N102" s="98">
        <v>2.6535595862849153</v>
      </c>
      <c r="O102" s="98">
        <v>2.6722937991815274</v>
      </c>
      <c r="P102" s="98">
        <v>2.9878412105932042</v>
      </c>
      <c r="Q102" s="98">
        <v>2.925335565165776</v>
      </c>
      <c r="R102" s="98">
        <v>3.2495674367999876</v>
      </c>
      <c r="S102" s="98">
        <v>3.2060644122457442</v>
      </c>
      <c r="T102" s="98">
        <v>3.1146363164055564</v>
      </c>
      <c r="U102" s="98">
        <v>3.1552382813186792</v>
      </c>
      <c r="V102" s="98">
        <v>2.8563310618439921</v>
      </c>
      <c r="W102" s="98">
        <v>2.8365138850797504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4.4524376686661059E-2</v>
      </c>
      <c r="C124" s="117">
        <f t="shared" si="42"/>
        <v>4.3168248893643284E-2</v>
      </c>
      <c r="D124" s="117">
        <f t="shared" si="42"/>
        <v>4.5433205169126745E-2</v>
      </c>
      <c r="E124" s="117">
        <f t="shared" si="42"/>
        <v>5.1812028973520732E-2</v>
      </c>
      <c r="F124" s="117">
        <f t="shared" si="42"/>
        <v>5.6438412632712966E-2</v>
      </c>
      <c r="G124" s="117">
        <f t="shared" si="42"/>
        <v>5.9578158266748893E-2</v>
      </c>
      <c r="H124" s="117">
        <f t="shared" si="42"/>
        <v>6.9324399796963296E-2</v>
      </c>
      <c r="I124" s="117">
        <f t="shared" si="42"/>
        <v>7.3149271776110802E-2</v>
      </c>
      <c r="J124" s="117">
        <f t="shared" si="42"/>
        <v>6.4231255181254526E-2</v>
      </c>
      <c r="K124" s="117">
        <f t="shared" si="42"/>
        <v>7.0777986144292801E-2</v>
      </c>
      <c r="L124" s="117">
        <f t="shared" si="42"/>
        <v>7.0084327702790231E-2</v>
      </c>
      <c r="M124" s="117">
        <f t="shared" si="42"/>
        <v>7.5052951754371988E-2</v>
      </c>
      <c r="N124" s="117">
        <f t="shared" si="42"/>
        <v>7.7905091312853059E-2</v>
      </c>
      <c r="O124" s="117">
        <f t="shared" si="42"/>
        <v>7.7111652198394567E-2</v>
      </c>
      <c r="P124" s="117">
        <f t="shared" si="42"/>
        <v>8.4335292872173631E-2</v>
      </c>
      <c r="Q124" s="117">
        <f t="shared" si="42"/>
        <v>7.7989185871801786E-2</v>
      </c>
      <c r="R124" s="117">
        <f t="shared" ref="R124:V124" si="43">R125+R128+R130+R139</f>
        <v>8.1296320360615348E-2</v>
      </c>
      <c r="S124" s="117">
        <f t="shared" si="43"/>
        <v>7.8399171456520089E-2</v>
      </c>
      <c r="T124" s="117">
        <f t="shared" si="43"/>
        <v>7.8777898965672208E-2</v>
      </c>
      <c r="U124" s="117">
        <f t="shared" si="43"/>
        <v>8.1355398666095688E-2</v>
      </c>
      <c r="V124" s="117">
        <f t="shared" si="43"/>
        <v>7.3500173329349827E-2</v>
      </c>
      <c r="W124" s="117">
        <f t="shared" ref="W124" si="44">W125+W128+W130+W139</f>
        <v>7.4190856555995222E-2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4.4524376686661059E-2</v>
      </c>
      <c r="C139" s="122">
        <v>4.3168248893643284E-2</v>
      </c>
      <c r="D139" s="122">
        <v>4.5433205169126745E-2</v>
      </c>
      <c r="E139" s="122">
        <v>5.1812028973520732E-2</v>
      </c>
      <c r="F139" s="122">
        <v>5.6438412632712966E-2</v>
      </c>
      <c r="G139" s="122">
        <v>5.9578158266748893E-2</v>
      </c>
      <c r="H139" s="122">
        <v>6.9324399796963296E-2</v>
      </c>
      <c r="I139" s="122">
        <v>7.3149271776110802E-2</v>
      </c>
      <c r="J139" s="122">
        <v>6.4231255181254526E-2</v>
      </c>
      <c r="K139" s="122">
        <v>7.0777986144292801E-2</v>
      </c>
      <c r="L139" s="122">
        <v>7.0084327702790231E-2</v>
      </c>
      <c r="M139" s="122">
        <v>7.5052951754371988E-2</v>
      </c>
      <c r="N139" s="122">
        <v>7.7905091312853059E-2</v>
      </c>
      <c r="O139" s="122">
        <v>7.7111652198394567E-2</v>
      </c>
      <c r="P139" s="122">
        <v>8.4335292872173631E-2</v>
      </c>
      <c r="Q139" s="122">
        <v>7.7989185871801786E-2</v>
      </c>
      <c r="R139" s="122">
        <v>8.1296320360615348E-2</v>
      </c>
      <c r="S139" s="122">
        <v>7.8399171456520089E-2</v>
      </c>
      <c r="T139" s="122">
        <v>7.8777898965672208E-2</v>
      </c>
      <c r="U139" s="122">
        <v>8.1355398666095688E-2</v>
      </c>
      <c r="V139" s="122">
        <v>7.3500173329349827E-2</v>
      </c>
      <c r="W139" s="122">
        <v>7.4190856555995222E-2</v>
      </c>
      <c r="DA139" s="130" t="s">
        <v>2205</v>
      </c>
    </row>
    <row r="140" spans="1:105" ht="12" customHeight="1" x14ac:dyDescent="0.25">
      <c r="A140" s="97" t="s">
        <v>50</v>
      </c>
      <c r="B140" s="98">
        <v>4.4524376686661059E-2</v>
      </c>
      <c r="C140" s="98">
        <v>4.3168248893643284E-2</v>
      </c>
      <c r="D140" s="98">
        <v>4.5433205169126745E-2</v>
      </c>
      <c r="E140" s="98">
        <v>5.1812028973520732E-2</v>
      </c>
      <c r="F140" s="98">
        <v>5.6438412632712966E-2</v>
      </c>
      <c r="G140" s="98">
        <v>5.9578158266748893E-2</v>
      </c>
      <c r="H140" s="98">
        <v>6.9324399796963296E-2</v>
      </c>
      <c r="I140" s="98">
        <v>7.3149271776110802E-2</v>
      </c>
      <c r="J140" s="98">
        <v>6.4231255181254526E-2</v>
      </c>
      <c r="K140" s="98">
        <v>7.0777986144292801E-2</v>
      </c>
      <c r="L140" s="98">
        <v>7.0084327702790231E-2</v>
      </c>
      <c r="M140" s="98">
        <v>7.5052951754371988E-2</v>
      </c>
      <c r="N140" s="98">
        <v>7.7905091312853059E-2</v>
      </c>
      <c r="O140" s="98">
        <v>7.7111652198394567E-2</v>
      </c>
      <c r="P140" s="98">
        <v>8.4335292872173631E-2</v>
      </c>
      <c r="Q140" s="98">
        <v>7.7989185871801786E-2</v>
      </c>
      <c r="R140" s="98">
        <v>8.1296320360615348E-2</v>
      </c>
      <c r="S140" s="98">
        <v>7.8399171456520089E-2</v>
      </c>
      <c r="T140" s="98">
        <v>7.8777898965672208E-2</v>
      </c>
      <c r="U140" s="98">
        <v>8.1355398666095688E-2</v>
      </c>
      <c r="V140" s="98">
        <v>7.3500173329349827E-2</v>
      </c>
      <c r="W140" s="98">
        <v>7.4190856555995222E-2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0.23178867586536078</v>
      </c>
      <c r="C143" s="117">
        <f t="shared" si="49"/>
        <v>0.33425020785897008</v>
      </c>
      <c r="D143" s="117">
        <f t="shared" si="49"/>
        <v>0.59317557432036705</v>
      </c>
      <c r="E143" s="117">
        <f t="shared" si="49"/>
        <v>1.1837482196726983</v>
      </c>
      <c r="F143" s="117">
        <f t="shared" si="49"/>
        <v>2.3536814914067063</v>
      </c>
      <c r="G143" s="117">
        <f t="shared" si="49"/>
        <v>2.9881673448624446</v>
      </c>
      <c r="H143" s="117">
        <f t="shared" si="49"/>
        <v>3.353957130810989</v>
      </c>
      <c r="I143" s="117">
        <f t="shared" si="49"/>
        <v>3.3414022848180598</v>
      </c>
      <c r="J143" s="117">
        <f t="shared" si="49"/>
        <v>2.9876854639555215</v>
      </c>
      <c r="K143" s="117">
        <f t="shared" si="49"/>
        <v>3.2266260369041984</v>
      </c>
      <c r="L143" s="117">
        <f t="shared" si="49"/>
        <v>3.2110132818942625</v>
      </c>
      <c r="M143" s="117">
        <f t="shared" si="49"/>
        <v>3.5085420876606244</v>
      </c>
      <c r="N143" s="117">
        <f t="shared" si="49"/>
        <v>3.8048371880314522</v>
      </c>
      <c r="O143" s="117">
        <f t="shared" si="49"/>
        <v>4.1746503209457408</v>
      </c>
      <c r="P143" s="117">
        <f t="shared" si="49"/>
        <v>5.3753460461178335</v>
      </c>
      <c r="Q143" s="117">
        <f t="shared" si="49"/>
        <v>5.4179059021210003</v>
      </c>
      <c r="R143" s="117">
        <f t="shared" ref="R143:V143" si="50">R144+R146+R148+R157</f>
        <v>6.5747010988148444</v>
      </c>
      <c r="S143" s="117">
        <f t="shared" si="50"/>
        <v>6.9810438277972464</v>
      </c>
      <c r="T143" s="117">
        <f t="shared" si="50"/>
        <v>7.5974512858857093</v>
      </c>
      <c r="U143" s="117">
        <f t="shared" si="50"/>
        <v>9.0173477308782886</v>
      </c>
      <c r="V143" s="117">
        <f t="shared" si="50"/>
        <v>9.4880386037654176</v>
      </c>
      <c r="W143" s="117">
        <f t="shared" ref="W143" si="51">W144+W146+W148+W157</f>
        <v>10.60611470582165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0.21346019458852167</v>
      </c>
      <c r="C148" s="122">
        <v>0.30606438514420892</v>
      </c>
      <c r="D148" s="122">
        <v>0.54132392543886965</v>
      </c>
      <c r="E148" s="122">
        <v>1.1000305391529126</v>
      </c>
      <c r="F148" s="122">
        <v>2.2382746221877325</v>
      </c>
      <c r="G148" s="122">
        <v>2.8505666452135876</v>
      </c>
      <c r="H148" s="122">
        <v>3.1921306666902836</v>
      </c>
      <c r="I148" s="122">
        <v>3.1620223370080005</v>
      </c>
      <c r="J148" s="122">
        <v>2.8193704561813151</v>
      </c>
      <c r="K148" s="122">
        <v>3.0117958445994768</v>
      </c>
      <c r="L148" s="122">
        <v>2.9747222543515259</v>
      </c>
      <c r="M148" s="122">
        <v>3.2313555646126453</v>
      </c>
      <c r="N148" s="122">
        <v>3.483386806288876</v>
      </c>
      <c r="O148" s="122">
        <v>3.8122253155268795</v>
      </c>
      <c r="P148" s="122">
        <v>4.8835533970973817</v>
      </c>
      <c r="Q148" s="122">
        <v>4.8740883231770411</v>
      </c>
      <c r="R148" s="122">
        <v>5.8849118070309023</v>
      </c>
      <c r="S148" s="122">
        <v>6.1951046952543471</v>
      </c>
      <c r="T148" s="122">
        <v>6.7074740067418999</v>
      </c>
      <c r="U148" s="122">
        <v>7.9651127772380175</v>
      </c>
      <c r="V148" s="122">
        <v>8.4135111079901783</v>
      </c>
      <c r="W148" s="122">
        <v>9.3807777138529325</v>
      </c>
      <c r="DA148" s="130" t="s">
        <v>2213</v>
      </c>
    </row>
    <row r="149" spans="1:105" ht="12" customHeight="1" x14ac:dyDescent="0.25">
      <c r="A149" s="97" t="s">
        <v>124</v>
      </c>
      <c r="B149" s="98">
        <v>0.21346019458852167</v>
      </c>
      <c r="C149" s="98">
        <v>0.30606438514420892</v>
      </c>
      <c r="D149" s="98">
        <v>0.54132392543886965</v>
      </c>
      <c r="E149" s="98">
        <v>1.1000305391529126</v>
      </c>
      <c r="F149" s="98">
        <v>2.2382746221877325</v>
      </c>
      <c r="G149" s="98">
        <v>2.8505666452135876</v>
      </c>
      <c r="H149" s="98">
        <v>3.1921306666902836</v>
      </c>
      <c r="I149" s="98">
        <v>3.1620223370080005</v>
      </c>
      <c r="J149" s="98">
        <v>2.8193704561813151</v>
      </c>
      <c r="K149" s="98">
        <v>3.0115726187879401</v>
      </c>
      <c r="L149" s="98">
        <v>2.9742795805444029</v>
      </c>
      <c r="M149" s="98">
        <v>3.2305148889562196</v>
      </c>
      <c r="N149" s="98">
        <v>3.4825188259658431</v>
      </c>
      <c r="O149" s="98">
        <v>3.8111535382920438</v>
      </c>
      <c r="P149" s="98">
        <v>4.8819488923965046</v>
      </c>
      <c r="Q149" s="98">
        <v>4.872177874106022</v>
      </c>
      <c r="R149" s="98">
        <v>5.8818109951073669</v>
      </c>
      <c r="S149" s="98">
        <v>6.1913812330944742</v>
      </c>
      <c r="T149" s="98">
        <v>6.703800036679878</v>
      </c>
      <c r="U149" s="98">
        <v>7.9604794714877727</v>
      </c>
      <c r="V149" s="98">
        <v>8.4096508131981373</v>
      </c>
      <c r="W149" s="98">
        <v>9.3753482566231021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2.2322581153654377E-4</v>
      </c>
      <c r="L150" s="98">
        <v>4.4267380712284462E-4</v>
      </c>
      <c r="M150" s="98">
        <v>8.406756564256772E-4</v>
      </c>
      <c r="N150" s="98">
        <v>8.6798032303287722E-4</v>
      </c>
      <c r="O150" s="98">
        <v>1.0717772348355953E-3</v>
      </c>
      <c r="P150" s="98">
        <v>1.6045047008766068E-3</v>
      </c>
      <c r="Q150" s="98">
        <v>1.9104490710190613E-3</v>
      </c>
      <c r="R150" s="98">
        <v>3.1008119235353443E-3</v>
      </c>
      <c r="S150" s="98">
        <v>3.7234621598732131E-3</v>
      </c>
      <c r="T150" s="98">
        <v>3.673970062021888E-3</v>
      </c>
      <c r="U150" s="98">
        <v>4.6333057502450691E-3</v>
      </c>
      <c r="V150" s="98">
        <v>3.8602947920404504E-3</v>
      </c>
      <c r="W150" s="98">
        <v>5.429457229830837E-3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2.2322581153654377E-4</v>
      </c>
      <c r="L151" s="101">
        <v>4.4267380712284462E-4</v>
      </c>
      <c r="M151" s="101">
        <v>8.406756564256772E-4</v>
      </c>
      <c r="N151" s="101">
        <v>8.6798032303287722E-4</v>
      </c>
      <c r="O151" s="101">
        <v>1.0717772348355953E-3</v>
      </c>
      <c r="P151" s="101">
        <v>1.6045047008766068E-3</v>
      </c>
      <c r="Q151" s="101">
        <v>1.9104490710190613E-3</v>
      </c>
      <c r="R151" s="101">
        <v>3.1008119235353443E-3</v>
      </c>
      <c r="S151" s="101">
        <v>3.7234621598732131E-3</v>
      </c>
      <c r="T151" s="101">
        <v>3.673970062021888E-3</v>
      </c>
      <c r="U151" s="101">
        <v>4.6333057502450691E-3</v>
      </c>
      <c r="V151" s="101">
        <v>3.8602947920404504E-3</v>
      </c>
      <c r="W151" s="101">
        <v>5.429457229830837E-3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1.8328481276839115E-2</v>
      </c>
      <c r="C157" s="122">
        <v>2.8185822714761166E-2</v>
      </c>
      <c r="D157" s="122">
        <v>5.1851648881497396E-2</v>
      </c>
      <c r="E157" s="122">
        <v>8.3717680519785564E-2</v>
      </c>
      <c r="F157" s="122">
        <v>0.1154068692189736</v>
      </c>
      <c r="G157" s="122">
        <v>0.1376006996488571</v>
      </c>
      <c r="H157" s="122">
        <v>0.16182646412070539</v>
      </c>
      <c r="I157" s="122">
        <v>0.17937994781005931</v>
      </c>
      <c r="J157" s="122">
        <v>0.16831500777420633</v>
      </c>
      <c r="K157" s="122">
        <v>0.21483019230472161</v>
      </c>
      <c r="L157" s="122">
        <v>0.23629102754273643</v>
      </c>
      <c r="M157" s="122">
        <v>0.27718652304797919</v>
      </c>
      <c r="N157" s="122">
        <v>0.32145038174257629</v>
      </c>
      <c r="O157" s="122">
        <v>0.36242500541886158</v>
      </c>
      <c r="P157" s="122">
        <v>0.49179264902045183</v>
      </c>
      <c r="Q157" s="122">
        <v>0.54381757894395888</v>
      </c>
      <c r="R157" s="122">
        <v>0.68978929178394233</v>
      </c>
      <c r="S157" s="122">
        <v>0.78593913254289927</v>
      </c>
      <c r="T157" s="122">
        <v>0.88997727914380931</v>
      </c>
      <c r="U157" s="122">
        <v>1.0522349536402709</v>
      </c>
      <c r="V157" s="122">
        <v>1.0745274957752402</v>
      </c>
      <c r="W157" s="122">
        <v>1.2253369919687183</v>
      </c>
      <c r="DA157" s="130" t="s">
        <v>2222</v>
      </c>
    </row>
    <row r="158" spans="1:105" ht="12" customHeight="1" x14ac:dyDescent="0.25">
      <c r="A158" s="97" t="s">
        <v>50</v>
      </c>
      <c r="B158" s="98">
        <v>1.8328481276839115E-2</v>
      </c>
      <c r="C158" s="98">
        <v>2.8185822714761166E-2</v>
      </c>
      <c r="D158" s="98">
        <v>5.1851648881497396E-2</v>
      </c>
      <c r="E158" s="98">
        <v>8.3717680519785564E-2</v>
      </c>
      <c r="F158" s="98">
        <v>0.1154068692189736</v>
      </c>
      <c r="G158" s="98">
        <v>0.1376006996488571</v>
      </c>
      <c r="H158" s="98">
        <v>0.16182646412070539</v>
      </c>
      <c r="I158" s="98">
        <v>0.17937994781005931</v>
      </c>
      <c r="J158" s="98">
        <v>0.16831500777420633</v>
      </c>
      <c r="K158" s="98">
        <v>0.21483019230472161</v>
      </c>
      <c r="L158" s="98">
        <v>0.23629102754273643</v>
      </c>
      <c r="M158" s="98">
        <v>0.27718652304797919</v>
      </c>
      <c r="N158" s="98">
        <v>0.32145038174257629</v>
      </c>
      <c r="O158" s="98">
        <v>0.36242500541886158</v>
      </c>
      <c r="P158" s="98">
        <v>0.49179264902045183</v>
      </c>
      <c r="Q158" s="98">
        <v>0.54381757894395888</v>
      </c>
      <c r="R158" s="98">
        <v>0.68978929178394233</v>
      </c>
      <c r="S158" s="98">
        <v>0.78593913254289927</v>
      </c>
      <c r="T158" s="98">
        <v>0.88997727914380931</v>
      </c>
      <c r="U158" s="98">
        <v>1.0522349536402709</v>
      </c>
      <c r="V158" s="98">
        <v>1.0745274957752402</v>
      </c>
      <c r="W158" s="98">
        <v>1.2253369919687183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18.1428555534171</v>
      </c>
      <c r="C161" s="117">
        <f t="shared" si="54"/>
        <v>17.577962955465566</v>
      </c>
      <c r="D161" s="117">
        <f t="shared" si="54"/>
        <v>18.080147165420083</v>
      </c>
      <c r="E161" s="117">
        <f t="shared" si="54"/>
        <v>15.889516901531165</v>
      </c>
      <c r="F161" s="117">
        <f t="shared" si="54"/>
        <v>9.0258333837684006</v>
      </c>
      <c r="G161" s="117">
        <f t="shared" si="54"/>
        <v>4.2151835717791828</v>
      </c>
      <c r="H161" s="117">
        <f t="shared" si="54"/>
        <v>2.5608824763353031</v>
      </c>
      <c r="I161" s="117">
        <f t="shared" si="54"/>
        <v>2.7719926115635296</v>
      </c>
      <c r="J161" s="117">
        <f t="shared" si="54"/>
        <v>3.3374959775320612</v>
      </c>
      <c r="K161" s="117">
        <f t="shared" si="54"/>
        <v>4.4020318929715829</v>
      </c>
      <c r="L161" s="117">
        <f t="shared" si="54"/>
        <v>5.3320098066502313</v>
      </c>
      <c r="M161" s="117">
        <f t="shared" si="54"/>
        <v>6.0314398299100782</v>
      </c>
      <c r="N161" s="117">
        <f t="shared" si="54"/>
        <v>6.9727366545692071</v>
      </c>
      <c r="O161" s="117">
        <f t="shared" si="54"/>
        <v>6.8886541773087506</v>
      </c>
      <c r="P161" s="117">
        <f t="shared" si="54"/>
        <v>6.7045736997675087</v>
      </c>
      <c r="Q161" s="117">
        <f t="shared" si="54"/>
        <v>5.198598676018789</v>
      </c>
      <c r="R161" s="117">
        <f t="shared" ref="R161:V161" si="55">R162+R164+R166+R175</f>
        <v>5.2799674502221547</v>
      </c>
      <c r="S161" s="117">
        <f t="shared" si="55"/>
        <v>4.7320231619669979</v>
      </c>
      <c r="T161" s="117">
        <f t="shared" si="55"/>
        <v>4.2315064270223663</v>
      </c>
      <c r="U161" s="117">
        <f t="shared" si="55"/>
        <v>3.9207110219270445</v>
      </c>
      <c r="V161" s="117">
        <f t="shared" si="55"/>
        <v>3.0533552989462476</v>
      </c>
      <c r="W161" s="117">
        <f t="shared" ref="W161" si="56">W162+W164+W166+W175</f>
        <v>2.8903330740653796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16.709775809809152</v>
      </c>
      <c r="C166" s="122">
        <v>16.152483862477975</v>
      </c>
      <c r="D166" s="122">
        <v>16.58959028807595</v>
      </c>
      <c r="E166" s="122">
        <v>14.456807199675659</v>
      </c>
      <c r="F166" s="122">
        <v>8.2682448868011864</v>
      </c>
      <c r="G166" s="122">
        <v>3.8784074432856297</v>
      </c>
      <c r="H166" s="122">
        <v>2.3617560133306146</v>
      </c>
      <c r="I166" s="122">
        <v>2.4263698848614701</v>
      </c>
      <c r="J166" s="122">
        <v>2.9118634843351345</v>
      </c>
      <c r="K166" s="122">
        <v>3.8263269592691755</v>
      </c>
      <c r="L166" s="122">
        <v>4.6892149310417937</v>
      </c>
      <c r="M166" s="122">
        <v>5.3474042540279632</v>
      </c>
      <c r="N166" s="122">
        <v>6.2579483511168226</v>
      </c>
      <c r="O166" s="122">
        <v>6.2301678781934227</v>
      </c>
      <c r="P166" s="122">
        <v>6.0737717574191423</v>
      </c>
      <c r="Q166" s="122">
        <v>4.6995608089909657</v>
      </c>
      <c r="R166" s="122">
        <v>4.7888764871307421</v>
      </c>
      <c r="S166" s="122">
        <v>4.2756922388831535</v>
      </c>
      <c r="T166" s="122">
        <v>3.7990878103016184</v>
      </c>
      <c r="U166" s="122">
        <v>3.4997224739298418</v>
      </c>
      <c r="V166" s="122">
        <v>2.7124549057494169</v>
      </c>
      <c r="W166" s="122">
        <v>2.5563064776574991</v>
      </c>
      <c r="DA166" s="130" t="s">
        <v>2230</v>
      </c>
    </row>
    <row r="167" spans="1:105" ht="12" customHeight="1" x14ac:dyDescent="0.25">
      <c r="A167" s="97" t="s">
        <v>124</v>
      </c>
      <c r="B167" s="98">
        <v>16.709567005028298</v>
      </c>
      <c r="C167" s="98">
        <v>16.151901915734481</v>
      </c>
      <c r="D167" s="98">
        <v>16.588598005142551</v>
      </c>
      <c r="E167" s="98">
        <v>14.455611780182572</v>
      </c>
      <c r="F167" s="98">
        <v>8.2672415521243163</v>
      </c>
      <c r="G167" s="98">
        <v>3.8784074432856297</v>
      </c>
      <c r="H167" s="98">
        <v>2.3617560133306146</v>
      </c>
      <c r="I167" s="98">
        <v>2.426128056648269</v>
      </c>
      <c r="J167" s="98">
        <v>2.9112630209160892</v>
      </c>
      <c r="K167" s="98">
        <v>3.8243240962765443</v>
      </c>
      <c r="L167" s="98">
        <v>4.6861262896170235</v>
      </c>
      <c r="M167" s="98">
        <v>5.343792351907581</v>
      </c>
      <c r="N167" s="98">
        <v>6.2544500960581084</v>
      </c>
      <c r="O167" s="98">
        <v>6.2272719247709194</v>
      </c>
      <c r="P167" s="98">
        <v>6.0707728584029468</v>
      </c>
      <c r="Q167" s="98">
        <v>4.6973385551396269</v>
      </c>
      <c r="R167" s="98">
        <v>4.7862659378565997</v>
      </c>
      <c r="S167" s="98">
        <v>4.2733267843115241</v>
      </c>
      <c r="T167" s="98">
        <v>3.7974321124762946</v>
      </c>
      <c r="U167" s="98">
        <v>3.4982150429112964</v>
      </c>
      <c r="V167" s="98">
        <v>2.7112712836579527</v>
      </c>
      <c r="W167" s="98">
        <v>2.5548575202820607</v>
      </c>
      <c r="DA167" s="63" t="s">
        <v>2231</v>
      </c>
    </row>
    <row r="168" spans="1:105" ht="12" customHeight="1" x14ac:dyDescent="0.25">
      <c r="A168" s="97" t="s">
        <v>123</v>
      </c>
      <c r="B168" s="98">
        <v>2.0880478085295929E-4</v>
      </c>
      <c r="C168" s="98">
        <v>5.8194674349575006E-4</v>
      </c>
      <c r="D168" s="98">
        <v>9.9228293339949868E-4</v>
      </c>
      <c r="E168" s="98">
        <v>1.1954194930872421E-3</v>
      </c>
      <c r="F168" s="98">
        <v>1.0033346768705889E-3</v>
      </c>
      <c r="G168" s="98">
        <v>0</v>
      </c>
      <c r="H168" s="98">
        <v>0</v>
      </c>
      <c r="I168" s="98">
        <v>2.4182821320116113E-4</v>
      </c>
      <c r="J168" s="98">
        <v>6.0046341904539753E-4</v>
      </c>
      <c r="K168" s="98">
        <v>2.0028629926310271E-3</v>
      </c>
      <c r="L168" s="98">
        <v>3.0886414247703756E-3</v>
      </c>
      <c r="M168" s="98">
        <v>3.6119021203822976E-3</v>
      </c>
      <c r="N168" s="98">
        <v>3.4982550587138706E-3</v>
      </c>
      <c r="O168" s="98">
        <v>2.8959534225029998E-3</v>
      </c>
      <c r="P168" s="98">
        <v>2.9988990161951604E-3</v>
      </c>
      <c r="Q168" s="98">
        <v>2.2222538513385856E-3</v>
      </c>
      <c r="R168" s="98">
        <v>2.6105492741428041E-3</v>
      </c>
      <c r="S168" s="98">
        <v>2.3654545716293969E-3</v>
      </c>
      <c r="T168" s="98">
        <v>1.6556978253238046E-3</v>
      </c>
      <c r="U168" s="98">
        <v>1.5074310185452828E-3</v>
      </c>
      <c r="V168" s="98">
        <v>1.1836220914641887E-3</v>
      </c>
      <c r="W168" s="98">
        <v>1.4489573754382025E-3</v>
      </c>
      <c r="DA168" s="63" t="s">
        <v>2232</v>
      </c>
    </row>
    <row r="169" spans="1:105" ht="12" customHeight="1" x14ac:dyDescent="0.25">
      <c r="A169" s="100" t="s">
        <v>50</v>
      </c>
      <c r="B169" s="101">
        <v>2.0880478085295929E-4</v>
      </c>
      <c r="C169" s="101">
        <v>5.8194674349575006E-4</v>
      </c>
      <c r="D169" s="101">
        <v>9.9228293339949868E-4</v>
      </c>
      <c r="E169" s="101">
        <v>1.1954194930872421E-3</v>
      </c>
      <c r="F169" s="101">
        <v>1.0033346768705889E-3</v>
      </c>
      <c r="G169" s="101">
        <v>0</v>
      </c>
      <c r="H169" s="101">
        <v>0</v>
      </c>
      <c r="I169" s="101">
        <v>2.4182821320116113E-4</v>
      </c>
      <c r="J169" s="101">
        <v>6.0046341904539753E-4</v>
      </c>
      <c r="K169" s="101">
        <v>2.0028629926310271E-3</v>
      </c>
      <c r="L169" s="101">
        <v>3.0886414247703756E-3</v>
      </c>
      <c r="M169" s="101">
        <v>3.6119021203822976E-3</v>
      </c>
      <c r="N169" s="101">
        <v>3.4982550587138706E-3</v>
      </c>
      <c r="O169" s="101">
        <v>2.8959534225029998E-3</v>
      </c>
      <c r="P169" s="101">
        <v>2.9988990161951604E-3</v>
      </c>
      <c r="Q169" s="101">
        <v>2.2222538513385856E-3</v>
      </c>
      <c r="R169" s="101">
        <v>2.6105492741428041E-3</v>
      </c>
      <c r="S169" s="101">
        <v>2.3654545716293969E-3</v>
      </c>
      <c r="T169" s="101">
        <v>1.6556978253238046E-3</v>
      </c>
      <c r="U169" s="101">
        <v>1.5074310185452828E-3</v>
      </c>
      <c r="V169" s="101">
        <v>1.1836220914641887E-3</v>
      </c>
      <c r="W169" s="101">
        <v>1.4489573754382025E-3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1.4330797436079488</v>
      </c>
      <c r="C175" s="122">
        <v>1.4254790929875907</v>
      </c>
      <c r="D175" s="122">
        <v>1.4905568773441333</v>
      </c>
      <c r="E175" s="122">
        <v>1.4327097018555066</v>
      </c>
      <c r="F175" s="122">
        <v>0.75758849696721442</v>
      </c>
      <c r="G175" s="122">
        <v>0.33677612849355348</v>
      </c>
      <c r="H175" s="122">
        <v>0.1991264630046887</v>
      </c>
      <c r="I175" s="122">
        <v>0.34562272670205951</v>
      </c>
      <c r="J175" s="122">
        <v>0.42563249319692681</v>
      </c>
      <c r="K175" s="122">
        <v>0.5757049337024075</v>
      </c>
      <c r="L175" s="122">
        <v>0.64279487560843751</v>
      </c>
      <c r="M175" s="122">
        <v>0.68403557588211528</v>
      </c>
      <c r="N175" s="122">
        <v>0.71478830345238464</v>
      </c>
      <c r="O175" s="122">
        <v>0.65848629911532808</v>
      </c>
      <c r="P175" s="122">
        <v>0.63080194234836673</v>
      </c>
      <c r="Q175" s="122">
        <v>0.49903786702782349</v>
      </c>
      <c r="R175" s="122">
        <v>0.49109096309141237</v>
      </c>
      <c r="S175" s="122">
        <v>0.45633092308384399</v>
      </c>
      <c r="T175" s="122">
        <v>0.43241861672074833</v>
      </c>
      <c r="U175" s="122">
        <v>0.42098854799720276</v>
      </c>
      <c r="V175" s="122">
        <v>0.34090039319683074</v>
      </c>
      <c r="W175" s="122">
        <v>0.33402659640788035</v>
      </c>
      <c r="DA175" s="130" t="s">
        <v>2239</v>
      </c>
    </row>
    <row r="176" spans="1:105" ht="12" customHeight="1" x14ac:dyDescent="0.25">
      <c r="A176" s="97" t="s">
        <v>50</v>
      </c>
      <c r="B176" s="98">
        <v>1.4330797436079488</v>
      </c>
      <c r="C176" s="98">
        <v>1.4254790929875907</v>
      </c>
      <c r="D176" s="98">
        <v>1.4905568773441333</v>
      </c>
      <c r="E176" s="98">
        <v>1.4327097018555066</v>
      </c>
      <c r="F176" s="98">
        <v>0.75758849696721442</v>
      </c>
      <c r="G176" s="98">
        <v>0.33677612849355348</v>
      </c>
      <c r="H176" s="98">
        <v>0.1991264630046887</v>
      </c>
      <c r="I176" s="98">
        <v>0.34562272670205951</v>
      </c>
      <c r="J176" s="98">
        <v>0.42563249319692681</v>
      </c>
      <c r="K176" s="98">
        <v>0.5757049337024075</v>
      </c>
      <c r="L176" s="98">
        <v>0.64279487560843751</v>
      </c>
      <c r="M176" s="98">
        <v>0.68403557588211528</v>
      </c>
      <c r="N176" s="98">
        <v>0.71478830345238464</v>
      </c>
      <c r="O176" s="98">
        <v>0.65848629911532808</v>
      </c>
      <c r="P176" s="98">
        <v>0.63080194234836673</v>
      </c>
      <c r="Q176" s="98">
        <v>0.49903786702782349</v>
      </c>
      <c r="R176" s="98">
        <v>0.49109096309141237</v>
      </c>
      <c r="S176" s="98">
        <v>0.45633092308384399</v>
      </c>
      <c r="T176" s="98">
        <v>0.43241861672074833</v>
      </c>
      <c r="U176" s="98">
        <v>0.42098854799720276</v>
      </c>
      <c r="V176" s="98">
        <v>0.34090039319683074</v>
      </c>
      <c r="W176" s="98">
        <v>0.33402659640788035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18917.92310347037</v>
      </c>
      <c r="C3" s="117">
        <f t="shared" si="0"/>
        <v>20556.6682524803</v>
      </c>
      <c r="D3" s="117">
        <f t="shared" si="0"/>
        <v>20080.01640400846</v>
      </c>
      <c r="E3" s="117">
        <f t="shared" si="0"/>
        <v>16925.067171830698</v>
      </c>
      <c r="F3" s="117">
        <f t="shared" si="0"/>
        <v>19754.370378696869</v>
      </c>
      <c r="G3" s="117">
        <f t="shared" si="0"/>
        <v>17184.210012646156</v>
      </c>
      <c r="H3" s="117">
        <f t="shared" si="0"/>
        <v>17185.962023659056</v>
      </c>
      <c r="I3" s="117">
        <f t="shared" si="0"/>
        <v>13699.884491967605</v>
      </c>
      <c r="J3" s="117">
        <f t="shared" si="0"/>
        <v>17078.374162985256</v>
      </c>
      <c r="K3" s="117">
        <f t="shared" si="0"/>
        <v>26770.813613242433</v>
      </c>
      <c r="L3" s="117">
        <f t="shared" si="0"/>
        <v>16362.730329218248</v>
      </c>
      <c r="M3" s="117">
        <f t="shared" si="0"/>
        <v>14542.453352934477</v>
      </c>
      <c r="N3" s="117">
        <f t="shared" si="0"/>
        <v>15735.024653560642</v>
      </c>
      <c r="O3" s="117">
        <f t="shared" si="0"/>
        <v>19023.120467503668</v>
      </c>
      <c r="P3" s="117">
        <f t="shared" si="0"/>
        <v>14297.390804047298</v>
      </c>
      <c r="Q3" s="117">
        <f t="shared" si="0"/>
        <v>15342.39563587154</v>
      </c>
      <c r="R3" s="117">
        <f t="shared" ref="R3:V3" si="1">R4+R7+R9+R19</f>
        <v>16231.487868462702</v>
      </c>
      <c r="S3" s="117">
        <f t="shared" si="1"/>
        <v>17112.585976191134</v>
      </c>
      <c r="T3" s="117">
        <f t="shared" si="1"/>
        <v>16594.981608889953</v>
      </c>
      <c r="U3" s="117">
        <f t="shared" si="1"/>
        <v>15007.941905947133</v>
      </c>
      <c r="V3" s="117">
        <f t="shared" si="1"/>
        <v>14810.655182441302</v>
      </c>
      <c r="W3" s="117">
        <f t="shared" ref="W3" si="2">W4+W7+W9+W19</f>
        <v>18381.221976747442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16657.099906390176</v>
      </c>
      <c r="C4" s="122">
        <f t="shared" si="3"/>
        <v>18398.127500502844</v>
      </c>
      <c r="D4" s="122">
        <f t="shared" si="3"/>
        <v>17913.788028836032</v>
      </c>
      <c r="E4" s="122">
        <f t="shared" si="3"/>
        <v>14715.18871333533</v>
      </c>
      <c r="F4" s="122">
        <f t="shared" si="3"/>
        <v>17449.775623248886</v>
      </c>
      <c r="G4" s="122">
        <f t="shared" si="3"/>
        <v>14796.14340091586</v>
      </c>
      <c r="H4" s="122">
        <f t="shared" si="3"/>
        <v>14721.579827518295</v>
      </c>
      <c r="I4" s="122">
        <f t="shared" si="3"/>
        <v>11232.569563878471</v>
      </c>
      <c r="J4" s="122">
        <f t="shared" si="3"/>
        <v>14768.197537720607</v>
      </c>
      <c r="K4" s="122">
        <f t="shared" si="3"/>
        <v>24332.702539409533</v>
      </c>
      <c r="L4" s="122">
        <f t="shared" si="3"/>
        <v>13988.567940808663</v>
      </c>
      <c r="M4" s="122">
        <f t="shared" si="3"/>
        <v>12223.811279543614</v>
      </c>
      <c r="N4" s="122">
        <f t="shared" si="3"/>
        <v>13318.859299973399</v>
      </c>
      <c r="O4" s="122">
        <f t="shared" si="3"/>
        <v>16630.011738877351</v>
      </c>
      <c r="P4" s="122">
        <f t="shared" si="3"/>
        <v>11827.973110537865</v>
      </c>
      <c r="Q4" s="122">
        <f t="shared" si="3"/>
        <v>12913.237009377797</v>
      </c>
      <c r="R4" s="122">
        <f t="shared" ref="R4:V4" si="4">SUM(R5:R6)</f>
        <v>13777.853973644647</v>
      </c>
      <c r="S4" s="122">
        <f t="shared" si="4"/>
        <v>14681.609322763574</v>
      </c>
      <c r="T4" s="122">
        <f t="shared" si="4"/>
        <v>14177.069366710459</v>
      </c>
      <c r="U4" s="122">
        <f t="shared" si="4"/>
        <v>12589.297064816057</v>
      </c>
      <c r="V4" s="122">
        <f t="shared" si="4"/>
        <v>12515.58762644633</v>
      </c>
      <c r="W4" s="122">
        <f t="shared" ref="W4" si="5">SUM(W5:W6)</f>
        <v>16114.002455472251</v>
      </c>
      <c r="DA4" s="130" t="s">
        <v>2244</v>
      </c>
    </row>
    <row r="5" spans="1:105" ht="12" customHeight="1" x14ac:dyDescent="0.25">
      <c r="A5" s="97" t="s">
        <v>51</v>
      </c>
      <c r="B5" s="98">
        <v>16558.325168597072</v>
      </c>
      <c r="C5" s="98">
        <v>18290.998608570408</v>
      </c>
      <c r="D5" s="98">
        <v>17811.999360786936</v>
      </c>
      <c r="E5" s="98">
        <v>14632.994145471754</v>
      </c>
      <c r="F5" s="98">
        <v>17352.372527242132</v>
      </c>
      <c r="G5" s="98">
        <v>14714.853194933226</v>
      </c>
      <c r="H5" s="98">
        <v>14642.004836329712</v>
      </c>
      <c r="I5" s="98">
        <v>11171.629244561504</v>
      </c>
      <c r="J5" s="98">
        <v>14686.586979010744</v>
      </c>
      <c r="K5" s="98">
        <v>24198.021916771468</v>
      </c>
      <c r="L5" s="98">
        <v>13911.311743621491</v>
      </c>
      <c r="M5" s="98">
        <v>12156.312851017552</v>
      </c>
      <c r="N5" s="98">
        <v>13245.047376594208</v>
      </c>
      <c r="O5" s="98">
        <v>16537.05110986</v>
      </c>
      <c r="P5" s="98">
        <v>11762.335819034235</v>
      </c>
      <c r="Q5" s="98">
        <v>12842.117038004979</v>
      </c>
      <c r="R5" s="98">
        <v>13702.241408680526</v>
      </c>
      <c r="S5" s="98">
        <v>14601.414192129298</v>
      </c>
      <c r="T5" s="98">
        <v>14099.844394066729</v>
      </c>
      <c r="U5" s="98">
        <v>12520.777179769404</v>
      </c>
      <c r="V5" s="98">
        <v>12448.553814389525</v>
      </c>
      <c r="W5" s="98">
        <v>16026.576785991027</v>
      </c>
      <c r="DA5" s="63" t="s">
        <v>2245</v>
      </c>
    </row>
    <row r="6" spans="1:105" ht="12" customHeight="1" x14ac:dyDescent="0.25">
      <c r="A6" s="97" t="s">
        <v>53</v>
      </c>
      <c r="B6" s="98">
        <v>98.774737793103725</v>
      </c>
      <c r="C6" s="98">
        <v>107.12889193243585</v>
      </c>
      <c r="D6" s="98">
        <v>101.78866804909612</v>
      </c>
      <c r="E6" s="98">
        <v>82.194567863575742</v>
      </c>
      <c r="F6" s="98">
        <v>97.403096006755021</v>
      </c>
      <c r="G6" s="98">
        <v>81.290205982633466</v>
      </c>
      <c r="H6" s="98">
        <v>79.574991188582914</v>
      </c>
      <c r="I6" s="98">
        <v>60.940319316967091</v>
      </c>
      <c r="J6" s="98">
        <v>81.610558709862772</v>
      </c>
      <c r="K6" s="98">
        <v>134.6806226380663</v>
      </c>
      <c r="L6" s="98">
        <v>77.256197187171907</v>
      </c>
      <c r="M6" s="98">
        <v>67.498428526061019</v>
      </c>
      <c r="N6" s="98">
        <v>73.811923379191171</v>
      </c>
      <c r="O6" s="98">
        <v>92.960629017349461</v>
      </c>
      <c r="P6" s="98">
        <v>65.637291503630109</v>
      </c>
      <c r="Q6" s="98">
        <v>71.119971372817687</v>
      </c>
      <c r="R6" s="98">
        <v>75.612564964121674</v>
      </c>
      <c r="S6" s="98">
        <v>80.1951306342756</v>
      </c>
      <c r="T6" s="98">
        <v>77.224972643728819</v>
      </c>
      <c r="U6" s="98">
        <v>68.519885046652945</v>
      </c>
      <c r="V6" s="98">
        <v>67.033812056804152</v>
      </c>
      <c r="W6" s="98">
        <v>87.425669481224816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1.9912328180688554</v>
      </c>
      <c r="C7" s="122">
        <f t="shared" si="6"/>
        <v>2.4890074871563503</v>
      </c>
      <c r="D7" s="122">
        <f t="shared" si="6"/>
        <v>3.246897695151632</v>
      </c>
      <c r="E7" s="122">
        <f t="shared" si="6"/>
        <v>9.3042184082844255</v>
      </c>
      <c r="F7" s="122">
        <f t="shared" si="6"/>
        <v>3.8266867780053242</v>
      </c>
      <c r="G7" s="122">
        <f t="shared" si="6"/>
        <v>3.861384568056959</v>
      </c>
      <c r="H7" s="122">
        <f t="shared" si="6"/>
        <v>6.5947189851444907</v>
      </c>
      <c r="I7" s="122">
        <f t="shared" si="6"/>
        <v>3.1254165993654803</v>
      </c>
      <c r="J7" s="122">
        <f t="shared" si="6"/>
        <v>4.4740279920135047</v>
      </c>
      <c r="K7" s="122">
        <f t="shared" si="6"/>
        <v>6.3677432826591325</v>
      </c>
      <c r="L7" s="122">
        <f t="shared" si="6"/>
        <v>11.07290092317221</v>
      </c>
      <c r="M7" s="122">
        <f t="shared" si="6"/>
        <v>10.21990967750761</v>
      </c>
      <c r="N7" s="122">
        <f t="shared" si="6"/>
        <v>12.31260601197728</v>
      </c>
      <c r="O7" s="122">
        <f t="shared" si="6"/>
        <v>13.037206781963544</v>
      </c>
      <c r="P7" s="122">
        <f t="shared" si="6"/>
        <v>10.661024080355586</v>
      </c>
      <c r="Q7" s="122">
        <f t="shared" si="6"/>
        <v>15.314865764232964</v>
      </c>
      <c r="R7" s="122">
        <f t="shared" si="6"/>
        <v>11.899596758578488</v>
      </c>
      <c r="S7" s="122">
        <f t="shared" si="6"/>
        <v>9.6100392907854335</v>
      </c>
      <c r="T7" s="122">
        <f t="shared" si="6"/>
        <v>7.9318708420932786</v>
      </c>
      <c r="U7" s="122">
        <f t="shared" si="6"/>
        <v>6.4470646459685437</v>
      </c>
      <c r="V7" s="122">
        <f t="shared" si="6"/>
        <v>7.979763602226126</v>
      </c>
      <c r="W7" s="122">
        <f t="shared" si="6"/>
        <v>5.742593510106758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1.9912328180688554</v>
      </c>
      <c r="C8" s="98">
        <f>IF(RES_hhdet_fec!C8=0,0,RES_hhdet_fec!C8*1000*11630/RES_hhdet_num!C3)</f>
        <v>2.4890074871563503</v>
      </c>
      <c r="D8" s="98">
        <f>IF(RES_hhdet_fec!D8=0,0,RES_hhdet_fec!D8*1000*11630/RES_hhdet_num!D3)</f>
        <v>3.246897695151632</v>
      </c>
      <c r="E8" s="98">
        <f>IF(RES_hhdet_fec!E8=0,0,RES_hhdet_fec!E8*1000*11630/RES_hhdet_num!E3)</f>
        <v>9.3042184082844255</v>
      </c>
      <c r="F8" s="98">
        <f>IF(RES_hhdet_fec!F8=0,0,RES_hhdet_fec!F8*1000*11630/RES_hhdet_num!F3)</f>
        <v>3.8266867780053242</v>
      </c>
      <c r="G8" s="98">
        <f>IF(RES_hhdet_fec!G8=0,0,RES_hhdet_fec!G8*1000*11630/RES_hhdet_num!G3)</f>
        <v>3.861384568056959</v>
      </c>
      <c r="H8" s="98">
        <f>IF(RES_hhdet_fec!H8=0,0,RES_hhdet_fec!H8*1000*11630/RES_hhdet_num!H3)</f>
        <v>6.5947189851444907</v>
      </c>
      <c r="I8" s="98">
        <f>IF(RES_hhdet_fec!I8=0,0,RES_hhdet_fec!I8*1000*11630/RES_hhdet_num!I3)</f>
        <v>3.1254165993654803</v>
      </c>
      <c r="J8" s="98">
        <f>IF(RES_hhdet_fec!J8=0,0,RES_hhdet_fec!J8*1000*11630/RES_hhdet_num!J3)</f>
        <v>4.4740279920135047</v>
      </c>
      <c r="K8" s="98">
        <f>IF(RES_hhdet_fec!K8=0,0,RES_hhdet_fec!K8*1000*11630/RES_hhdet_num!K3)</f>
        <v>6.3677432826591325</v>
      </c>
      <c r="L8" s="98">
        <f>IF(RES_hhdet_fec!L8=0,0,RES_hhdet_fec!L8*1000*11630/RES_hhdet_num!L3)</f>
        <v>11.07290092317221</v>
      </c>
      <c r="M8" s="98">
        <f>IF(RES_hhdet_fec!M8=0,0,RES_hhdet_fec!M8*1000*11630/RES_hhdet_num!M3)</f>
        <v>10.21990967750761</v>
      </c>
      <c r="N8" s="98">
        <f>IF(RES_hhdet_fec!N8=0,0,RES_hhdet_fec!N8*1000*11630/RES_hhdet_num!N3)</f>
        <v>12.31260601197728</v>
      </c>
      <c r="O8" s="98">
        <f>IF(RES_hhdet_fec!O8=0,0,RES_hhdet_fec!O8*1000*11630/RES_hhdet_num!O3)</f>
        <v>13.037206781963544</v>
      </c>
      <c r="P8" s="98">
        <f>IF(RES_hhdet_fec!P8=0,0,RES_hhdet_fec!P8*1000*11630/RES_hhdet_num!P3)</f>
        <v>10.661024080355586</v>
      </c>
      <c r="Q8" s="98">
        <f>IF(RES_hhdet_fec!Q8=0,0,RES_hhdet_fec!Q8*1000*11630/RES_hhdet_num!Q3)</f>
        <v>15.314865764232964</v>
      </c>
      <c r="R8" s="98">
        <f>IF(RES_hhdet_fec!R8=0,0,RES_hhdet_fec!R8*1000*11630/RES_hhdet_num!R3)</f>
        <v>11.899596758578488</v>
      </c>
      <c r="S8" s="98">
        <f>IF(RES_hhdet_fec!S8=0,0,RES_hhdet_fec!S8*1000*11630/RES_hhdet_num!S3)</f>
        <v>9.6100392907854335</v>
      </c>
      <c r="T8" s="98">
        <f>IF(RES_hhdet_fec!T8=0,0,RES_hhdet_fec!T8*1000*11630/RES_hhdet_num!T3)</f>
        <v>7.9318708420932786</v>
      </c>
      <c r="U8" s="98">
        <f>IF(RES_hhdet_fec!U8=0,0,RES_hhdet_fec!U8*1000*11630/RES_hhdet_num!U3)</f>
        <v>6.4470646459685437</v>
      </c>
      <c r="V8" s="98">
        <f>IF(RES_hhdet_fec!V8=0,0,RES_hhdet_fec!V8*1000*11630/RES_hhdet_num!V3)</f>
        <v>7.979763602226126</v>
      </c>
      <c r="W8" s="98">
        <f>IF(RES_hhdet_fec!W8=0,0,RES_hhdet_fec!W8*1000*11630/RES_hhdet_num!W3)</f>
        <v>5.742593510106758</v>
      </c>
      <c r="DA8" s="63" t="s">
        <v>2248</v>
      </c>
    </row>
    <row r="9" spans="1:105" ht="12" customHeight="1" x14ac:dyDescent="0.25">
      <c r="A9" s="121" t="s">
        <v>55</v>
      </c>
      <c r="B9" s="122">
        <v>1950.0151298922442</v>
      </c>
      <c r="C9" s="122">
        <v>1850.0037577429546</v>
      </c>
      <c r="D9" s="122">
        <v>1862.815957748526</v>
      </c>
      <c r="E9" s="122">
        <v>1874.9143166816305</v>
      </c>
      <c r="F9" s="122">
        <v>1973.3534510620777</v>
      </c>
      <c r="G9" s="122">
        <v>2044.5071371655956</v>
      </c>
      <c r="H9" s="122">
        <v>2128.8499510862393</v>
      </c>
      <c r="I9" s="122">
        <v>2141.9399984350957</v>
      </c>
      <c r="J9" s="122">
        <v>2024.4091110692852</v>
      </c>
      <c r="K9" s="122">
        <v>2139.6348123421126</v>
      </c>
      <c r="L9" s="122">
        <v>2072.949636303852</v>
      </c>
      <c r="M9" s="122">
        <v>2034.1795683424239</v>
      </c>
      <c r="N9" s="122">
        <v>2116.8844420470223</v>
      </c>
      <c r="O9" s="122">
        <v>2091.9273558700074</v>
      </c>
      <c r="P9" s="122">
        <v>2165.7446891109657</v>
      </c>
      <c r="Q9" s="122">
        <v>2109.429299292518</v>
      </c>
      <c r="R9" s="122">
        <v>2138.0338656282438</v>
      </c>
      <c r="S9" s="122">
        <v>2118.8991553330361</v>
      </c>
      <c r="T9" s="122">
        <v>2109.2221529139829</v>
      </c>
      <c r="U9" s="122">
        <v>2115.7392511281223</v>
      </c>
      <c r="V9" s="122">
        <v>1979.5468146131025</v>
      </c>
      <c r="W9" s="122">
        <v>1959.8533465342971</v>
      </c>
      <c r="DA9" s="130" t="s">
        <v>2249</v>
      </c>
    </row>
    <row r="10" spans="1:105" ht="12" customHeight="1" x14ac:dyDescent="0.25">
      <c r="A10" s="97" t="s">
        <v>143</v>
      </c>
      <c r="B10" s="98">
        <v>1998.9444220200501</v>
      </c>
      <c r="C10" s="98">
        <v>2080.8126441001755</v>
      </c>
      <c r="D10" s="98">
        <v>2145.1556513473156</v>
      </c>
      <c r="E10" s="98">
        <v>1651.4084729052722</v>
      </c>
      <c r="F10" s="98">
        <v>2368.2377005502567</v>
      </c>
      <c r="G10" s="98">
        <v>2072.5603645502338</v>
      </c>
      <c r="H10" s="98">
        <v>2230.0988009583334</v>
      </c>
      <c r="I10" s="98">
        <v>1773.6459823311461</v>
      </c>
      <c r="J10" s="98">
        <v>2340.0841947873619</v>
      </c>
      <c r="K10" s="98">
        <v>4268.2438830317169</v>
      </c>
      <c r="L10" s="98">
        <v>2168.6002471767188</v>
      </c>
      <c r="M10" s="98">
        <v>2154.9188474482889</v>
      </c>
      <c r="N10" s="98">
        <v>2207.8787388552864</v>
      </c>
      <c r="O10" s="98">
        <v>2217.8606249146496</v>
      </c>
      <c r="P10" s="98">
        <v>2243.5371761909396</v>
      </c>
      <c r="Q10" s="98">
        <v>2243.3895714907003</v>
      </c>
      <c r="R10" s="98">
        <v>2264.0268228503533</v>
      </c>
      <c r="S10" s="98">
        <v>2267.3242286292375</v>
      </c>
      <c r="T10" s="98">
        <v>2228.8606754626189</v>
      </c>
      <c r="U10" s="98">
        <v>2189.4346692733784</v>
      </c>
      <c r="V10" s="98">
        <v>2106.1213264183561</v>
      </c>
      <c r="W10" s="98">
        <v>2098.6346516007534</v>
      </c>
      <c r="DA10" s="63" t="s">
        <v>2250</v>
      </c>
    </row>
    <row r="11" spans="1:105" ht="12" customHeight="1" x14ac:dyDescent="0.25">
      <c r="A11" s="97" t="s">
        <v>124</v>
      </c>
      <c r="B11" s="98">
        <v>2135.6612338572099</v>
      </c>
      <c r="C11" s="98">
        <v>2051.3965208181571</v>
      </c>
      <c r="D11" s="98">
        <v>2057.8353205222556</v>
      </c>
      <c r="E11" s="98">
        <v>2025.1266138208091</v>
      </c>
      <c r="F11" s="98">
        <v>2152.5457588893701</v>
      </c>
      <c r="G11" s="98">
        <v>2219.6699582862948</v>
      </c>
      <c r="H11" s="98">
        <v>2365.6919656048781</v>
      </c>
      <c r="I11" s="98">
        <v>2373.5772854387828</v>
      </c>
      <c r="J11" s="98">
        <v>2220.2112919328902</v>
      </c>
      <c r="K11" s="98">
        <v>2401.6642394609971</v>
      </c>
      <c r="L11" s="98">
        <v>2365.9913425572531</v>
      </c>
      <c r="M11" s="98">
        <v>2328.8200362400385</v>
      </c>
      <c r="N11" s="98">
        <v>2329.7683289222737</v>
      </c>
      <c r="O11" s="98">
        <v>2274.7627458254183</v>
      </c>
      <c r="P11" s="98">
        <v>2444.9782745114294</v>
      </c>
      <c r="Q11" s="98">
        <v>2207.8048572031275</v>
      </c>
      <c r="R11" s="98">
        <v>2377.0329818590803</v>
      </c>
      <c r="S11" s="98">
        <v>2256.4037520009483</v>
      </c>
      <c r="T11" s="98">
        <v>2146.3325076171018</v>
      </c>
      <c r="U11" s="98">
        <v>2184.3004637343774</v>
      </c>
      <c r="V11" s="98">
        <v>2023.047895197868</v>
      </c>
      <c r="W11" s="98">
        <v>2007.4652891884891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1623.7361948194277</v>
      </c>
      <c r="G12" s="98">
        <v>1693.0394945011601</v>
      </c>
      <c r="H12" s="98">
        <v>1821.8205417338859</v>
      </c>
      <c r="I12" s="98">
        <v>1855.6886072451459</v>
      </c>
      <c r="J12" s="98">
        <v>1696.2487867920615</v>
      </c>
      <c r="K12" s="98">
        <v>1841.6963772216016</v>
      </c>
      <c r="L12" s="98">
        <v>1816.8971502522652</v>
      </c>
      <c r="M12" s="98">
        <v>1784.9107550475592</v>
      </c>
      <c r="N12" s="98">
        <v>1809.3104678883792</v>
      </c>
      <c r="O12" s="98">
        <v>1734.896685110273</v>
      </c>
      <c r="P12" s="98">
        <v>1866.6693200886409</v>
      </c>
      <c r="Q12" s="98">
        <v>1726.09100742085</v>
      </c>
      <c r="R12" s="98">
        <v>1934.4729552184058</v>
      </c>
      <c r="S12" s="98">
        <v>1865.7921304257536</v>
      </c>
      <c r="T12" s="98">
        <v>1768.8135655497806</v>
      </c>
      <c r="U12" s="98">
        <v>1842.0946109478407</v>
      </c>
      <c r="V12" s="98">
        <v>1685.229403535506</v>
      </c>
      <c r="W12" s="98">
        <v>1751.1354762243664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877.18613962309405</v>
      </c>
      <c r="G13" s="101">
        <v>928.71093687186533</v>
      </c>
      <c r="H13" s="101">
        <v>1009.753054622846</v>
      </c>
      <c r="I13" s="101">
        <v>1071.3760697768964</v>
      </c>
      <c r="J13" s="101">
        <v>894.93734135460329</v>
      </c>
      <c r="K13" s="101">
        <v>988.27390415501418</v>
      </c>
      <c r="L13" s="101">
        <v>978.34900414126901</v>
      </c>
      <c r="M13" s="101">
        <v>938.46592599110966</v>
      </c>
      <c r="N13" s="101">
        <v>966.35045460854371</v>
      </c>
      <c r="O13" s="101">
        <v>803.59551591923446</v>
      </c>
      <c r="P13" s="101">
        <v>822.7157781748848</v>
      </c>
      <c r="Q13" s="101">
        <v>801.44994878841203</v>
      </c>
      <c r="R13" s="101">
        <v>1029.9904183553519</v>
      </c>
      <c r="S13" s="101">
        <v>1020.8720082346078</v>
      </c>
      <c r="T13" s="101">
        <v>907.63868954240922</v>
      </c>
      <c r="U13" s="101">
        <v>958.7867914165804</v>
      </c>
      <c r="V13" s="101">
        <v>769.32886941606193</v>
      </c>
      <c r="W13" s="101">
        <v>842.10624017784085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746.55005519633369</v>
      </c>
      <c r="G14" s="104">
        <v>764.32855762929501</v>
      </c>
      <c r="H14" s="104">
        <v>812.06748711104001</v>
      </c>
      <c r="I14" s="104">
        <v>784.31253746824973</v>
      </c>
      <c r="J14" s="104">
        <v>801.31144543745825</v>
      </c>
      <c r="K14" s="104">
        <v>853.42247306658794</v>
      </c>
      <c r="L14" s="104">
        <v>838.54814611099607</v>
      </c>
      <c r="M14" s="104">
        <v>846.44482905644952</v>
      </c>
      <c r="N14" s="104">
        <v>842.96001327983538</v>
      </c>
      <c r="O14" s="104">
        <v>931.3011691910383</v>
      </c>
      <c r="P14" s="104">
        <v>1043.9535419137562</v>
      </c>
      <c r="Q14" s="104">
        <v>924.64105863243822</v>
      </c>
      <c r="R14" s="104">
        <v>904.48253686305395</v>
      </c>
      <c r="S14" s="104">
        <v>844.92012219114565</v>
      </c>
      <c r="T14" s="104">
        <v>861.17487600737115</v>
      </c>
      <c r="U14" s="104">
        <v>883.30781953126007</v>
      </c>
      <c r="V14" s="104">
        <v>915.90053411944416</v>
      </c>
      <c r="W14" s="104">
        <v>909.0292360465254</v>
      </c>
      <c r="DA14" s="132" t="s">
        <v>2254</v>
      </c>
    </row>
    <row r="15" spans="1:105" ht="12" customHeight="1" x14ac:dyDescent="0.25">
      <c r="A15" s="106" t="s">
        <v>122</v>
      </c>
      <c r="B15" s="101">
        <v>1935.4706306810663</v>
      </c>
      <c r="C15" s="101">
        <v>1834.5127635269946</v>
      </c>
      <c r="D15" s="101">
        <v>1847.4959764186719</v>
      </c>
      <c r="E15" s="101">
        <v>1866.894706183205</v>
      </c>
      <c r="F15" s="101">
        <v>1948.6469660261296</v>
      </c>
      <c r="G15" s="101">
        <v>2018.3734290743259</v>
      </c>
      <c r="H15" s="101">
        <v>2090.2549248348805</v>
      </c>
      <c r="I15" s="101">
        <v>2122.6602865202476</v>
      </c>
      <c r="J15" s="101">
        <v>2013.6790852660158</v>
      </c>
      <c r="K15" s="101">
        <v>2110.7337497320773</v>
      </c>
      <c r="L15" s="101">
        <v>2074.7498282445899</v>
      </c>
      <c r="M15" s="101">
        <v>2041.0269455556354</v>
      </c>
      <c r="N15" s="101">
        <v>2140.7500547476984</v>
      </c>
      <c r="O15" s="101">
        <v>2128.8510024368875</v>
      </c>
      <c r="P15" s="101">
        <v>2198.107698524163</v>
      </c>
      <c r="Q15" s="101">
        <v>2163.3945180545661</v>
      </c>
      <c r="R15" s="101">
        <v>2168.0039561676531</v>
      </c>
      <c r="S15" s="101">
        <v>2157.6401004050972</v>
      </c>
      <c r="T15" s="101">
        <v>2163.9175642552241</v>
      </c>
      <c r="U15" s="101">
        <v>2168.0112186053361</v>
      </c>
      <c r="V15" s="101">
        <v>2034.2163231142608</v>
      </c>
      <c r="W15" s="101">
        <v>2006.4774477098931</v>
      </c>
      <c r="DA15" s="131" t="s">
        <v>2255</v>
      </c>
    </row>
    <row r="16" spans="1:105" ht="12" customHeight="1" x14ac:dyDescent="0.25">
      <c r="A16" s="107" t="s">
        <v>121</v>
      </c>
      <c r="B16" s="104">
        <v>1546.3955489762477</v>
      </c>
      <c r="C16" s="104">
        <v>1448.6491933985415</v>
      </c>
      <c r="D16" s="104">
        <v>1466.4437013216543</v>
      </c>
      <c r="E16" s="104">
        <v>1487.9135319031986</v>
      </c>
      <c r="F16" s="104">
        <v>1543.5765769057</v>
      </c>
      <c r="G16" s="104">
        <v>1614.5562516844693</v>
      </c>
      <c r="H16" s="104">
        <v>1691.4165776453517</v>
      </c>
      <c r="I16" s="104">
        <v>1737.6793243896386</v>
      </c>
      <c r="J16" s="104">
        <v>1618.5683494929403</v>
      </c>
      <c r="K16" s="104">
        <v>1704.72340545522</v>
      </c>
      <c r="L16" s="104">
        <v>1679.0543922519446</v>
      </c>
      <c r="M16" s="104">
        <v>1647.2245929279472</v>
      </c>
      <c r="N16" s="104">
        <v>1737.0245589422984</v>
      </c>
      <c r="O16" s="104">
        <v>1692.4473825248401</v>
      </c>
      <c r="P16" s="104">
        <v>1741.7146984389494</v>
      </c>
      <c r="Q16" s="104">
        <v>1741.5872613497913</v>
      </c>
      <c r="R16" s="104">
        <v>1803.3919049316717</v>
      </c>
      <c r="S16" s="104">
        <v>1813.8776449922141</v>
      </c>
      <c r="T16" s="104">
        <v>1812.1423180281402</v>
      </c>
      <c r="U16" s="104">
        <v>1827.2651170350275</v>
      </c>
      <c r="V16" s="104">
        <v>1690.1423588215775</v>
      </c>
      <c r="W16" s="104">
        <v>1705.3405713910283</v>
      </c>
      <c r="DA16" s="132" t="s">
        <v>2256</v>
      </c>
    </row>
    <row r="17" spans="1:105" ht="12" customHeight="1" x14ac:dyDescent="0.25">
      <c r="A17" s="108" t="s">
        <v>53</v>
      </c>
      <c r="B17" s="98">
        <v>838.84540962659912</v>
      </c>
      <c r="C17" s="98">
        <v>762.63483646800501</v>
      </c>
      <c r="D17" s="98">
        <v>785.52106350927943</v>
      </c>
      <c r="E17" s="98">
        <v>807.01385054431046</v>
      </c>
      <c r="F17" s="98">
        <v>794.77171802444184</v>
      </c>
      <c r="G17" s="98">
        <v>844.65494977455705</v>
      </c>
      <c r="H17" s="98">
        <v>893.11132402682335</v>
      </c>
      <c r="I17" s="98">
        <v>957.09163282613008</v>
      </c>
      <c r="J17" s="98">
        <v>810.33797368144701</v>
      </c>
      <c r="K17" s="98">
        <v>871.07929679418612</v>
      </c>
      <c r="L17" s="98">
        <v>861.46545910179748</v>
      </c>
      <c r="M17" s="98">
        <v>826.03245461478798</v>
      </c>
      <c r="N17" s="98">
        <v>886.45208110068677</v>
      </c>
      <c r="O17" s="98">
        <v>747.45755128733992</v>
      </c>
      <c r="P17" s="98">
        <v>732.438540412203</v>
      </c>
      <c r="Q17" s="98">
        <v>775.30379905257666</v>
      </c>
      <c r="R17" s="98">
        <v>933.22883011295312</v>
      </c>
      <c r="S17" s="98">
        <v>972.95230862862036</v>
      </c>
      <c r="T17" s="98">
        <v>922.13180131336935</v>
      </c>
      <c r="U17" s="98">
        <v>940.65751607104494</v>
      </c>
      <c r="V17" s="98">
        <v>772.70030865885178</v>
      </c>
      <c r="W17" s="98">
        <v>818.53289947643896</v>
      </c>
      <c r="DA17" s="63" t="s">
        <v>2257</v>
      </c>
    </row>
    <row r="18" spans="1:105" ht="12" customHeight="1" x14ac:dyDescent="0.25">
      <c r="A18" s="108" t="s">
        <v>52</v>
      </c>
      <c r="B18" s="98">
        <v>707.55013934964859</v>
      </c>
      <c r="C18" s="98">
        <v>686.01435693053668</v>
      </c>
      <c r="D18" s="98">
        <v>680.922637812375</v>
      </c>
      <c r="E18" s="98">
        <v>680.89968135888853</v>
      </c>
      <c r="F18" s="98">
        <v>748.80485888125804</v>
      </c>
      <c r="G18" s="98">
        <v>769.90130190991215</v>
      </c>
      <c r="H18" s="98">
        <v>798.30525361852835</v>
      </c>
      <c r="I18" s="98">
        <v>780.58769156350877</v>
      </c>
      <c r="J18" s="98">
        <v>808.23037581149322</v>
      </c>
      <c r="K18" s="98">
        <v>833.64410866103401</v>
      </c>
      <c r="L18" s="98">
        <v>817.58893315014711</v>
      </c>
      <c r="M18" s="98">
        <v>821.19213831315926</v>
      </c>
      <c r="N18" s="98">
        <v>850.57247784161166</v>
      </c>
      <c r="O18" s="98">
        <v>944.9898312375002</v>
      </c>
      <c r="P18" s="98">
        <v>1009.2761580267461</v>
      </c>
      <c r="Q18" s="98">
        <v>966.28346229721478</v>
      </c>
      <c r="R18" s="98">
        <v>870.16307481871866</v>
      </c>
      <c r="S18" s="98">
        <v>840.92533636359394</v>
      </c>
      <c r="T18" s="98">
        <v>890.01051671477069</v>
      </c>
      <c r="U18" s="98">
        <v>886.60760096398246</v>
      </c>
      <c r="V18" s="98">
        <v>917.44205016272599</v>
      </c>
      <c r="W18" s="98">
        <v>886.80767191458904</v>
      </c>
      <c r="DA18" s="63" t="s">
        <v>2258</v>
      </c>
    </row>
    <row r="19" spans="1:105" ht="12" customHeight="1" x14ac:dyDescent="0.25">
      <c r="A19" s="121" t="s">
        <v>54</v>
      </c>
      <c r="B19" s="122">
        <v>308.8168343698805</v>
      </c>
      <c r="C19" s="122">
        <v>306.0479867473482</v>
      </c>
      <c r="D19" s="122">
        <v>300.16551972874578</v>
      </c>
      <c r="E19" s="122">
        <v>325.65992340545029</v>
      </c>
      <c r="F19" s="122">
        <v>327.4146176078994</v>
      </c>
      <c r="G19" s="122">
        <v>339.69808999664508</v>
      </c>
      <c r="H19" s="122">
        <v>328.93752606937608</v>
      </c>
      <c r="I19" s="122">
        <v>322.24951305467437</v>
      </c>
      <c r="J19" s="122">
        <v>281.29348620334929</v>
      </c>
      <c r="K19" s="122">
        <v>292.10851820813025</v>
      </c>
      <c r="L19" s="122">
        <v>290.13985118255965</v>
      </c>
      <c r="M19" s="122">
        <v>274.24259537093235</v>
      </c>
      <c r="N19" s="122">
        <v>286.96830552824355</v>
      </c>
      <c r="O19" s="122">
        <v>288.14416597434786</v>
      </c>
      <c r="P19" s="122">
        <v>293.01198031811413</v>
      </c>
      <c r="Q19" s="122">
        <v>304.41446143699164</v>
      </c>
      <c r="R19" s="122">
        <v>303.70043243123257</v>
      </c>
      <c r="S19" s="122">
        <v>302.46745880373896</v>
      </c>
      <c r="T19" s="122">
        <v>300.75821842342071</v>
      </c>
      <c r="U19" s="122">
        <v>296.45852535698617</v>
      </c>
      <c r="V19" s="122">
        <v>307.54097777964222</v>
      </c>
      <c r="W19" s="122">
        <v>301.62358123078644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380.59121483733333</v>
      </c>
      <c r="C21" s="98">
        <v>368.18316797142296</v>
      </c>
      <c r="D21" s="98">
        <v>365.97279828030912</v>
      </c>
      <c r="E21" s="98">
        <v>407.26731179622334</v>
      </c>
      <c r="F21" s="98">
        <v>404.58754615448066</v>
      </c>
      <c r="G21" s="98">
        <v>397.2185883698433</v>
      </c>
      <c r="H21" s="98">
        <v>412.49294820695991</v>
      </c>
      <c r="I21" s="98">
        <v>405.51296151456489</v>
      </c>
      <c r="J21" s="98">
        <v>343.92515089047242</v>
      </c>
      <c r="K21" s="98">
        <v>369.1021428694483</v>
      </c>
      <c r="L21" s="98">
        <v>354.19977281900572</v>
      </c>
      <c r="M21" s="98">
        <v>352.63377061742835</v>
      </c>
      <c r="N21" s="98">
        <v>355.81559604172435</v>
      </c>
      <c r="O21" s="98">
        <v>352.18423082255566</v>
      </c>
      <c r="P21" s="98">
        <v>383.57855013428275</v>
      </c>
      <c r="Q21" s="98">
        <v>368.78903223766224</v>
      </c>
      <c r="R21" s="98">
        <v>394.14073078433262</v>
      </c>
      <c r="S21" s="98">
        <v>387.37485553721643</v>
      </c>
      <c r="T21" s="98">
        <v>383.81555642285304</v>
      </c>
      <c r="U21" s="98">
        <v>398.40074217124601</v>
      </c>
      <c r="V21" s="98">
        <v>382.70540373643911</v>
      </c>
      <c r="W21" s="98">
        <v>399.23969006451148</v>
      </c>
      <c r="DA21" s="63" t="s">
        <v>2261</v>
      </c>
    </row>
    <row r="22" spans="1:105" ht="12" customHeight="1" x14ac:dyDescent="0.25">
      <c r="A22" s="109" t="s">
        <v>120</v>
      </c>
      <c r="B22" s="33">
        <v>306.05458737996673</v>
      </c>
      <c r="C22" s="33">
        <v>303.55699292333685</v>
      </c>
      <c r="D22" s="33">
        <v>297.45449087922771</v>
      </c>
      <c r="E22" s="33">
        <v>322.21342310462541</v>
      </c>
      <c r="F22" s="33">
        <v>323.89068339525022</v>
      </c>
      <c r="G22" s="33">
        <v>336.84674087009165</v>
      </c>
      <c r="H22" s="33">
        <v>324.03898724664805</v>
      </c>
      <c r="I22" s="33">
        <v>316.64287579405578</v>
      </c>
      <c r="J22" s="33">
        <v>276.77489838295912</v>
      </c>
      <c r="K22" s="33">
        <v>286.1883833511128</v>
      </c>
      <c r="L22" s="33">
        <v>285.13156003967936</v>
      </c>
      <c r="M22" s="33">
        <v>267.9971107394291</v>
      </c>
      <c r="N22" s="33">
        <v>281.38406164578532</v>
      </c>
      <c r="O22" s="33">
        <v>282.9698149317083</v>
      </c>
      <c r="P22" s="33">
        <v>285.68307446270268</v>
      </c>
      <c r="Q22" s="33">
        <v>299.28048667510893</v>
      </c>
      <c r="R22" s="33">
        <v>296.49243945904033</v>
      </c>
      <c r="S22" s="33">
        <v>295.72627230970562</v>
      </c>
      <c r="T22" s="33">
        <v>294.15306851664548</v>
      </c>
      <c r="U22" s="33">
        <v>288.3184892893849</v>
      </c>
      <c r="V22" s="33">
        <v>301.60296424964423</v>
      </c>
      <c r="W22" s="33">
        <v>294.43323322556415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24004.838685848972</v>
      </c>
      <c r="C24" s="117">
        <f t="shared" si="7"/>
        <v>24424.299259187537</v>
      </c>
      <c r="D24" s="117">
        <f t="shared" si="7"/>
        <v>28925.867022284776</v>
      </c>
      <c r="E24" s="117">
        <f t="shared" si="7"/>
        <v>19123.964035065765</v>
      </c>
      <c r="F24" s="117">
        <f t="shared" si="7"/>
        <v>18237.524751554742</v>
      </c>
      <c r="G24" s="117">
        <f t="shared" si="7"/>
        <v>23017.778408562328</v>
      </c>
      <c r="H24" s="117">
        <f t="shared" si="7"/>
        <v>20728.920915055809</v>
      </c>
      <c r="I24" s="117">
        <f t="shared" si="7"/>
        <v>18563.082585336659</v>
      </c>
      <c r="J24" s="117">
        <f t="shared" si="7"/>
        <v>19481.063217947387</v>
      </c>
      <c r="K24" s="117">
        <f t="shared" si="7"/>
        <v>19385.485438345044</v>
      </c>
      <c r="L24" s="117">
        <f t="shared" si="7"/>
        <v>21925.093269093093</v>
      </c>
      <c r="M24" s="117">
        <f t="shared" si="7"/>
        <v>17471.748219566736</v>
      </c>
      <c r="N24" s="117">
        <f t="shared" si="7"/>
        <v>18308.195889126862</v>
      </c>
      <c r="O24" s="117">
        <f t="shared" si="7"/>
        <v>19898.01432801058</v>
      </c>
      <c r="P24" s="117">
        <f t="shared" si="7"/>
        <v>16453.618859731163</v>
      </c>
      <c r="Q24" s="117">
        <f t="shared" si="7"/>
        <v>17012.430924131328</v>
      </c>
      <c r="R24" s="117">
        <f t="shared" ref="R24:V24" si="8">R25+R28+R30+R39</f>
        <v>17681.681516108241</v>
      </c>
      <c r="S24" s="117">
        <f t="shared" si="8"/>
        <v>17772.588513776122</v>
      </c>
      <c r="T24" s="117">
        <f t="shared" si="8"/>
        <v>17090.271816108954</v>
      </c>
      <c r="U24" s="117">
        <f t="shared" si="8"/>
        <v>15673.005493668521</v>
      </c>
      <c r="V24" s="117">
        <f t="shared" si="8"/>
        <v>16689.167291074114</v>
      </c>
      <c r="W24" s="117">
        <f t="shared" ref="W24" si="9">W25+W28+W30+W39</f>
        <v>17486.031685028982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21744.28835275834</v>
      </c>
      <c r="C25" s="122">
        <f t="shared" si="10"/>
        <v>22266.2290482346</v>
      </c>
      <c r="D25" s="122">
        <f t="shared" si="10"/>
        <v>26766.946914637992</v>
      </c>
      <c r="E25" s="122">
        <f t="shared" si="10"/>
        <v>16923.338539664637</v>
      </c>
      <c r="F25" s="122">
        <f t="shared" si="10"/>
        <v>15945.525044243152</v>
      </c>
      <c r="G25" s="122">
        <f t="shared" si="10"/>
        <v>20641.907760451744</v>
      </c>
      <c r="H25" s="122">
        <f t="shared" si="10"/>
        <v>18264.718062334778</v>
      </c>
      <c r="I25" s="122">
        <f t="shared" si="10"/>
        <v>16082.911235274543</v>
      </c>
      <c r="J25" s="122">
        <f t="shared" si="10"/>
        <v>17157.296437822202</v>
      </c>
      <c r="K25" s="122">
        <f t="shared" si="10"/>
        <v>16953.224877483644</v>
      </c>
      <c r="L25" s="122">
        <f t="shared" si="10"/>
        <v>19535.331017523033</v>
      </c>
      <c r="M25" s="122">
        <f t="shared" si="10"/>
        <v>15142.71945221906</v>
      </c>
      <c r="N25" s="122">
        <f t="shared" si="10"/>
        <v>15890.734852521251</v>
      </c>
      <c r="O25" s="122">
        <f t="shared" si="10"/>
        <v>17505.837778944806</v>
      </c>
      <c r="P25" s="122">
        <f t="shared" si="10"/>
        <v>13994.162048004706</v>
      </c>
      <c r="Q25" s="122">
        <f t="shared" si="10"/>
        <v>14593.875503582918</v>
      </c>
      <c r="R25" s="122">
        <f t="shared" ref="R25:V25" si="11">SUM(R26:R27)</f>
        <v>15236.727516213668</v>
      </c>
      <c r="S25" s="122">
        <f t="shared" si="11"/>
        <v>15362.045037398977</v>
      </c>
      <c r="T25" s="122">
        <f t="shared" si="11"/>
        <v>14710.791897588091</v>
      </c>
      <c r="U25" s="122">
        <f t="shared" si="11"/>
        <v>13311.801577309303</v>
      </c>
      <c r="V25" s="122">
        <f t="shared" si="11"/>
        <v>14471.505231258736</v>
      </c>
      <c r="W25" s="122">
        <f t="shared" ref="W25" si="12">SUM(W26:W27)</f>
        <v>15272.116488136749</v>
      </c>
      <c r="DA25" s="130" t="s">
        <v>2264</v>
      </c>
    </row>
    <row r="26" spans="1:105" ht="12" customHeight="1" x14ac:dyDescent="0.25">
      <c r="A26" s="97" t="s">
        <v>74</v>
      </c>
      <c r="B26" s="98">
        <v>21493.840788882739</v>
      </c>
      <c r="C26" s="98">
        <v>22013.544048195261</v>
      </c>
      <c r="D26" s="98">
        <v>26467.877324337642</v>
      </c>
      <c r="E26" s="98">
        <v>16736.254229681759</v>
      </c>
      <c r="F26" s="98">
        <v>15765.174657464775</v>
      </c>
      <c r="G26" s="98">
        <v>20404.74675590406</v>
      </c>
      <c r="H26" s="98">
        <v>18054.952448247768</v>
      </c>
      <c r="I26" s="98">
        <v>15897.837175477867</v>
      </c>
      <c r="J26" s="98">
        <v>16957.375197235775</v>
      </c>
      <c r="K26" s="98">
        <v>16755.133338403451</v>
      </c>
      <c r="L26" s="98">
        <v>19306.834397795799</v>
      </c>
      <c r="M26" s="98">
        <v>14965.198382992641</v>
      </c>
      <c r="N26" s="98">
        <v>15702.734311318316</v>
      </c>
      <c r="O26" s="98">
        <v>17296.746327951823</v>
      </c>
      <c r="P26" s="98">
        <v>13826.700824229487</v>
      </c>
      <c r="Q26" s="98">
        <v>14418.631050425267</v>
      </c>
      <c r="R26" s="98">
        <v>15050.942796884572</v>
      </c>
      <c r="S26" s="98">
        <v>15171.621438227816</v>
      </c>
      <c r="T26" s="98">
        <v>14524.414966340872</v>
      </c>
      <c r="U26" s="98">
        <v>13139.065666272792</v>
      </c>
      <c r="V26" s="98">
        <v>14281.116793141196</v>
      </c>
      <c r="W26" s="98">
        <v>15064.677591209826</v>
      </c>
      <c r="DA26" s="63" t="s">
        <v>2265</v>
      </c>
    </row>
    <row r="27" spans="1:105" ht="12" customHeight="1" x14ac:dyDescent="0.25">
      <c r="A27" s="97" t="s">
        <v>53</v>
      </c>
      <c r="B27" s="98">
        <v>250.44756387559971</v>
      </c>
      <c r="C27" s="98">
        <v>252.68500003934057</v>
      </c>
      <c r="D27" s="98">
        <v>299.06959030035176</v>
      </c>
      <c r="E27" s="98">
        <v>187.08430998287781</v>
      </c>
      <c r="F27" s="98">
        <v>180.35038677837605</v>
      </c>
      <c r="G27" s="98">
        <v>237.16100454768596</v>
      </c>
      <c r="H27" s="98">
        <v>209.76561408701016</v>
      </c>
      <c r="I27" s="98">
        <v>185.07405979667564</v>
      </c>
      <c r="J27" s="98">
        <v>199.92124058642688</v>
      </c>
      <c r="K27" s="98">
        <v>198.09153908019266</v>
      </c>
      <c r="L27" s="98">
        <v>228.49661972723368</v>
      </c>
      <c r="M27" s="98">
        <v>177.52106922641838</v>
      </c>
      <c r="N27" s="98">
        <v>188.00054120293436</v>
      </c>
      <c r="O27" s="98">
        <v>209.09145099298092</v>
      </c>
      <c r="P27" s="98">
        <v>167.461223775219</v>
      </c>
      <c r="Q27" s="98">
        <v>175.24445315765041</v>
      </c>
      <c r="R27" s="98">
        <v>185.7847193290971</v>
      </c>
      <c r="S27" s="98">
        <v>190.42359917116102</v>
      </c>
      <c r="T27" s="98">
        <v>186.37693124721872</v>
      </c>
      <c r="U27" s="98">
        <v>172.73591103651137</v>
      </c>
      <c r="V27" s="98">
        <v>190.38843811753944</v>
      </c>
      <c r="W27" s="98">
        <v>207.4388969269242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1.9927648151798534</v>
      </c>
      <c r="C28" s="122">
        <f t="shared" si="13"/>
        <v>2.5017445275210157</v>
      </c>
      <c r="D28" s="122">
        <f t="shared" si="13"/>
        <v>2.9764178889762247</v>
      </c>
      <c r="E28" s="122">
        <f t="shared" si="13"/>
        <v>8.0790467104855637</v>
      </c>
      <c r="F28" s="122">
        <f t="shared" si="13"/>
        <v>3.3050497176040206</v>
      </c>
      <c r="G28" s="122">
        <f t="shared" si="13"/>
        <v>4.4098334912270962</v>
      </c>
      <c r="H28" s="122">
        <f t="shared" si="13"/>
        <v>12.374529013109228</v>
      </c>
      <c r="I28" s="122">
        <f t="shared" si="13"/>
        <v>6.6388961289752606</v>
      </c>
      <c r="J28" s="122">
        <f t="shared" si="13"/>
        <v>8.4843704628444545</v>
      </c>
      <c r="K28" s="122">
        <f t="shared" si="13"/>
        <v>10.023042465963767</v>
      </c>
      <c r="L28" s="122">
        <f t="shared" si="13"/>
        <v>13.99221381324792</v>
      </c>
      <c r="M28" s="122">
        <f t="shared" si="13"/>
        <v>11.090546303157051</v>
      </c>
      <c r="N28" s="122">
        <f t="shared" si="13"/>
        <v>10.84883675757413</v>
      </c>
      <c r="O28" s="122">
        <f t="shared" si="13"/>
        <v>10.399781035556456</v>
      </c>
      <c r="P28" s="122">
        <f t="shared" si="13"/>
        <v>7.6095888712293069</v>
      </c>
      <c r="Q28" s="122">
        <f t="shared" si="13"/>
        <v>10.886414791070763</v>
      </c>
      <c r="R28" s="122">
        <f t="shared" si="13"/>
        <v>9.6085482910942819</v>
      </c>
      <c r="S28" s="122">
        <f t="shared" si="13"/>
        <v>9.6028152561713362</v>
      </c>
      <c r="T28" s="122">
        <f t="shared" si="13"/>
        <v>10.016004693257129</v>
      </c>
      <c r="U28" s="122">
        <f t="shared" si="13"/>
        <v>10.729417188140587</v>
      </c>
      <c r="V28" s="122">
        <f t="shared" si="13"/>
        <v>17.287914459818445</v>
      </c>
      <c r="W28" s="122">
        <f t="shared" si="13"/>
        <v>17.870925224292211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1.9927648151798534</v>
      </c>
      <c r="C29" s="98">
        <f>IF(RES_hhdet_fec!C29=0,0,RES_hhdet_fec!C29*1000*11630/RES_hhdet_num!C24)</f>
        <v>2.5017445275210157</v>
      </c>
      <c r="D29" s="98">
        <f>IF(RES_hhdet_fec!D29=0,0,RES_hhdet_fec!D29*1000*11630/RES_hhdet_num!D24)</f>
        <v>2.9764178889762247</v>
      </c>
      <c r="E29" s="98">
        <f>IF(RES_hhdet_fec!E29=0,0,RES_hhdet_fec!E29*1000*11630/RES_hhdet_num!E24)</f>
        <v>8.0790467104855637</v>
      </c>
      <c r="F29" s="98">
        <f>IF(RES_hhdet_fec!F29=0,0,RES_hhdet_fec!F29*1000*11630/RES_hhdet_num!F24)</f>
        <v>3.3050497176040206</v>
      </c>
      <c r="G29" s="98">
        <f>IF(RES_hhdet_fec!G29=0,0,RES_hhdet_fec!G29*1000*11630/RES_hhdet_num!G24)</f>
        <v>4.4098334912270962</v>
      </c>
      <c r="H29" s="98">
        <f>IF(RES_hhdet_fec!H29=0,0,RES_hhdet_fec!H29*1000*11630/RES_hhdet_num!H24)</f>
        <v>12.374529013109228</v>
      </c>
      <c r="I29" s="98">
        <f>IF(RES_hhdet_fec!I29=0,0,RES_hhdet_fec!I29*1000*11630/RES_hhdet_num!I24)</f>
        <v>6.6388961289752606</v>
      </c>
      <c r="J29" s="98">
        <f>IF(RES_hhdet_fec!J29=0,0,RES_hhdet_fec!J29*1000*11630/RES_hhdet_num!J24)</f>
        <v>8.4843704628444545</v>
      </c>
      <c r="K29" s="98">
        <f>IF(RES_hhdet_fec!K29=0,0,RES_hhdet_fec!K29*1000*11630/RES_hhdet_num!K24)</f>
        <v>10.023042465963767</v>
      </c>
      <c r="L29" s="98">
        <f>IF(RES_hhdet_fec!L29=0,0,RES_hhdet_fec!L29*1000*11630/RES_hhdet_num!L24)</f>
        <v>13.99221381324792</v>
      </c>
      <c r="M29" s="98">
        <f>IF(RES_hhdet_fec!M29=0,0,RES_hhdet_fec!M29*1000*11630/RES_hhdet_num!M24)</f>
        <v>11.090546303157051</v>
      </c>
      <c r="N29" s="98">
        <f>IF(RES_hhdet_fec!N29=0,0,RES_hhdet_fec!N29*1000*11630/RES_hhdet_num!N24)</f>
        <v>10.84883675757413</v>
      </c>
      <c r="O29" s="98">
        <f>IF(RES_hhdet_fec!O29=0,0,RES_hhdet_fec!O29*1000*11630/RES_hhdet_num!O24)</f>
        <v>10.399781035556456</v>
      </c>
      <c r="P29" s="98">
        <f>IF(RES_hhdet_fec!P29=0,0,RES_hhdet_fec!P29*1000*11630/RES_hhdet_num!P24)</f>
        <v>7.6095888712293069</v>
      </c>
      <c r="Q29" s="98">
        <f>IF(RES_hhdet_fec!Q29=0,0,RES_hhdet_fec!Q29*1000*11630/RES_hhdet_num!Q24)</f>
        <v>10.886414791070763</v>
      </c>
      <c r="R29" s="98">
        <f>IF(RES_hhdet_fec!R29=0,0,RES_hhdet_fec!R29*1000*11630/RES_hhdet_num!R24)</f>
        <v>9.6085482910942819</v>
      </c>
      <c r="S29" s="98">
        <f>IF(RES_hhdet_fec!S29=0,0,RES_hhdet_fec!S29*1000*11630/RES_hhdet_num!S24)</f>
        <v>9.6028152561713362</v>
      </c>
      <c r="T29" s="98">
        <f>IF(RES_hhdet_fec!T29=0,0,RES_hhdet_fec!T29*1000*11630/RES_hhdet_num!T24)</f>
        <v>10.016004693257129</v>
      </c>
      <c r="U29" s="98">
        <f>IF(RES_hhdet_fec!U29=0,0,RES_hhdet_fec!U29*1000*11630/RES_hhdet_num!U24)</f>
        <v>10.729417188140587</v>
      </c>
      <c r="V29" s="98">
        <f>IF(RES_hhdet_fec!V29=0,0,RES_hhdet_fec!V29*1000*11630/RES_hhdet_num!V24)</f>
        <v>17.287914459818445</v>
      </c>
      <c r="W29" s="98">
        <f>IF(RES_hhdet_fec!W29=0,0,RES_hhdet_fec!W29*1000*11630/RES_hhdet_num!W24)</f>
        <v>17.870925224292211</v>
      </c>
      <c r="DA29" s="63" t="s">
        <v>2268</v>
      </c>
    </row>
    <row r="30" spans="1:105" ht="12" customHeight="1" x14ac:dyDescent="0.25">
      <c r="A30" s="121" t="s">
        <v>55</v>
      </c>
      <c r="B30" s="122">
        <v>1949.74141140078</v>
      </c>
      <c r="C30" s="122">
        <v>1849.462977195556</v>
      </c>
      <c r="D30" s="122">
        <v>1856.1259865914924</v>
      </c>
      <c r="E30" s="122">
        <v>1867.6407689717198</v>
      </c>
      <c r="F30" s="122">
        <v>1962.2625807295997</v>
      </c>
      <c r="G30" s="122">
        <v>2033.0569683898668</v>
      </c>
      <c r="H30" s="122">
        <v>2123.3537353489501</v>
      </c>
      <c r="I30" s="122">
        <v>2151.4180041456725</v>
      </c>
      <c r="J30" s="122">
        <v>2033.9897283539617</v>
      </c>
      <c r="K30" s="122">
        <v>2130.1382832185386</v>
      </c>
      <c r="L30" s="122">
        <v>2085.7480306659186</v>
      </c>
      <c r="M30" s="122">
        <v>2044.0253941374667</v>
      </c>
      <c r="N30" s="122">
        <v>2120.400302059868</v>
      </c>
      <c r="O30" s="122">
        <v>2094.3539817759643</v>
      </c>
      <c r="P30" s="122">
        <v>2159.79800654069</v>
      </c>
      <c r="Q30" s="122">
        <v>2103.7458876848641</v>
      </c>
      <c r="R30" s="122">
        <v>2131.8272883655441</v>
      </c>
      <c r="S30" s="122">
        <v>2099.2007071310845</v>
      </c>
      <c r="T30" s="122">
        <v>2071.2638402043808</v>
      </c>
      <c r="U30" s="122">
        <v>2058.9599349307859</v>
      </c>
      <c r="V30" s="122">
        <v>1901.3205198138808</v>
      </c>
      <c r="W30" s="122">
        <v>1899.5418369020799</v>
      </c>
      <c r="DA30" s="130" t="s">
        <v>2269</v>
      </c>
    </row>
    <row r="31" spans="1:105" ht="12" customHeight="1" x14ac:dyDescent="0.25">
      <c r="A31" s="97" t="s">
        <v>141</v>
      </c>
      <c r="B31" s="98">
        <v>2135.6612338572099</v>
      </c>
      <c r="C31" s="98">
        <v>2052.2206822485214</v>
      </c>
      <c r="D31" s="98">
        <v>2051.1640944650781</v>
      </c>
      <c r="E31" s="98">
        <v>2009.6860586476594</v>
      </c>
      <c r="F31" s="98">
        <v>2137.3318233548166</v>
      </c>
      <c r="G31" s="98">
        <v>2204.0067882124631</v>
      </c>
      <c r="H31" s="98">
        <v>2356.5716434557658</v>
      </c>
      <c r="I31" s="98">
        <v>2369.4060665113461</v>
      </c>
      <c r="J31" s="98">
        <v>2219.9710708749853</v>
      </c>
      <c r="K31" s="98">
        <v>2404.7393210772721</v>
      </c>
      <c r="L31" s="98">
        <v>2367.8006883741527</v>
      </c>
      <c r="M31" s="98">
        <v>2327.8777720978833</v>
      </c>
      <c r="N31" s="98">
        <v>2313.1867846037962</v>
      </c>
      <c r="O31" s="98">
        <v>2264.3638506123243</v>
      </c>
      <c r="P31" s="98">
        <v>2421.7523204919812</v>
      </c>
      <c r="Q31" s="98">
        <v>2197.2716759953214</v>
      </c>
      <c r="R31" s="98">
        <v>2369.3296274626045</v>
      </c>
      <c r="S31" s="98">
        <v>2235.9339408366218</v>
      </c>
      <c r="T31" s="98">
        <v>2091.0918970731091</v>
      </c>
      <c r="U31" s="98">
        <v>2089.4692249960035</v>
      </c>
      <c r="V31" s="98">
        <v>1895.1564998781796</v>
      </c>
      <c r="W31" s="98">
        <v>1921.0107515667016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1691.3143263494235</v>
      </c>
      <c r="H32" s="98">
        <v>1821.9374587291836</v>
      </c>
      <c r="I32" s="98">
        <v>1858.0808899969963</v>
      </c>
      <c r="J32" s="98">
        <v>1700.3371163565439</v>
      </c>
      <c r="K32" s="98">
        <v>1828.1960767939036</v>
      </c>
      <c r="L32" s="98">
        <v>1811.6040568924491</v>
      </c>
      <c r="M32" s="98">
        <v>1775.2137630328134</v>
      </c>
      <c r="N32" s="98">
        <v>1793.5139330729785</v>
      </c>
      <c r="O32" s="98">
        <v>1728.3861746838272</v>
      </c>
      <c r="P32" s="98">
        <v>1845.3262512603624</v>
      </c>
      <c r="Q32" s="98">
        <v>1721.5152799148082</v>
      </c>
      <c r="R32" s="98">
        <v>1911.2429230940559</v>
      </c>
      <c r="S32" s="98">
        <v>1831.1049832115521</v>
      </c>
      <c r="T32" s="98">
        <v>1714.3611951514176</v>
      </c>
      <c r="U32" s="98">
        <v>1767.4269863078996</v>
      </c>
      <c r="V32" s="98">
        <v>1594.3230861606735</v>
      </c>
      <c r="W32" s="98">
        <v>1641.2481769957858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926.98576872012848</v>
      </c>
      <c r="H33" s="101">
        <v>1009.8699716181436</v>
      </c>
      <c r="I33" s="101">
        <v>1073.7683525287468</v>
      </c>
      <c r="J33" s="101">
        <v>899.02567091908566</v>
      </c>
      <c r="K33" s="101">
        <v>980.15058967254618</v>
      </c>
      <c r="L33" s="101">
        <v>974.31690957961428</v>
      </c>
      <c r="M33" s="101">
        <v>931.14380169472031</v>
      </c>
      <c r="N33" s="101">
        <v>954.16295102811489</v>
      </c>
      <c r="O33" s="101">
        <v>794.31965555710997</v>
      </c>
      <c r="P33" s="101">
        <v>802.62166650471443</v>
      </c>
      <c r="Q33" s="101">
        <v>796.92350962187118</v>
      </c>
      <c r="R33" s="101">
        <v>1011.446760198713</v>
      </c>
      <c r="S33" s="101">
        <v>995.00523162111438</v>
      </c>
      <c r="T33" s="101">
        <v>867.86970987966799</v>
      </c>
      <c r="U33" s="101">
        <v>901.97009892114454</v>
      </c>
      <c r="V33" s="101">
        <v>710.68649910992553</v>
      </c>
      <c r="W33" s="101">
        <v>767.29227924294366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764.32855762929501</v>
      </c>
      <c r="H34" s="104">
        <v>812.0674871110399</v>
      </c>
      <c r="I34" s="104">
        <v>784.31253746824973</v>
      </c>
      <c r="J34" s="104">
        <v>801.31144543745825</v>
      </c>
      <c r="K34" s="104">
        <v>848.04548712135738</v>
      </c>
      <c r="L34" s="104">
        <v>837.28714731283469</v>
      </c>
      <c r="M34" s="104">
        <v>844.06996133809309</v>
      </c>
      <c r="N34" s="104">
        <v>839.35098204486326</v>
      </c>
      <c r="O34" s="104">
        <v>934.06651912671737</v>
      </c>
      <c r="P34" s="104">
        <v>1042.7045847556478</v>
      </c>
      <c r="Q34" s="104">
        <v>924.59177029293699</v>
      </c>
      <c r="R34" s="104">
        <v>899.79616289534249</v>
      </c>
      <c r="S34" s="104">
        <v>836.0997515904379</v>
      </c>
      <c r="T34" s="104">
        <v>846.49148527174998</v>
      </c>
      <c r="U34" s="104">
        <v>865.45688738675506</v>
      </c>
      <c r="V34" s="104">
        <v>883.63658705074795</v>
      </c>
      <c r="W34" s="104">
        <v>873.95589775284213</v>
      </c>
      <c r="DA34" s="132" t="s">
        <v>2273</v>
      </c>
    </row>
    <row r="35" spans="1:105" ht="12" customHeight="1" x14ac:dyDescent="0.25">
      <c r="A35" s="106" t="s">
        <v>122</v>
      </c>
      <c r="B35" s="101">
        <v>1935.4706306810656</v>
      </c>
      <c r="C35" s="101">
        <v>1835.2194109737209</v>
      </c>
      <c r="D35" s="101">
        <v>1842.4879111215184</v>
      </c>
      <c r="E35" s="101">
        <v>1857.5076614233176</v>
      </c>
      <c r="F35" s="101">
        <v>1935.406357923333</v>
      </c>
      <c r="G35" s="101">
        <v>2000.0183986078036</v>
      </c>
      <c r="H35" s="101">
        <v>2079.970242184072</v>
      </c>
      <c r="I35" s="101">
        <v>2120.2927768175423</v>
      </c>
      <c r="J35" s="101">
        <v>2015.4685180232932</v>
      </c>
      <c r="K35" s="101">
        <v>2114.0875834954613</v>
      </c>
      <c r="L35" s="101">
        <v>2076.6651234837955</v>
      </c>
      <c r="M35" s="101">
        <v>2041.4124605190177</v>
      </c>
      <c r="N35" s="101">
        <v>2134.9379486612756</v>
      </c>
      <c r="O35" s="101">
        <v>2124.227364165813</v>
      </c>
      <c r="P35" s="101">
        <v>2185.6577471776764</v>
      </c>
      <c r="Q35" s="101">
        <v>2154.3277707979532</v>
      </c>
      <c r="R35" s="101">
        <v>2159.7599474867652</v>
      </c>
      <c r="S35" s="101">
        <v>2141.1272671712345</v>
      </c>
      <c r="T35" s="101">
        <v>2127.32266688861</v>
      </c>
      <c r="U35" s="101">
        <v>2108.5528167943153</v>
      </c>
      <c r="V35" s="101">
        <v>1952.2967925423791</v>
      </c>
      <c r="W35" s="101">
        <v>1944.0936427869253</v>
      </c>
      <c r="DA35" s="131" t="s">
        <v>2274</v>
      </c>
    </row>
    <row r="36" spans="1:105" ht="12" customHeight="1" x14ac:dyDescent="0.25">
      <c r="A36" s="107" t="s">
        <v>121</v>
      </c>
      <c r="B36" s="104">
        <v>1546.3955489762484</v>
      </c>
      <c r="C36" s="104">
        <v>1449.2678813558962</v>
      </c>
      <c r="D36" s="104">
        <v>1465.184805145662</v>
      </c>
      <c r="E36" s="104">
        <v>1484.9162116539746</v>
      </c>
      <c r="F36" s="104">
        <v>1540.7905057270225</v>
      </c>
      <c r="G36" s="104">
        <v>1610.8741305520166</v>
      </c>
      <c r="H36" s="104">
        <v>1687.6638831422931</v>
      </c>
      <c r="I36" s="104">
        <v>1737.6471511715554</v>
      </c>
      <c r="J36" s="104">
        <v>1620.7005239729899</v>
      </c>
      <c r="K36" s="104">
        <v>1706.2371814447445</v>
      </c>
      <c r="L36" s="104">
        <v>1680.1024813980709</v>
      </c>
      <c r="M36" s="104">
        <v>1647.7604396675601</v>
      </c>
      <c r="N36" s="104">
        <v>1736.6666890226938</v>
      </c>
      <c r="O36" s="104">
        <v>1692.66400077145</v>
      </c>
      <c r="P36" s="104">
        <v>1735.853822119582</v>
      </c>
      <c r="Q36" s="104">
        <v>1732.6345659093895</v>
      </c>
      <c r="R36" s="104">
        <v>1790.1683611512215</v>
      </c>
      <c r="S36" s="104">
        <v>1795.4617852973372</v>
      </c>
      <c r="T36" s="104">
        <v>1786.734055640869</v>
      </c>
      <c r="U36" s="104">
        <v>1793.4390578515417</v>
      </c>
      <c r="V36" s="104">
        <v>1649.4016509123328</v>
      </c>
      <c r="W36" s="104">
        <v>1664.0291548862911</v>
      </c>
      <c r="DA36" s="132" t="s">
        <v>2275</v>
      </c>
    </row>
    <row r="37" spans="1:105" ht="12" customHeight="1" x14ac:dyDescent="0.25">
      <c r="A37" s="108" t="s">
        <v>53</v>
      </c>
      <c r="B37" s="98">
        <v>838.84540962659923</v>
      </c>
      <c r="C37" s="98">
        <v>763.23039798489276</v>
      </c>
      <c r="D37" s="98">
        <v>784.33275659212154</v>
      </c>
      <c r="E37" s="98">
        <v>804.21914096737794</v>
      </c>
      <c r="F37" s="98">
        <v>792.28942737549187</v>
      </c>
      <c r="G37" s="98">
        <v>841.64927673637669</v>
      </c>
      <c r="H37" s="98">
        <v>890.59771822441678</v>
      </c>
      <c r="I37" s="98">
        <v>957.15550823257911</v>
      </c>
      <c r="J37" s="98">
        <v>811.75327385812045</v>
      </c>
      <c r="K37" s="98">
        <v>871.89593721516007</v>
      </c>
      <c r="L37" s="98">
        <v>861.75388476600892</v>
      </c>
      <c r="M37" s="98">
        <v>825.71170788957636</v>
      </c>
      <c r="N37" s="98">
        <v>885.12961492582053</v>
      </c>
      <c r="O37" s="98">
        <v>746.21574239166864</v>
      </c>
      <c r="P37" s="98">
        <v>727.27587458592905</v>
      </c>
      <c r="Q37" s="98">
        <v>769.47956553795848</v>
      </c>
      <c r="R37" s="98">
        <v>924.98197867631723</v>
      </c>
      <c r="S37" s="98">
        <v>961.09122625406155</v>
      </c>
      <c r="T37" s="98">
        <v>905.39834264299122</v>
      </c>
      <c r="U37" s="98">
        <v>917.33888895193161</v>
      </c>
      <c r="V37" s="98">
        <v>745.80190831678431</v>
      </c>
      <c r="W37" s="98">
        <v>793.75970066531488</v>
      </c>
      <c r="DA37" s="63" t="s">
        <v>2276</v>
      </c>
    </row>
    <row r="38" spans="1:105" ht="12" customHeight="1" x14ac:dyDescent="0.25">
      <c r="A38" s="108" t="s">
        <v>52</v>
      </c>
      <c r="B38" s="98">
        <v>707.55013934964893</v>
      </c>
      <c r="C38" s="98">
        <v>686.03748337100342</v>
      </c>
      <c r="D38" s="98">
        <v>680.85204855354039</v>
      </c>
      <c r="E38" s="98">
        <v>680.69707068659659</v>
      </c>
      <c r="F38" s="98">
        <v>748.50107835153074</v>
      </c>
      <c r="G38" s="98">
        <v>769.22485381563979</v>
      </c>
      <c r="H38" s="98">
        <v>797.06616491787634</v>
      </c>
      <c r="I38" s="98">
        <v>780.49164293897627</v>
      </c>
      <c r="J38" s="98">
        <v>808.94725011486946</v>
      </c>
      <c r="K38" s="98">
        <v>834.34124422958462</v>
      </c>
      <c r="L38" s="98">
        <v>818.3485966320618</v>
      </c>
      <c r="M38" s="98">
        <v>822.04873177798356</v>
      </c>
      <c r="N38" s="98">
        <v>851.53707409687308</v>
      </c>
      <c r="O38" s="98">
        <v>946.44825837978135</v>
      </c>
      <c r="P38" s="98">
        <v>1008.5779475336528</v>
      </c>
      <c r="Q38" s="98">
        <v>963.15500037143102</v>
      </c>
      <c r="R38" s="98">
        <v>865.18638247490424</v>
      </c>
      <c r="S38" s="98">
        <v>834.37055904327576</v>
      </c>
      <c r="T38" s="98">
        <v>881.33571299787798</v>
      </c>
      <c r="U38" s="98">
        <v>876.10016889961003</v>
      </c>
      <c r="V38" s="98">
        <v>903.59974259554849</v>
      </c>
      <c r="W38" s="98">
        <v>870.26945422097606</v>
      </c>
      <c r="DA38" s="63" t="s">
        <v>2277</v>
      </c>
    </row>
    <row r="39" spans="1:105" ht="12" customHeight="1" x14ac:dyDescent="0.25">
      <c r="A39" s="121" t="s">
        <v>54</v>
      </c>
      <c r="B39" s="122">
        <v>308.81615687467354</v>
      </c>
      <c r="C39" s="122">
        <v>306.10548922986044</v>
      </c>
      <c r="D39" s="122">
        <v>299.81770316631787</v>
      </c>
      <c r="E39" s="122">
        <v>324.90567971892386</v>
      </c>
      <c r="F39" s="122">
        <v>326.43207686438524</v>
      </c>
      <c r="G39" s="122">
        <v>338.40384622948659</v>
      </c>
      <c r="H39" s="122">
        <v>328.47458835897254</v>
      </c>
      <c r="I39" s="122">
        <v>322.11444978746579</v>
      </c>
      <c r="J39" s="122">
        <v>281.29268130838051</v>
      </c>
      <c r="K39" s="122">
        <v>292.09923517689845</v>
      </c>
      <c r="L39" s="122">
        <v>290.02200709089118</v>
      </c>
      <c r="M39" s="122">
        <v>273.91282690705179</v>
      </c>
      <c r="N39" s="122">
        <v>286.21189778816864</v>
      </c>
      <c r="O39" s="122">
        <v>287.42278625425234</v>
      </c>
      <c r="P39" s="122">
        <v>292.04921631453766</v>
      </c>
      <c r="Q39" s="122">
        <v>303.92311807247484</v>
      </c>
      <c r="R39" s="122">
        <v>303.51816323793452</v>
      </c>
      <c r="S39" s="122">
        <v>301.73995398988598</v>
      </c>
      <c r="T39" s="122">
        <v>298.20007362322497</v>
      </c>
      <c r="U39" s="122">
        <v>291.51456424029072</v>
      </c>
      <c r="V39" s="122">
        <v>299.05362554167812</v>
      </c>
      <c r="W39" s="122">
        <v>296.50243476586155</v>
      </c>
      <c r="DA39" s="130" t="s">
        <v>2278</v>
      </c>
    </row>
    <row r="40" spans="1:105" ht="12" customHeight="1" x14ac:dyDescent="0.25">
      <c r="A40" s="97" t="s">
        <v>50</v>
      </c>
      <c r="B40" s="98">
        <v>380.59121483733327</v>
      </c>
      <c r="C40" s="98">
        <v>368.23398327377595</v>
      </c>
      <c r="D40" s="98">
        <v>365.62583403568823</v>
      </c>
      <c r="E40" s="98">
        <v>406.60884856585892</v>
      </c>
      <c r="F40" s="98">
        <v>403.88859589895048</v>
      </c>
      <c r="G40" s="98">
        <v>396.562250286329</v>
      </c>
      <c r="H40" s="98">
        <v>412.29400467007872</v>
      </c>
      <c r="I40" s="98">
        <v>405.52092097287732</v>
      </c>
      <c r="J40" s="98">
        <v>343.96639204275982</v>
      </c>
      <c r="K40" s="98">
        <v>369.1491869712217</v>
      </c>
      <c r="L40" s="98">
        <v>354.21880272614248</v>
      </c>
      <c r="M40" s="98">
        <v>352.62881381701555</v>
      </c>
      <c r="N40" s="98">
        <v>355.77765498273675</v>
      </c>
      <c r="O40" s="98">
        <v>352.14389654059437</v>
      </c>
      <c r="P40" s="98">
        <v>383.53145249665891</v>
      </c>
      <c r="Q40" s="98">
        <v>368.76498909130044</v>
      </c>
      <c r="R40" s="98">
        <v>394.12770452458983</v>
      </c>
      <c r="S40" s="98">
        <v>387.31606599826262</v>
      </c>
      <c r="T40" s="98">
        <v>383.62136061477878</v>
      </c>
      <c r="U40" s="98">
        <v>397.98481021351614</v>
      </c>
      <c r="V40" s="98">
        <v>382.04501353994931</v>
      </c>
      <c r="W40" s="98">
        <v>398.75182901182131</v>
      </c>
      <c r="DA40" s="63" t="s">
        <v>2279</v>
      </c>
    </row>
    <row r="41" spans="1:105" ht="12" customHeight="1" x14ac:dyDescent="0.25">
      <c r="A41" s="109" t="s">
        <v>120</v>
      </c>
      <c r="B41" s="33">
        <v>306.05458737996673</v>
      </c>
      <c r="C41" s="33">
        <v>303.622341678174</v>
      </c>
      <c r="D41" s="33">
        <v>297.00898752819876</v>
      </c>
      <c r="E41" s="33">
        <v>321.25796861281833</v>
      </c>
      <c r="F41" s="33">
        <v>322.64480062391237</v>
      </c>
      <c r="G41" s="33">
        <v>335.27095059973425</v>
      </c>
      <c r="H41" s="33">
        <v>323.39854855014977</v>
      </c>
      <c r="I41" s="33">
        <v>316.63651812731558</v>
      </c>
      <c r="J41" s="33">
        <v>277.01193723705688</v>
      </c>
      <c r="K41" s="33">
        <v>286.51384920306725</v>
      </c>
      <c r="L41" s="33">
        <v>285.26514407206844</v>
      </c>
      <c r="M41" s="33">
        <v>267.92045945102103</v>
      </c>
      <c r="N41" s="33">
        <v>280.80427360480945</v>
      </c>
      <c r="O41" s="33">
        <v>282.36079997487366</v>
      </c>
      <c r="P41" s="33">
        <v>284.79391058471487</v>
      </c>
      <c r="Q41" s="33">
        <v>298.80719353079155</v>
      </c>
      <c r="R41" s="33">
        <v>296.30843114652413</v>
      </c>
      <c r="S41" s="33">
        <v>294.91174945558669</v>
      </c>
      <c r="T41" s="33">
        <v>291.49072305529154</v>
      </c>
      <c r="U41" s="33">
        <v>283.36860399846591</v>
      </c>
      <c r="V41" s="33">
        <v>293.2711513293292</v>
      </c>
      <c r="W41" s="33">
        <v>289.71418755788312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25404.147935509485</v>
      </c>
      <c r="C43" s="117">
        <f t="shared" si="14"/>
        <v>26076.50232800248</v>
      </c>
      <c r="D43" s="117">
        <f t="shared" si="14"/>
        <v>23049.800810897628</v>
      </c>
      <c r="E43" s="117">
        <f t="shared" si="14"/>
        <v>25018.96303616916</v>
      </c>
      <c r="F43" s="117">
        <f t="shared" si="14"/>
        <v>23671.99673193771</v>
      </c>
      <c r="G43" s="117">
        <f t="shared" si="14"/>
        <v>23389.416783905439</v>
      </c>
      <c r="H43" s="117">
        <f t="shared" si="14"/>
        <v>21179.103192441064</v>
      </c>
      <c r="I43" s="117">
        <f t="shared" si="14"/>
        <v>18506.645347769907</v>
      </c>
      <c r="J43" s="117">
        <f t="shared" si="14"/>
        <v>23233.782170562281</v>
      </c>
      <c r="K43" s="117">
        <f t="shared" si="14"/>
        <v>20383.531959965319</v>
      </c>
      <c r="L43" s="117">
        <f t="shared" si="14"/>
        <v>22365.05450047478</v>
      </c>
      <c r="M43" s="117">
        <f t="shared" si="14"/>
        <v>19120.750001384418</v>
      </c>
      <c r="N43" s="117">
        <f t="shared" si="14"/>
        <v>19265.651241301613</v>
      </c>
      <c r="O43" s="117">
        <f t="shared" si="14"/>
        <v>20554.280039811627</v>
      </c>
      <c r="P43" s="117">
        <f t="shared" si="14"/>
        <v>16843.899189025811</v>
      </c>
      <c r="Q43" s="117">
        <f t="shared" si="14"/>
        <v>19614.534834417307</v>
      </c>
      <c r="R43" s="117">
        <f t="shared" ref="R43:V43" si="15">R44+R47+R49+R58</f>
        <v>18118.181354299184</v>
      </c>
      <c r="S43" s="117">
        <f t="shared" si="15"/>
        <v>18249.924645739469</v>
      </c>
      <c r="T43" s="117">
        <f t="shared" si="15"/>
        <v>17900.008954303881</v>
      </c>
      <c r="U43" s="117">
        <f t="shared" si="15"/>
        <v>16898.341517699144</v>
      </c>
      <c r="V43" s="117">
        <f t="shared" si="15"/>
        <v>18041.005406304517</v>
      </c>
      <c r="W43" s="117">
        <f t="shared" ref="W43" si="16">W44+W47+W49+W58</f>
        <v>17791.301827644664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23049.377422374706</v>
      </c>
      <c r="C44" s="122">
        <f t="shared" si="17"/>
        <v>23814.455007528333</v>
      </c>
      <c r="D44" s="122">
        <f t="shared" si="17"/>
        <v>20829.467668960217</v>
      </c>
      <c r="E44" s="122">
        <f t="shared" si="17"/>
        <v>22738.621366872696</v>
      </c>
      <c r="F44" s="122">
        <f t="shared" si="17"/>
        <v>21230.533532154368</v>
      </c>
      <c r="G44" s="122">
        <f t="shared" si="17"/>
        <v>20847.20585131149</v>
      </c>
      <c r="H44" s="122">
        <f t="shared" si="17"/>
        <v>18591.113916898063</v>
      </c>
      <c r="I44" s="122">
        <f t="shared" si="17"/>
        <v>15965.99057276963</v>
      </c>
      <c r="J44" s="122">
        <f t="shared" si="17"/>
        <v>20661.743153526379</v>
      </c>
      <c r="K44" s="122">
        <f t="shared" si="17"/>
        <v>17789.801447991609</v>
      </c>
      <c r="L44" s="122">
        <f t="shared" si="17"/>
        <v>19825.850524839716</v>
      </c>
      <c r="M44" s="122">
        <f t="shared" si="17"/>
        <v>16570.20853816739</v>
      </c>
      <c r="N44" s="122">
        <f t="shared" si="17"/>
        <v>16692.322126410872</v>
      </c>
      <c r="O44" s="122">
        <f t="shared" si="17"/>
        <v>18021.558607099236</v>
      </c>
      <c r="P44" s="122">
        <f t="shared" si="17"/>
        <v>14208.390091098785</v>
      </c>
      <c r="Q44" s="122">
        <f t="shared" si="17"/>
        <v>16949.700258177782</v>
      </c>
      <c r="R44" s="122">
        <f t="shared" ref="R44:V44" si="18">SUM(R45:R46)</f>
        <v>15524.463178078789</v>
      </c>
      <c r="S44" s="122">
        <f t="shared" si="18"/>
        <v>15686.711451882054</v>
      </c>
      <c r="T44" s="122">
        <f t="shared" si="18"/>
        <v>15381.758320782714</v>
      </c>
      <c r="U44" s="122">
        <f t="shared" si="18"/>
        <v>14445.226845634421</v>
      </c>
      <c r="V44" s="122">
        <f t="shared" si="18"/>
        <v>15699.260617306591</v>
      </c>
      <c r="W44" s="122">
        <f t="shared" ref="W44" si="19">SUM(W45:W46)</f>
        <v>15461.446041303074</v>
      </c>
      <c r="DA44" s="130" t="s">
        <v>2282</v>
      </c>
    </row>
    <row r="45" spans="1:105" ht="12" customHeight="1" x14ac:dyDescent="0.25">
      <c r="A45" s="97" t="s">
        <v>216</v>
      </c>
      <c r="B45" s="98">
        <v>22796.892552459634</v>
      </c>
      <c r="C45" s="98">
        <v>23557.948609618728</v>
      </c>
      <c r="D45" s="98">
        <v>20608.363828928799</v>
      </c>
      <c r="E45" s="98">
        <v>22497.561831866667</v>
      </c>
      <c r="F45" s="98">
        <v>21001.56247683943</v>
      </c>
      <c r="G45" s="98">
        <v>20622.763152625812</v>
      </c>
      <c r="H45" s="98">
        <v>18393.274957655474</v>
      </c>
      <c r="I45" s="98">
        <v>15796.700969785597</v>
      </c>
      <c r="J45" s="98">
        <v>20439.127391592687</v>
      </c>
      <c r="K45" s="98">
        <v>17597.543994625234</v>
      </c>
      <c r="L45" s="98">
        <v>19610.380432168837</v>
      </c>
      <c r="M45" s="98">
        <v>16388.098696353209</v>
      </c>
      <c r="N45" s="98">
        <v>16505.073184656005</v>
      </c>
      <c r="O45" s="98">
        <v>17814.677185032822</v>
      </c>
      <c r="P45" s="98">
        <v>14044.794156007227</v>
      </c>
      <c r="Q45" s="98">
        <v>16753.817884409487</v>
      </c>
      <c r="R45" s="98">
        <v>15342.95372594421</v>
      </c>
      <c r="S45" s="98">
        <v>15500.724747008453</v>
      </c>
      <c r="T45" s="98">
        <v>15195.435325111495</v>
      </c>
      <c r="U45" s="98">
        <v>14265.971481233772</v>
      </c>
      <c r="V45" s="98">
        <v>15503.169042018688</v>
      </c>
      <c r="W45" s="98">
        <v>15263.417759799069</v>
      </c>
      <c r="DA45" s="63" t="s">
        <v>2283</v>
      </c>
    </row>
    <row r="46" spans="1:105" ht="12" customHeight="1" x14ac:dyDescent="0.25">
      <c r="A46" s="97" t="s">
        <v>53</v>
      </c>
      <c r="B46" s="98">
        <v>252.48486991507212</v>
      </c>
      <c r="C46" s="98">
        <v>256.50639790960554</v>
      </c>
      <c r="D46" s="98">
        <v>221.10384003141826</v>
      </c>
      <c r="E46" s="98">
        <v>241.05953500602871</v>
      </c>
      <c r="F46" s="98">
        <v>228.97105531493705</v>
      </c>
      <c r="G46" s="98">
        <v>224.4426986856771</v>
      </c>
      <c r="H46" s="98">
        <v>197.83895924258815</v>
      </c>
      <c r="I46" s="98">
        <v>169.28960298403203</v>
      </c>
      <c r="J46" s="98">
        <v>222.6157619336912</v>
      </c>
      <c r="K46" s="98">
        <v>192.25745336637692</v>
      </c>
      <c r="L46" s="98">
        <v>215.4700926708787</v>
      </c>
      <c r="M46" s="98">
        <v>182.10984181418149</v>
      </c>
      <c r="N46" s="98">
        <v>187.24894175486693</v>
      </c>
      <c r="O46" s="98">
        <v>206.88142206641496</v>
      </c>
      <c r="P46" s="98">
        <v>163.59593509155815</v>
      </c>
      <c r="Q46" s="98">
        <v>195.88237376829582</v>
      </c>
      <c r="R46" s="98">
        <v>181.50945213457911</v>
      </c>
      <c r="S46" s="98">
        <v>185.98670487360144</v>
      </c>
      <c r="T46" s="98">
        <v>186.32299567121848</v>
      </c>
      <c r="U46" s="98">
        <v>179.25536440065011</v>
      </c>
      <c r="V46" s="98">
        <v>196.09157528790305</v>
      </c>
      <c r="W46" s="98">
        <v>198.0282815040047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1.9902749670771736</v>
      </c>
      <c r="C47" s="122">
        <f t="shared" si="20"/>
        <v>2.5044830642519016</v>
      </c>
      <c r="D47" s="122">
        <f t="shared" si="20"/>
        <v>2.9697348291892069</v>
      </c>
      <c r="E47" s="122">
        <f t="shared" si="20"/>
        <v>7.5694900029174272</v>
      </c>
      <c r="F47" s="122">
        <f t="shared" si="20"/>
        <v>3.447115665071212</v>
      </c>
      <c r="G47" s="122">
        <f t="shared" si="20"/>
        <v>4.6591915884806712</v>
      </c>
      <c r="H47" s="122">
        <f t="shared" si="20"/>
        <v>11.083894594302212</v>
      </c>
      <c r="I47" s="122">
        <f t="shared" si="20"/>
        <v>5.3719668326602168</v>
      </c>
      <c r="J47" s="122">
        <f t="shared" si="20"/>
        <v>6.3684515994066881</v>
      </c>
      <c r="K47" s="122">
        <f t="shared" si="20"/>
        <v>7.5132768179694942</v>
      </c>
      <c r="L47" s="122">
        <f t="shared" si="20"/>
        <v>10.615099326060363</v>
      </c>
      <c r="M47" s="122">
        <f t="shared" si="20"/>
        <v>8.2125061878426084</v>
      </c>
      <c r="N47" s="122">
        <f t="shared" si="20"/>
        <v>8.3964250119224939</v>
      </c>
      <c r="O47" s="122">
        <f t="shared" si="20"/>
        <v>8.9228758423517505</v>
      </c>
      <c r="P47" s="122">
        <f t="shared" si="20"/>
        <v>7.5641828827960644</v>
      </c>
      <c r="Q47" s="122">
        <f t="shared" si="20"/>
        <v>11.979789741201799</v>
      </c>
      <c r="R47" s="122">
        <f t="shared" si="20"/>
        <v>11.198983885216148</v>
      </c>
      <c r="S47" s="122">
        <f t="shared" si="20"/>
        <v>11.259994495553286</v>
      </c>
      <c r="T47" s="122">
        <f t="shared" si="20"/>
        <v>11.165867068351439</v>
      </c>
      <c r="U47" s="122">
        <f t="shared" si="20"/>
        <v>10.964327626019566</v>
      </c>
      <c r="V47" s="122">
        <f t="shared" si="20"/>
        <v>16.253349237889346</v>
      </c>
      <c r="W47" s="122">
        <f t="shared" si="20"/>
        <v>15.670719542287966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1.9902749670771736</v>
      </c>
      <c r="C48" s="98">
        <f>IF(RES_hhdet_fec!C48=0,0,RES_hhdet_fec!C48*1000*11630/RES_hhdet_num!C43)</f>
        <v>2.5044830642519016</v>
      </c>
      <c r="D48" s="98">
        <f>IF(RES_hhdet_fec!D48=0,0,RES_hhdet_fec!D48*1000*11630/RES_hhdet_num!D43)</f>
        <v>2.9697348291892069</v>
      </c>
      <c r="E48" s="98">
        <f>IF(RES_hhdet_fec!E48=0,0,RES_hhdet_fec!E48*1000*11630/RES_hhdet_num!E43)</f>
        <v>7.5694900029174272</v>
      </c>
      <c r="F48" s="98">
        <f>IF(RES_hhdet_fec!F48=0,0,RES_hhdet_fec!F48*1000*11630/RES_hhdet_num!F43)</f>
        <v>3.447115665071212</v>
      </c>
      <c r="G48" s="98">
        <f>IF(RES_hhdet_fec!G48=0,0,RES_hhdet_fec!G48*1000*11630/RES_hhdet_num!G43)</f>
        <v>4.6591915884806712</v>
      </c>
      <c r="H48" s="98">
        <f>IF(RES_hhdet_fec!H48=0,0,RES_hhdet_fec!H48*1000*11630/RES_hhdet_num!H43)</f>
        <v>11.083894594302212</v>
      </c>
      <c r="I48" s="98">
        <f>IF(RES_hhdet_fec!I48=0,0,RES_hhdet_fec!I48*1000*11630/RES_hhdet_num!I43)</f>
        <v>5.3719668326602168</v>
      </c>
      <c r="J48" s="98">
        <f>IF(RES_hhdet_fec!J48=0,0,RES_hhdet_fec!J48*1000*11630/RES_hhdet_num!J43)</f>
        <v>6.3684515994066881</v>
      </c>
      <c r="K48" s="98">
        <f>IF(RES_hhdet_fec!K48=0,0,RES_hhdet_fec!K48*1000*11630/RES_hhdet_num!K43)</f>
        <v>7.5132768179694942</v>
      </c>
      <c r="L48" s="98">
        <f>IF(RES_hhdet_fec!L48=0,0,RES_hhdet_fec!L48*1000*11630/RES_hhdet_num!L43)</f>
        <v>10.615099326060363</v>
      </c>
      <c r="M48" s="98">
        <f>IF(RES_hhdet_fec!M48=0,0,RES_hhdet_fec!M48*1000*11630/RES_hhdet_num!M43)</f>
        <v>8.2125061878426084</v>
      </c>
      <c r="N48" s="98">
        <f>IF(RES_hhdet_fec!N48=0,0,RES_hhdet_fec!N48*1000*11630/RES_hhdet_num!N43)</f>
        <v>8.3964250119224939</v>
      </c>
      <c r="O48" s="98">
        <f>IF(RES_hhdet_fec!O48=0,0,RES_hhdet_fec!O48*1000*11630/RES_hhdet_num!O43)</f>
        <v>8.9228758423517505</v>
      </c>
      <c r="P48" s="98">
        <f>IF(RES_hhdet_fec!P48=0,0,RES_hhdet_fec!P48*1000*11630/RES_hhdet_num!P43)</f>
        <v>7.5641828827960644</v>
      </c>
      <c r="Q48" s="98">
        <f>IF(RES_hhdet_fec!Q48=0,0,RES_hhdet_fec!Q48*1000*11630/RES_hhdet_num!Q43)</f>
        <v>11.979789741201799</v>
      </c>
      <c r="R48" s="98">
        <f>IF(RES_hhdet_fec!R48=0,0,RES_hhdet_fec!R48*1000*11630/RES_hhdet_num!R43)</f>
        <v>11.198983885216148</v>
      </c>
      <c r="S48" s="98">
        <f>IF(RES_hhdet_fec!S48=0,0,RES_hhdet_fec!S48*1000*11630/RES_hhdet_num!S43)</f>
        <v>11.259994495553286</v>
      </c>
      <c r="T48" s="98">
        <f>IF(RES_hhdet_fec!T48=0,0,RES_hhdet_fec!T48*1000*11630/RES_hhdet_num!T43)</f>
        <v>11.165867068351439</v>
      </c>
      <c r="U48" s="98">
        <f>IF(RES_hhdet_fec!U48=0,0,RES_hhdet_fec!U48*1000*11630/RES_hhdet_num!U43)</f>
        <v>10.964327626019566</v>
      </c>
      <c r="V48" s="98">
        <f>IF(RES_hhdet_fec!V48=0,0,RES_hhdet_fec!V48*1000*11630/RES_hhdet_num!V43)</f>
        <v>16.253349237889346</v>
      </c>
      <c r="W48" s="98">
        <f>IF(RES_hhdet_fec!W48=0,0,RES_hhdet_fec!W48*1000*11630/RES_hhdet_num!W43)</f>
        <v>15.670719542287966</v>
      </c>
      <c r="DA48" s="63" t="s">
        <v>2286</v>
      </c>
    </row>
    <row r="49" spans="1:105" ht="12" customHeight="1" x14ac:dyDescent="0.25">
      <c r="A49" s="121" t="s">
        <v>55</v>
      </c>
      <c r="B49" s="122">
        <v>2043.9635980379176</v>
      </c>
      <c r="C49" s="122">
        <v>1953.3621662337587</v>
      </c>
      <c r="D49" s="122">
        <v>1917.5089205993179</v>
      </c>
      <c r="E49" s="122">
        <v>1948.1114425087326</v>
      </c>
      <c r="F49" s="122">
        <v>2111.6394429842981</v>
      </c>
      <c r="G49" s="122">
        <v>2198.8222210296999</v>
      </c>
      <c r="H49" s="122">
        <v>2248.2290868147193</v>
      </c>
      <c r="I49" s="122">
        <v>2213.1053725990128</v>
      </c>
      <c r="J49" s="122">
        <v>2284.3219155496399</v>
      </c>
      <c r="K49" s="122">
        <v>2294.1130300726941</v>
      </c>
      <c r="L49" s="122">
        <v>2238.6121479108201</v>
      </c>
      <c r="M49" s="122">
        <v>2268.5836248425999</v>
      </c>
      <c r="N49" s="122">
        <v>2278.910308844605</v>
      </c>
      <c r="O49" s="122">
        <v>2236.4498951219125</v>
      </c>
      <c r="P49" s="122">
        <v>2335.6915581293324</v>
      </c>
      <c r="Q49" s="122">
        <v>2348.5226819305785</v>
      </c>
      <c r="R49" s="122">
        <v>2278.5053989872713</v>
      </c>
      <c r="S49" s="122">
        <v>2249.5416763069866</v>
      </c>
      <c r="T49" s="122">
        <v>2208.3173798158928</v>
      </c>
      <c r="U49" s="122">
        <v>2150.3614320072575</v>
      </c>
      <c r="V49" s="122">
        <v>2025.6495546591107</v>
      </c>
      <c r="W49" s="122">
        <v>2016.6939047026838</v>
      </c>
      <c r="DA49" s="130" t="s">
        <v>2287</v>
      </c>
    </row>
    <row r="50" spans="1:105" ht="12" customHeight="1" x14ac:dyDescent="0.25">
      <c r="A50" s="97" t="s">
        <v>138</v>
      </c>
      <c r="B50" s="98">
        <v>2382.5801319101756</v>
      </c>
      <c r="C50" s="98">
        <v>2307.5151805025953</v>
      </c>
      <c r="D50" s="98">
        <v>2128.9098053366151</v>
      </c>
      <c r="E50" s="98">
        <v>2201.2868544655271</v>
      </c>
      <c r="F50" s="98">
        <v>2551.6643746084824</v>
      </c>
      <c r="G50" s="98">
        <v>2648.5366141111622</v>
      </c>
      <c r="H50" s="98">
        <v>2602.5980084734842</v>
      </c>
      <c r="I50" s="98">
        <v>2400.150294587906</v>
      </c>
      <c r="J50" s="98">
        <v>2771.0305080397648</v>
      </c>
      <c r="K50" s="98">
        <v>2618.5399261328089</v>
      </c>
      <c r="L50" s="98">
        <v>2525.3815900708282</v>
      </c>
      <c r="M50" s="98">
        <v>2648.4203441395098</v>
      </c>
      <c r="N50" s="98">
        <v>2544.7002822664658</v>
      </c>
      <c r="O50" s="98">
        <v>2471.9018025751052</v>
      </c>
      <c r="P50" s="98">
        <v>2636.2175607067825</v>
      </c>
      <c r="Q50" s="98">
        <v>2718.1452039923411</v>
      </c>
      <c r="R50" s="98">
        <v>2539.2471030443785</v>
      </c>
      <c r="S50" s="98">
        <v>2505.863279210525</v>
      </c>
      <c r="T50" s="98">
        <v>2435.4194593998113</v>
      </c>
      <c r="U50" s="98">
        <v>2310.4026095601944</v>
      </c>
      <c r="V50" s="98">
        <v>2214.5488935283547</v>
      </c>
      <c r="W50" s="98">
        <v>2181.7839442881068</v>
      </c>
      <c r="DA50" s="63" t="s">
        <v>2288</v>
      </c>
    </row>
    <row r="51" spans="1:105" ht="12" customHeight="1" x14ac:dyDescent="0.25">
      <c r="A51" s="97" t="s">
        <v>137</v>
      </c>
      <c r="B51" s="98">
        <v>1733.2534447329394</v>
      </c>
      <c r="C51" s="98">
        <v>1650.0145512811569</v>
      </c>
      <c r="D51" s="98">
        <v>1535.5949698067607</v>
      </c>
      <c r="E51" s="98">
        <v>1597.051411236519</v>
      </c>
      <c r="F51" s="98">
        <v>1828.497360578906</v>
      </c>
      <c r="G51" s="98">
        <v>1915.8219869175684</v>
      </c>
      <c r="H51" s="98">
        <v>1893.068197583902</v>
      </c>
      <c r="I51" s="98">
        <v>1771.6590446649136</v>
      </c>
      <c r="J51" s="98">
        <v>1989.9230173784251</v>
      </c>
      <c r="K51" s="98">
        <v>1894.309576110888</v>
      </c>
      <c r="L51" s="98">
        <v>1839.9291476247006</v>
      </c>
      <c r="M51" s="98">
        <v>1930.709436441964</v>
      </c>
      <c r="N51" s="98">
        <v>1893.882112159049</v>
      </c>
      <c r="O51" s="98">
        <v>1793.8115255997118</v>
      </c>
      <c r="P51" s="98">
        <v>1886.4359492933338</v>
      </c>
      <c r="Q51" s="98">
        <v>1963.5588334916033</v>
      </c>
      <c r="R51" s="98">
        <v>1925.861852297136</v>
      </c>
      <c r="S51" s="98">
        <v>1939.5209856611482</v>
      </c>
      <c r="T51" s="98">
        <v>1891.7334962675616</v>
      </c>
      <c r="U51" s="98">
        <v>1836.6355697771423</v>
      </c>
      <c r="V51" s="98">
        <v>1748.2709704423025</v>
      </c>
      <c r="W51" s="98">
        <v>1768.2720241595491</v>
      </c>
      <c r="DA51" s="63" t="s">
        <v>2289</v>
      </c>
    </row>
    <row r="52" spans="1:105" ht="12" customHeight="1" x14ac:dyDescent="0.25">
      <c r="A52" s="100" t="s">
        <v>216</v>
      </c>
      <c r="B52" s="101">
        <v>1032.6156236966308</v>
      </c>
      <c r="C52" s="101">
        <v>957.70693084855191</v>
      </c>
      <c r="D52" s="101">
        <v>904.7380425358449</v>
      </c>
      <c r="E52" s="101">
        <v>949.56018172752363</v>
      </c>
      <c r="F52" s="101">
        <v>1037.811682709204</v>
      </c>
      <c r="G52" s="101">
        <v>1103.3103081542577</v>
      </c>
      <c r="H52" s="101">
        <v>1099.9527767939333</v>
      </c>
      <c r="I52" s="101">
        <v>1067.9531730270662</v>
      </c>
      <c r="J52" s="101">
        <v>1099.7256749242902</v>
      </c>
      <c r="K52" s="101">
        <v>1062.2421489729415</v>
      </c>
      <c r="L52" s="101">
        <v>1033.4419026947792</v>
      </c>
      <c r="M52" s="101">
        <v>1058.9778286760491</v>
      </c>
      <c r="N52" s="101">
        <v>1054.8454648702389</v>
      </c>
      <c r="O52" s="101">
        <v>870.71693207697649</v>
      </c>
      <c r="P52" s="101">
        <v>867.40243536983257</v>
      </c>
      <c r="Q52" s="101">
        <v>945.9926915754811</v>
      </c>
      <c r="R52" s="101">
        <v>1070.2764747474585</v>
      </c>
      <c r="S52" s="101">
        <v>1110.4409289649559</v>
      </c>
      <c r="T52" s="101">
        <v>1024.6835231066057</v>
      </c>
      <c r="U52" s="101">
        <v>997.41252788902216</v>
      </c>
      <c r="V52" s="101">
        <v>832.45931451368187</v>
      </c>
      <c r="W52" s="101">
        <v>881.31845875800161</v>
      </c>
      <c r="DA52" s="131" t="s">
        <v>2290</v>
      </c>
    </row>
    <row r="53" spans="1:105" ht="12" customHeight="1" x14ac:dyDescent="0.25">
      <c r="A53" s="103" t="s">
        <v>52</v>
      </c>
      <c r="B53" s="104">
        <v>700.63782103630876</v>
      </c>
      <c r="C53" s="104">
        <v>692.30762043260484</v>
      </c>
      <c r="D53" s="104">
        <v>630.85692727091555</v>
      </c>
      <c r="E53" s="104">
        <v>647.4912295089955</v>
      </c>
      <c r="F53" s="104">
        <v>790.68567786970198</v>
      </c>
      <c r="G53" s="104">
        <v>812.5116787633109</v>
      </c>
      <c r="H53" s="104">
        <v>793.11542078996865</v>
      </c>
      <c r="I53" s="104">
        <v>703.70587163784739</v>
      </c>
      <c r="J53" s="104">
        <v>890.19734245413451</v>
      </c>
      <c r="K53" s="104">
        <v>832.06742713794642</v>
      </c>
      <c r="L53" s="104">
        <v>806.48724492992142</v>
      </c>
      <c r="M53" s="104">
        <v>871.73160776591499</v>
      </c>
      <c r="N53" s="104">
        <v>839.0366472888096</v>
      </c>
      <c r="O53" s="104">
        <v>923.09459352273552</v>
      </c>
      <c r="P53" s="104">
        <v>1019.033513923501</v>
      </c>
      <c r="Q53" s="104">
        <v>1017.5661419161224</v>
      </c>
      <c r="R53" s="104">
        <v>855.58537754967745</v>
      </c>
      <c r="S53" s="104">
        <v>829.08005669619195</v>
      </c>
      <c r="T53" s="104">
        <v>867.04997316095569</v>
      </c>
      <c r="U53" s="104">
        <v>839.22304188812029</v>
      </c>
      <c r="V53" s="104">
        <v>915.81165592862044</v>
      </c>
      <c r="W53" s="104">
        <v>886.95356540154785</v>
      </c>
      <c r="DA53" s="132" t="s">
        <v>2291</v>
      </c>
    </row>
    <row r="54" spans="1:105" ht="12" customHeight="1" x14ac:dyDescent="0.25">
      <c r="A54" s="106" t="s">
        <v>122</v>
      </c>
      <c r="B54" s="101">
        <v>1935.470630681066</v>
      </c>
      <c r="C54" s="101">
        <v>1836.6251297648098</v>
      </c>
      <c r="D54" s="101">
        <v>1844.0459820645337</v>
      </c>
      <c r="E54" s="101">
        <v>1855.1302007312238</v>
      </c>
      <c r="F54" s="101">
        <v>1933.324826874911</v>
      </c>
      <c r="G54" s="101">
        <v>2003.1836470761214</v>
      </c>
      <c r="H54" s="101">
        <v>2084.5480548709006</v>
      </c>
      <c r="I54" s="101">
        <v>2125.19921098656</v>
      </c>
      <c r="J54" s="101">
        <v>2020.0938968185462</v>
      </c>
      <c r="K54" s="101">
        <v>2119.0763380190933</v>
      </c>
      <c r="L54" s="101">
        <v>2079.7145256722174</v>
      </c>
      <c r="M54" s="101">
        <v>2040.0843814127804</v>
      </c>
      <c r="N54" s="101">
        <v>2130.7179280046739</v>
      </c>
      <c r="O54" s="101">
        <v>2120.735226501351</v>
      </c>
      <c r="P54" s="101">
        <v>2183.9426335393946</v>
      </c>
      <c r="Q54" s="101">
        <v>2154.4025529414994</v>
      </c>
      <c r="R54" s="101">
        <v>2161.7421217488713</v>
      </c>
      <c r="S54" s="101">
        <v>2144.7146726123469</v>
      </c>
      <c r="T54" s="101">
        <v>2128.5328052453729</v>
      </c>
      <c r="U54" s="101">
        <v>2107.2875211447663</v>
      </c>
      <c r="V54" s="101">
        <v>1957.716859710805</v>
      </c>
      <c r="W54" s="101">
        <v>1954.5798879631875</v>
      </c>
      <c r="DA54" s="131" t="s">
        <v>2292</v>
      </c>
    </row>
    <row r="55" spans="1:105" ht="12" customHeight="1" x14ac:dyDescent="0.25">
      <c r="A55" s="107" t="s">
        <v>121</v>
      </c>
      <c r="B55" s="104">
        <v>1546.3955489762482</v>
      </c>
      <c r="C55" s="104">
        <v>1450.5265293028497</v>
      </c>
      <c r="D55" s="104">
        <v>1465.7992490959527</v>
      </c>
      <c r="E55" s="104">
        <v>1483.0113487223559</v>
      </c>
      <c r="F55" s="104">
        <v>1539.0514328076356</v>
      </c>
      <c r="G55" s="104">
        <v>1610.2650411675447</v>
      </c>
      <c r="H55" s="104">
        <v>1689.8127538676808</v>
      </c>
      <c r="I55" s="104">
        <v>1742.7331371383018</v>
      </c>
      <c r="J55" s="104">
        <v>1623.5814095248174</v>
      </c>
      <c r="K55" s="104">
        <v>1708.4263147614386</v>
      </c>
      <c r="L55" s="104">
        <v>1681.0177429086916</v>
      </c>
      <c r="M55" s="104">
        <v>1646.7713986899175</v>
      </c>
      <c r="N55" s="104">
        <v>1735.2002206737745</v>
      </c>
      <c r="O55" s="104">
        <v>1690.8716585145235</v>
      </c>
      <c r="P55" s="104">
        <v>1733.2504117641595</v>
      </c>
      <c r="Q55" s="104">
        <v>1729.9638531768567</v>
      </c>
      <c r="R55" s="104">
        <v>1788.309568075882</v>
      </c>
      <c r="S55" s="104">
        <v>1794.3994743126632</v>
      </c>
      <c r="T55" s="104">
        <v>1784.5070453466687</v>
      </c>
      <c r="U55" s="104">
        <v>1790.6015088903059</v>
      </c>
      <c r="V55" s="104">
        <v>1650.4682121797873</v>
      </c>
      <c r="W55" s="104">
        <v>1669.8255729597477</v>
      </c>
      <c r="DA55" s="132" t="s">
        <v>2293</v>
      </c>
    </row>
    <row r="56" spans="1:105" ht="12" customHeight="1" x14ac:dyDescent="0.25">
      <c r="A56" s="108" t="s">
        <v>53</v>
      </c>
      <c r="B56" s="98">
        <v>838.84540962659935</v>
      </c>
      <c r="C56" s="98">
        <v>764.49833437796633</v>
      </c>
      <c r="D56" s="98">
        <v>785.02341971089288</v>
      </c>
      <c r="E56" s="98">
        <v>802.76468928129555</v>
      </c>
      <c r="F56" s="98">
        <v>791.04088327435829</v>
      </c>
      <c r="G56" s="98">
        <v>841.31984022630365</v>
      </c>
      <c r="H56" s="98">
        <v>892.33658630078207</v>
      </c>
      <c r="I56" s="98">
        <v>961.02068260841918</v>
      </c>
      <c r="J56" s="98">
        <v>813.88402576607439</v>
      </c>
      <c r="K56" s="98">
        <v>873.31696680948016</v>
      </c>
      <c r="L56" s="98">
        <v>862.21473109534065</v>
      </c>
      <c r="M56" s="98">
        <v>824.83700612151358</v>
      </c>
      <c r="N56" s="98">
        <v>883.97771799208556</v>
      </c>
      <c r="O56" s="98">
        <v>745.41287815261387</v>
      </c>
      <c r="P56" s="98">
        <v>726.68344850305255</v>
      </c>
      <c r="Q56" s="98">
        <v>769.19924643032255</v>
      </c>
      <c r="R56" s="98">
        <v>925.05776066673491</v>
      </c>
      <c r="S56" s="98">
        <v>961.65943905929976</v>
      </c>
      <c r="T56" s="98">
        <v>904.8646833155193</v>
      </c>
      <c r="U56" s="98">
        <v>916.12055452691027</v>
      </c>
      <c r="V56" s="98">
        <v>747.32571246727423</v>
      </c>
      <c r="W56" s="98">
        <v>798.23891231748337</v>
      </c>
      <c r="DA56" s="63" t="s">
        <v>2294</v>
      </c>
    </row>
    <row r="57" spans="1:105" ht="12" customHeight="1" x14ac:dyDescent="0.25">
      <c r="A57" s="108" t="s">
        <v>52</v>
      </c>
      <c r="B57" s="98">
        <v>707.5501393496487</v>
      </c>
      <c r="C57" s="98">
        <v>686.02819492488334</v>
      </c>
      <c r="D57" s="98">
        <v>680.77582938505998</v>
      </c>
      <c r="E57" s="98">
        <v>680.2466594410605</v>
      </c>
      <c r="F57" s="98">
        <v>748.0105495332773</v>
      </c>
      <c r="G57" s="98">
        <v>768.94520094124073</v>
      </c>
      <c r="H57" s="98">
        <v>797.47616756689888</v>
      </c>
      <c r="I57" s="98">
        <v>781.71245452988273</v>
      </c>
      <c r="J57" s="98">
        <v>809.69738375874272</v>
      </c>
      <c r="K57" s="98">
        <v>835.10934795195851</v>
      </c>
      <c r="L57" s="98">
        <v>818.80301181335096</v>
      </c>
      <c r="M57" s="98">
        <v>821.93439256840429</v>
      </c>
      <c r="N57" s="98">
        <v>851.22250268168875</v>
      </c>
      <c r="O57" s="98">
        <v>945.45878036190925</v>
      </c>
      <c r="P57" s="98">
        <v>1006.5669632611069</v>
      </c>
      <c r="Q57" s="98">
        <v>960.76460674653413</v>
      </c>
      <c r="R57" s="98">
        <v>863.25180740914686</v>
      </c>
      <c r="S57" s="98">
        <v>832.74003525336354</v>
      </c>
      <c r="T57" s="98">
        <v>879.64236203114967</v>
      </c>
      <c r="U57" s="98">
        <v>874.48095436339554</v>
      </c>
      <c r="V57" s="98">
        <v>903.14249971251297</v>
      </c>
      <c r="W57" s="98">
        <v>871.58666064226429</v>
      </c>
      <c r="DA57" s="63" t="s">
        <v>2295</v>
      </c>
    </row>
    <row r="58" spans="1:105" ht="12" customHeight="1" x14ac:dyDescent="0.25">
      <c r="A58" s="121" t="s">
        <v>54</v>
      </c>
      <c r="B58" s="122">
        <v>308.81664012978752</v>
      </c>
      <c r="C58" s="122">
        <v>306.18067117613742</v>
      </c>
      <c r="D58" s="122">
        <v>299.85448650890794</v>
      </c>
      <c r="E58" s="122">
        <v>324.66073678481405</v>
      </c>
      <c r="F58" s="122">
        <v>326.37664113397153</v>
      </c>
      <c r="G58" s="122">
        <v>338.72951997576865</v>
      </c>
      <c r="H58" s="122">
        <v>328.67629413397668</v>
      </c>
      <c r="I58" s="122">
        <v>322.1774355686066</v>
      </c>
      <c r="J58" s="122">
        <v>281.34864988685621</v>
      </c>
      <c r="K58" s="122">
        <v>292.10420508304719</v>
      </c>
      <c r="L58" s="122">
        <v>289.97672839818534</v>
      </c>
      <c r="M58" s="122">
        <v>273.7453321865886</v>
      </c>
      <c r="N58" s="122">
        <v>286.02238103421047</v>
      </c>
      <c r="O58" s="122">
        <v>287.34866174812583</v>
      </c>
      <c r="P58" s="122">
        <v>292.25335691489926</v>
      </c>
      <c r="Q58" s="122">
        <v>304.33210456774424</v>
      </c>
      <c r="R58" s="122">
        <v>304.01379334790698</v>
      </c>
      <c r="S58" s="122">
        <v>302.41152305487572</v>
      </c>
      <c r="T58" s="122">
        <v>298.76738663692061</v>
      </c>
      <c r="U58" s="122">
        <v>291.78891243144778</v>
      </c>
      <c r="V58" s="122">
        <v>299.84188510092775</v>
      </c>
      <c r="W58" s="122">
        <v>297.49116209661815</v>
      </c>
      <c r="DA58" s="130" t="s">
        <v>2296</v>
      </c>
    </row>
    <row r="59" spans="1:105" ht="12" customHeight="1" x14ac:dyDescent="0.25">
      <c r="A59" s="97" t="s">
        <v>50</v>
      </c>
      <c r="B59" s="98">
        <v>380.59121483733333</v>
      </c>
      <c r="C59" s="98">
        <v>368.30204957043094</v>
      </c>
      <c r="D59" s="98">
        <v>365.65302476932715</v>
      </c>
      <c r="E59" s="98">
        <v>406.43414075824398</v>
      </c>
      <c r="F59" s="98">
        <v>403.86288791800962</v>
      </c>
      <c r="G59" s="98">
        <v>396.70645554195727</v>
      </c>
      <c r="H59" s="98">
        <v>412.40271177935807</v>
      </c>
      <c r="I59" s="98">
        <v>405.58596154170056</v>
      </c>
      <c r="J59" s="98">
        <v>344.00379552629585</v>
      </c>
      <c r="K59" s="98">
        <v>369.17904465999243</v>
      </c>
      <c r="L59" s="98">
        <v>354.22417135154802</v>
      </c>
      <c r="M59" s="98">
        <v>352.61000159436037</v>
      </c>
      <c r="N59" s="98">
        <v>355.75525563940079</v>
      </c>
      <c r="O59" s="98">
        <v>352.1300045407757</v>
      </c>
      <c r="P59" s="98">
        <v>383.53069953490763</v>
      </c>
      <c r="Q59" s="98">
        <v>368.76826092230164</v>
      </c>
      <c r="R59" s="98">
        <v>394.13558305130385</v>
      </c>
      <c r="S59" s="98">
        <v>387.33867640006167</v>
      </c>
      <c r="T59" s="98">
        <v>383.64388897867758</v>
      </c>
      <c r="U59" s="98">
        <v>397.99523340357666</v>
      </c>
      <c r="V59" s="98">
        <v>382.09507839305292</v>
      </c>
      <c r="W59" s="98">
        <v>398.84721097528103</v>
      </c>
      <c r="DA59" s="63" t="s">
        <v>2297</v>
      </c>
    </row>
    <row r="60" spans="1:105" ht="12" customHeight="1" x14ac:dyDescent="0.25">
      <c r="A60" s="109" t="s">
        <v>120</v>
      </c>
      <c r="B60" s="33">
        <v>306.05458737996679</v>
      </c>
      <c r="C60" s="33">
        <v>303.70804423682137</v>
      </c>
      <c r="D60" s="33">
        <v>297.04837428993295</v>
      </c>
      <c r="E60" s="33">
        <v>320.95986234472451</v>
      </c>
      <c r="F60" s="33">
        <v>322.5919678770091</v>
      </c>
      <c r="G60" s="33">
        <v>335.6904777696505</v>
      </c>
      <c r="H60" s="33">
        <v>323.82780880173163</v>
      </c>
      <c r="I60" s="33">
        <v>317.01727789239254</v>
      </c>
      <c r="J60" s="33">
        <v>277.26653652641357</v>
      </c>
      <c r="K60" s="33">
        <v>286.73292303843357</v>
      </c>
      <c r="L60" s="33">
        <v>285.3238060323169</v>
      </c>
      <c r="M60" s="33">
        <v>267.76682770348629</v>
      </c>
      <c r="N60" s="33">
        <v>280.60617984631233</v>
      </c>
      <c r="O60" s="33">
        <v>282.29117884724707</v>
      </c>
      <c r="P60" s="33">
        <v>285.05325376975651</v>
      </c>
      <c r="Q60" s="33">
        <v>299.26911967069793</v>
      </c>
      <c r="R60" s="33">
        <v>296.88964469189148</v>
      </c>
      <c r="S60" s="33">
        <v>295.67319082963894</v>
      </c>
      <c r="T60" s="33">
        <v>292.10234252478517</v>
      </c>
      <c r="U60" s="33">
        <v>283.65994741804155</v>
      </c>
      <c r="V60" s="33">
        <v>293.98450195140094</v>
      </c>
      <c r="W60" s="33">
        <v>290.58330235458163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22417.911315293397</v>
      </c>
      <c r="C62" s="117">
        <f t="shared" si="21"/>
        <v>23355.999247967826</v>
      </c>
      <c r="D62" s="117">
        <f t="shared" si="21"/>
        <v>21665.548399847936</v>
      </c>
      <c r="E62" s="117">
        <f t="shared" si="21"/>
        <v>22083.204206558607</v>
      </c>
      <c r="F62" s="117">
        <f t="shared" si="21"/>
        <v>20785.436454472609</v>
      </c>
      <c r="G62" s="117">
        <f t="shared" si="21"/>
        <v>19646.569714204081</v>
      </c>
      <c r="H62" s="117">
        <f t="shared" si="21"/>
        <v>19061.121049887803</v>
      </c>
      <c r="I62" s="117">
        <f t="shared" si="21"/>
        <v>17551.834089172735</v>
      </c>
      <c r="J62" s="117">
        <f t="shared" si="21"/>
        <v>18589.159393831171</v>
      </c>
      <c r="K62" s="117">
        <f t="shared" si="21"/>
        <v>18129.906607919816</v>
      </c>
      <c r="L62" s="117">
        <f t="shared" si="21"/>
        <v>20480.310332315163</v>
      </c>
      <c r="M62" s="117">
        <f t="shared" si="21"/>
        <v>15662.134084181776</v>
      </c>
      <c r="N62" s="117">
        <f t="shared" si="21"/>
        <v>17344.261408867118</v>
      </c>
      <c r="O62" s="117">
        <f t="shared" si="21"/>
        <v>18787.138682946115</v>
      </c>
      <c r="P62" s="117">
        <f t="shared" si="21"/>
        <v>14589.576732288147</v>
      </c>
      <c r="Q62" s="117">
        <f t="shared" si="21"/>
        <v>15811.084197723096</v>
      </c>
      <c r="R62" s="117">
        <f t="shared" ref="R62:V62" si="22">R63+R66+R68+R77</f>
        <v>16691.491492149926</v>
      </c>
      <c r="S62" s="117">
        <f t="shared" si="22"/>
        <v>16185.661644872811</v>
      </c>
      <c r="T62" s="117">
        <f t="shared" si="22"/>
        <v>15975.315933512269</v>
      </c>
      <c r="U62" s="117">
        <f t="shared" si="22"/>
        <v>15640.948176250451</v>
      </c>
      <c r="V62" s="117">
        <f t="shared" si="22"/>
        <v>14744.898039442922</v>
      </c>
      <c r="W62" s="117">
        <f t="shared" ref="W62" si="23">W63+W66+W68+W77</f>
        <v>16909.450484649344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19886.379421536607</v>
      </c>
      <c r="C63" s="122">
        <f t="shared" si="24"/>
        <v>20867.608193762859</v>
      </c>
      <c r="D63" s="122">
        <f t="shared" si="24"/>
        <v>19228.085097904135</v>
      </c>
      <c r="E63" s="122">
        <f t="shared" si="24"/>
        <v>19688.9385861917</v>
      </c>
      <c r="F63" s="122">
        <f t="shared" si="24"/>
        <v>18130.113185966678</v>
      </c>
      <c r="G63" s="122">
        <f t="shared" si="24"/>
        <v>16992.607994889167</v>
      </c>
      <c r="H63" s="122">
        <f t="shared" si="24"/>
        <v>16329.443812340814</v>
      </c>
      <c r="I63" s="122">
        <f t="shared" si="24"/>
        <v>14943.804971118914</v>
      </c>
      <c r="J63" s="122">
        <f t="shared" si="24"/>
        <v>15894.396711590543</v>
      </c>
      <c r="K63" s="122">
        <f t="shared" si="24"/>
        <v>15345.869297231688</v>
      </c>
      <c r="L63" s="122">
        <f t="shared" si="24"/>
        <v>17767.25180754032</v>
      </c>
      <c r="M63" s="122">
        <f t="shared" si="24"/>
        <v>13190.840485858876</v>
      </c>
      <c r="N63" s="122">
        <f t="shared" si="24"/>
        <v>14675.220494266101</v>
      </c>
      <c r="O63" s="122">
        <f t="shared" si="24"/>
        <v>16149.730083399205</v>
      </c>
      <c r="P63" s="122">
        <f t="shared" si="24"/>
        <v>11960.324158190959</v>
      </c>
      <c r="Q63" s="122">
        <f t="shared" si="24"/>
        <v>13238.834878058395</v>
      </c>
      <c r="R63" s="122">
        <f t="shared" ref="R63:V63" si="25">SUM(R64:R65)</f>
        <v>14006.887378138455</v>
      </c>
      <c r="S63" s="122">
        <f t="shared" si="25"/>
        <v>13599.12060776699</v>
      </c>
      <c r="T63" s="122">
        <f t="shared" si="25"/>
        <v>13425.128264866178</v>
      </c>
      <c r="U63" s="122">
        <f t="shared" si="25"/>
        <v>13104.574427401036</v>
      </c>
      <c r="V63" s="122">
        <f t="shared" si="25"/>
        <v>12472.656287882626</v>
      </c>
      <c r="W63" s="122">
        <f t="shared" ref="W63" si="26">SUM(W64:W65)</f>
        <v>14485.405874115237</v>
      </c>
      <c r="DA63" s="130" t="s">
        <v>2300</v>
      </c>
    </row>
    <row r="64" spans="1:105" ht="12" customHeight="1" x14ac:dyDescent="0.25">
      <c r="A64" s="97" t="s">
        <v>217</v>
      </c>
      <c r="B64" s="98">
        <v>19642.398844510528</v>
      </c>
      <c r="C64" s="98">
        <v>20612.13763050222</v>
      </c>
      <c r="D64" s="98">
        <v>18994.503338142298</v>
      </c>
      <c r="E64" s="98">
        <v>19449.990314134338</v>
      </c>
      <c r="F64" s="98">
        <v>17905.607495655666</v>
      </c>
      <c r="G64" s="98">
        <v>16781.355559410109</v>
      </c>
      <c r="H64" s="98">
        <v>16127.26986168648</v>
      </c>
      <c r="I64" s="98">
        <v>14758.126743126553</v>
      </c>
      <c r="J64" s="98">
        <v>15693.497822310903</v>
      </c>
      <c r="K64" s="98">
        <v>15150.128753364566</v>
      </c>
      <c r="L64" s="98">
        <v>17539.168929302163</v>
      </c>
      <c r="M64" s="98">
        <v>13019.748822125359</v>
      </c>
      <c r="N64" s="98">
        <v>14481.731696575469</v>
      </c>
      <c r="O64" s="98">
        <v>15933.791453359343</v>
      </c>
      <c r="P64" s="98">
        <v>11800.591306244312</v>
      </c>
      <c r="Q64" s="98">
        <v>13061.275412256398</v>
      </c>
      <c r="R64" s="98">
        <v>13817.24682562578</v>
      </c>
      <c r="S64" s="98">
        <v>13412.640216995809</v>
      </c>
      <c r="T64" s="98">
        <v>13238.200066893649</v>
      </c>
      <c r="U64" s="98">
        <v>12919.027977542695</v>
      </c>
      <c r="V64" s="98">
        <v>12295.93924730143</v>
      </c>
      <c r="W64" s="98">
        <v>14275.19653077867</v>
      </c>
      <c r="DA64" s="63" t="s">
        <v>2301</v>
      </c>
    </row>
    <row r="65" spans="1:105" ht="12" customHeight="1" x14ac:dyDescent="0.25">
      <c r="A65" s="97" t="s">
        <v>53</v>
      </c>
      <c r="B65" s="98">
        <v>243.98057702607849</v>
      </c>
      <c r="C65" s="98">
        <v>255.47056326063816</v>
      </c>
      <c r="D65" s="98">
        <v>233.58175976183668</v>
      </c>
      <c r="E65" s="98">
        <v>238.94827205736038</v>
      </c>
      <c r="F65" s="98">
        <v>224.50569031101188</v>
      </c>
      <c r="G65" s="98">
        <v>211.25243547905973</v>
      </c>
      <c r="H65" s="98">
        <v>202.17395065433439</v>
      </c>
      <c r="I65" s="98">
        <v>185.67822799236117</v>
      </c>
      <c r="J65" s="98">
        <v>200.89888927964</v>
      </c>
      <c r="K65" s="98">
        <v>195.74054386712211</v>
      </c>
      <c r="L65" s="98">
        <v>228.08287823815851</v>
      </c>
      <c r="M65" s="98">
        <v>171.09166373351829</v>
      </c>
      <c r="N65" s="98">
        <v>193.48879769063208</v>
      </c>
      <c r="O65" s="98">
        <v>215.93863003986243</v>
      </c>
      <c r="P65" s="98">
        <v>159.732851946647</v>
      </c>
      <c r="Q65" s="98">
        <v>177.55946580199571</v>
      </c>
      <c r="R65" s="98">
        <v>189.6405525126755</v>
      </c>
      <c r="S65" s="98">
        <v>186.48039077118207</v>
      </c>
      <c r="T65" s="98">
        <v>186.92819797252912</v>
      </c>
      <c r="U65" s="98">
        <v>185.54644985834014</v>
      </c>
      <c r="V65" s="98">
        <v>176.71704058119502</v>
      </c>
      <c r="W65" s="98">
        <v>210.20934333656598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1.9902868914466629</v>
      </c>
      <c r="C66" s="122">
        <f t="shared" si="27"/>
        <v>2.4542776928734527</v>
      </c>
      <c r="D66" s="122">
        <f t="shared" si="27"/>
        <v>2.8700015510701293</v>
      </c>
      <c r="E66" s="122">
        <f t="shared" si="27"/>
        <v>8.0712835933065552</v>
      </c>
      <c r="F66" s="122">
        <f t="shared" si="27"/>
        <v>3.7281197102525727</v>
      </c>
      <c r="G66" s="122">
        <f t="shared" si="27"/>
        <v>4.8802489668554809</v>
      </c>
      <c r="H66" s="122">
        <f t="shared" si="27"/>
        <v>11.763639000779124</v>
      </c>
      <c r="I66" s="122">
        <f t="shared" si="27"/>
        <v>5.7642880118310176</v>
      </c>
      <c r="J66" s="122">
        <f t="shared" si="27"/>
        <v>7.0308300481803885</v>
      </c>
      <c r="K66" s="122">
        <f t="shared" si="27"/>
        <v>8.0166997980196388</v>
      </c>
      <c r="L66" s="122">
        <f t="shared" si="27"/>
        <v>11.371625785534095</v>
      </c>
      <c r="M66" s="122">
        <f t="shared" si="27"/>
        <v>8.8877777939105851</v>
      </c>
      <c r="N66" s="122">
        <f t="shared" si="27"/>
        <v>9.0804535079692137</v>
      </c>
      <c r="O66" s="122">
        <f t="shared" si="27"/>
        <v>9.6430309383604698</v>
      </c>
      <c r="P66" s="122">
        <f t="shared" si="27"/>
        <v>7.8129140991878261</v>
      </c>
      <c r="Q66" s="122">
        <f t="shared" si="27"/>
        <v>11.456978208296597</v>
      </c>
      <c r="R66" s="122">
        <f t="shared" si="27"/>
        <v>10.489208342691221</v>
      </c>
      <c r="S66" s="122">
        <f t="shared" si="27"/>
        <v>10.503812446537061</v>
      </c>
      <c r="T66" s="122">
        <f t="shared" si="27"/>
        <v>10.519540994115101</v>
      </c>
      <c r="U66" s="122">
        <f t="shared" si="27"/>
        <v>10.6518077300894</v>
      </c>
      <c r="V66" s="122">
        <f t="shared" si="27"/>
        <v>16.249547276168659</v>
      </c>
      <c r="W66" s="122">
        <f t="shared" si="27"/>
        <v>16.004996021047024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1.9902868914466629</v>
      </c>
      <c r="C67" s="98">
        <f>IF(RES_hhdet_fec!C67=0,0,RES_hhdet_fec!C67*1000*11630/RES_hhdet_num!C62)</f>
        <v>2.4542776928734527</v>
      </c>
      <c r="D67" s="98">
        <f>IF(RES_hhdet_fec!D67=0,0,RES_hhdet_fec!D67*1000*11630/RES_hhdet_num!D62)</f>
        <v>2.8700015510701293</v>
      </c>
      <c r="E67" s="98">
        <f>IF(RES_hhdet_fec!E67=0,0,RES_hhdet_fec!E67*1000*11630/RES_hhdet_num!E62)</f>
        <v>8.0712835933065552</v>
      </c>
      <c r="F67" s="98">
        <f>IF(RES_hhdet_fec!F67=0,0,RES_hhdet_fec!F67*1000*11630/RES_hhdet_num!F62)</f>
        <v>3.7281197102525727</v>
      </c>
      <c r="G67" s="98">
        <f>IF(RES_hhdet_fec!G67=0,0,RES_hhdet_fec!G67*1000*11630/RES_hhdet_num!G62)</f>
        <v>4.8802489668554809</v>
      </c>
      <c r="H67" s="98">
        <f>IF(RES_hhdet_fec!H67=0,0,RES_hhdet_fec!H67*1000*11630/RES_hhdet_num!H62)</f>
        <v>11.763639000779124</v>
      </c>
      <c r="I67" s="98">
        <f>IF(RES_hhdet_fec!I67=0,0,RES_hhdet_fec!I67*1000*11630/RES_hhdet_num!I62)</f>
        <v>5.7642880118310176</v>
      </c>
      <c r="J67" s="98">
        <f>IF(RES_hhdet_fec!J67=0,0,RES_hhdet_fec!J67*1000*11630/RES_hhdet_num!J62)</f>
        <v>7.0308300481803885</v>
      </c>
      <c r="K67" s="98">
        <f>IF(RES_hhdet_fec!K67=0,0,RES_hhdet_fec!K67*1000*11630/RES_hhdet_num!K62)</f>
        <v>8.0166997980196388</v>
      </c>
      <c r="L67" s="98">
        <f>IF(RES_hhdet_fec!L67=0,0,RES_hhdet_fec!L67*1000*11630/RES_hhdet_num!L62)</f>
        <v>11.371625785534095</v>
      </c>
      <c r="M67" s="98">
        <f>IF(RES_hhdet_fec!M67=0,0,RES_hhdet_fec!M67*1000*11630/RES_hhdet_num!M62)</f>
        <v>8.8877777939105851</v>
      </c>
      <c r="N67" s="98">
        <f>IF(RES_hhdet_fec!N67=0,0,RES_hhdet_fec!N67*1000*11630/RES_hhdet_num!N62)</f>
        <v>9.0804535079692137</v>
      </c>
      <c r="O67" s="98">
        <f>IF(RES_hhdet_fec!O67=0,0,RES_hhdet_fec!O67*1000*11630/RES_hhdet_num!O62)</f>
        <v>9.6430309383604698</v>
      </c>
      <c r="P67" s="98">
        <f>IF(RES_hhdet_fec!P67=0,0,RES_hhdet_fec!P67*1000*11630/RES_hhdet_num!P62)</f>
        <v>7.8129140991878261</v>
      </c>
      <c r="Q67" s="98">
        <f>IF(RES_hhdet_fec!Q67=0,0,RES_hhdet_fec!Q67*1000*11630/RES_hhdet_num!Q62)</f>
        <v>11.456978208296597</v>
      </c>
      <c r="R67" s="98">
        <f>IF(RES_hhdet_fec!R67=0,0,RES_hhdet_fec!R67*1000*11630/RES_hhdet_num!R62)</f>
        <v>10.489208342691221</v>
      </c>
      <c r="S67" s="98">
        <f>IF(RES_hhdet_fec!S67=0,0,RES_hhdet_fec!S67*1000*11630/RES_hhdet_num!S62)</f>
        <v>10.503812446537061</v>
      </c>
      <c r="T67" s="98">
        <f>IF(RES_hhdet_fec!T67=0,0,RES_hhdet_fec!T67*1000*11630/RES_hhdet_num!T62)</f>
        <v>10.519540994115101</v>
      </c>
      <c r="U67" s="98">
        <f>IF(RES_hhdet_fec!U67=0,0,RES_hhdet_fec!U67*1000*11630/RES_hhdet_num!U62)</f>
        <v>10.6518077300894</v>
      </c>
      <c r="V67" s="98">
        <f>IF(RES_hhdet_fec!V67=0,0,RES_hhdet_fec!V67*1000*11630/RES_hhdet_num!V62)</f>
        <v>16.249547276168659</v>
      </c>
      <c r="W67" s="98">
        <f>IF(RES_hhdet_fec!W67=0,0,RES_hhdet_fec!W67*1000*11630/RES_hhdet_num!W62)</f>
        <v>16.004996021047024</v>
      </c>
      <c r="DA67" s="63" t="s">
        <v>2304</v>
      </c>
    </row>
    <row r="68" spans="1:105" ht="12" customHeight="1" x14ac:dyDescent="0.25">
      <c r="A68" s="121" t="s">
        <v>55</v>
      </c>
      <c r="B68" s="122">
        <v>2185.0441024353922</v>
      </c>
      <c r="C68" s="122">
        <v>2136.4584438964152</v>
      </c>
      <c r="D68" s="122">
        <v>2094.3185733705932</v>
      </c>
      <c r="E68" s="122">
        <v>2026.9005819727658</v>
      </c>
      <c r="F68" s="122">
        <v>2275.1135246758754</v>
      </c>
      <c r="G68" s="122">
        <v>2266.4601751961031</v>
      </c>
      <c r="H68" s="122">
        <v>2339.6681164574152</v>
      </c>
      <c r="I68" s="122">
        <v>2225.1736585089511</v>
      </c>
      <c r="J68" s="122">
        <v>2380.9054834631938</v>
      </c>
      <c r="K68" s="122">
        <v>2444.2409920380364</v>
      </c>
      <c r="L68" s="122">
        <v>2366.3125519803202</v>
      </c>
      <c r="M68" s="122">
        <v>2155.5789240912277</v>
      </c>
      <c r="N68" s="122">
        <v>2330.9716763947281</v>
      </c>
      <c r="O68" s="122">
        <v>2298.6916705102017</v>
      </c>
      <c r="P68" s="122">
        <v>2290.0673873111891</v>
      </c>
      <c r="Q68" s="122">
        <v>2217.6596680045413</v>
      </c>
      <c r="R68" s="122">
        <v>2319.3288673760817</v>
      </c>
      <c r="S68" s="122">
        <v>2231.9681281623366</v>
      </c>
      <c r="T68" s="122">
        <v>2206.6046840152594</v>
      </c>
      <c r="U68" s="122">
        <v>2207.3616048009631</v>
      </c>
      <c r="V68" s="122">
        <v>1915.4729206013678</v>
      </c>
      <c r="W68" s="122">
        <v>2071.0319539023149</v>
      </c>
      <c r="DA68" s="130" t="s">
        <v>2305</v>
      </c>
    </row>
    <row r="69" spans="1:105" ht="12" customHeight="1" x14ac:dyDescent="0.25">
      <c r="A69" s="97" t="s">
        <v>134</v>
      </c>
      <c r="B69" s="98">
        <v>2249.386654182194</v>
      </c>
      <c r="C69" s="98">
        <v>2225.5010009975176</v>
      </c>
      <c r="D69" s="98">
        <v>2168.9459062283713</v>
      </c>
      <c r="E69" s="98">
        <v>2075.6959324596901</v>
      </c>
      <c r="F69" s="98">
        <v>2367.2861459459637</v>
      </c>
      <c r="G69" s="98">
        <v>2338.8295808621338</v>
      </c>
      <c r="H69" s="98">
        <v>2400.1757136969741</v>
      </c>
      <c r="I69" s="98">
        <v>2244.1226547058045</v>
      </c>
      <c r="J69" s="98">
        <v>2412.0268238803274</v>
      </c>
      <c r="K69" s="98">
        <v>2460.0292221289542</v>
      </c>
      <c r="L69" s="98">
        <v>2372.2484875926634</v>
      </c>
      <c r="M69" s="98">
        <v>2158.1044944068099</v>
      </c>
      <c r="N69" s="98">
        <v>2335.3085412908854</v>
      </c>
      <c r="O69" s="98">
        <v>2303.9137038892386</v>
      </c>
      <c r="P69" s="98">
        <v>2295.3236241379332</v>
      </c>
      <c r="Q69" s="98">
        <v>2225.2842505797562</v>
      </c>
      <c r="R69" s="98">
        <v>2326.655811552258</v>
      </c>
      <c r="S69" s="98">
        <v>2236.9865808312061</v>
      </c>
      <c r="T69" s="98">
        <v>2210.5625671012699</v>
      </c>
      <c r="U69" s="98">
        <v>2210.8330093710942</v>
      </c>
      <c r="V69" s="98">
        <v>1916.77088149358</v>
      </c>
      <c r="W69" s="98">
        <v>2076.7459068406592</v>
      </c>
      <c r="DA69" s="63" t="s">
        <v>2306</v>
      </c>
    </row>
    <row r="70" spans="1:105" ht="12" customHeight="1" x14ac:dyDescent="0.25">
      <c r="A70" s="97" t="s">
        <v>133</v>
      </c>
      <c r="B70" s="98">
        <v>1659.2989051300433</v>
      </c>
      <c r="C70" s="98">
        <v>1587.7780704818795</v>
      </c>
      <c r="D70" s="98">
        <v>1562.0460363041009</v>
      </c>
      <c r="E70" s="98">
        <v>1503.1370592294193</v>
      </c>
      <c r="F70" s="98">
        <v>1706.6570558515764</v>
      </c>
      <c r="G70" s="98">
        <v>1712.4593571298849</v>
      </c>
      <c r="H70" s="98">
        <v>1776.157503472338</v>
      </c>
      <c r="I70" s="98">
        <v>1689.3222761277366</v>
      </c>
      <c r="J70" s="98">
        <v>1788.232238187129</v>
      </c>
      <c r="K70" s="98">
        <v>1843.6739991275317</v>
      </c>
      <c r="L70" s="98">
        <v>1798.815737511452</v>
      </c>
      <c r="M70" s="98">
        <v>1648.8477004476811</v>
      </c>
      <c r="N70" s="98">
        <v>1815.5944755539319</v>
      </c>
      <c r="O70" s="98">
        <v>1754.7104022761637</v>
      </c>
      <c r="P70" s="98">
        <v>1738.4685497048993</v>
      </c>
      <c r="Q70" s="98">
        <v>1709.6378673157253</v>
      </c>
      <c r="R70" s="98">
        <v>1852.4882980718908</v>
      </c>
      <c r="S70" s="98">
        <v>1819.4278155058621</v>
      </c>
      <c r="T70" s="98">
        <v>1807.4240996605909</v>
      </c>
      <c r="U70" s="98">
        <v>1839.9580593912763</v>
      </c>
      <c r="V70" s="98">
        <v>1594.3025325485914</v>
      </c>
      <c r="W70" s="98">
        <v>1756.1777178050665</v>
      </c>
      <c r="DA70" s="63" t="s">
        <v>2307</v>
      </c>
    </row>
    <row r="71" spans="1:105" ht="12" customHeight="1" x14ac:dyDescent="0.25">
      <c r="A71" s="100" t="s">
        <v>217</v>
      </c>
      <c r="B71" s="101">
        <v>974.88931618174206</v>
      </c>
      <c r="C71" s="101">
        <v>891.55317925135489</v>
      </c>
      <c r="D71" s="101">
        <v>887.70875142495481</v>
      </c>
      <c r="E71" s="101">
        <v>858.98460616902923</v>
      </c>
      <c r="F71" s="101">
        <v>927.18107347182979</v>
      </c>
      <c r="G71" s="101">
        <v>944.11293139094164</v>
      </c>
      <c r="H71" s="101">
        <v>985.17834904013739</v>
      </c>
      <c r="I71" s="101">
        <v>970.10135514316926</v>
      </c>
      <c r="J71" s="101">
        <v>932.3617170702272</v>
      </c>
      <c r="K71" s="101">
        <v>973.04287269886936</v>
      </c>
      <c r="L71" s="101">
        <v>949.97738511302191</v>
      </c>
      <c r="M71" s="101">
        <v>849.06327307123422</v>
      </c>
      <c r="N71" s="101">
        <v>949.23112428132492</v>
      </c>
      <c r="O71" s="101">
        <v>793.48706214549622</v>
      </c>
      <c r="P71" s="101">
        <v>747.00399613888771</v>
      </c>
      <c r="Q71" s="101">
        <v>774.67928333832197</v>
      </c>
      <c r="R71" s="101">
        <v>971.38265355745978</v>
      </c>
      <c r="S71" s="101">
        <v>987.05247356744599</v>
      </c>
      <c r="T71" s="101">
        <v>926.569935528825</v>
      </c>
      <c r="U71" s="101">
        <v>949.78540423527227</v>
      </c>
      <c r="V71" s="101">
        <v>728.73810048040355</v>
      </c>
      <c r="W71" s="101">
        <v>841.3390192160756</v>
      </c>
      <c r="DA71" s="131" t="s">
        <v>2308</v>
      </c>
    </row>
    <row r="72" spans="1:105" ht="12" customHeight="1" x14ac:dyDescent="0.25">
      <c r="A72" s="103" t="s">
        <v>52</v>
      </c>
      <c r="B72" s="104">
        <v>684.40958894830089</v>
      </c>
      <c r="C72" s="104">
        <v>696.22489123052469</v>
      </c>
      <c r="D72" s="104">
        <v>674.33728487914584</v>
      </c>
      <c r="E72" s="104">
        <v>644.15245306039003</v>
      </c>
      <c r="F72" s="104">
        <v>779.4759823797466</v>
      </c>
      <c r="G72" s="104">
        <v>768.34642573894303</v>
      </c>
      <c r="H72" s="104">
        <v>790.97915443220052</v>
      </c>
      <c r="I72" s="104">
        <v>719.22092098456744</v>
      </c>
      <c r="J72" s="104">
        <v>855.87052111690195</v>
      </c>
      <c r="K72" s="104">
        <v>870.63112642866224</v>
      </c>
      <c r="L72" s="104">
        <v>848.83835239843006</v>
      </c>
      <c r="M72" s="104">
        <v>799.78442737644718</v>
      </c>
      <c r="N72" s="104">
        <v>866.36335127260691</v>
      </c>
      <c r="O72" s="104">
        <v>961.22334013066734</v>
      </c>
      <c r="P72" s="104">
        <v>991.46455356601132</v>
      </c>
      <c r="Q72" s="104">
        <v>934.95858397740335</v>
      </c>
      <c r="R72" s="104">
        <v>881.10564451443111</v>
      </c>
      <c r="S72" s="104">
        <v>832.37534193841611</v>
      </c>
      <c r="T72" s="104">
        <v>880.85416413176574</v>
      </c>
      <c r="U72" s="104">
        <v>890.17265515600388</v>
      </c>
      <c r="V72" s="104">
        <v>865.56443206818801</v>
      </c>
      <c r="W72" s="104">
        <v>914.83869858899095</v>
      </c>
      <c r="DA72" s="132" t="s">
        <v>2309</v>
      </c>
    </row>
    <row r="73" spans="1:105" ht="12" customHeight="1" x14ac:dyDescent="0.25">
      <c r="A73" s="106" t="s">
        <v>122</v>
      </c>
      <c r="B73" s="101">
        <v>1935.4706306810658</v>
      </c>
      <c r="C73" s="101">
        <v>1827.2852194195207</v>
      </c>
      <c r="D73" s="101">
        <v>1834.0272985265249</v>
      </c>
      <c r="E73" s="101">
        <v>1849.0286106601661</v>
      </c>
      <c r="F73" s="101">
        <v>1928.7168392087738</v>
      </c>
      <c r="G73" s="101">
        <v>1998.8389507696565</v>
      </c>
      <c r="H73" s="101">
        <v>2083.3130212813685</v>
      </c>
      <c r="I73" s="101">
        <v>2125.3759511547682</v>
      </c>
      <c r="J73" s="101">
        <v>2016.6438581927823</v>
      </c>
      <c r="K73" s="101">
        <v>2117.3053340705765</v>
      </c>
      <c r="L73" s="101">
        <v>2082.6885020148925</v>
      </c>
      <c r="M73" s="101">
        <v>2051.9178191695619</v>
      </c>
      <c r="N73" s="101">
        <v>2141.8158651939166</v>
      </c>
      <c r="O73" s="101">
        <v>2107.8912954989401</v>
      </c>
      <c r="P73" s="101">
        <v>2133.4271769227807</v>
      </c>
      <c r="Q73" s="101">
        <v>2086.8666607962082</v>
      </c>
      <c r="R73" s="101">
        <v>2072.9208124097263</v>
      </c>
      <c r="S73" s="101">
        <v>2083.6987708928809</v>
      </c>
      <c r="T73" s="101">
        <v>2106.3882681109644</v>
      </c>
      <c r="U73" s="101">
        <v>2118.5455697678353</v>
      </c>
      <c r="V73" s="101">
        <v>1942.2863076041642</v>
      </c>
      <c r="W73" s="101">
        <v>1928.6245775160353</v>
      </c>
      <c r="DA73" s="131" t="s">
        <v>2310</v>
      </c>
    </row>
    <row r="74" spans="1:105" ht="12" customHeight="1" x14ac:dyDescent="0.25">
      <c r="A74" s="107" t="s">
        <v>121</v>
      </c>
      <c r="B74" s="104">
        <v>1546.3955489762479</v>
      </c>
      <c r="C74" s="104">
        <v>1444.5276339900042</v>
      </c>
      <c r="D74" s="104">
        <v>1461.8828705713795</v>
      </c>
      <c r="E74" s="104">
        <v>1482.7845419653952</v>
      </c>
      <c r="F74" s="104">
        <v>1539.0914969796193</v>
      </c>
      <c r="G74" s="104">
        <v>1610.2645246177892</v>
      </c>
      <c r="H74" s="104">
        <v>1689.9501179018148</v>
      </c>
      <c r="I74" s="104">
        <v>1745.5886372651903</v>
      </c>
      <c r="J74" s="104">
        <v>1623.515608270397</v>
      </c>
      <c r="K74" s="104">
        <v>1714.226292623182</v>
      </c>
      <c r="L74" s="104">
        <v>1688.8024322829676</v>
      </c>
      <c r="M74" s="104">
        <v>1651.273703170405</v>
      </c>
      <c r="N74" s="104">
        <v>1731.9176999577514</v>
      </c>
      <c r="O74" s="104">
        <v>1672.9323133995763</v>
      </c>
      <c r="P74" s="104">
        <v>1702.7874656526831</v>
      </c>
      <c r="Q74" s="104">
        <v>1691.193335229274</v>
      </c>
      <c r="R74" s="104">
        <v>1745.8747442883541</v>
      </c>
      <c r="S74" s="104">
        <v>1768.7799648182026</v>
      </c>
      <c r="T74" s="104">
        <v>1772.3383878413283</v>
      </c>
      <c r="U74" s="104">
        <v>1789.1532644014619</v>
      </c>
      <c r="V74" s="104">
        <v>1639.0684098815777</v>
      </c>
      <c r="W74" s="104">
        <v>1651.2943518540412</v>
      </c>
      <c r="DA74" s="132" t="s">
        <v>2311</v>
      </c>
    </row>
    <row r="75" spans="1:105" ht="12" customHeight="1" x14ac:dyDescent="0.25">
      <c r="A75" s="108" t="s">
        <v>53</v>
      </c>
      <c r="B75" s="98">
        <v>838.84540962659912</v>
      </c>
      <c r="C75" s="98">
        <v>758.73785507530954</v>
      </c>
      <c r="D75" s="98">
        <v>781.32173447464231</v>
      </c>
      <c r="E75" s="98">
        <v>802.56466627846521</v>
      </c>
      <c r="F75" s="98">
        <v>791.11675726701583</v>
      </c>
      <c r="G75" s="98">
        <v>841.45438695087807</v>
      </c>
      <c r="H75" s="98">
        <v>892.86539734726216</v>
      </c>
      <c r="I75" s="98">
        <v>963.65911066794536</v>
      </c>
      <c r="J75" s="98">
        <v>814.1013750000393</v>
      </c>
      <c r="K75" s="98">
        <v>878.29268483777992</v>
      </c>
      <c r="L75" s="98">
        <v>868.86414871162492</v>
      </c>
      <c r="M75" s="98">
        <v>829.23659489201975</v>
      </c>
      <c r="N75" s="98">
        <v>882.02414524291919</v>
      </c>
      <c r="O75" s="98">
        <v>731.65041656266817</v>
      </c>
      <c r="P75" s="98">
        <v>706.1024904758093</v>
      </c>
      <c r="Q75" s="98">
        <v>742.44097177106676</v>
      </c>
      <c r="R75" s="98">
        <v>895.02835103402219</v>
      </c>
      <c r="S75" s="98">
        <v>946.32503954377853</v>
      </c>
      <c r="T75" s="98">
        <v>901.8559968246542</v>
      </c>
      <c r="U75" s="98">
        <v>922.17799795378824</v>
      </c>
      <c r="V75" s="98">
        <v>744.54299300951732</v>
      </c>
      <c r="W75" s="98">
        <v>789.87183989833284</v>
      </c>
      <c r="DA75" s="63" t="s">
        <v>2312</v>
      </c>
    </row>
    <row r="76" spans="1:105" ht="12" customHeight="1" x14ac:dyDescent="0.25">
      <c r="A76" s="108" t="s">
        <v>52</v>
      </c>
      <c r="B76" s="98">
        <v>707.5501393496487</v>
      </c>
      <c r="C76" s="98">
        <v>685.78977891469492</v>
      </c>
      <c r="D76" s="98">
        <v>680.56113609673685</v>
      </c>
      <c r="E76" s="98">
        <v>680.21987568692998</v>
      </c>
      <c r="F76" s="98">
        <v>747.97473971260354</v>
      </c>
      <c r="G76" s="98">
        <v>768.81013766691137</v>
      </c>
      <c r="H76" s="98">
        <v>797.08472055455263</v>
      </c>
      <c r="I76" s="98">
        <v>781.92952659724472</v>
      </c>
      <c r="J76" s="98">
        <v>809.41423327035784</v>
      </c>
      <c r="K76" s="98">
        <v>835.93360778540193</v>
      </c>
      <c r="L76" s="98">
        <v>819.93828357134259</v>
      </c>
      <c r="M76" s="98">
        <v>822.03710827838518</v>
      </c>
      <c r="N76" s="98">
        <v>849.89355471483236</v>
      </c>
      <c r="O76" s="98">
        <v>941.281896836908</v>
      </c>
      <c r="P76" s="98">
        <v>996.68497517687399</v>
      </c>
      <c r="Q76" s="98">
        <v>948.75236345820713</v>
      </c>
      <c r="R76" s="98">
        <v>850.84639325433147</v>
      </c>
      <c r="S76" s="98">
        <v>822.454925274424</v>
      </c>
      <c r="T76" s="98">
        <v>870.48239101667389</v>
      </c>
      <c r="U76" s="98">
        <v>866.97526644767368</v>
      </c>
      <c r="V76" s="98">
        <v>894.52541687206065</v>
      </c>
      <c r="W76" s="98">
        <v>861.42251195570896</v>
      </c>
      <c r="DA76" s="63" t="s">
        <v>2313</v>
      </c>
    </row>
    <row r="77" spans="1:105" ht="12" customHeight="1" x14ac:dyDescent="0.25">
      <c r="A77" s="121" t="s">
        <v>54</v>
      </c>
      <c r="B77" s="122">
        <v>344.49750442994906</v>
      </c>
      <c r="C77" s="122">
        <v>349.47833261567882</v>
      </c>
      <c r="D77" s="122">
        <v>340.27472702213726</v>
      </c>
      <c r="E77" s="122">
        <v>359.29375480083513</v>
      </c>
      <c r="F77" s="122">
        <v>376.48162411980172</v>
      </c>
      <c r="G77" s="122">
        <v>382.62129515195414</v>
      </c>
      <c r="H77" s="122">
        <v>380.24548208879577</v>
      </c>
      <c r="I77" s="122">
        <v>377.09117153303526</v>
      </c>
      <c r="J77" s="122">
        <v>306.82636872925184</v>
      </c>
      <c r="K77" s="122">
        <v>331.77961885207213</v>
      </c>
      <c r="L77" s="122">
        <v>335.37434700898689</v>
      </c>
      <c r="M77" s="122">
        <v>306.82689643776212</v>
      </c>
      <c r="N77" s="122">
        <v>328.98878469831857</v>
      </c>
      <c r="O77" s="122">
        <v>329.07389809834916</v>
      </c>
      <c r="P77" s="122">
        <v>331.37227268681158</v>
      </c>
      <c r="Q77" s="122">
        <v>343.1326734518621</v>
      </c>
      <c r="R77" s="122">
        <v>354.78603829269605</v>
      </c>
      <c r="S77" s="122">
        <v>344.0690964969474</v>
      </c>
      <c r="T77" s="122">
        <v>333.06344363671718</v>
      </c>
      <c r="U77" s="122">
        <v>318.36033631836358</v>
      </c>
      <c r="V77" s="122">
        <v>340.51928368275878</v>
      </c>
      <c r="W77" s="122">
        <v>337.00766061074762</v>
      </c>
      <c r="DA77" s="130" t="s">
        <v>2314</v>
      </c>
    </row>
    <row r="78" spans="1:105" ht="12" customHeight="1" x14ac:dyDescent="0.25">
      <c r="A78" s="97" t="s">
        <v>192</v>
      </c>
      <c r="B78" s="98">
        <v>371.04318282032892</v>
      </c>
      <c r="C78" s="98">
        <v>383.19972689110369</v>
      </c>
      <c r="D78" s="98">
        <v>372.10441269501302</v>
      </c>
      <c r="E78" s="98">
        <v>386.60357323968969</v>
      </c>
      <c r="F78" s="98">
        <v>414.59338797540164</v>
      </c>
      <c r="G78" s="98">
        <v>416.02363009731312</v>
      </c>
      <c r="H78" s="98">
        <v>419.78257952363884</v>
      </c>
      <c r="I78" s="98">
        <v>419.27509043134717</v>
      </c>
      <c r="J78" s="98">
        <v>327.73383534341667</v>
      </c>
      <c r="K78" s="98">
        <v>364.50796913667637</v>
      </c>
      <c r="L78" s="98">
        <v>370.75372803302031</v>
      </c>
      <c r="M78" s="98">
        <v>335.30054855634631</v>
      </c>
      <c r="N78" s="98">
        <v>364.07567114382834</v>
      </c>
      <c r="O78" s="98">
        <v>363.07854367146717</v>
      </c>
      <c r="P78" s="98">
        <v>365.33803236895096</v>
      </c>
      <c r="Q78" s="98">
        <v>378.40229812242853</v>
      </c>
      <c r="R78" s="98">
        <v>403.21779264438925</v>
      </c>
      <c r="S78" s="98">
        <v>390.67326005092582</v>
      </c>
      <c r="T78" s="98">
        <v>378.43756469562101</v>
      </c>
      <c r="U78" s="98">
        <v>361.41210831976696</v>
      </c>
      <c r="V78" s="98">
        <v>399.56898787687322</v>
      </c>
      <c r="W78" s="98">
        <v>396.96460636264521</v>
      </c>
      <c r="DA78" s="63" t="s">
        <v>2315</v>
      </c>
    </row>
    <row r="79" spans="1:105" ht="12" customHeight="1" x14ac:dyDescent="0.25">
      <c r="A79" s="109" t="s">
        <v>120</v>
      </c>
      <c r="B79" s="33">
        <v>306.05458737996679</v>
      </c>
      <c r="C79" s="33">
        <v>303.12742196884358</v>
      </c>
      <c r="D79" s="33">
        <v>296.44052266487216</v>
      </c>
      <c r="E79" s="33">
        <v>320.59793329632555</v>
      </c>
      <c r="F79" s="33">
        <v>322.37249971435966</v>
      </c>
      <c r="G79" s="33">
        <v>335.52111770947414</v>
      </c>
      <c r="H79" s="33">
        <v>323.7630651092806</v>
      </c>
      <c r="I79" s="33">
        <v>316.92773362524429</v>
      </c>
      <c r="J79" s="33">
        <v>277.17197071750081</v>
      </c>
      <c r="K79" s="33">
        <v>286.44258369248848</v>
      </c>
      <c r="L79" s="33">
        <v>285.16558377830739</v>
      </c>
      <c r="M79" s="33">
        <v>267.74698213094172</v>
      </c>
      <c r="N79" s="33">
        <v>280.75145290537193</v>
      </c>
      <c r="O79" s="33">
        <v>282.57998396473459</v>
      </c>
      <c r="P79" s="33">
        <v>285.17308405749827</v>
      </c>
      <c r="Q79" s="33">
        <v>298.7541913892162</v>
      </c>
      <c r="R79" s="33">
        <v>296.22339945898392</v>
      </c>
      <c r="S79" s="33">
        <v>294.27145720692823</v>
      </c>
      <c r="T79" s="33">
        <v>290.76787348185911</v>
      </c>
      <c r="U79" s="33">
        <v>282.69819752746935</v>
      </c>
      <c r="V79" s="33">
        <v>293.90184195544919</v>
      </c>
      <c r="W79" s="33">
        <v>290.82242001455506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24351.306001740355</v>
      </c>
      <c r="C81" s="117">
        <f t="shared" si="28"/>
        <v>26455.655665992614</v>
      </c>
      <c r="D81" s="117">
        <f t="shared" si="28"/>
        <v>21567.093126255186</v>
      </c>
      <c r="E81" s="117">
        <f t="shared" si="28"/>
        <v>23831.625702438148</v>
      </c>
      <c r="F81" s="117">
        <f t="shared" si="28"/>
        <v>21437.910715163089</v>
      </c>
      <c r="G81" s="117">
        <f t="shared" si="28"/>
        <v>18364.41541490185</v>
      </c>
      <c r="H81" s="117">
        <f t="shared" si="28"/>
        <v>15521.211580603953</v>
      </c>
      <c r="I81" s="117">
        <f t="shared" si="28"/>
        <v>18874.296628700871</v>
      </c>
      <c r="J81" s="117">
        <f t="shared" si="28"/>
        <v>18249.684763082689</v>
      </c>
      <c r="K81" s="117">
        <f t="shared" si="28"/>
        <v>16955.3250526966</v>
      </c>
      <c r="L81" s="117">
        <f t="shared" si="28"/>
        <v>21102.55898342386</v>
      </c>
      <c r="M81" s="117">
        <f t="shared" si="28"/>
        <v>15357.029393467035</v>
      </c>
      <c r="N81" s="117">
        <f t="shared" si="28"/>
        <v>17116.014766080014</v>
      </c>
      <c r="O81" s="117">
        <f t="shared" si="28"/>
        <v>19097.164149691576</v>
      </c>
      <c r="P81" s="117">
        <f t="shared" si="28"/>
        <v>14370.975592260729</v>
      </c>
      <c r="Q81" s="117">
        <f t="shared" si="28"/>
        <v>16152.318250007682</v>
      </c>
      <c r="R81" s="117">
        <f t="shared" ref="R81:V81" si="29">R82+R85+R87+R100</f>
        <v>17411.984478412807</v>
      </c>
      <c r="S81" s="117">
        <f t="shared" si="29"/>
        <v>16511.741260663188</v>
      </c>
      <c r="T81" s="117">
        <f t="shared" si="29"/>
        <v>16247.717809831573</v>
      </c>
      <c r="U81" s="117">
        <f t="shared" si="29"/>
        <v>16171.465226240687</v>
      </c>
      <c r="V81" s="117">
        <f t="shared" si="29"/>
        <v>14827.297231084629</v>
      </c>
      <c r="W81" s="117">
        <f t="shared" ref="W81" si="30">W82+W85+W87+W100</f>
        <v>17931.273897434468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22081.385853862063</v>
      </c>
      <c r="C82" s="122">
        <f t="shared" si="31"/>
        <v>24287.711957281088</v>
      </c>
      <c r="D82" s="122">
        <f t="shared" si="31"/>
        <v>19411.069393550359</v>
      </c>
      <c r="E82" s="122">
        <f t="shared" si="31"/>
        <v>21637.268473792305</v>
      </c>
      <c r="F82" s="122">
        <f t="shared" si="31"/>
        <v>19146.093451777735</v>
      </c>
      <c r="G82" s="122">
        <f t="shared" si="31"/>
        <v>15993.881851405555</v>
      </c>
      <c r="H82" s="122">
        <f t="shared" si="31"/>
        <v>13069.622859318721</v>
      </c>
      <c r="I82" s="122">
        <f t="shared" si="31"/>
        <v>16404.500051081719</v>
      </c>
      <c r="J82" s="122">
        <f t="shared" si="31"/>
        <v>15946.918677810749</v>
      </c>
      <c r="K82" s="122">
        <f t="shared" si="31"/>
        <v>14553.630173410918</v>
      </c>
      <c r="L82" s="122">
        <f t="shared" si="31"/>
        <v>18731.674880028721</v>
      </c>
      <c r="M82" s="122">
        <f t="shared" si="31"/>
        <v>13048.80766459563</v>
      </c>
      <c r="N82" s="122">
        <f t="shared" si="31"/>
        <v>14707.82216481198</v>
      </c>
      <c r="O82" s="122">
        <f t="shared" si="31"/>
        <v>16702.717678778583</v>
      </c>
      <c r="P82" s="122">
        <f t="shared" si="31"/>
        <v>11913.94106188592</v>
      </c>
      <c r="Q82" s="122">
        <f t="shared" si="31"/>
        <v>13744.600362498177</v>
      </c>
      <c r="R82" s="122">
        <f t="shared" ref="R82:V82" si="32">SUM(R83:R84)</f>
        <v>14981.037404517459</v>
      </c>
      <c r="S82" s="122">
        <f t="shared" si="32"/>
        <v>14106.324274424742</v>
      </c>
      <c r="T82" s="122">
        <f t="shared" si="32"/>
        <v>13859.290760975962</v>
      </c>
      <c r="U82" s="122">
        <f t="shared" si="32"/>
        <v>13798.38255396032</v>
      </c>
      <c r="V82" s="122">
        <f t="shared" si="32"/>
        <v>12598.23853784958</v>
      </c>
      <c r="W82" s="122">
        <f t="shared" ref="W82" si="33">SUM(W83:W84)</f>
        <v>15706.558504600673</v>
      </c>
      <c r="DA82" s="130" t="s">
        <v>2318</v>
      </c>
    </row>
    <row r="83" spans="1:105" ht="12" customHeight="1" x14ac:dyDescent="0.25">
      <c r="A83" s="97" t="s">
        <v>204</v>
      </c>
      <c r="B83" s="98">
        <v>21983.894670716549</v>
      </c>
      <c r="C83" s="98">
        <v>24180.71948815796</v>
      </c>
      <c r="D83" s="98">
        <v>19324.830204027992</v>
      </c>
      <c r="E83" s="98">
        <v>21538.799366058807</v>
      </c>
      <c r="F83" s="98">
        <v>19055.501251921167</v>
      </c>
      <c r="G83" s="98">
        <v>15915.896895542377</v>
      </c>
      <c r="H83" s="98">
        <v>13004.635369411002</v>
      </c>
      <c r="I83" s="98">
        <v>16320.741700903158</v>
      </c>
      <c r="J83" s="98">
        <v>15863.416489426994</v>
      </c>
      <c r="K83" s="98">
        <v>14476.779527812067</v>
      </c>
      <c r="L83" s="98">
        <v>18632.372943151466</v>
      </c>
      <c r="M83" s="98">
        <v>12979.693402398761</v>
      </c>
      <c r="N83" s="98">
        <v>14629.589825171923</v>
      </c>
      <c r="O83" s="98">
        <v>16613.780606515338</v>
      </c>
      <c r="P83" s="98">
        <v>11850.708409779318</v>
      </c>
      <c r="Q83" s="98">
        <v>13671.738001508103</v>
      </c>
      <c r="R83" s="98">
        <v>14901.203445356363</v>
      </c>
      <c r="S83" s="98">
        <v>14030.89067638093</v>
      </c>
      <c r="T83" s="98">
        <v>13784.579896159634</v>
      </c>
      <c r="U83" s="98">
        <v>13723.033193421808</v>
      </c>
      <c r="V83" s="98">
        <v>12529.400757802432</v>
      </c>
      <c r="W83" s="98">
        <v>15618.510460151145</v>
      </c>
      <c r="DA83" s="63" t="s">
        <v>2319</v>
      </c>
    </row>
    <row r="84" spans="1:105" ht="12" customHeight="1" x14ac:dyDescent="0.25">
      <c r="A84" s="97" t="s">
        <v>53</v>
      </c>
      <c r="B84" s="98">
        <v>97.491183145515564</v>
      </c>
      <c r="C84" s="98">
        <v>106.99246912312952</v>
      </c>
      <c r="D84" s="98">
        <v>86.239189522366758</v>
      </c>
      <c r="E84" s="98">
        <v>98.469107733497353</v>
      </c>
      <c r="F84" s="98">
        <v>90.592199856569408</v>
      </c>
      <c r="G84" s="98">
        <v>77.984955863177191</v>
      </c>
      <c r="H84" s="98">
        <v>64.987489907719279</v>
      </c>
      <c r="I84" s="98">
        <v>83.758350178561074</v>
      </c>
      <c r="J84" s="98">
        <v>83.502188383753861</v>
      </c>
      <c r="K84" s="98">
        <v>76.850645598851301</v>
      </c>
      <c r="L84" s="98">
        <v>99.301936877255287</v>
      </c>
      <c r="M84" s="98">
        <v>69.114262196867884</v>
      </c>
      <c r="N84" s="98">
        <v>78.232339640056594</v>
      </c>
      <c r="O84" s="98">
        <v>88.93707226324419</v>
      </c>
      <c r="P84" s="98">
        <v>63.232652106603055</v>
      </c>
      <c r="Q84" s="98">
        <v>72.86236099007327</v>
      </c>
      <c r="R84" s="98">
        <v>79.833959161097084</v>
      </c>
      <c r="S84" s="98">
        <v>75.433598043811983</v>
      </c>
      <c r="T84" s="98">
        <v>74.710864816327884</v>
      </c>
      <c r="U84" s="98">
        <v>75.349360538511874</v>
      </c>
      <c r="V84" s="98">
        <v>68.837780047147461</v>
      </c>
      <c r="W84" s="98">
        <v>88.048044449527296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1.9901824942869448</v>
      </c>
      <c r="C85" s="122">
        <f t="shared" si="34"/>
        <v>2.4718970478944313</v>
      </c>
      <c r="D85" s="122">
        <f t="shared" si="34"/>
        <v>2.7640847905867916</v>
      </c>
      <c r="E85" s="122">
        <f t="shared" si="34"/>
        <v>7.2629934150592286</v>
      </c>
      <c r="F85" s="122">
        <f t="shared" si="34"/>
        <v>3.5088395364113603</v>
      </c>
      <c r="G85" s="122">
        <f t="shared" si="34"/>
        <v>5.2126546963681433</v>
      </c>
      <c r="H85" s="122">
        <f t="shared" si="34"/>
        <v>14.080926693326067</v>
      </c>
      <c r="I85" s="122">
        <f t="shared" si="34"/>
        <v>6.8694577799039385</v>
      </c>
      <c r="J85" s="122">
        <f t="shared" si="34"/>
        <v>8.6617174251784732</v>
      </c>
      <c r="K85" s="122">
        <f t="shared" si="34"/>
        <v>10.519862347521684</v>
      </c>
      <c r="L85" s="122">
        <f t="shared" si="34"/>
        <v>14.971273189991246</v>
      </c>
      <c r="M85" s="122">
        <f t="shared" si="34"/>
        <v>12.250171475146461</v>
      </c>
      <c r="N85" s="122">
        <f t="shared" si="34"/>
        <v>12.198079397547572</v>
      </c>
      <c r="O85" s="122">
        <f t="shared" si="34"/>
        <v>12.090007672649762</v>
      </c>
      <c r="P85" s="122">
        <f t="shared" si="34"/>
        <v>9.073203986431583</v>
      </c>
      <c r="Q85" s="122">
        <f t="shared" si="34"/>
        <v>12.281437447093237</v>
      </c>
      <c r="R85" s="122">
        <f t="shared" si="34"/>
        <v>10.157778411474071</v>
      </c>
      <c r="S85" s="122">
        <f t="shared" si="34"/>
        <v>9.6766232707881894</v>
      </c>
      <c r="T85" s="122">
        <f t="shared" si="34"/>
        <v>9.4597696330940693</v>
      </c>
      <c r="U85" s="122">
        <f t="shared" si="34"/>
        <v>9.2228093187582108</v>
      </c>
      <c r="V85" s="122">
        <f t="shared" si="34"/>
        <v>14.202691833307069</v>
      </c>
      <c r="W85" s="122">
        <f t="shared" si="34"/>
        <v>14.685375029678411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1.9901824942869448</v>
      </c>
      <c r="C86" s="98">
        <f>IF(RES_hhdet_fec!C86=0,0,RES_hhdet_fec!C86*1000*11630/RES_hhdet_num!C81)</f>
        <v>2.4718970478944313</v>
      </c>
      <c r="D86" s="98">
        <f>IF(RES_hhdet_fec!D86=0,0,RES_hhdet_fec!D86*1000*11630/RES_hhdet_num!D81)</f>
        <v>2.7640847905867916</v>
      </c>
      <c r="E86" s="98">
        <f>IF(RES_hhdet_fec!E86=0,0,RES_hhdet_fec!E86*1000*11630/RES_hhdet_num!E81)</f>
        <v>7.2629934150592286</v>
      </c>
      <c r="F86" s="98">
        <f>IF(RES_hhdet_fec!F86=0,0,RES_hhdet_fec!F86*1000*11630/RES_hhdet_num!F81)</f>
        <v>3.5088395364113603</v>
      </c>
      <c r="G86" s="98">
        <f>IF(RES_hhdet_fec!G86=0,0,RES_hhdet_fec!G86*1000*11630/RES_hhdet_num!G81)</f>
        <v>5.2126546963681433</v>
      </c>
      <c r="H86" s="98">
        <f>IF(RES_hhdet_fec!H86=0,0,RES_hhdet_fec!H86*1000*11630/RES_hhdet_num!H81)</f>
        <v>14.080926693326067</v>
      </c>
      <c r="I86" s="98">
        <f>IF(RES_hhdet_fec!I86=0,0,RES_hhdet_fec!I86*1000*11630/RES_hhdet_num!I81)</f>
        <v>6.8694577799039385</v>
      </c>
      <c r="J86" s="98">
        <f>IF(RES_hhdet_fec!J86=0,0,RES_hhdet_fec!J86*1000*11630/RES_hhdet_num!J81)</f>
        <v>8.6617174251784732</v>
      </c>
      <c r="K86" s="98">
        <f>IF(RES_hhdet_fec!K86=0,0,RES_hhdet_fec!K86*1000*11630/RES_hhdet_num!K81)</f>
        <v>10.519862347521684</v>
      </c>
      <c r="L86" s="98">
        <f>IF(RES_hhdet_fec!L86=0,0,RES_hhdet_fec!L86*1000*11630/RES_hhdet_num!L81)</f>
        <v>14.971273189991246</v>
      </c>
      <c r="M86" s="98">
        <f>IF(RES_hhdet_fec!M86=0,0,RES_hhdet_fec!M86*1000*11630/RES_hhdet_num!M81)</f>
        <v>12.250171475146461</v>
      </c>
      <c r="N86" s="98">
        <f>IF(RES_hhdet_fec!N86=0,0,RES_hhdet_fec!N86*1000*11630/RES_hhdet_num!N81)</f>
        <v>12.198079397547572</v>
      </c>
      <c r="O86" s="98">
        <f>IF(RES_hhdet_fec!O86=0,0,RES_hhdet_fec!O86*1000*11630/RES_hhdet_num!O81)</f>
        <v>12.090007672649762</v>
      </c>
      <c r="P86" s="98">
        <f>IF(RES_hhdet_fec!P86=0,0,RES_hhdet_fec!P86*1000*11630/RES_hhdet_num!P81)</f>
        <v>9.073203986431583</v>
      </c>
      <c r="Q86" s="98">
        <f>IF(RES_hhdet_fec!Q86=0,0,RES_hhdet_fec!Q86*1000*11630/RES_hhdet_num!Q81)</f>
        <v>12.281437447093237</v>
      </c>
      <c r="R86" s="98">
        <f>IF(RES_hhdet_fec!R86=0,0,RES_hhdet_fec!R86*1000*11630/RES_hhdet_num!R81)</f>
        <v>10.157778411474071</v>
      </c>
      <c r="S86" s="98">
        <f>IF(RES_hhdet_fec!S86=0,0,RES_hhdet_fec!S86*1000*11630/RES_hhdet_num!S81)</f>
        <v>9.6766232707881894</v>
      </c>
      <c r="T86" s="98">
        <f>IF(RES_hhdet_fec!T86=0,0,RES_hhdet_fec!T86*1000*11630/RES_hhdet_num!T81)</f>
        <v>9.4597696330940693</v>
      </c>
      <c r="U86" s="98">
        <f>IF(RES_hhdet_fec!U86=0,0,RES_hhdet_fec!U86*1000*11630/RES_hhdet_num!U81)</f>
        <v>9.2228093187582108</v>
      </c>
      <c r="V86" s="98">
        <f>IF(RES_hhdet_fec!V86=0,0,RES_hhdet_fec!V86*1000*11630/RES_hhdet_num!V81)</f>
        <v>14.202691833307069</v>
      </c>
      <c r="W86" s="98">
        <f>IF(RES_hhdet_fec!W86=0,0,RES_hhdet_fec!W86*1000*11630/RES_hhdet_num!W81)</f>
        <v>14.685375029678411</v>
      </c>
      <c r="DA86" s="63" t="s">
        <v>2322</v>
      </c>
    </row>
    <row r="87" spans="1:105" ht="12" customHeight="1" x14ac:dyDescent="0.25">
      <c r="A87" s="121" t="s">
        <v>55</v>
      </c>
      <c r="B87" s="122">
        <v>1959.1129720682454</v>
      </c>
      <c r="C87" s="122">
        <v>1859.5311340022106</v>
      </c>
      <c r="D87" s="122">
        <v>1853.886832280464</v>
      </c>
      <c r="E87" s="122">
        <v>1863.0982217175183</v>
      </c>
      <c r="F87" s="122">
        <v>1962.5695861936767</v>
      </c>
      <c r="G87" s="122">
        <v>2027.3056703539894</v>
      </c>
      <c r="H87" s="122">
        <v>2109.1403497127221</v>
      </c>
      <c r="I87" s="122">
        <v>2140.7170102426776</v>
      </c>
      <c r="J87" s="122">
        <v>2012.8502502926353</v>
      </c>
      <c r="K87" s="122">
        <v>2099.0791970566293</v>
      </c>
      <c r="L87" s="122">
        <v>2066.0244061885774</v>
      </c>
      <c r="M87" s="122">
        <v>2022.0508311655278</v>
      </c>
      <c r="N87" s="122">
        <v>2109.6455541746486</v>
      </c>
      <c r="O87" s="122">
        <v>2094.5368628078581</v>
      </c>
      <c r="P87" s="122">
        <v>2155.5347284963473</v>
      </c>
      <c r="Q87" s="122">
        <v>2091.5948245865375</v>
      </c>
      <c r="R87" s="122">
        <v>2117.5629130865282</v>
      </c>
      <c r="S87" s="122">
        <v>2094.0166356313403</v>
      </c>
      <c r="T87" s="122">
        <v>2080.0897310210948</v>
      </c>
      <c r="U87" s="122">
        <v>2070.9738012894941</v>
      </c>
      <c r="V87" s="122">
        <v>1913.6320037353546</v>
      </c>
      <c r="W87" s="122">
        <v>1911.4578548749946</v>
      </c>
      <c r="DA87" s="130" t="s">
        <v>2323</v>
      </c>
    </row>
    <row r="88" spans="1:105" ht="12" customHeight="1" x14ac:dyDescent="0.25">
      <c r="A88" s="97" t="s">
        <v>132</v>
      </c>
      <c r="B88" s="98">
        <v>2440.861807776897</v>
      </c>
      <c r="C88" s="98">
        <v>2479.0153566348195</v>
      </c>
      <c r="D88" s="98">
        <v>2050.603504455089</v>
      </c>
      <c r="E88" s="98">
        <v>2131.5105761987929</v>
      </c>
      <c r="F88" s="98">
        <v>2296.475636230633</v>
      </c>
      <c r="G88" s="98">
        <v>1981.2423946897495</v>
      </c>
      <c r="H88" s="98">
        <v>1765.6664277761245</v>
      </c>
      <c r="I88" s="98">
        <v>2380.3413591898175</v>
      </c>
      <c r="J88" s="98">
        <v>2049.2492328240642</v>
      </c>
      <c r="K88" s="98">
        <v>2041.8038015515874</v>
      </c>
      <c r="L88" s="98">
        <v>2250.3249883826479</v>
      </c>
      <c r="M88" s="98">
        <v>1939.1105845035024</v>
      </c>
      <c r="N88" s="98">
        <v>2066.2084725259524</v>
      </c>
      <c r="O88" s="98">
        <v>2090.2167067347641</v>
      </c>
      <c r="P88" s="98">
        <v>2003.3578625665591</v>
      </c>
      <c r="Q88" s="98">
        <v>1935.5650281115054</v>
      </c>
      <c r="R88" s="98">
        <v>1971.7605911475835</v>
      </c>
      <c r="S88" s="98">
        <v>2033.4356329574373</v>
      </c>
      <c r="T88" s="98">
        <v>2166.9474428975695</v>
      </c>
      <c r="U88" s="98">
        <v>2089.5152998214839</v>
      </c>
      <c r="V88" s="98">
        <v>1856.3875310642015</v>
      </c>
      <c r="W88" s="98">
        <v>1844.5342035248518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1780.0311427773622</v>
      </c>
      <c r="J89" s="98">
        <v>1591.940719675232</v>
      </c>
      <c r="K89" s="98">
        <v>1614.3622129451612</v>
      </c>
      <c r="L89" s="98">
        <v>1802.0430185450798</v>
      </c>
      <c r="M89" s="98">
        <v>1570.1915666677769</v>
      </c>
      <c r="N89" s="98">
        <v>1704.6626476423548</v>
      </c>
      <c r="O89" s="98">
        <v>1702.6972394964591</v>
      </c>
      <c r="P89" s="98">
        <v>1628.944068796065</v>
      </c>
      <c r="Q89" s="98">
        <v>1594.9095495391489</v>
      </c>
      <c r="R89" s="98">
        <v>1665.2022717937514</v>
      </c>
      <c r="S89" s="98">
        <v>1747.2595674182799</v>
      </c>
      <c r="T89" s="98">
        <v>1870.9453241505435</v>
      </c>
      <c r="U89" s="98">
        <v>1838.3102138343688</v>
      </c>
      <c r="V89" s="98">
        <v>1632.2998795318892</v>
      </c>
      <c r="W89" s="98">
        <v>1652.1082761626701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775.09897265642053</v>
      </c>
      <c r="J90" s="101">
        <v>776.68121189986221</v>
      </c>
      <c r="K90" s="101">
        <v>797.21553688488927</v>
      </c>
      <c r="L90" s="101">
        <v>892.77249123367483</v>
      </c>
      <c r="M90" s="101">
        <v>757.62954589011395</v>
      </c>
      <c r="N90" s="101">
        <v>837.76504839470135</v>
      </c>
      <c r="O90" s="101">
        <v>717.54347627840514</v>
      </c>
      <c r="P90" s="101">
        <v>654.68150148589257</v>
      </c>
      <c r="Q90" s="101">
        <v>684.18241692559411</v>
      </c>
      <c r="R90" s="101">
        <v>831.6118798736569</v>
      </c>
      <c r="S90" s="101">
        <v>905.19947779774373</v>
      </c>
      <c r="T90" s="101">
        <v>915.1824035093083</v>
      </c>
      <c r="U90" s="101">
        <v>912.23903740147057</v>
      </c>
      <c r="V90" s="101">
        <v>716.55423541769187</v>
      </c>
      <c r="W90" s="101">
        <v>766.86645885095129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1004.9321701209419</v>
      </c>
      <c r="J91" s="104">
        <v>815.25950777536991</v>
      </c>
      <c r="K91" s="104">
        <v>817.14667606027206</v>
      </c>
      <c r="L91" s="104">
        <v>909.27052731140498</v>
      </c>
      <c r="M91" s="104">
        <v>812.56202077766284</v>
      </c>
      <c r="N91" s="104">
        <v>866.89759924765337</v>
      </c>
      <c r="O91" s="104">
        <v>985.15376321805434</v>
      </c>
      <c r="P91" s="104">
        <v>974.26256731017259</v>
      </c>
      <c r="Q91" s="104">
        <v>910.72713261355466</v>
      </c>
      <c r="R91" s="104">
        <v>833.59039192009448</v>
      </c>
      <c r="S91" s="104">
        <v>842.06008962053636</v>
      </c>
      <c r="T91" s="104">
        <v>955.76292064123527</v>
      </c>
      <c r="U91" s="104">
        <v>926.07117643289837</v>
      </c>
      <c r="V91" s="104">
        <v>915.74564411419738</v>
      </c>
      <c r="W91" s="104">
        <v>885.24181731171905</v>
      </c>
      <c r="DA91" s="132" t="s">
        <v>2327</v>
      </c>
    </row>
    <row r="92" spans="1:105" ht="12" customHeight="1" x14ac:dyDescent="0.25">
      <c r="A92" s="106" t="s">
        <v>124</v>
      </c>
      <c r="B92" s="101">
        <v>2135.6612338572095</v>
      </c>
      <c r="C92" s="101">
        <v>2049.7808857950849</v>
      </c>
      <c r="D92" s="101">
        <v>2043.7038697524545</v>
      </c>
      <c r="E92" s="101">
        <v>1994.5606867082818</v>
      </c>
      <c r="F92" s="101">
        <v>2130.8662032630968</v>
      </c>
      <c r="G92" s="101">
        <v>2201.4558312771583</v>
      </c>
      <c r="H92" s="101">
        <v>2354.5933290367479</v>
      </c>
      <c r="I92" s="101">
        <v>2365.2388423164998</v>
      </c>
      <c r="J92" s="101">
        <v>2213.1133663687642</v>
      </c>
      <c r="K92" s="101">
        <v>2392.986429426694</v>
      </c>
      <c r="L92" s="101">
        <v>2352.1248592484012</v>
      </c>
      <c r="M92" s="101">
        <v>2313.90485061854</v>
      </c>
      <c r="N92" s="101">
        <v>2308.4907547020457</v>
      </c>
      <c r="O92" s="101">
        <v>2272.6946913134075</v>
      </c>
      <c r="P92" s="101">
        <v>2428.7436914518039</v>
      </c>
      <c r="Q92" s="101">
        <v>2190.8562343573176</v>
      </c>
      <c r="R92" s="101">
        <v>2356.8951774401621</v>
      </c>
      <c r="S92" s="101">
        <v>2230.181851157969</v>
      </c>
      <c r="T92" s="101">
        <v>2098.7538996252501</v>
      </c>
      <c r="U92" s="101">
        <v>2109.8572785693118</v>
      </c>
      <c r="V92" s="101">
        <v>1921.2658502958989</v>
      </c>
      <c r="W92" s="101">
        <v>1945.4983264751063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1524.9883796629495</v>
      </c>
      <c r="F93" s="104">
        <v>1621.9872163314305</v>
      </c>
      <c r="G93" s="104">
        <v>1688.9538023649366</v>
      </c>
      <c r="H93" s="104">
        <v>1815.8141813001907</v>
      </c>
      <c r="I93" s="104">
        <v>1845.5746900513063</v>
      </c>
      <c r="J93" s="104">
        <v>1686.5094591729678</v>
      </c>
      <c r="K93" s="104">
        <v>1831.4630655365395</v>
      </c>
      <c r="L93" s="104">
        <v>1806.8211612937462</v>
      </c>
      <c r="M93" s="104">
        <v>1778.7077129619001</v>
      </c>
      <c r="N93" s="104">
        <v>1801.3723733574063</v>
      </c>
      <c r="O93" s="104">
        <v>1728.3098213139574</v>
      </c>
      <c r="P93" s="104">
        <v>1845.7852852538995</v>
      </c>
      <c r="Q93" s="104">
        <v>1701.5092221799159</v>
      </c>
      <c r="R93" s="104">
        <v>1897.9060867386324</v>
      </c>
      <c r="S93" s="104">
        <v>1835.4495543676098</v>
      </c>
      <c r="T93" s="104">
        <v>1741.982022557251</v>
      </c>
      <c r="U93" s="104">
        <v>1799.1282483072559</v>
      </c>
      <c r="V93" s="104">
        <v>1644.0660498232378</v>
      </c>
      <c r="W93" s="104">
        <v>1689.558945614398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865.57001159726326</v>
      </c>
      <c r="F94" s="98">
        <v>877.12816015829719</v>
      </c>
      <c r="G94" s="98">
        <v>926.75500438451013</v>
      </c>
      <c r="H94" s="98">
        <v>1006.9605267911609</v>
      </c>
      <c r="I94" s="98">
        <v>1065.4794611987832</v>
      </c>
      <c r="J94" s="98">
        <v>889.87174850489043</v>
      </c>
      <c r="K94" s="98">
        <v>982.77357436104126</v>
      </c>
      <c r="L94" s="98">
        <v>971.67883452125409</v>
      </c>
      <c r="M94" s="98">
        <v>933.70039245914961</v>
      </c>
      <c r="N94" s="98">
        <v>959.72066397363176</v>
      </c>
      <c r="O94" s="98">
        <v>795.29840086508602</v>
      </c>
      <c r="P94" s="98">
        <v>801.53966753727912</v>
      </c>
      <c r="Q94" s="98">
        <v>775.96840447516468</v>
      </c>
      <c r="R94" s="98">
        <v>994.68536961408756</v>
      </c>
      <c r="S94" s="98">
        <v>991.81315352817342</v>
      </c>
      <c r="T94" s="98">
        <v>885.31055187270044</v>
      </c>
      <c r="U94" s="98">
        <v>921.27369186007411</v>
      </c>
      <c r="V94" s="98">
        <v>741.18003198150723</v>
      </c>
      <c r="W94" s="98">
        <v>798.31912695038102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659.41836806568631</v>
      </c>
      <c r="F95" s="98">
        <v>744.85905617313335</v>
      </c>
      <c r="G95" s="98">
        <v>762.19879798042643</v>
      </c>
      <c r="H95" s="98">
        <v>808.85365450902987</v>
      </c>
      <c r="I95" s="98">
        <v>780.09522885252329</v>
      </c>
      <c r="J95" s="98">
        <v>796.63771066807772</v>
      </c>
      <c r="K95" s="98">
        <v>848.68949117549812</v>
      </c>
      <c r="L95" s="98">
        <v>835.14232677249231</v>
      </c>
      <c r="M95" s="98">
        <v>845.00732050275076</v>
      </c>
      <c r="N95" s="98">
        <v>841.65170938377435</v>
      </c>
      <c r="O95" s="98">
        <v>933.01142044887126</v>
      </c>
      <c r="P95" s="98">
        <v>1044.2456177166209</v>
      </c>
      <c r="Q95" s="98">
        <v>925.54081770475148</v>
      </c>
      <c r="R95" s="98">
        <v>903.22071712454488</v>
      </c>
      <c r="S95" s="98">
        <v>843.63640083943608</v>
      </c>
      <c r="T95" s="98">
        <v>856.67147068455051</v>
      </c>
      <c r="U95" s="98">
        <v>877.85455644718206</v>
      </c>
      <c r="V95" s="98">
        <v>902.88601784173068</v>
      </c>
      <c r="W95" s="98">
        <v>891.23981866401698</v>
      </c>
      <c r="DA95" s="63" t="s">
        <v>2331</v>
      </c>
    </row>
    <row r="96" spans="1:105" ht="12" customHeight="1" x14ac:dyDescent="0.25">
      <c r="A96" s="106" t="s">
        <v>122</v>
      </c>
      <c r="B96" s="101">
        <v>1935.470630681066</v>
      </c>
      <c r="C96" s="101">
        <v>1833.163344332502</v>
      </c>
      <c r="D96" s="101">
        <v>1836.2909569788055</v>
      </c>
      <c r="E96" s="101">
        <v>1846.1817065359742</v>
      </c>
      <c r="F96" s="101">
        <v>1925.6098806549019</v>
      </c>
      <c r="G96" s="101">
        <v>1994.1879315931196</v>
      </c>
      <c r="H96" s="101">
        <v>2076.4650593006504</v>
      </c>
      <c r="I96" s="101">
        <v>2115.0660282382678</v>
      </c>
      <c r="J96" s="101">
        <v>2008.4131127911176</v>
      </c>
      <c r="K96" s="101">
        <v>2106.3362666443481</v>
      </c>
      <c r="L96" s="101">
        <v>2069.075206886359</v>
      </c>
      <c r="M96" s="101">
        <v>2035.8546533430526</v>
      </c>
      <c r="N96" s="101">
        <v>2132.697850166453</v>
      </c>
      <c r="O96" s="101">
        <v>2127.1235234066698</v>
      </c>
      <c r="P96" s="101">
        <v>2189.153004704272</v>
      </c>
      <c r="Q96" s="101">
        <v>2151.3739903400783</v>
      </c>
      <c r="R96" s="101">
        <v>2154.8265378498318</v>
      </c>
      <c r="S96" s="101">
        <v>2140.4306627611968</v>
      </c>
      <c r="T96" s="101">
        <v>2134.311917617099</v>
      </c>
      <c r="U96" s="101">
        <v>2122.3303039641055</v>
      </c>
      <c r="V96" s="101">
        <v>1970.5423527549485</v>
      </c>
      <c r="W96" s="101">
        <v>1961.6652072242296</v>
      </c>
      <c r="DA96" s="131" t="s">
        <v>2332</v>
      </c>
    </row>
    <row r="97" spans="1:105" ht="12" customHeight="1" x14ac:dyDescent="0.25">
      <c r="A97" s="107" t="s">
        <v>121</v>
      </c>
      <c r="B97" s="104">
        <v>1546.3955489762479</v>
      </c>
      <c r="C97" s="104">
        <v>1447.6443879236017</v>
      </c>
      <c r="D97" s="104">
        <v>1463.1583268875722</v>
      </c>
      <c r="E97" s="104">
        <v>1481.7912438276035</v>
      </c>
      <c r="F97" s="104">
        <v>1538.2437540197172</v>
      </c>
      <c r="G97" s="104">
        <v>1609.231141851425</v>
      </c>
      <c r="H97" s="104">
        <v>1686.0048774926811</v>
      </c>
      <c r="I97" s="104">
        <v>1733.4721256799792</v>
      </c>
      <c r="J97" s="104">
        <v>1616.7147859899228</v>
      </c>
      <c r="K97" s="104">
        <v>1703.1330480866823</v>
      </c>
      <c r="L97" s="104">
        <v>1677.3498973856044</v>
      </c>
      <c r="M97" s="104">
        <v>1645.8873456481604</v>
      </c>
      <c r="N97" s="104">
        <v>1735.1882220240377</v>
      </c>
      <c r="O97" s="104">
        <v>1692.8133372964326</v>
      </c>
      <c r="P97" s="104">
        <v>1736.8783083235478</v>
      </c>
      <c r="Q97" s="104">
        <v>1731.283895488021</v>
      </c>
      <c r="R97" s="104">
        <v>1789.3753465221882</v>
      </c>
      <c r="S97" s="104">
        <v>1798.0455846055443</v>
      </c>
      <c r="T97" s="104">
        <v>1792.4097377787509</v>
      </c>
      <c r="U97" s="104">
        <v>1801.8220811965189</v>
      </c>
      <c r="V97" s="104">
        <v>1659.7581535758527</v>
      </c>
      <c r="W97" s="104">
        <v>1675.699847829949</v>
      </c>
      <c r="DA97" s="132" t="s">
        <v>2333</v>
      </c>
    </row>
    <row r="98" spans="1:105" ht="12" customHeight="1" x14ac:dyDescent="0.25">
      <c r="A98" s="108" t="s">
        <v>53</v>
      </c>
      <c r="B98" s="98">
        <v>838.84540962659912</v>
      </c>
      <c r="C98" s="98">
        <v>761.66570159798937</v>
      </c>
      <c r="D98" s="98">
        <v>782.4510827668812</v>
      </c>
      <c r="E98" s="98">
        <v>801.55794084087938</v>
      </c>
      <c r="F98" s="98">
        <v>790.23145640192035</v>
      </c>
      <c r="G98" s="98">
        <v>840.40499093475148</v>
      </c>
      <c r="H98" s="98">
        <v>889.53468333220496</v>
      </c>
      <c r="I98" s="98">
        <v>954.34330484617328</v>
      </c>
      <c r="J98" s="98">
        <v>809.29411609997192</v>
      </c>
      <c r="K98" s="98">
        <v>870.1657669677378</v>
      </c>
      <c r="L98" s="98">
        <v>860.2880108576511</v>
      </c>
      <c r="M98" s="98">
        <v>824.94992044953722</v>
      </c>
      <c r="N98" s="98">
        <v>884.77294469826427</v>
      </c>
      <c r="O98" s="98">
        <v>747.35475556642689</v>
      </c>
      <c r="P98" s="98">
        <v>728.61040561528796</v>
      </c>
      <c r="Q98" s="98">
        <v>768.26442269007873</v>
      </c>
      <c r="R98" s="98">
        <v>923.68414365992533</v>
      </c>
      <c r="S98" s="98">
        <v>962.39341594959774</v>
      </c>
      <c r="T98" s="98">
        <v>909.00570124504122</v>
      </c>
      <c r="U98" s="98">
        <v>923.16921530620334</v>
      </c>
      <c r="V98" s="98">
        <v>752.66465843166657</v>
      </c>
      <c r="W98" s="98">
        <v>801.62481428057936</v>
      </c>
      <c r="DA98" s="63" t="s">
        <v>2334</v>
      </c>
    </row>
    <row r="99" spans="1:105" ht="12" customHeight="1" x14ac:dyDescent="0.25">
      <c r="A99" s="108" t="s">
        <v>52</v>
      </c>
      <c r="B99" s="98">
        <v>707.55013934964893</v>
      </c>
      <c r="C99" s="98">
        <v>685.97868632561256</v>
      </c>
      <c r="D99" s="98">
        <v>680.70724412069092</v>
      </c>
      <c r="E99" s="98">
        <v>680.23330298672408</v>
      </c>
      <c r="F99" s="98">
        <v>748.01229761779678</v>
      </c>
      <c r="G99" s="98">
        <v>768.82615091667356</v>
      </c>
      <c r="H99" s="98">
        <v>796.47019416047613</v>
      </c>
      <c r="I99" s="98">
        <v>779.128820833806</v>
      </c>
      <c r="J99" s="98">
        <v>807.42066988995123</v>
      </c>
      <c r="K99" s="98">
        <v>832.96728111894447</v>
      </c>
      <c r="L99" s="98">
        <v>817.06188652795322</v>
      </c>
      <c r="M99" s="98">
        <v>820.9374251986228</v>
      </c>
      <c r="N99" s="98">
        <v>850.41527732577367</v>
      </c>
      <c r="O99" s="98">
        <v>945.45858173000579</v>
      </c>
      <c r="P99" s="98">
        <v>1008.26790270826</v>
      </c>
      <c r="Q99" s="98">
        <v>963.01947279794229</v>
      </c>
      <c r="R99" s="98">
        <v>865.6912028622628</v>
      </c>
      <c r="S99" s="98">
        <v>835.65216865594675</v>
      </c>
      <c r="T99" s="98">
        <v>883.4040365337097</v>
      </c>
      <c r="U99" s="98">
        <v>878.65286589031564</v>
      </c>
      <c r="V99" s="98">
        <v>907.09349514418614</v>
      </c>
      <c r="W99" s="98">
        <v>874.07503354936978</v>
      </c>
      <c r="DA99" s="63" t="s">
        <v>2335</v>
      </c>
    </row>
    <row r="100" spans="1:105" ht="12" customHeight="1" x14ac:dyDescent="0.25">
      <c r="A100" s="121" t="s">
        <v>54</v>
      </c>
      <c r="B100" s="122">
        <v>308.81699331576198</v>
      </c>
      <c r="C100" s="122">
        <v>305.94067766142149</v>
      </c>
      <c r="D100" s="122">
        <v>299.37281563377854</v>
      </c>
      <c r="E100" s="122">
        <v>323.99601351326345</v>
      </c>
      <c r="F100" s="122">
        <v>325.7388376552679</v>
      </c>
      <c r="G100" s="122">
        <v>338.01523844593856</v>
      </c>
      <c r="H100" s="122">
        <v>328.36744487918526</v>
      </c>
      <c r="I100" s="122">
        <v>322.21010959657002</v>
      </c>
      <c r="J100" s="122">
        <v>281.25411755412779</v>
      </c>
      <c r="K100" s="122">
        <v>292.09581988153269</v>
      </c>
      <c r="L100" s="122">
        <v>289.88842401656763</v>
      </c>
      <c r="M100" s="122">
        <v>273.92072623073057</v>
      </c>
      <c r="N100" s="122">
        <v>286.34896769583673</v>
      </c>
      <c r="O100" s="122">
        <v>287.81960043248586</v>
      </c>
      <c r="P100" s="122">
        <v>292.42659789202941</v>
      </c>
      <c r="Q100" s="122">
        <v>303.84162547587567</v>
      </c>
      <c r="R100" s="122">
        <v>303.22638239734283</v>
      </c>
      <c r="S100" s="122">
        <v>301.72372733631545</v>
      </c>
      <c r="T100" s="122">
        <v>298.87754820142032</v>
      </c>
      <c r="U100" s="122">
        <v>292.88606167211367</v>
      </c>
      <c r="V100" s="122">
        <v>301.22399766638807</v>
      </c>
      <c r="W100" s="122">
        <v>298.57216292912329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380.59121483733338</v>
      </c>
      <c r="C102" s="98">
        <v>368.08781705558988</v>
      </c>
      <c r="D102" s="98">
        <v>365.23798050180073</v>
      </c>
      <c r="E102" s="98">
        <v>405.93602954572918</v>
      </c>
      <c r="F102" s="98">
        <v>403.4596200784635</v>
      </c>
      <c r="G102" s="98">
        <v>396.37598713845233</v>
      </c>
      <c r="H102" s="98">
        <v>412.22875534170663</v>
      </c>
      <c r="I102" s="98">
        <v>405.46745767592432</v>
      </c>
      <c r="J102" s="98">
        <v>343.90358993189665</v>
      </c>
      <c r="K102" s="98">
        <v>369.08661797409383</v>
      </c>
      <c r="L102" s="98">
        <v>354.16667195207719</v>
      </c>
      <c r="M102" s="98">
        <v>352.59794094776805</v>
      </c>
      <c r="N102" s="98">
        <v>355.77316750684832</v>
      </c>
      <c r="O102" s="98">
        <v>352.16068326599225</v>
      </c>
      <c r="P102" s="98">
        <v>383.54839842308195</v>
      </c>
      <c r="Q102" s="98">
        <v>368.77133837024712</v>
      </c>
      <c r="R102" s="98">
        <v>394.12585676659012</v>
      </c>
      <c r="S102" s="98">
        <v>387.33420607735309</v>
      </c>
      <c r="T102" s="98">
        <v>383.69107451115389</v>
      </c>
      <c r="U102" s="98">
        <v>398.11796976050573</v>
      </c>
      <c r="V102" s="98">
        <v>382.23776211244825</v>
      </c>
      <c r="W102" s="98">
        <v>398.96653377914606</v>
      </c>
      <c r="DA102" s="63" t="s">
        <v>2338</v>
      </c>
    </row>
    <row r="103" spans="1:105" ht="12" customHeight="1" x14ac:dyDescent="0.25">
      <c r="A103" s="109" t="s">
        <v>120</v>
      </c>
      <c r="B103" s="33">
        <v>306.05458737996673</v>
      </c>
      <c r="C103" s="33">
        <v>303.43404316159308</v>
      </c>
      <c r="D103" s="33">
        <v>296.46229679687571</v>
      </c>
      <c r="E103" s="33">
        <v>320.14131522174046</v>
      </c>
      <c r="F103" s="33">
        <v>321.80112990740969</v>
      </c>
      <c r="G103" s="33">
        <v>334.82540786455894</v>
      </c>
      <c r="H103" s="33">
        <v>323.19939933540479</v>
      </c>
      <c r="I103" s="33">
        <v>316.33786083253858</v>
      </c>
      <c r="J103" s="33">
        <v>276.61006599243126</v>
      </c>
      <c r="K103" s="33">
        <v>286.08295776307597</v>
      </c>
      <c r="L103" s="33">
        <v>284.85158316625041</v>
      </c>
      <c r="M103" s="33">
        <v>267.68007395046754</v>
      </c>
      <c r="N103" s="33">
        <v>280.83150337012773</v>
      </c>
      <c r="O103" s="33">
        <v>282.72256246746207</v>
      </c>
      <c r="P103" s="33">
        <v>285.12642289936173</v>
      </c>
      <c r="Q103" s="33">
        <v>298.68415314880423</v>
      </c>
      <c r="R103" s="33">
        <v>295.95922970635991</v>
      </c>
      <c r="S103" s="33">
        <v>294.86401530722287</v>
      </c>
      <c r="T103" s="33">
        <v>292.13647969963125</v>
      </c>
      <c r="U103" s="33">
        <v>284.68717681737832</v>
      </c>
      <c r="V103" s="33">
        <v>295.33880127030289</v>
      </c>
      <c r="W103" s="33">
        <v>291.63082359246596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16879.829544338882</v>
      </c>
      <c r="C124" s="117">
        <f t="shared" si="42"/>
        <v>15360.677927530223</v>
      </c>
      <c r="D124" s="117">
        <f t="shared" si="42"/>
        <v>15735.659744356981</v>
      </c>
      <c r="E124" s="117">
        <f t="shared" si="42"/>
        <v>15844.355432298644</v>
      </c>
      <c r="F124" s="117">
        <f t="shared" si="42"/>
        <v>15293.077902803894</v>
      </c>
      <c r="G124" s="117">
        <f t="shared" si="42"/>
        <v>14540.005840664524</v>
      </c>
      <c r="H124" s="117">
        <f t="shared" si="42"/>
        <v>14347.289940820627</v>
      </c>
      <c r="I124" s="117">
        <f t="shared" si="42"/>
        <v>15110.868230597009</v>
      </c>
      <c r="J124" s="117">
        <f t="shared" si="42"/>
        <v>14748.652413477183</v>
      </c>
      <c r="K124" s="117">
        <f t="shared" si="42"/>
        <v>13502.887790696452</v>
      </c>
      <c r="L124" s="117">
        <f t="shared" si="42"/>
        <v>13460.960922046088</v>
      </c>
      <c r="M124" s="117">
        <f t="shared" si="42"/>
        <v>14268.7161970589</v>
      </c>
      <c r="N124" s="117">
        <f t="shared" si="42"/>
        <v>14963.256862579266</v>
      </c>
      <c r="O124" s="117">
        <f t="shared" si="42"/>
        <v>13826.663776923928</v>
      </c>
      <c r="P124" s="117">
        <f t="shared" si="42"/>
        <v>13962.06083568495</v>
      </c>
      <c r="Q124" s="117">
        <f t="shared" si="42"/>
        <v>13717.003530365806</v>
      </c>
      <c r="R124" s="117">
        <f t="shared" ref="R124:V124" si="43">R125+R128+R130+R139</f>
        <v>13684.174398635041</v>
      </c>
      <c r="S124" s="117">
        <f t="shared" si="43"/>
        <v>13839.0186278005</v>
      </c>
      <c r="T124" s="117">
        <f t="shared" si="43"/>
        <v>14177.484794146572</v>
      </c>
      <c r="U124" s="117">
        <f t="shared" si="43"/>
        <v>13807.048204672627</v>
      </c>
      <c r="V124" s="117">
        <f t="shared" si="43"/>
        <v>13993.976690965768</v>
      </c>
      <c r="W124" s="117">
        <f t="shared" ref="W124" si="44">W125+W128+W130+W139</f>
        <v>15050.26867144807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14634.775557703611</v>
      </c>
      <c r="C125" s="122">
        <f t="shared" si="45"/>
        <v>13219.044292541201</v>
      </c>
      <c r="D125" s="122">
        <f t="shared" si="45"/>
        <v>13593.896101227729</v>
      </c>
      <c r="E125" s="122">
        <f t="shared" si="45"/>
        <v>13661.548588680926</v>
      </c>
      <c r="F125" s="122">
        <f t="shared" si="45"/>
        <v>13034.692859404942</v>
      </c>
      <c r="G125" s="122">
        <f t="shared" si="45"/>
        <v>12198.611365988912</v>
      </c>
      <c r="H125" s="122">
        <f t="shared" si="45"/>
        <v>11931.193710026302</v>
      </c>
      <c r="I125" s="122">
        <f t="shared" si="45"/>
        <v>12670.753581609944</v>
      </c>
      <c r="J125" s="122">
        <f t="shared" si="45"/>
        <v>12457.421152951938</v>
      </c>
      <c r="K125" s="122">
        <f t="shared" si="45"/>
        <v>11113.15660060566</v>
      </c>
      <c r="L125" s="122">
        <f t="shared" si="45"/>
        <v>11114.753216153304</v>
      </c>
      <c r="M125" s="122">
        <f t="shared" si="45"/>
        <v>11985.655456667935</v>
      </c>
      <c r="N125" s="122">
        <f t="shared" si="45"/>
        <v>12577.054175487579</v>
      </c>
      <c r="O125" s="122">
        <f t="shared" si="45"/>
        <v>11456.999474363569</v>
      </c>
      <c r="P125" s="122">
        <f t="shared" si="45"/>
        <v>11528.48053406148</v>
      </c>
      <c r="Q125" s="122">
        <f t="shared" si="45"/>
        <v>11293.461103197977</v>
      </c>
      <c r="R125" s="122">
        <f t="shared" ref="R125:V125" si="46">SUM(R126:R127)</f>
        <v>11246.130565200514</v>
      </c>
      <c r="S125" s="122">
        <f t="shared" si="46"/>
        <v>11420.533198104284</v>
      </c>
      <c r="T125" s="122">
        <f t="shared" si="46"/>
        <v>11785.625771801124</v>
      </c>
      <c r="U125" s="122">
        <f t="shared" si="46"/>
        <v>11443.903761142372</v>
      </c>
      <c r="V125" s="122">
        <f t="shared" si="46"/>
        <v>11772.059244583297</v>
      </c>
      <c r="W125" s="122">
        <f t="shared" ref="W125" si="47">SUM(W126:W127)</f>
        <v>12831.142755471539</v>
      </c>
      <c r="DA125" s="130" t="s">
        <v>2359</v>
      </c>
    </row>
    <row r="126" spans="1:105" ht="12" customHeight="1" x14ac:dyDescent="0.25">
      <c r="A126" s="97" t="s">
        <v>203</v>
      </c>
      <c r="B126" s="98">
        <v>14579.883360933109</v>
      </c>
      <c r="C126" s="98">
        <v>13170.481569560045</v>
      </c>
      <c r="D126" s="98">
        <v>13545.060204921097</v>
      </c>
      <c r="E126" s="98">
        <v>13613.206106870224</v>
      </c>
      <c r="F126" s="98">
        <v>12988.429381905049</v>
      </c>
      <c r="G126" s="98">
        <v>12155.876196172243</v>
      </c>
      <c r="H126" s="98">
        <v>11890.198418618527</v>
      </c>
      <c r="I126" s="98">
        <v>12627.680311890841</v>
      </c>
      <c r="J126" s="98">
        <v>12414.899277841125</v>
      </c>
      <c r="K126" s="98">
        <v>11075.554855973551</v>
      </c>
      <c r="L126" s="98">
        <v>11077.503537179689</v>
      </c>
      <c r="M126" s="98">
        <v>11945.81467708886</v>
      </c>
      <c r="N126" s="98">
        <v>12535.382308845579</v>
      </c>
      <c r="O126" s="98">
        <v>11419.204100090445</v>
      </c>
      <c r="P126" s="98">
        <v>11490.719782707105</v>
      </c>
      <c r="Q126" s="98">
        <v>11256.748322671248</v>
      </c>
      <c r="R126" s="98">
        <v>11209.681303684678</v>
      </c>
      <c r="S126" s="98">
        <v>11383.646770237125</v>
      </c>
      <c r="T126" s="98">
        <v>11747.477956946543</v>
      </c>
      <c r="U126" s="98">
        <v>11406.703738029037</v>
      </c>
      <c r="V126" s="98">
        <v>11734.20185684336</v>
      </c>
      <c r="W126" s="98">
        <v>12789.359473211618</v>
      </c>
      <c r="DA126" s="63" t="s">
        <v>2360</v>
      </c>
    </row>
    <row r="127" spans="1:105" ht="12" customHeight="1" x14ac:dyDescent="0.25">
      <c r="A127" s="97" t="s">
        <v>53</v>
      </c>
      <c r="B127" s="98">
        <v>54.892196770502835</v>
      </c>
      <c r="C127" s="98">
        <v>48.562722981156519</v>
      </c>
      <c r="D127" s="98">
        <v>48.835896306631206</v>
      </c>
      <c r="E127" s="98">
        <v>48.342481810701273</v>
      </c>
      <c r="F127" s="98">
        <v>46.26347749989413</v>
      </c>
      <c r="G127" s="98">
        <v>42.735169816669107</v>
      </c>
      <c r="H127" s="98">
        <v>40.995291407774353</v>
      </c>
      <c r="I127" s="98">
        <v>43.07326971910404</v>
      </c>
      <c r="J127" s="98">
        <v>42.521875110813873</v>
      </c>
      <c r="K127" s="98">
        <v>37.601744632109423</v>
      </c>
      <c r="L127" s="98">
        <v>37.249678973614984</v>
      </c>
      <c r="M127" s="98">
        <v>39.840779579075473</v>
      </c>
      <c r="N127" s="98">
        <v>41.671866641999685</v>
      </c>
      <c r="O127" s="98">
        <v>37.795374273124139</v>
      </c>
      <c r="P127" s="98">
        <v>37.760751354374442</v>
      </c>
      <c r="Q127" s="98">
        <v>36.712780526728004</v>
      </c>
      <c r="R127" s="98">
        <v>36.449261515836362</v>
      </c>
      <c r="S127" s="98">
        <v>36.886427867158673</v>
      </c>
      <c r="T127" s="98">
        <v>38.147814854581355</v>
      </c>
      <c r="U127" s="98">
        <v>37.200023113335718</v>
      </c>
      <c r="V127" s="98">
        <v>37.857387739937828</v>
      </c>
      <c r="W127" s="98">
        <v>41.783282259920902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1.9975525366868947</v>
      </c>
      <c r="C128" s="122">
        <f t="shared" si="48"/>
        <v>2.5241137424310187</v>
      </c>
      <c r="D128" s="122">
        <f t="shared" si="48"/>
        <v>2.9869597745302836</v>
      </c>
      <c r="E128" s="122">
        <f t="shared" si="48"/>
        <v>8.0635232543876345</v>
      </c>
      <c r="F128" s="122">
        <f t="shared" si="48"/>
        <v>3.5956053864963278</v>
      </c>
      <c r="G128" s="122">
        <f t="shared" si="48"/>
        <v>4.4585614872279935</v>
      </c>
      <c r="H128" s="122">
        <f t="shared" si="48"/>
        <v>10.443529533501719</v>
      </c>
      <c r="I128" s="122">
        <f t="shared" si="48"/>
        <v>5.1872736320394823</v>
      </c>
      <c r="J128" s="122">
        <f t="shared" si="48"/>
        <v>6.4041216350842802</v>
      </c>
      <c r="K128" s="122">
        <f t="shared" si="48"/>
        <v>7.6539432854686176</v>
      </c>
      <c r="L128" s="122">
        <f t="shared" si="48"/>
        <v>10.87364188212687</v>
      </c>
      <c r="M128" s="122">
        <f t="shared" si="48"/>
        <v>8.2005908186156358</v>
      </c>
      <c r="N128" s="122">
        <f t="shared" si="48"/>
        <v>8.7775015453179925</v>
      </c>
      <c r="O128" s="122">
        <f t="shared" si="48"/>
        <v>9.6351765942286161</v>
      </c>
      <c r="P128" s="122">
        <f t="shared" si="48"/>
        <v>7.9154165786861963</v>
      </c>
      <c r="Q128" s="122">
        <f t="shared" si="48"/>
        <v>11.753500141138138</v>
      </c>
      <c r="R128" s="122">
        <f t="shared" si="48"/>
        <v>10.257894277315414</v>
      </c>
      <c r="S128" s="122">
        <f t="shared" si="48"/>
        <v>9.6443848606016989</v>
      </c>
      <c r="T128" s="122">
        <f t="shared" si="48"/>
        <v>8.8096615197020434</v>
      </c>
      <c r="U128" s="122">
        <f t="shared" si="48"/>
        <v>9.0686066568280648</v>
      </c>
      <c r="V128" s="122">
        <f t="shared" si="48"/>
        <v>14.372233721925612</v>
      </c>
      <c r="W128" s="122">
        <f t="shared" si="48"/>
        <v>14.694893906322172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1.9975525366868947</v>
      </c>
      <c r="C129" s="98">
        <f>IF(RES_hhdet_fec!C129=0,0,RES_hhdet_fec!C129*1000*11630/RES_hhdet_num!C124)</f>
        <v>2.5241137424310187</v>
      </c>
      <c r="D129" s="98">
        <f>IF(RES_hhdet_fec!D129=0,0,RES_hhdet_fec!D129*1000*11630/RES_hhdet_num!D124)</f>
        <v>2.9869597745302836</v>
      </c>
      <c r="E129" s="98">
        <f>IF(RES_hhdet_fec!E129=0,0,RES_hhdet_fec!E129*1000*11630/RES_hhdet_num!E124)</f>
        <v>8.0635232543876345</v>
      </c>
      <c r="F129" s="98">
        <f>IF(RES_hhdet_fec!F129=0,0,RES_hhdet_fec!F129*1000*11630/RES_hhdet_num!F124)</f>
        <v>3.5956053864963278</v>
      </c>
      <c r="G129" s="98">
        <f>IF(RES_hhdet_fec!G129=0,0,RES_hhdet_fec!G129*1000*11630/RES_hhdet_num!G124)</f>
        <v>4.4585614872279935</v>
      </c>
      <c r="H129" s="98">
        <f>IF(RES_hhdet_fec!H129=0,0,RES_hhdet_fec!H129*1000*11630/RES_hhdet_num!H124)</f>
        <v>10.443529533501719</v>
      </c>
      <c r="I129" s="98">
        <f>IF(RES_hhdet_fec!I129=0,0,RES_hhdet_fec!I129*1000*11630/RES_hhdet_num!I124)</f>
        <v>5.1872736320394823</v>
      </c>
      <c r="J129" s="98">
        <f>IF(RES_hhdet_fec!J129=0,0,RES_hhdet_fec!J129*1000*11630/RES_hhdet_num!J124)</f>
        <v>6.4041216350842802</v>
      </c>
      <c r="K129" s="98">
        <f>IF(RES_hhdet_fec!K129=0,0,RES_hhdet_fec!K129*1000*11630/RES_hhdet_num!K124)</f>
        <v>7.6539432854686176</v>
      </c>
      <c r="L129" s="98">
        <f>IF(RES_hhdet_fec!L129=0,0,RES_hhdet_fec!L129*1000*11630/RES_hhdet_num!L124)</f>
        <v>10.87364188212687</v>
      </c>
      <c r="M129" s="98">
        <f>IF(RES_hhdet_fec!M129=0,0,RES_hhdet_fec!M129*1000*11630/RES_hhdet_num!M124)</f>
        <v>8.2005908186156358</v>
      </c>
      <c r="N129" s="98">
        <f>IF(RES_hhdet_fec!N129=0,0,RES_hhdet_fec!N129*1000*11630/RES_hhdet_num!N124)</f>
        <v>8.7775015453179925</v>
      </c>
      <c r="O129" s="98">
        <f>IF(RES_hhdet_fec!O129=0,0,RES_hhdet_fec!O129*1000*11630/RES_hhdet_num!O124)</f>
        <v>9.6351765942286161</v>
      </c>
      <c r="P129" s="98">
        <f>IF(RES_hhdet_fec!P129=0,0,RES_hhdet_fec!P129*1000*11630/RES_hhdet_num!P124)</f>
        <v>7.9154165786861963</v>
      </c>
      <c r="Q129" s="98">
        <f>IF(RES_hhdet_fec!Q129=0,0,RES_hhdet_fec!Q129*1000*11630/RES_hhdet_num!Q124)</f>
        <v>11.753500141138138</v>
      </c>
      <c r="R129" s="98">
        <f>IF(RES_hhdet_fec!R129=0,0,RES_hhdet_fec!R129*1000*11630/RES_hhdet_num!R124)</f>
        <v>10.257894277315414</v>
      </c>
      <c r="S129" s="98">
        <f>IF(RES_hhdet_fec!S129=0,0,RES_hhdet_fec!S129*1000*11630/RES_hhdet_num!S124)</f>
        <v>9.6443848606016989</v>
      </c>
      <c r="T129" s="98">
        <f>IF(RES_hhdet_fec!T129=0,0,RES_hhdet_fec!T129*1000*11630/RES_hhdet_num!T124)</f>
        <v>8.8096615197020434</v>
      </c>
      <c r="U129" s="98">
        <f>IF(RES_hhdet_fec!U129=0,0,RES_hhdet_fec!U129*1000*11630/RES_hhdet_num!U124)</f>
        <v>9.0686066568280648</v>
      </c>
      <c r="V129" s="98">
        <f>IF(RES_hhdet_fec!V129=0,0,RES_hhdet_fec!V129*1000*11630/RES_hhdet_num!V124)</f>
        <v>14.372233721925612</v>
      </c>
      <c r="W129" s="98">
        <f>IF(RES_hhdet_fec!W129=0,0,RES_hhdet_fec!W129*1000*11630/RES_hhdet_num!W124)</f>
        <v>14.694893906322172</v>
      </c>
      <c r="DA129" s="63" t="s">
        <v>2363</v>
      </c>
    </row>
    <row r="130" spans="1:105" ht="12" customHeight="1" x14ac:dyDescent="0.25">
      <c r="A130" s="121" t="s">
        <v>55</v>
      </c>
      <c r="B130" s="122">
        <v>1934.2380506828652</v>
      </c>
      <c r="C130" s="122">
        <v>1832.9519423682937</v>
      </c>
      <c r="D130" s="122">
        <v>1838.9430578032379</v>
      </c>
      <c r="E130" s="122">
        <v>1849.9090340813289</v>
      </c>
      <c r="F130" s="122">
        <v>1928.2333846008914</v>
      </c>
      <c r="G130" s="122">
        <v>1998.0524645183282</v>
      </c>
      <c r="H130" s="122">
        <v>2076.943521305921</v>
      </c>
      <c r="I130" s="122">
        <v>2112.7502263714073</v>
      </c>
      <c r="J130" s="122">
        <v>2003.4845344340972</v>
      </c>
      <c r="K130" s="122">
        <v>2089.9500541259981</v>
      </c>
      <c r="L130" s="122">
        <v>2045.3532579548666</v>
      </c>
      <c r="M130" s="122">
        <v>2001.0723116189874</v>
      </c>
      <c r="N130" s="122">
        <v>2091.3744888194533</v>
      </c>
      <c r="O130" s="122">
        <v>2072.5771490805032</v>
      </c>
      <c r="P130" s="122">
        <v>2133.3624705102375</v>
      </c>
      <c r="Q130" s="122">
        <v>2107.3396214392078</v>
      </c>
      <c r="R130" s="122">
        <v>2123.4843445439869</v>
      </c>
      <c r="S130" s="122">
        <v>2106.19770275888</v>
      </c>
      <c r="T130" s="122">
        <v>2084.6366980160724</v>
      </c>
      <c r="U130" s="122">
        <v>2063.1380797184374</v>
      </c>
      <c r="V130" s="122">
        <v>1908.9312377999286</v>
      </c>
      <c r="W130" s="122">
        <v>1907.9238320156205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1935.470630681066</v>
      </c>
      <c r="C135" s="101">
        <v>1835.7921755118784</v>
      </c>
      <c r="D135" s="101">
        <v>1842.470201965134</v>
      </c>
      <c r="E135" s="101">
        <v>1855.6962632228815</v>
      </c>
      <c r="F135" s="101">
        <v>1934.3530034126065</v>
      </c>
      <c r="G135" s="101">
        <v>2004.2788966175656</v>
      </c>
      <c r="H135" s="101">
        <v>2084.8609301156198</v>
      </c>
      <c r="I135" s="101">
        <v>2124.7664315383799</v>
      </c>
      <c r="J135" s="101">
        <v>2019.1513950707874</v>
      </c>
      <c r="K135" s="101">
        <v>2118.2205379346547</v>
      </c>
      <c r="L135" s="101">
        <v>2079.100581045921</v>
      </c>
      <c r="M135" s="101">
        <v>2040.1561817157956</v>
      </c>
      <c r="N135" s="101">
        <v>2131.7045205935215</v>
      </c>
      <c r="O135" s="101">
        <v>2122.8636384509527</v>
      </c>
      <c r="P135" s="101">
        <v>2190.3300144377013</v>
      </c>
      <c r="Q135" s="101">
        <v>2165.2382479834941</v>
      </c>
      <c r="R135" s="101">
        <v>2177.3046938500756</v>
      </c>
      <c r="S135" s="101">
        <v>2161.2599786759824</v>
      </c>
      <c r="T135" s="101">
        <v>2139.8714207046564</v>
      </c>
      <c r="U135" s="101">
        <v>2113.3781026827387</v>
      </c>
      <c r="V135" s="101">
        <v>1957.3810782811406</v>
      </c>
      <c r="W135" s="101">
        <v>1953.2744299183646</v>
      </c>
      <c r="DA135" s="131" t="s">
        <v>2369</v>
      </c>
    </row>
    <row r="136" spans="1:105" ht="12" customHeight="1" x14ac:dyDescent="0.25">
      <c r="A136" s="107" t="s">
        <v>121</v>
      </c>
      <c r="B136" s="104">
        <v>1546.3955489762482</v>
      </c>
      <c r="C136" s="104">
        <v>1449.7499817737435</v>
      </c>
      <c r="D136" s="104">
        <v>1465.1786452554131</v>
      </c>
      <c r="E136" s="104">
        <v>1484.0653722702427</v>
      </c>
      <c r="F136" s="104">
        <v>1540.2260149426872</v>
      </c>
      <c r="G136" s="104">
        <v>1611.4262751109632</v>
      </c>
      <c r="H136" s="104">
        <v>1690.2855304768966</v>
      </c>
      <c r="I136" s="104">
        <v>1741.3402484831597</v>
      </c>
      <c r="J136" s="104">
        <v>1622.8099495406682</v>
      </c>
      <c r="K136" s="104">
        <v>1709.1034909269206</v>
      </c>
      <c r="L136" s="104">
        <v>1681.9373577671101</v>
      </c>
      <c r="M136" s="104">
        <v>1647.6194772450315</v>
      </c>
      <c r="N136" s="104">
        <v>1736.1143559861171</v>
      </c>
      <c r="O136" s="104">
        <v>1692.411289439907</v>
      </c>
      <c r="P136" s="104">
        <v>1738.4761381871856</v>
      </c>
      <c r="Q136" s="104">
        <v>1739.9404857802538</v>
      </c>
      <c r="R136" s="104">
        <v>1801.7080040428218</v>
      </c>
      <c r="S136" s="104">
        <v>1806.8328026411593</v>
      </c>
      <c r="T136" s="104">
        <v>1793.7539871921692</v>
      </c>
      <c r="U136" s="104">
        <v>1797.5976088275083</v>
      </c>
      <c r="V136" s="104">
        <v>1654.2915843855574</v>
      </c>
      <c r="W136" s="104">
        <v>1671.6455310464914</v>
      </c>
      <c r="DA136" s="132" t="s">
        <v>2370</v>
      </c>
    </row>
    <row r="137" spans="1:105" ht="12" customHeight="1" x14ac:dyDescent="0.25">
      <c r="A137" s="108" t="s">
        <v>53</v>
      </c>
      <c r="B137" s="98">
        <v>838.84540962659923</v>
      </c>
      <c r="C137" s="98">
        <v>763.69553691556621</v>
      </c>
      <c r="D137" s="98">
        <v>784.33942333194636</v>
      </c>
      <c r="E137" s="98">
        <v>803.45734988799757</v>
      </c>
      <c r="F137" s="98">
        <v>791.80473653221395</v>
      </c>
      <c r="G137" s="98">
        <v>842.04349866238499</v>
      </c>
      <c r="H137" s="98">
        <v>892.4566854516894</v>
      </c>
      <c r="I137" s="98">
        <v>959.72847826419422</v>
      </c>
      <c r="J137" s="98">
        <v>813.06852398727847</v>
      </c>
      <c r="K137" s="98">
        <v>873.59441813705837</v>
      </c>
      <c r="L137" s="98">
        <v>862.73481099915409</v>
      </c>
      <c r="M137" s="98">
        <v>825.38938505577744</v>
      </c>
      <c r="N137" s="98">
        <v>884.56136202763844</v>
      </c>
      <c r="O137" s="98">
        <v>746.33070677403043</v>
      </c>
      <c r="P137" s="98">
        <v>729.52291711419446</v>
      </c>
      <c r="Q137" s="98">
        <v>774.93802472380321</v>
      </c>
      <c r="R137" s="98">
        <v>933.77905241491464</v>
      </c>
      <c r="S137" s="98">
        <v>969.59817971220002</v>
      </c>
      <c r="T137" s="98">
        <v>909.7301886422415</v>
      </c>
      <c r="U137" s="98">
        <v>919.03694440473794</v>
      </c>
      <c r="V137" s="98">
        <v>747.6733883760752</v>
      </c>
      <c r="W137" s="98">
        <v>797.57961607819141</v>
      </c>
      <c r="DA137" s="63" t="s">
        <v>2371</v>
      </c>
    </row>
    <row r="138" spans="1:105" ht="12" customHeight="1" x14ac:dyDescent="0.25">
      <c r="A138" s="108" t="s">
        <v>52</v>
      </c>
      <c r="B138" s="98">
        <v>707.55013934964882</v>
      </c>
      <c r="C138" s="98">
        <v>686.05444485817725</v>
      </c>
      <c r="D138" s="98">
        <v>680.83922192346688</v>
      </c>
      <c r="E138" s="98">
        <v>680.60802238224505</v>
      </c>
      <c r="F138" s="98">
        <v>748.42127841047318</v>
      </c>
      <c r="G138" s="98">
        <v>769.3827764485784</v>
      </c>
      <c r="H138" s="98">
        <v>797.82884502520733</v>
      </c>
      <c r="I138" s="98">
        <v>781.61177021896538</v>
      </c>
      <c r="J138" s="98">
        <v>809.74142555338972</v>
      </c>
      <c r="K138" s="98">
        <v>835.50907278986233</v>
      </c>
      <c r="L138" s="98">
        <v>819.20254676795594</v>
      </c>
      <c r="M138" s="98">
        <v>822.23009218925426</v>
      </c>
      <c r="N138" s="98">
        <v>851.55299395847851</v>
      </c>
      <c r="O138" s="98">
        <v>946.08058266587648</v>
      </c>
      <c r="P138" s="98">
        <v>1008.9532210729913</v>
      </c>
      <c r="Q138" s="98">
        <v>965.00246105645078</v>
      </c>
      <c r="R138" s="98">
        <v>867.9289516279074</v>
      </c>
      <c r="S138" s="98">
        <v>837.23462292895942</v>
      </c>
      <c r="T138" s="98">
        <v>884.02379854992807</v>
      </c>
      <c r="U138" s="98">
        <v>878.56066442277051</v>
      </c>
      <c r="V138" s="98">
        <v>906.6181960094824</v>
      </c>
      <c r="W138" s="98">
        <v>874.06591496830015</v>
      </c>
      <c r="DA138" s="63" t="s">
        <v>2372</v>
      </c>
    </row>
    <row r="139" spans="1:105" ht="12" customHeight="1" x14ac:dyDescent="0.25">
      <c r="A139" s="121" t="s">
        <v>54</v>
      </c>
      <c r="B139" s="122">
        <v>308.81838341571762</v>
      </c>
      <c r="C139" s="122">
        <v>306.15757887829716</v>
      </c>
      <c r="D139" s="122">
        <v>299.8336255514846</v>
      </c>
      <c r="E139" s="122">
        <v>324.83428628200124</v>
      </c>
      <c r="F139" s="122">
        <v>326.55605341156536</v>
      </c>
      <c r="G139" s="122">
        <v>338.88344867005452</v>
      </c>
      <c r="H139" s="122">
        <v>328.70917995490112</v>
      </c>
      <c r="I139" s="122">
        <v>322.17714898361822</v>
      </c>
      <c r="J139" s="122">
        <v>281.34260445606247</v>
      </c>
      <c r="K139" s="122">
        <v>292.12719267932482</v>
      </c>
      <c r="L139" s="122">
        <v>289.98080605579128</v>
      </c>
      <c r="M139" s="122">
        <v>273.78783795336392</v>
      </c>
      <c r="N139" s="122">
        <v>286.05069672691798</v>
      </c>
      <c r="O139" s="122">
        <v>287.45197688562661</v>
      </c>
      <c r="P139" s="122">
        <v>292.30241453454676</v>
      </c>
      <c r="Q139" s="122">
        <v>304.44930558748223</v>
      </c>
      <c r="R139" s="122">
        <v>304.30159461322319</v>
      </c>
      <c r="S139" s="122">
        <v>302.64334207673477</v>
      </c>
      <c r="T139" s="122">
        <v>298.41266280967255</v>
      </c>
      <c r="U139" s="122">
        <v>290.93775715498901</v>
      </c>
      <c r="V139" s="122">
        <v>298.61397486061725</v>
      </c>
      <c r="W139" s="122">
        <v>296.50719005458751</v>
      </c>
      <c r="DA139" s="130" t="s">
        <v>2373</v>
      </c>
    </row>
    <row r="140" spans="1:105" ht="12" customHeight="1" x14ac:dyDescent="0.25">
      <c r="A140" s="97" t="s">
        <v>50</v>
      </c>
      <c r="B140" s="98">
        <v>380.59121483733338</v>
      </c>
      <c r="C140" s="98">
        <v>368.28401602704713</v>
      </c>
      <c r="D140" s="98">
        <v>365.64041202125037</v>
      </c>
      <c r="E140" s="98">
        <v>406.57051366906006</v>
      </c>
      <c r="F140" s="98">
        <v>403.98739495755268</v>
      </c>
      <c r="G140" s="98">
        <v>396.78363732207703</v>
      </c>
      <c r="H140" s="98">
        <v>412.40368615622333</v>
      </c>
      <c r="I140" s="98">
        <v>405.56236272900111</v>
      </c>
      <c r="J140" s="98">
        <v>343.98755553742478</v>
      </c>
      <c r="K140" s="98">
        <v>369.16786915277783</v>
      </c>
      <c r="L140" s="98">
        <v>354.21822024215049</v>
      </c>
      <c r="M140" s="98">
        <v>352.6113816051872</v>
      </c>
      <c r="N140" s="98">
        <v>355.75986122369125</v>
      </c>
      <c r="O140" s="98">
        <v>352.13655773360694</v>
      </c>
      <c r="P140" s="98">
        <v>383.53247243438938</v>
      </c>
      <c r="Q140" s="98">
        <v>368.76767550811303</v>
      </c>
      <c r="R140" s="98">
        <v>394.14242149867073</v>
      </c>
      <c r="S140" s="98">
        <v>387.34852712387357</v>
      </c>
      <c r="T140" s="98">
        <v>383.62252837690414</v>
      </c>
      <c r="U140" s="98">
        <v>397.93488029042516</v>
      </c>
      <c r="V140" s="98">
        <v>382.00855847539242</v>
      </c>
      <c r="W140" s="98">
        <v>398.78115179607585</v>
      </c>
      <c r="DA140" s="63" t="s">
        <v>2374</v>
      </c>
    </row>
    <row r="141" spans="1:105" ht="12" customHeight="1" x14ac:dyDescent="0.25">
      <c r="A141" s="109" t="s">
        <v>120</v>
      </c>
      <c r="B141" s="33">
        <v>306.05458737996679</v>
      </c>
      <c r="C141" s="33">
        <v>303.68020317746601</v>
      </c>
      <c r="D141" s="33">
        <v>297.02667669005587</v>
      </c>
      <c r="E141" s="33">
        <v>321.17737396330438</v>
      </c>
      <c r="F141" s="33">
        <v>322.83018884300395</v>
      </c>
      <c r="G141" s="33">
        <v>335.87345852463676</v>
      </c>
      <c r="H141" s="33">
        <v>323.81940144637605</v>
      </c>
      <c r="I141" s="33">
        <v>316.89909894265571</v>
      </c>
      <c r="J141" s="33">
        <v>277.16729027549979</v>
      </c>
      <c r="K141" s="33">
        <v>286.64562709648931</v>
      </c>
      <c r="L141" s="33">
        <v>285.25961900353246</v>
      </c>
      <c r="M141" s="33">
        <v>267.75371537152097</v>
      </c>
      <c r="N141" s="33">
        <v>280.62086200044013</v>
      </c>
      <c r="O141" s="33">
        <v>282.38403670865546</v>
      </c>
      <c r="P141" s="33">
        <v>285.11450178450218</v>
      </c>
      <c r="Q141" s="33">
        <v>299.41183588140774</v>
      </c>
      <c r="R141" s="33">
        <v>297.23817173574577</v>
      </c>
      <c r="S141" s="33">
        <v>295.98734773181889</v>
      </c>
      <c r="T141" s="33">
        <v>291.82047466480503</v>
      </c>
      <c r="U141" s="33">
        <v>282.94494417176423</v>
      </c>
      <c r="V141" s="33">
        <v>292.96722353583391</v>
      </c>
      <c r="W141" s="33">
        <v>289.83023711187894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8877.2943202261904</v>
      </c>
      <c r="C143" s="117">
        <f t="shared" si="49"/>
        <v>9344.715634719636</v>
      </c>
      <c r="D143" s="117">
        <f t="shared" si="49"/>
        <v>9178.759579006588</v>
      </c>
      <c r="E143" s="117">
        <f t="shared" si="49"/>
        <v>8794.7565835860332</v>
      </c>
      <c r="F143" s="117">
        <f t="shared" si="49"/>
        <v>8973.3545106144848</v>
      </c>
      <c r="G143" s="117">
        <f t="shared" si="49"/>
        <v>8758.9622525669565</v>
      </c>
      <c r="H143" s="117">
        <f t="shared" si="49"/>
        <v>7873.8345721669466</v>
      </c>
      <c r="I143" s="117">
        <f t="shared" si="49"/>
        <v>7483.4333727652338</v>
      </c>
      <c r="J143" s="117">
        <f t="shared" si="49"/>
        <v>7889.2434153375816</v>
      </c>
      <c r="K143" s="117">
        <f t="shared" si="49"/>
        <v>7432.263044451478</v>
      </c>
      <c r="L143" s="117">
        <f t="shared" si="49"/>
        <v>7779.6160069679318</v>
      </c>
      <c r="M143" s="117">
        <f t="shared" si="49"/>
        <v>6837.6768237583037</v>
      </c>
      <c r="N143" s="117">
        <f t="shared" si="49"/>
        <v>6813.5875796743285</v>
      </c>
      <c r="O143" s="117">
        <f t="shared" si="49"/>
        <v>6530.5757412023659</v>
      </c>
      <c r="P143" s="117">
        <f t="shared" si="49"/>
        <v>6039.0463900166615</v>
      </c>
      <c r="Q143" s="117">
        <f t="shared" si="49"/>
        <v>5915.8101532504661</v>
      </c>
      <c r="R143" s="117">
        <f t="shared" ref="R143:V143" si="50">R144+R146+R148+R157</f>
        <v>5901.1382936114733</v>
      </c>
      <c r="S143" s="117">
        <f t="shared" si="50"/>
        <v>5613.8470866152538</v>
      </c>
      <c r="T143" s="117">
        <f t="shared" si="50"/>
        <v>5447.1506724875189</v>
      </c>
      <c r="U143" s="117">
        <f t="shared" si="50"/>
        <v>5273.2621448415994</v>
      </c>
      <c r="V143" s="117">
        <f t="shared" si="50"/>
        <v>5018.5051551340766</v>
      </c>
      <c r="W143" s="117">
        <f t="shared" ref="W143" si="51">W144+W146+W148+W157</f>
        <v>5700.4514598713495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6598.8109108598819</v>
      </c>
      <c r="C144" s="122">
        <f t="shared" si="52"/>
        <v>7191.9942007868822</v>
      </c>
      <c r="D144" s="122">
        <f t="shared" si="52"/>
        <v>7037.2071676477181</v>
      </c>
      <c r="E144" s="122">
        <f t="shared" si="52"/>
        <v>6589.5060895373508</v>
      </c>
      <c r="F144" s="122">
        <f t="shared" si="52"/>
        <v>6685.3216993761653</v>
      </c>
      <c r="G144" s="122">
        <f t="shared" si="52"/>
        <v>6374.5910884841278</v>
      </c>
      <c r="H144" s="122">
        <f t="shared" si="52"/>
        <v>5368.5523894056587</v>
      </c>
      <c r="I144" s="122">
        <f t="shared" si="52"/>
        <v>4980.5016797789449</v>
      </c>
      <c r="J144" s="122">
        <f t="shared" si="52"/>
        <v>5545.5809369138287</v>
      </c>
      <c r="K144" s="122">
        <f t="shared" si="52"/>
        <v>4989.2063195013661</v>
      </c>
      <c r="L144" s="122">
        <f t="shared" si="52"/>
        <v>5379.9227850411362</v>
      </c>
      <c r="M144" s="122">
        <f t="shared" si="52"/>
        <v>4507.5650980808168</v>
      </c>
      <c r="N144" s="122">
        <f t="shared" si="52"/>
        <v>4390.6615195070508</v>
      </c>
      <c r="O144" s="122">
        <f t="shared" si="52"/>
        <v>4124.7595148742957</v>
      </c>
      <c r="P144" s="122">
        <f t="shared" si="52"/>
        <v>3580.5647104179216</v>
      </c>
      <c r="Q144" s="122">
        <f t="shared" si="52"/>
        <v>3492.5737159586988</v>
      </c>
      <c r="R144" s="122">
        <f t="shared" si="52"/>
        <v>3456.7866461816097</v>
      </c>
      <c r="S144" s="122">
        <f t="shared" si="52"/>
        <v>3202.1433561944109</v>
      </c>
      <c r="T144" s="122">
        <f t="shared" si="52"/>
        <v>3063.3765422657211</v>
      </c>
      <c r="U144" s="122">
        <f t="shared" si="52"/>
        <v>2907.4141363742847</v>
      </c>
      <c r="V144" s="122">
        <f t="shared" si="52"/>
        <v>2770.623307837634</v>
      </c>
      <c r="W144" s="122">
        <f t="shared" si="52"/>
        <v>3454.3756725956728</v>
      </c>
      <c r="DA144" s="130" t="s">
        <v>2377</v>
      </c>
    </row>
    <row r="145" spans="1:105" ht="12" customHeight="1" x14ac:dyDescent="0.25">
      <c r="A145" s="97" t="s">
        <v>53</v>
      </c>
      <c r="B145" s="98">
        <v>6598.8109108598819</v>
      </c>
      <c r="C145" s="98">
        <v>7191.9942007868822</v>
      </c>
      <c r="D145" s="98">
        <v>7037.2071676477181</v>
      </c>
      <c r="E145" s="98">
        <v>6589.5060895373508</v>
      </c>
      <c r="F145" s="98">
        <v>6685.3216993761653</v>
      </c>
      <c r="G145" s="98">
        <v>6374.5910884841278</v>
      </c>
      <c r="H145" s="98">
        <v>5368.5523894056587</v>
      </c>
      <c r="I145" s="98">
        <v>4980.5016797789449</v>
      </c>
      <c r="J145" s="98">
        <v>5545.5809369138287</v>
      </c>
      <c r="K145" s="98">
        <v>4989.2063195013661</v>
      </c>
      <c r="L145" s="98">
        <v>5379.9227850411362</v>
      </c>
      <c r="M145" s="98">
        <v>4507.5650980808168</v>
      </c>
      <c r="N145" s="98">
        <v>4390.6615195070508</v>
      </c>
      <c r="O145" s="98">
        <v>4124.7595148742957</v>
      </c>
      <c r="P145" s="98">
        <v>3580.5647104179216</v>
      </c>
      <c r="Q145" s="98">
        <v>3492.5737159586988</v>
      </c>
      <c r="R145" s="98">
        <v>3456.7866461816097</v>
      </c>
      <c r="S145" s="98">
        <v>3202.1433561944109</v>
      </c>
      <c r="T145" s="98">
        <v>3063.3765422657211</v>
      </c>
      <c r="U145" s="98">
        <v>2907.4141363742847</v>
      </c>
      <c r="V145" s="98">
        <v>2770.623307837634</v>
      </c>
      <c r="W145" s="98">
        <v>3454.3756725956728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19.919943971332966</v>
      </c>
      <c r="C146" s="122">
        <f t="shared" si="53"/>
        <v>18.705187678872441</v>
      </c>
      <c r="D146" s="122">
        <f t="shared" si="53"/>
        <v>17.395488104990989</v>
      </c>
      <c r="E146" s="122">
        <f t="shared" si="53"/>
        <v>43.745852699385601</v>
      </c>
      <c r="F146" s="122">
        <f t="shared" si="53"/>
        <v>19.420983230284218</v>
      </c>
      <c r="G146" s="122">
        <f t="shared" si="53"/>
        <v>23.153134769564311</v>
      </c>
      <c r="H146" s="122">
        <f t="shared" si="53"/>
        <v>51.205343760050567</v>
      </c>
      <c r="I146" s="122">
        <f t="shared" si="53"/>
        <v>23.438607079952735</v>
      </c>
      <c r="J146" s="122">
        <f t="shared" si="53"/>
        <v>26.525774553718907</v>
      </c>
      <c r="K146" s="122">
        <f t="shared" si="53"/>
        <v>28.711729869248618</v>
      </c>
      <c r="L146" s="122">
        <f t="shared" si="53"/>
        <v>37.235157775535043</v>
      </c>
      <c r="M146" s="122">
        <f t="shared" si="53"/>
        <v>27.68287050665473</v>
      </c>
      <c r="N146" s="122">
        <f t="shared" si="53"/>
        <v>28.155916017496292</v>
      </c>
      <c r="O146" s="122">
        <f t="shared" si="53"/>
        <v>30.371488727139688</v>
      </c>
      <c r="P146" s="122">
        <f t="shared" si="53"/>
        <v>26.729913785005987</v>
      </c>
      <c r="Q146" s="122">
        <f t="shared" si="53"/>
        <v>46.713781658048163</v>
      </c>
      <c r="R146" s="122">
        <f t="shared" si="53"/>
        <v>47.137922613042839</v>
      </c>
      <c r="S146" s="122">
        <f t="shared" si="53"/>
        <v>48.727997958552763</v>
      </c>
      <c r="T146" s="122">
        <f t="shared" si="53"/>
        <v>48.079279515130551</v>
      </c>
      <c r="U146" s="122">
        <f t="shared" si="53"/>
        <v>44.314055980601019</v>
      </c>
      <c r="V146" s="122">
        <f t="shared" si="53"/>
        <v>63.797051501014494</v>
      </c>
      <c r="W146" s="122">
        <f t="shared" si="53"/>
        <v>62.313760522987479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19.919943971332966</v>
      </c>
      <c r="C147" s="98">
        <f>IF(RES_hhdet_fec!C147=0,0,RES_hhdet_fec!C147*1000*11630/RES_hhdet_num!C143)</f>
        <v>18.705187678872441</v>
      </c>
      <c r="D147" s="98">
        <f>IF(RES_hhdet_fec!D147=0,0,RES_hhdet_fec!D147*1000*11630/RES_hhdet_num!D143)</f>
        <v>17.395488104990989</v>
      </c>
      <c r="E147" s="98">
        <f>IF(RES_hhdet_fec!E147=0,0,RES_hhdet_fec!E147*1000*11630/RES_hhdet_num!E143)</f>
        <v>43.745852699385601</v>
      </c>
      <c r="F147" s="98">
        <f>IF(RES_hhdet_fec!F147=0,0,RES_hhdet_fec!F147*1000*11630/RES_hhdet_num!F143)</f>
        <v>19.420983230284218</v>
      </c>
      <c r="G147" s="98">
        <f>IF(RES_hhdet_fec!G147=0,0,RES_hhdet_fec!G147*1000*11630/RES_hhdet_num!G143)</f>
        <v>23.153134769564311</v>
      </c>
      <c r="H147" s="98">
        <f>IF(RES_hhdet_fec!H147=0,0,RES_hhdet_fec!H147*1000*11630/RES_hhdet_num!H143)</f>
        <v>51.205343760050567</v>
      </c>
      <c r="I147" s="98">
        <f>IF(RES_hhdet_fec!I147=0,0,RES_hhdet_fec!I147*1000*11630/RES_hhdet_num!I143)</f>
        <v>23.438607079952735</v>
      </c>
      <c r="J147" s="98">
        <f>IF(RES_hhdet_fec!J147=0,0,RES_hhdet_fec!J147*1000*11630/RES_hhdet_num!J143)</f>
        <v>26.525774553718907</v>
      </c>
      <c r="K147" s="98">
        <f>IF(RES_hhdet_fec!K147=0,0,RES_hhdet_fec!K147*1000*11630/RES_hhdet_num!K143)</f>
        <v>28.711729869248618</v>
      </c>
      <c r="L147" s="98">
        <f>IF(RES_hhdet_fec!L147=0,0,RES_hhdet_fec!L147*1000*11630/RES_hhdet_num!L143)</f>
        <v>37.235157775535043</v>
      </c>
      <c r="M147" s="98">
        <f>IF(RES_hhdet_fec!M147=0,0,RES_hhdet_fec!M147*1000*11630/RES_hhdet_num!M143)</f>
        <v>27.68287050665473</v>
      </c>
      <c r="N147" s="98">
        <f>IF(RES_hhdet_fec!N147=0,0,RES_hhdet_fec!N147*1000*11630/RES_hhdet_num!N143)</f>
        <v>28.155916017496292</v>
      </c>
      <c r="O147" s="98">
        <f>IF(RES_hhdet_fec!O147=0,0,RES_hhdet_fec!O147*1000*11630/RES_hhdet_num!O143)</f>
        <v>30.371488727139688</v>
      </c>
      <c r="P147" s="98">
        <f>IF(RES_hhdet_fec!P147=0,0,RES_hhdet_fec!P147*1000*11630/RES_hhdet_num!P143)</f>
        <v>26.729913785005987</v>
      </c>
      <c r="Q147" s="98">
        <f>IF(RES_hhdet_fec!Q147=0,0,RES_hhdet_fec!Q147*1000*11630/RES_hhdet_num!Q143)</f>
        <v>46.713781658048163</v>
      </c>
      <c r="R147" s="98">
        <f>IF(RES_hhdet_fec!R147=0,0,RES_hhdet_fec!R147*1000*11630/RES_hhdet_num!R143)</f>
        <v>47.137922613042839</v>
      </c>
      <c r="S147" s="98">
        <f>IF(RES_hhdet_fec!S147=0,0,RES_hhdet_fec!S147*1000*11630/RES_hhdet_num!S143)</f>
        <v>48.727997958552763</v>
      </c>
      <c r="T147" s="98">
        <f>IF(RES_hhdet_fec!T147=0,0,RES_hhdet_fec!T147*1000*11630/RES_hhdet_num!T143)</f>
        <v>48.079279515130551</v>
      </c>
      <c r="U147" s="98">
        <f>IF(RES_hhdet_fec!U147=0,0,RES_hhdet_fec!U147*1000*11630/RES_hhdet_num!U143)</f>
        <v>44.314055980601019</v>
      </c>
      <c r="V147" s="98">
        <f>IF(RES_hhdet_fec!V147=0,0,RES_hhdet_fec!V147*1000*11630/RES_hhdet_num!V143)</f>
        <v>63.797051501014494</v>
      </c>
      <c r="W147" s="98">
        <f>IF(RES_hhdet_fec!W147=0,0,RES_hhdet_fec!W147*1000*11630/RES_hhdet_num!W143)</f>
        <v>62.313760522987479</v>
      </c>
      <c r="DA147" s="63" t="s">
        <v>2380</v>
      </c>
    </row>
    <row r="148" spans="1:105" ht="12" customHeight="1" x14ac:dyDescent="0.25">
      <c r="A148" s="121" t="s">
        <v>55</v>
      </c>
      <c r="B148" s="122">
        <v>1949.7410088573702</v>
      </c>
      <c r="C148" s="122">
        <v>1829.2832505659758</v>
      </c>
      <c r="D148" s="122">
        <v>1826.3703158938761</v>
      </c>
      <c r="E148" s="122">
        <v>1838.878602167978</v>
      </c>
      <c r="F148" s="122">
        <v>1943.8216272345765</v>
      </c>
      <c r="G148" s="122">
        <v>2023.5652351301064</v>
      </c>
      <c r="H148" s="122">
        <v>2125.6652753508301</v>
      </c>
      <c r="I148" s="122">
        <v>2157.2692179004475</v>
      </c>
      <c r="J148" s="122">
        <v>2035.7717500707058</v>
      </c>
      <c r="K148" s="122">
        <v>2122.2577261738284</v>
      </c>
      <c r="L148" s="122">
        <v>2072.7148907172777</v>
      </c>
      <c r="M148" s="122">
        <v>2028.9295815295357</v>
      </c>
      <c r="N148" s="122">
        <v>2109.0193170299672</v>
      </c>
      <c r="O148" s="122">
        <v>2088.2939654736278</v>
      </c>
      <c r="P148" s="122">
        <v>2140.1262643781802</v>
      </c>
      <c r="Q148" s="122">
        <v>2073.3426611241512</v>
      </c>
      <c r="R148" s="122">
        <v>2094.7571681166269</v>
      </c>
      <c r="S148" s="122">
        <v>2062.5195746030481</v>
      </c>
      <c r="T148" s="122">
        <v>2038.982520065261</v>
      </c>
      <c r="U148" s="122">
        <v>2031.7342889959641</v>
      </c>
      <c r="V148" s="122">
        <v>1886.2171651848651</v>
      </c>
      <c r="W148" s="122">
        <v>1888.2492298576815</v>
      </c>
      <c r="DA148" s="130" t="s">
        <v>2381</v>
      </c>
    </row>
    <row r="149" spans="1:105" ht="12" customHeight="1" x14ac:dyDescent="0.25">
      <c r="A149" s="97" t="s">
        <v>124</v>
      </c>
      <c r="B149" s="98">
        <v>2135.6612338572095</v>
      </c>
      <c r="C149" s="98">
        <v>2032.2044962574723</v>
      </c>
      <c r="D149" s="98">
        <v>2019.4976640032321</v>
      </c>
      <c r="E149" s="98">
        <v>1979.7777065669932</v>
      </c>
      <c r="F149" s="98">
        <v>2123.0975161021006</v>
      </c>
      <c r="G149" s="98">
        <v>2199.9855194199786</v>
      </c>
      <c r="H149" s="98">
        <v>2358.5674549355344</v>
      </c>
      <c r="I149" s="98">
        <v>2373.3678610192019</v>
      </c>
      <c r="J149" s="98">
        <v>2223.0675362136672</v>
      </c>
      <c r="K149" s="98">
        <v>2404.7696789962142</v>
      </c>
      <c r="L149" s="98">
        <v>2360.8590774106124</v>
      </c>
      <c r="M149" s="98">
        <v>2309.4055352018686</v>
      </c>
      <c r="N149" s="98">
        <v>2293.9827704518557</v>
      </c>
      <c r="O149" s="98">
        <v>2255.0264996606315</v>
      </c>
      <c r="P149" s="98">
        <v>2392.700376196281</v>
      </c>
      <c r="Q149" s="98">
        <v>2158.2029546854969</v>
      </c>
      <c r="R149" s="98">
        <v>2314.33779163693</v>
      </c>
      <c r="S149" s="98">
        <v>2178.7047323206666</v>
      </c>
      <c r="T149" s="98">
        <v>2038.0771957774659</v>
      </c>
      <c r="U149" s="98">
        <v>2043.8289540536753</v>
      </c>
      <c r="V149" s="98">
        <v>1871.8184805198719</v>
      </c>
      <c r="W149" s="98">
        <v>1906.1520064081863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1838.7919465663369</v>
      </c>
      <c r="L150" s="98">
        <v>1817.6110116691234</v>
      </c>
      <c r="M150" s="98">
        <v>1770.5800311236101</v>
      </c>
      <c r="N150" s="98">
        <v>1797.789476652074</v>
      </c>
      <c r="O150" s="98">
        <v>1715.5810097226195</v>
      </c>
      <c r="P150" s="98">
        <v>1818.4343302181717</v>
      </c>
      <c r="Q150" s="98">
        <v>1679.5215648836238</v>
      </c>
      <c r="R150" s="98">
        <v>1865.1725791252447</v>
      </c>
      <c r="S150" s="98">
        <v>1792.8847943142209</v>
      </c>
      <c r="T150" s="98">
        <v>1691.2323183339884</v>
      </c>
      <c r="U150" s="98">
        <v>1746.6432145229176</v>
      </c>
      <c r="V150" s="98">
        <v>1591.4451076543712</v>
      </c>
      <c r="W150" s="98">
        <v>1645.4760266866497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982.68098052713378</v>
      </c>
      <c r="L151" s="101">
        <v>974.36566103813277</v>
      </c>
      <c r="M151" s="101">
        <v>925.20212232091581</v>
      </c>
      <c r="N151" s="101">
        <v>955.25216040772693</v>
      </c>
      <c r="O151" s="101">
        <v>786.36000677613072</v>
      </c>
      <c r="P151" s="101">
        <v>784.81378806744465</v>
      </c>
      <c r="Q151" s="101">
        <v>764.5588495970245</v>
      </c>
      <c r="R151" s="101">
        <v>975.02450240715928</v>
      </c>
      <c r="S151" s="101">
        <v>964.19785998809141</v>
      </c>
      <c r="T151" s="101">
        <v>851.23633284721348</v>
      </c>
      <c r="U151" s="101">
        <v>886.81139328055849</v>
      </c>
      <c r="V151" s="101">
        <v>708.07191554419239</v>
      </c>
      <c r="W151" s="101">
        <v>771.01506254378558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856.11096603920316</v>
      </c>
      <c r="L152" s="104">
        <v>843.24535063099063</v>
      </c>
      <c r="M152" s="104">
        <v>845.37790880269438</v>
      </c>
      <c r="N152" s="104">
        <v>842.53731624434693</v>
      </c>
      <c r="O152" s="104">
        <v>929.22100294648897</v>
      </c>
      <c r="P152" s="104">
        <v>1033.6205421507268</v>
      </c>
      <c r="Q152" s="104">
        <v>914.96271528659952</v>
      </c>
      <c r="R152" s="104">
        <v>890.14807671808558</v>
      </c>
      <c r="S152" s="104">
        <v>828.68693432612918</v>
      </c>
      <c r="T152" s="104">
        <v>839.99598548677466</v>
      </c>
      <c r="U152" s="104">
        <v>859.83182124235941</v>
      </c>
      <c r="V152" s="104">
        <v>883.37319211017893</v>
      </c>
      <c r="W152" s="104">
        <v>874.46096414286421</v>
      </c>
      <c r="DA152" s="132" t="s">
        <v>2385</v>
      </c>
    </row>
    <row r="153" spans="1:105" ht="12" customHeight="1" x14ac:dyDescent="0.25">
      <c r="A153" s="106" t="s">
        <v>122</v>
      </c>
      <c r="B153" s="101">
        <v>1935.470630681066</v>
      </c>
      <c r="C153" s="101">
        <v>1817.7409210670558</v>
      </c>
      <c r="D153" s="101">
        <v>1813.7211705608297</v>
      </c>
      <c r="E153" s="101">
        <v>1826.8183522244162</v>
      </c>
      <c r="F153" s="101">
        <v>1910.7484800936759</v>
      </c>
      <c r="G153" s="101">
        <v>1988.0209297123295</v>
      </c>
      <c r="H153" s="101">
        <v>2079.1363294192679</v>
      </c>
      <c r="I153" s="101">
        <v>2123.3781036322321</v>
      </c>
      <c r="J153" s="101">
        <v>2017.351597533976</v>
      </c>
      <c r="K153" s="101">
        <v>2114.0405297582361</v>
      </c>
      <c r="L153" s="101">
        <v>2073.2830137230303</v>
      </c>
      <c r="M153" s="101">
        <v>2034.6522580736721</v>
      </c>
      <c r="N153" s="101">
        <v>2127.2529206151994</v>
      </c>
      <c r="O153" s="101">
        <v>2118.2220335746415</v>
      </c>
      <c r="P153" s="101">
        <v>2168.0551661073137</v>
      </c>
      <c r="Q153" s="101">
        <v>2129.057900011228</v>
      </c>
      <c r="R153" s="101">
        <v>2129.2126696105502</v>
      </c>
      <c r="S153" s="101">
        <v>2110.1759585258897</v>
      </c>
      <c r="T153" s="101">
        <v>2097.703666672347</v>
      </c>
      <c r="U153" s="101">
        <v>2081.5177936747732</v>
      </c>
      <c r="V153" s="101">
        <v>1936.2957171111007</v>
      </c>
      <c r="W153" s="101">
        <v>1932.144042402439</v>
      </c>
      <c r="DA153" s="131" t="s">
        <v>2386</v>
      </c>
    </row>
    <row r="154" spans="1:105" ht="12" customHeight="1" x14ac:dyDescent="0.25">
      <c r="A154" s="107" t="s">
        <v>121</v>
      </c>
      <c r="B154" s="104">
        <v>1546.3955489762484</v>
      </c>
      <c r="C154" s="104">
        <v>1442.1619988478378</v>
      </c>
      <c r="D154" s="104">
        <v>1459.1058071388456</v>
      </c>
      <c r="E154" s="104">
        <v>1479.7633398933824</v>
      </c>
      <c r="F154" s="104">
        <v>1536.645143900452</v>
      </c>
      <c r="G154" s="104">
        <v>1608.6368584530292</v>
      </c>
      <c r="H154" s="104">
        <v>1688.8465177998182</v>
      </c>
      <c r="I154" s="104">
        <v>1740.245031422678</v>
      </c>
      <c r="J154" s="104">
        <v>1622.3548689974318</v>
      </c>
      <c r="K154" s="104">
        <v>1707.4336480239162</v>
      </c>
      <c r="L154" s="104">
        <v>1680.7836012565904</v>
      </c>
      <c r="M154" s="104">
        <v>1647.231618567803</v>
      </c>
      <c r="N154" s="104">
        <v>1735.7984199035334</v>
      </c>
      <c r="O154" s="104">
        <v>1690.4661313768156</v>
      </c>
      <c r="P154" s="104">
        <v>1722.9508232953044</v>
      </c>
      <c r="Q154" s="104">
        <v>1714.2428767300976</v>
      </c>
      <c r="R154" s="104">
        <v>1770.312660243743</v>
      </c>
      <c r="S154" s="104">
        <v>1778.4647980845396</v>
      </c>
      <c r="T154" s="104">
        <v>1771.6084431467098</v>
      </c>
      <c r="U154" s="104">
        <v>1778.8693882967477</v>
      </c>
      <c r="V154" s="104">
        <v>1639.0503485009194</v>
      </c>
      <c r="W154" s="104">
        <v>1654.8101660480868</v>
      </c>
      <c r="DA154" s="132" t="s">
        <v>2387</v>
      </c>
    </row>
    <row r="155" spans="1:105" ht="12" customHeight="1" x14ac:dyDescent="0.25">
      <c r="A155" s="108" t="s">
        <v>53</v>
      </c>
      <c r="B155" s="98">
        <v>838.84540962659923</v>
      </c>
      <c r="C155" s="98">
        <v>756.35607852127225</v>
      </c>
      <c r="D155" s="98">
        <v>778.64405467034976</v>
      </c>
      <c r="E155" s="98">
        <v>799.77447077877798</v>
      </c>
      <c r="F155" s="98">
        <v>788.89998364605822</v>
      </c>
      <c r="G155" s="98">
        <v>839.96444086524514</v>
      </c>
      <c r="H155" s="98">
        <v>891.76660836761289</v>
      </c>
      <c r="I155" s="98">
        <v>959.10787191672682</v>
      </c>
      <c r="J155" s="98">
        <v>812.66633490425477</v>
      </c>
      <c r="K155" s="98">
        <v>872.26613329877364</v>
      </c>
      <c r="L155" s="98">
        <v>861.75487292080993</v>
      </c>
      <c r="M155" s="98">
        <v>824.96735757536771</v>
      </c>
      <c r="N155" s="98">
        <v>884.21120996228433</v>
      </c>
      <c r="O155" s="98">
        <v>744.82653085680352</v>
      </c>
      <c r="P155" s="98">
        <v>719.91509605197859</v>
      </c>
      <c r="Q155" s="98">
        <v>758.34521673328436</v>
      </c>
      <c r="R155" s="98">
        <v>911.50157321049278</v>
      </c>
      <c r="S155" s="98">
        <v>949.49871149696173</v>
      </c>
      <c r="T155" s="98">
        <v>895.60621184077934</v>
      </c>
      <c r="U155" s="98">
        <v>907.87520720459622</v>
      </c>
      <c r="V155" s="98">
        <v>739.75175782995655</v>
      </c>
      <c r="W155" s="98">
        <v>788.15791272904573</v>
      </c>
      <c r="DA155" s="63" t="s">
        <v>2388</v>
      </c>
    </row>
    <row r="156" spans="1:105" ht="12" customHeight="1" x14ac:dyDescent="0.25">
      <c r="A156" s="108" t="s">
        <v>52</v>
      </c>
      <c r="B156" s="98">
        <v>707.55013934964893</v>
      </c>
      <c r="C156" s="98">
        <v>685.80592032656557</v>
      </c>
      <c r="D156" s="98">
        <v>680.46175246849612</v>
      </c>
      <c r="E156" s="98">
        <v>679.98886911460443</v>
      </c>
      <c r="F156" s="98">
        <v>747.74516025439402</v>
      </c>
      <c r="G156" s="98">
        <v>768.67241758778391</v>
      </c>
      <c r="H156" s="98">
        <v>797.07990943220534</v>
      </c>
      <c r="I156" s="98">
        <v>781.13715950595099</v>
      </c>
      <c r="J156" s="98">
        <v>809.68853409317717</v>
      </c>
      <c r="K156" s="98">
        <v>835.16751472514261</v>
      </c>
      <c r="L156" s="98">
        <v>819.02872833578056</v>
      </c>
      <c r="M156" s="98">
        <v>822.26426099243508</v>
      </c>
      <c r="N156" s="98">
        <v>851.5872099412494</v>
      </c>
      <c r="O156" s="98">
        <v>945.63960052001221</v>
      </c>
      <c r="P156" s="98">
        <v>1003.0357272433259</v>
      </c>
      <c r="Q156" s="98">
        <v>955.89765999681333</v>
      </c>
      <c r="R156" s="98">
        <v>858.81108703325049</v>
      </c>
      <c r="S156" s="98">
        <v>828.96608658757759</v>
      </c>
      <c r="T156" s="98">
        <v>876.00223130593031</v>
      </c>
      <c r="U156" s="98">
        <v>870.99418109215162</v>
      </c>
      <c r="V156" s="98">
        <v>899.29859067096299</v>
      </c>
      <c r="W156" s="98">
        <v>866.65225331904094</v>
      </c>
      <c r="DA156" s="63" t="s">
        <v>2389</v>
      </c>
    </row>
    <row r="157" spans="1:105" ht="12" customHeight="1" x14ac:dyDescent="0.25">
      <c r="A157" s="121" t="s">
        <v>54</v>
      </c>
      <c r="B157" s="122">
        <v>308.82245653760594</v>
      </c>
      <c r="C157" s="122">
        <v>304.73299568790583</v>
      </c>
      <c r="D157" s="122">
        <v>297.78660736000279</v>
      </c>
      <c r="E157" s="122">
        <v>322.62603918131992</v>
      </c>
      <c r="F157" s="122">
        <v>324.79020077346001</v>
      </c>
      <c r="G157" s="122">
        <v>337.65279418315737</v>
      </c>
      <c r="H157" s="122">
        <v>328.41156365040638</v>
      </c>
      <c r="I157" s="122">
        <v>322.22386800588896</v>
      </c>
      <c r="J157" s="122">
        <v>281.36495379932779</v>
      </c>
      <c r="K157" s="122">
        <v>292.08726890703446</v>
      </c>
      <c r="L157" s="122">
        <v>289.74317343398218</v>
      </c>
      <c r="M157" s="122">
        <v>273.49927364129729</v>
      </c>
      <c r="N157" s="122">
        <v>285.75082711981383</v>
      </c>
      <c r="O157" s="122">
        <v>287.15077212730228</v>
      </c>
      <c r="P157" s="122">
        <v>291.62550143555359</v>
      </c>
      <c r="Q157" s="122">
        <v>303.17999450956859</v>
      </c>
      <c r="R157" s="122">
        <v>302.45655670019363</v>
      </c>
      <c r="S157" s="122">
        <v>300.45615785924201</v>
      </c>
      <c r="T157" s="122">
        <v>296.7123306414062</v>
      </c>
      <c r="U157" s="122">
        <v>289.79966349074965</v>
      </c>
      <c r="V157" s="122">
        <v>297.86763061056342</v>
      </c>
      <c r="W157" s="122">
        <v>295.51279689500774</v>
      </c>
      <c r="DA157" s="130" t="s">
        <v>2390</v>
      </c>
    </row>
    <row r="158" spans="1:105" ht="12" customHeight="1" x14ac:dyDescent="0.25">
      <c r="A158" s="97" t="s">
        <v>50</v>
      </c>
      <c r="B158" s="98">
        <v>380.59121483733338</v>
      </c>
      <c r="C158" s="98">
        <v>367.09811600562489</v>
      </c>
      <c r="D158" s="98">
        <v>364.05178990882911</v>
      </c>
      <c r="E158" s="98">
        <v>404.98965980209312</v>
      </c>
      <c r="F158" s="98">
        <v>402.88835329213362</v>
      </c>
      <c r="G158" s="98">
        <v>396.16973658893676</v>
      </c>
      <c r="H158" s="98">
        <v>412.26260848708711</v>
      </c>
      <c r="I158" s="98">
        <v>405.57958060205607</v>
      </c>
      <c r="J158" s="98">
        <v>343.98957621443918</v>
      </c>
      <c r="K158" s="98">
        <v>369.13424052114976</v>
      </c>
      <c r="L158" s="98">
        <v>354.16971693276179</v>
      </c>
      <c r="M158" s="98">
        <v>352.56455749035291</v>
      </c>
      <c r="N158" s="98">
        <v>355.72739092851884</v>
      </c>
      <c r="O158" s="98">
        <v>352.1212475576786</v>
      </c>
      <c r="P158" s="98">
        <v>383.51841923514127</v>
      </c>
      <c r="Q158" s="98">
        <v>368.75920576036066</v>
      </c>
      <c r="R158" s="98">
        <v>394.10500026564063</v>
      </c>
      <c r="S158" s="98">
        <v>387.26754733933836</v>
      </c>
      <c r="T158" s="98">
        <v>383.53825535965694</v>
      </c>
      <c r="U158" s="98">
        <v>397.84688938919851</v>
      </c>
      <c r="V158" s="98">
        <v>381.93517916344371</v>
      </c>
      <c r="W158" s="98">
        <v>398.62239633187056</v>
      </c>
      <c r="DA158" s="63" t="s">
        <v>2391</v>
      </c>
    </row>
    <row r="159" spans="1:105" ht="12" customHeight="1" x14ac:dyDescent="0.25">
      <c r="A159" s="109" t="s">
        <v>120</v>
      </c>
      <c r="B159" s="33">
        <v>306.05458737996685</v>
      </c>
      <c r="C159" s="33">
        <v>302.05828300329864</v>
      </c>
      <c r="D159" s="33">
        <v>294.51766405094583</v>
      </c>
      <c r="E159" s="33">
        <v>318.41436831343373</v>
      </c>
      <c r="F159" s="33">
        <v>320.60411855268092</v>
      </c>
      <c r="G159" s="33">
        <v>334.40574628119992</v>
      </c>
      <c r="H159" s="33">
        <v>323.50237830472503</v>
      </c>
      <c r="I159" s="33">
        <v>316.99702187304717</v>
      </c>
      <c r="J159" s="33">
        <v>277.1912707336673</v>
      </c>
      <c r="K159" s="33">
        <v>286.45611864528513</v>
      </c>
      <c r="L159" s="33">
        <v>284.90537632673096</v>
      </c>
      <c r="M159" s="33">
        <v>267.37896885273113</v>
      </c>
      <c r="N159" s="33">
        <v>280.28826367015773</v>
      </c>
      <c r="O159" s="33">
        <v>282.08919674602583</v>
      </c>
      <c r="P159" s="33">
        <v>284.28244520947783</v>
      </c>
      <c r="Q159" s="33">
        <v>297.95817410456749</v>
      </c>
      <c r="R159" s="33">
        <v>295.0779098832852</v>
      </c>
      <c r="S159" s="33">
        <v>293.45324179951126</v>
      </c>
      <c r="T159" s="33">
        <v>289.8662238966478</v>
      </c>
      <c r="U159" s="33">
        <v>281.60517134241667</v>
      </c>
      <c r="V159" s="33">
        <v>292.0836696924672</v>
      </c>
      <c r="W159" s="33">
        <v>288.7466591282128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16374.896173511714</v>
      </c>
      <c r="C161" s="117">
        <f t="shared" si="54"/>
        <v>17848.28811624541</v>
      </c>
      <c r="D161" s="117">
        <f t="shared" si="54"/>
        <v>20901.080079733532</v>
      </c>
      <c r="E161" s="117">
        <f t="shared" si="54"/>
        <v>23479.48026430422</v>
      </c>
      <c r="F161" s="117">
        <f t="shared" si="54"/>
        <v>7786.4287290250741</v>
      </c>
      <c r="G161" s="117">
        <f t="shared" si="54"/>
        <v>5840.0472045308416</v>
      </c>
      <c r="H161" s="117">
        <f t="shared" si="54"/>
        <v>14895.831995027847</v>
      </c>
      <c r="I161" s="117">
        <f t="shared" si="54"/>
        <v>12337.767060921924</v>
      </c>
      <c r="J161" s="117">
        <f t="shared" si="54"/>
        <v>18198.323406531345</v>
      </c>
      <c r="K161" s="117">
        <f t="shared" si="54"/>
        <v>14934.83331598531</v>
      </c>
      <c r="L161" s="117">
        <f t="shared" si="54"/>
        <v>17706.880195981004</v>
      </c>
      <c r="M161" s="117">
        <f t="shared" si="54"/>
        <v>13754.486356237245</v>
      </c>
      <c r="N161" s="117">
        <f t="shared" si="54"/>
        <v>15812.368576297762</v>
      </c>
      <c r="O161" s="117">
        <f t="shared" si="54"/>
        <v>17420.788040525866</v>
      </c>
      <c r="P161" s="117">
        <f t="shared" si="54"/>
        <v>13216.585286251891</v>
      </c>
      <c r="Q161" s="117">
        <f t="shared" si="54"/>
        <v>12220.568390716202</v>
      </c>
      <c r="R161" s="117">
        <f t="shared" ref="R161:V161" si="55">R162+R164+R166+R175</f>
        <v>14999.115483705777</v>
      </c>
      <c r="S161" s="117">
        <f t="shared" si="55"/>
        <v>14796.3210567018</v>
      </c>
      <c r="T161" s="117">
        <f t="shared" si="55"/>
        <v>14755.174402624825</v>
      </c>
      <c r="U161" s="117">
        <f t="shared" si="55"/>
        <v>15213.473214834687</v>
      </c>
      <c r="V161" s="117">
        <f t="shared" si="55"/>
        <v>13150.411195677847</v>
      </c>
      <c r="W161" s="117">
        <f t="shared" ref="W161" si="56">W162+W164+W166+W175</f>
        <v>16630.018736148322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14106.386677940205</v>
      </c>
      <c r="C162" s="122">
        <f t="shared" si="57"/>
        <v>15681.185688256597</v>
      </c>
      <c r="D162" s="122">
        <f t="shared" si="57"/>
        <v>18731.285304549332</v>
      </c>
      <c r="E162" s="122">
        <f t="shared" si="57"/>
        <v>21240.197807471683</v>
      </c>
      <c r="F162" s="122">
        <f t="shared" si="57"/>
        <v>5460.6058699606492</v>
      </c>
      <c r="G162" s="122">
        <f t="shared" si="57"/>
        <v>3385.1007833401413</v>
      </c>
      <c r="H162" s="122">
        <f t="shared" si="57"/>
        <v>12252.057374265807</v>
      </c>
      <c r="I162" s="122">
        <f t="shared" si="57"/>
        <v>9847.3447439642332</v>
      </c>
      <c r="J162" s="122">
        <f t="shared" si="57"/>
        <v>15881.548888516805</v>
      </c>
      <c r="K162" s="122">
        <f t="shared" si="57"/>
        <v>12533.831586260982</v>
      </c>
      <c r="L162" s="122">
        <f t="shared" si="57"/>
        <v>15343.828033091077</v>
      </c>
      <c r="M162" s="122">
        <f t="shared" si="57"/>
        <v>11442.903670685067</v>
      </c>
      <c r="N162" s="122">
        <f t="shared" si="57"/>
        <v>13393.108579219508</v>
      </c>
      <c r="O162" s="122">
        <f t="shared" si="57"/>
        <v>15018.187299656202</v>
      </c>
      <c r="P162" s="122">
        <f t="shared" si="57"/>
        <v>10721.063822715187</v>
      </c>
      <c r="Q162" s="122">
        <f t="shared" si="57"/>
        <v>9725.4856415262184</v>
      </c>
      <c r="R162" s="122">
        <f t="shared" si="57"/>
        <v>12480.396622108372</v>
      </c>
      <c r="S162" s="122">
        <f t="shared" si="57"/>
        <v>12309.04209740091</v>
      </c>
      <c r="T162" s="122">
        <f t="shared" si="57"/>
        <v>12302.184961395145</v>
      </c>
      <c r="U162" s="122">
        <f t="shared" si="57"/>
        <v>12783.051729036359</v>
      </c>
      <c r="V162" s="122">
        <f t="shared" si="57"/>
        <v>10877.194820172615</v>
      </c>
      <c r="W162" s="122">
        <f t="shared" si="57"/>
        <v>14380.577336851789</v>
      </c>
      <c r="DA162" s="130" t="s">
        <v>2394</v>
      </c>
    </row>
    <row r="163" spans="1:105" ht="12" customHeight="1" x14ac:dyDescent="0.25">
      <c r="A163" s="97" t="s">
        <v>53</v>
      </c>
      <c r="B163" s="33">
        <v>14106.386677940205</v>
      </c>
      <c r="C163" s="33">
        <v>15681.185688256597</v>
      </c>
      <c r="D163" s="33">
        <v>18731.285304549332</v>
      </c>
      <c r="E163" s="33">
        <v>21240.197807471683</v>
      </c>
      <c r="F163" s="33">
        <v>5460.6058699606492</v>
      </c>
      <c r="G163" s="33">
        <v>3385.1007833401413</v>
      </c>
      <c r="H163" s="33">
        <v>12252.057374265807</v>
      </c>
      <c r="I163" s="33">
        <v>9847.3447439642332</v>
      </c>
      <c r="J163" s="33">
        <v>15881.548888516805</v>
      </c>
      <c r="K163" s="33">
        <v>12533.831586260982</v>
      </c>
      <c r="L163" s="33">
        <v>15343.828033091077</v>
      </c>
      <c r="M163" s="33">
        <v>11442.903670685067</v>
      </c>
      <c r="N163" s="33">
        <v>13393.108579219508</v>
      </c>
      <c r="O163" s="33">
        <v>15018.187299656202</v>
      </c>
      <c r="P163" s="33">
        <v>10721.063822715187</v>
      </c>
      <c r="Q163" s="33">
        <v>9725.4856415262184</v>
      </c>
      <c r="R163" s="33">
        <v>12480.396622108372</v>
      </c>
      <c r="S163" s="33">
        <v>12309.04209740091</v>
      </c>
      <c r="T163" s="33">
        <v>12302.184961395145</v>
      </c>
      <c r="U163" s="33">
        <v>12783.051729036359</v>
      </c>
      <c r="V163" s="33">
        <v>10877.194820172615</v>
      </c>
      <c r="W163" s="33">
        <v>14380.577336851789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9.9513372852939135</v>
      </c>
      <c r="C164" s="122">
        <f t="shared" si="58"/>
        <v>12.165375423139068</v>
      </c>
      <c r="D164" s="122">
        <f t="shared" si="58"/>
        <v>14.470758682947238</v>
      </c>
      <c r="E164" s="122">
        <f t="shared" si="58"/>
        <v>42.326895151752652</v>
      </c>
      <c r="F164" s="122">
        <f t="shared" si="58"/>
        <v>31.934249988741787</v>
      </c>
      <c r="G164" s="122">
        <f t="shared" si="58"/>
        <v>64.181469479099249</v>
      </c>
      <c r="H164" s="122">
        <f t="shared" si="58"/>
        <v>166.89262092302329</v>
      </c>
      <c r="I164" s="122">
        <f t="shared" si="58"/>
        <v>46.771983632942202</v>
      </c>
      <c r="J164" s="122">
        <f t="shared" si="58"/>
        <v>33.926700767526476</v>
      </c>
      <c r="K164" s="122">
        <f t="shared" si="58"/>
        <v>26.873199564032195</v>
      </c>
      <c r="L164" s="122">
        <f t="shared" si="58"/>
        <v>32.35909907030328</v>
      </c>
      <c r="M164" s="122">
        <f t="shared" si="58"/>
        <v>25.520861167503455</v>
      </c>
      <c r="N164" s="122">
        <f t="shared" si="58"/>
        <v>28.500682950342178</v>
      </c>
      <c r="O164" s="122">
        <f t="shared" si="58"/>
        <v>35.228525758077531</v>
      </c>
      <c r="P164" s="122">
        <f t="shared" si="58"/>
        <v>34.901310262377152</v>
      </c>
      <c r="Q164" s="122">
        <f t="shared" si="58"/>
        <v>62.14940853838371</v>
      </c>
      <c r="R164" s="122">
        <f t="shared" si="58"/>
        <v>52.675253750188297</v>
      </c>
      <c r="S164" s="122">
        <f t="shared" si="58"/>
        <v>45.388222175116042</v>
      </c>
      <c r="T164" s="122">
        <f t="shared" si="58"/>
        <v>35.857733776625487</v>
      </c>
      <c r="U164" s="122">
        <f t="shared" si="58"/>
        <v>26.810882503481281</v>
      </c>
      <c r="V164" s="122">
        <f t="shared" si="58"/>
        <v>30.829382634720098</v>
      </c>
      <c r="W164" s="122">
        <f t="shared" si="58"/>
        <v>22.863765584835512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9.9513372852939135</v>
      </c>
      <c r="C165" s="98">
        <f>IF(RES_hhdet_fec!C165=0,0,RES_hhdet_fec!C165*1000*11630/RES_hhdet_num!C161)</f>
        <v>12.165375423139068</v>
      </c>
      <c r="D165" s="98">
        <f>IF(RES_hhdet_fec!D165=0,0,RES_hhdet_fec!D165*1000*11630/RES_hhdet_num!D161)</f>
        <v>14.470758682947238</v>
      </c>
      <c r="E165" s="98">
        <f>IF(RES_hhdet_fec!E165=0,0,RES_hhdet_fec!E165*1000*11630/RES_hhdet_num!E161)</f>
        <v>42.326895151752652</v>
      </c>
      <c r="F165" s="98">
        <f>IF(RES_hhdet_fec!F165=0,0,RES_hhdet_fec!F165*1000*11630/RES_hhdet_num!F161)</f>
        <v>31.934249988741787</v>
      </c>
      <c r="G165" s="98">
        <f>IF(RES_hhdet_fec!G165=0,0,RES_hhdet_fec!G165*1000*11630/RES_hhdet_num!G161)</f>
        <v>64.181469479099249</v>
      </c>
      <c r="H165" s="98">
        <f>IF(RES_hhdet_fec!H165=0,0,RES_hhdet_fec!H165*1000*11630/RES_hhdet_num!H161)</f>
        <v>166.89262092302329</v>
      </c>
      <c r="I165" s="98">
        <f>IF(RES_hhdet_fec!I165=0,0,RES_hhdet_fec!I165*1000*11630/RES_hhdet_num!I161)</f>
        <v>46.771983632942202</v>
      </c>
      <c r="J165" s="98">
        <f>IF(RES_hhdet_fec!J165=0,0,RES_hhdet_fec!J165*1000*11630/RES_hhdet_num!J161)</f>
        <v>33.926700767526476</v>
      </c>
      <c r="K165" s="98">
        <f>IF(RES_hhdet_fec!K165=0,0,RES_hhdet_fec!K165*1000*11630/RES_hhdet_num!K161)</f>
        <v>26.873199564032195</v>
      </c>
      <c r="L165" s="98">
        <f>IF(RES_hhdet_fec!L165=0,0,RES_hhdet_fec!L165*1000*11630/RES_hhdet_num!L161)</f>
        <v>32.35909907030328</v>
      </c>
      <c r="M165" s="98">
        <f>IF(RES_hhdet_fec!M165=0,0,RES_hhdet_fec!M165*1000*11630/RES_hhdet_num!M161)</f>
        <v>25.520861167503455</v>
      </c>
      <c r="N165" s="98">
        <f>IF(RES_hhdet_fec!N165=0,0,RES_hhdet_fec!N165*1000*11630/RES_hhdet_num!N161)</f>
        <v>28.500682950342178</v>
      </c>
      <c r="O165" s="98">
        <f>IF(RES_hhdet_fec!O165=0,0,RES_hhdet_fec!O165*1000*11630/RES_hhdet_num!O161)</f>
        <v>35.228525758077531</v>
      </c>
      <c r="P165" s="98">
        <f>IF(RES_hhdet_fec!P165=0,0,RES_hhdet_fec!P165*1000*11630/RES_hhdet_num!P161)</f>
        <v>34.901310262377152</v>
      </c>
      <c r="Q165" s="98">
        <f>IF(RES_hhdet_fec!Q165=0,0,RES_hhdet_fec!Q165*1000*11630/RES_hhdet_num!Q161)</f>
        <v>62.14940853838371</v>
      </c>
      <c r="R165" s="98">
        <f>IF(RES_hhdet_fec!R165=0,0,RES_hhdet_fec!R165*1000*11630/RES_hhdet_num!R161)</f>
        <v>52.675253750188297</v>
      </c>
      <c r="S165" s="98">
        <f>IF(RES_hhdet_fec!S165=0,0,RES_hhdet_fec!S165*1000*11630/RES_hhdet_num!S161)</f>
        <v>45.388222175116042</v>
      </c>
      <c r="T165" s="98">
        <f>IF(RES_hhdet_fec!T165=0,0,RES_hhdet_fec!T165*1000*11630/RES_hhdet_num!T161)</f>
        <v>35.857733776625487</v>
      </c>
      <c r="U165" s="98">
        <f>IF(RES_hhdet_fec!U165=0,0,RES_hhdet_fec!U165*1000*11630/RES_hhdet_num!U161)</f>
        <v>26.810882503481281</v>
      </c>
      <c r="V165" s="98">
        <f>IF(RES_hhdet_fec!V165=0,0,RES_hhdet_fec!V165*1000*11630/RES_hhdet_num!V161)</f>
        <v>30.829382634720098</v>
      </c>
      <c r="W165" s="98">
        <f>IF(RES_hhdet_fec!W165=0,0,RES_hhdet_fec!W165*1000*11630/RES_hhdet_num!W161)</f>
        <v>22.863765584835512</v>
      </c>
      <c r="DA165" s="63" t="s">
        <v>2397</v>
      </c>
    </row>
    <row r="166" spans="1:105" ht="12" customHeight="1" x14ac:dyDescent="0.25">
      <c r="A166" s="121" t="s">
        <v>55</v>
      </c>
      <c r="B166" s="122">
        <v>1949.7415047725344</v>
      </c>
      <c r="C166" s="122">
        <v>1848.8715415913105</v>
      </c>
      <c r="D166" s="122">
        <v>1855.5450040371843</v>
      </c>
      <c r="E166" s="122">
        <v>1871.608242651075</v>
      </c>
      <c r="F166" s="122">
        <v>1965.9956333863649</v>
      </c>
      <c r="G166" s="122">
        <v>2049.3387949667654</v>
      </c>
      <c r="H166" s="122">
        <v>2145.4455122775462</v>
      </c>
      <c r="I166" s="122">
        <v>2120.9403946868538</v>
      </c>
      <c r="J166" s="122">
        <v>2001.309992858369</v>
      </c>
      <c r="K166" s="122">
        <v>2081.9065022633677</v>
      </c>
      <c r="L166" s="122">
        <v>2041.0104897432727</v>
      </c>
      <c r="M166" s="122">
        <v>2012.1764020650107</v>
      </c>
      <c r="N166" s="122">
        <v>2104.5261319624551</v>
      </c>
      <c r="O166" s="122">
        <v>2080.1454432438841</v>
      </c>
      <c r="P166" s="122">
        <v>2168.0234708687476</v>
      </c>
      <c r="Q166" s="122">
        <v>2127.864259797318</v>
      </c>
      <c r="R166" s="122">
        <v>2161.4943524012447</v>
      </c>
      <c r="S166" s="122">
        <v>2138.6999244983845</v>
      </c>
      <c r="T166" s="122">
        <v>2116.956232053959</v>
      </c>
      <c r="U166" s="122">
        <v>2109.7639963067609</v>
      </c>
      <c r="V166" s="122">
        <v>1941.6718194308983</v>
      </c>
      <c r="W166" s="122">
        <v>1930.3769931624108</v>
      </c>
      <c r="DA166" s="130" t="s">
        <v>2398</v>
      </c>
    </row>
    <row r="167" spans="1:105" ht="12" customHeight="1" x14ac:dyDescent="0.25">
      <c r="A167" s="97" t="s">
        <v>124</v>
      </c>
      <c r="B167" s="98">
        <v>2135.661233857209</v>
      </c>
      <c r="C167" s="98">
        <v>2051.63850975574</v>
      </c>
      <c r="D167" s="98">
        <v>2050.6023852771787</v>
      </c>
      <c r="E167" s="98">
        <v>2021.5462821401375</v>
      </c>
      <c r="F167" s="98">
        <v>2174.3287257017291</v>
      </c>
      <c r="G167" s="98">
        <v>2256.3051654824394</v>
      </c>
      <c r="H167" s="98">
        <v>2412.8297314406686</v>
      </c>
      <c r="I167" s="98">
        <v>2376.5600486511494</v>
      </c>
      <c r="J167" s="98">
        <v>2216.9026094737128</v>
      </c>
      <c r="K167" s="98">
        <v>2385.2899362845651</v>
      </c>
      <c r="L167" s="98">
        <v>2335.7323088133621</v>
      </c>
      <c r="M167" s="98">
        <v>2304.2760728954577</v>
      </c>
      <c r="N167" s="98">
        <v>2299.4184823920259</v>
      </c>
      <c r="O167" s="98">
        <v>2244.2565379798043</v>
      </c>
      <c r="P167" s="98">
        <v>2439.271267465509</v>
      </c>
      <c r="Q167" s="98">
        <v>2231.4175247146127</v>
      </c>
      <c r="R167" s="98">
        <v>2412.9661998298288</v>
      </c>
      <c r="S167" s="98">
        <v>2291.9065043116534</v>
      </c>
      <c r="T167" s="98">
        <v>2158.9813926624943</v>
      </c>
      <c r="U167" s="98">
        <v>2169.9005892507721</v>
      </c>
      <c r="V167" s="98">
        <v>1948.9734916511716</v>
      </c>
      <c r="W167" s="98">
        <v>1949.5495887022653</v>
      </c>
      <c r="DA167" s="63" t="s">
        <v>2399</v>
      </c>
    </row>
    <row r="168" spans="1:105" ht="12" customHeight="1" x14ac:dyDescent="0.25">
      <c r="A168" s="97" t="s">
        <v>123</v>
      </c>
      <c r="B168" s="98">
        <v>1619.7687682980654</v>
      </c>
      <c r="C168" s="98">
        <v>1538.9880850773463</v>
      </c>
      <c r="D168" s="98">
        <v>1551.1069811343646</v>
      </c>
      <c r="E168" s="98">
        <v>1538.7424551177758</v>
      </c>
      <c r="F168" s="98">
        <v>1629.9227236860229</v>
      </c>
      <c r="G168" s="98">
        <v>0</v>
      </c>
      <c r="H168" s="98">
        <v>0</v>
      </c>
      <c r="I168" s="98">
        <v>1848.8847033476345</v>
      </c>
      <c r="J168" s="98">
        <v>1676.0509911186064</v>
      </c>
      <c r="K168" s="98">
        <v>1830.8147535539849</v>
      </c>
      <c r="L168" s="98">
        <v>1809.3142309579839</v>
      </c>
      <c r="M168" s="98">
        <v>1782.634938276329</v>
      </c>
      <c r="N168" s="98">
        <v>1806.5906075604269</v>
      </c>
      <c r="O168" s="98">
        <v>1729.6040395923142</v>
      </c>
      <c r="P168" s="98">
        <v>1870.7644195655901</v>
      </c>
      <c r="Q168" s="98">
        <v>1740.9300179045283</v>
      </c>
      <c r="R168" s="98">
        <v>1949.2204365184045</v>
      </c>
      <c r="S168" s="98">
        <v>1888.6277388758517</v>
      </c>
      <c r="T168" s="98">
        <v>1774.9299987178572</v>
      </c>
      <c r="U168" s="98">
        <v>1832.8706821602414</v>
      </c>
      <c r="V168" s="98">
        <v>1662.6177646820063</v>
      </c>
      <c r="W168" s="98">
        <v>1705.2270081827482</v>
      </c>
      <c r="DA168" s="63" t="s">
        <v>2400</v>
      </c>
    </row>
    <row r="169" spans="1:105" ht="12" customHeight="1" x14ac:dyDescent="0.25">
      <c r="A169" s="100" t="s">
        <v>50</v>
      </c>
      <c r="B169" s="101">
        <v>919.19695744391299</v>
      </c>
      <c r="C169" s="101">
        <v>853.94544740234494</v>
      </c>
      <c r="D169" s="101">
        <v>873.64230797631501</v>
      </c>
      <c r="E169" s="101">
        <v>877.07599128899017</v>
      </c>
      <c r="F169" s="101">
        <v>883.3726684896892</v>
      </c>
      <c r="G169" s="101">
        <v>0</v>
      </c>
      <c r="H169" s="101">
        <v>0</v>
      </c>
      <c r="I169" s="101">
        <v>1064.572165879385</v>
      </c>
      <c r="J169" s="101">
        <v>881.11671515730097</v>
      </c>
      <c r="K169" s="101">
        <v>979.66337609860261</v>
      </c>
      <c r="L169" s="101">
        <v>971.19759036122275</v>
      </c>
      <c r="M169" s="101">
        <v>935.30916803452772</v>
      </c>
      <c r="N169" s="101">
        <v>962.4975399261175</v>
      </c>
      <c r="O169" s="101">
        <v>796.78239525637207</v>
      </c>
      <c r="P169" s="101">
        <v>825.10648226887429</v>
      </c>
      <c r="Q169" s="101">
        <v>815.23076661772359</v>
      </c>
      <c r="R169" s="101">
        <v>1044.7378996553507</v>
      </c>
      <c r="S169" s="101">
        <v>1041.3165045031681</v>
      </c>
      <c r="T169" s="101">
        <v>911.08570243650092</v>
      </c>
      <c r="U169" s="101">
        <v>947.99827594476051</v>
      </c>
      <c r="V169" s="101">
        <v>744.36023159521835</v>
      </c>
      <c r="W169" s="101">
        <v>797.32202821700696</v>
      </c>
      <c r="DA169" s="131" t="s">
        <v>2401</v>
      </c>
    </row>
    <row r="170" spans="1:105" ht="12" customHeight="1" x14ac:dyDescent="0.25">
      <c r="A170" s="103" t="s">
        <v>52</v>
      </c>
      <c r="B170" s="104">
        <v>700.57181085415243</v>
      </c>
      <c r="C170" s="104">
        <v>685.04263767500163</v>
      </c>
      <c r="D170" s="104">
        <v>677.46467315804955</v>
      </c>
      <c r="E170" s="104">
        <v>661.6664638287856</v>
      </c>
      <c r="F170" s="104">
        <v>746.55005519633369</v>
      </c>
      <c r="G170" s="104">
        <v>0</v>
      </c>
      <c r="H170" s="104">
        <v>0</v>
      </c>
      <c r="I170" s="104">
        <v>784.31253746824973</v>
      </c>
      <c r="J170" s="104">
        <v>794.93427596130562</v>
      </c>
      <c r="K170" s="104">
        <v>851.15137745538266</v>
      </c>
      <c r="L170" s="104">
        <v>838.11664059676139</v>
      </c>
      <c r="M170" s="104">
        <v>847.32577024180125</v>
      </c>
      <c r="N170" s="104">
        <v>844.09306763430902</v>
      </c>
      <c r="O170" s="104">
        <v>932.82164433594221</v>
      </c>
      <c r="P170" s="104">
        <v>1045.6579372967158</v>
      </c>
      <c r="Q170" s="104">
        <v>925.6992512868045</v>
      </c>
      <c r="R170" s="104">
        <v>904.48253686305395</v>
      </c>
      <c r="S170" s="104">
        <v>847.31123437268377</v>
      </c>
      <c r="T170" s="104">
        <v>863.84429628135649</v>
      </c>
      <c r="U170" s="104">
        <v>884.87240621548074</v>
      </c>
      <c r="V170" s="104">
        <v>918.25753308678816</v>
      </c>
      <c r="W170" s="104">
        <v>907.90497996574163</v>
      </c>
      <c r="DA170" s="132" t="s">
        <v>2402</v>
      </c>
    </row>
    <row r="171" spans="1:105" ht="12" customHeight="1" x14ac:dyDescent="0.25">
      <c r="A171" s="106" t="s">
        <v>122</v>
      </c>
      <c r="B171" s="101">
        <v>1935.4706306810658</v>
      </c>
      <c r="C171" s="101">
        <v>1834.7174176688948</v>
      </c>
      <c r="D171" s="101">
        <v>1841.9839742159543</v>
      </c>
      <c r="E171" s="101">
        <v>1862.0197944136223</v>
      </c>
      <c r="F171" s="101">
        <v>1951.5253572241284</v>
      </c>
      <c r="G171" s="101">
        <v>2035.210589634497</v>
      </c>
      <c r="H171" s="101">
        <v>2125.8117444694867</v>
      </c>
      <c r="I171" s="101">
        <v>2125.1793831330065</v>
      </c>
      <c r="J171" s="101">
        <v>2014.6098215625148</v>
      </c>
      <c r="K171" s="101">
        <v>2109.4631565636287</v>
      </c>
      <c r="L171" s="101">
        <v>2068.7351464880462</v>
      </c>
      <c r="M171" s="101">
        <v>2037.3924426010874</v>
      </c>
      <c r="N171" s="101">
        <v>2131.8781078510301</v>
      </c>
      <c r="O171" s="101">
        <v>2114.1787019288545</v>
      </c>
      <c r="P171" s="101">
        <v>2192.4594047401615</v>
      </c>
      <c r="Q171" s="101">
        <v>2172.4494120169261</v>
      </c>
      <c r="R171" s="101">
        <v>2182.1382859222285</v>
      </c>
      <c r="S171" s="101">
        <v>2171.069332573722</v>
      </c>
      <c r="T171" s="101">
        <v>2165.6590842767114</v>
      </c>
      <c r="U171" s="101">
        <v>2154.8817141073491</v>
      </c>
      <c r="V171" s="101">
        <v>1992.9566634981322</v>
      </c>
      <c r="W171" s="101">
        <v>1976.3463062340488</v>
      </c>
      <c r="DA171" s="131" t="s">
        <v>2403</v>
      </c>
    </row>
    <row r="172" spans="1:105" ht="12" customHeight="1" x14ac:dyDescent="0.25">
      <c r="A172" s="107" t="s">
        <v>121</v>
      </c>
      <c r="B172" s="104">
        <v>1546.3955489762477</v>
      </c>
      <c r="C172" s="104">
        <v>1448.8213395402568</v>
      </c>
      <c r="D172" s="104">
        <v>1464.894706148895</v>
      </c>
      <c r="E172" s="104">
        <v>1487.3023602270637</v>
      </c>
      <c r="F172" s="104">
        <v>1543.7347108649924</v>
      </c>
      <c r="G172" s="104">
        <v>1616.5591526269955</v>
      </c>
      <c r="H172" s="104">
        <v>1698.1497651653044</v>
      </c>
      <c r="I172" s="104">
        <v>1741.3075386636349</v>
      </c>
      <c r="J172" s="104">
        <v>1621.1022755274703</v>
      </c>
      <c r="K172" s="104">
        <v>1708.2336761365325</v>
      </c>
      <c r="L172" s="104">
        <v>1682.3330492062596</v>
      </c>
      <c r="M172" s="104">
        <v>1651.0264859071206</v>
      </c>
      <c r="N172" s="104">
        <v>1738.8539574529752</v>
      </c>
      <c r="O172" s="104">
        <v>1687.236665533198</v>
      </c>
      <c r="P172" s="104">
        <v>1739.7621971565243</v>
      </c>
      <c r="Q172" s="104">
        <v>1745.6874819013126</v>
      </c>
      <c r="R172" s="104">
        <v>1808.1422792231247</v>
      </c>
      <c r="S172" s="104">
        <v>1815.7171428136787</v>
      </c>
      <c r="T172" s="104">
        <v>1808.5685738321431</v>
      </c>
      <c r="U172" s="104">
        <v>1819.0034378350531</v>
      </c>
      <c r="V172" s="104">
        <v>1675.3471851490419</v>
      </c>
      <c r="W172" s="104">
        <v>1691.1469557672494</v>
      </c>
      <c r="DA172" s="132" t="s">
        <v>2404</v>
      </c>
    </row>
    <row r="173" spans="1:105" ht="12" customHeight="1" x14ac:dyDescent="0.25">
      <c r="A173" s="108" t="s">
        <v>53</v>
      </c>
      <c r="B173" s="98">
        <v>838.84540962659923</v>
      </c>
      <c r="C173" s="98">
        <v>762.79936448177966</v>
      </c>
      <c r="D173" s="98">
        <v>784.05620892483864</v>
      </c>
      <c r="E173" s="98">
        <v>806.49480659177675</v>
      </c>
      <c r="F173" s="98">
        <v>795.01369976558146</v>
      </c>
      <c r="G173" s="98">
        <v>846.73570239801393</v>
      </c>
      <c r="H173" s="98">
        <v>899.4648455386465</v>
      </c>
      <c r="I173" s="98">
        <v>958.84210805165662</v>
      </c>
      <c r="J173" s="98">
        <v>811.66633779110578</v>
      </c>
      <c r="K173" s="98">
        <v>872.68920563232973</v>
      </c>
      <c r="L173" s="98">
        <v>862.71745646916702</v>
      </c>
      <c r="M173" s="98">
        <v>827.61842989073011</v>
      </c>
      <c r="N173" s="98">
        <v>886.70984585427516</v>
      </c>
      <c r="O173" s="98">
        <v>743.39862873053028</v>
      </c>
      <c r="P173" s="98">
        <v>731.73230490872197</v>
      </c>
      <c r="Q173" s="98">
        <v>780.52056083454636</v>
      </c>
      <c r="R173" s="98">
        <v>938.78432894437526</v>
      </c>
      <c r="S173" s="98">
        <v>975.64365083429288</v>
      </c>
      <c r="T173" s="98">
        <v>919.81226784760463</v>
      </c>
      <c r="U173" s="98">
        <v>933.70193130330279</v>
      </c>
      <c r="V173" s="98">
        <v>759.37574156345431</v>
      </c>
      <c r="W173" s="98">
        <v>805.95201888097097</v>
      </c>
      <c r="DA173" s="63" t="s">
        <v>2405</v>
      </c>
    </row>
    <row r="174" spans="1:105" ht="12" customHeight="1" x14ac:dyDescent="0.25">
      <c r="A174" s="115" t="s">
        <v>52</v>
      </c>
      <c r="B174" s="33">
        <v>707.5501393496487</v>
      </c>
      <c r="C174" s="33">
        <v>686.02197505847687</v>
      </c>
      <c r="D174" s="33">
        <v>680.8384972240566</v>
      </c>
      <c r="E174" s="33">
        <v>680.80755363528681</v>
      </c>
      <c r="F174" s="33">
        <v>748.72101109941116</v>
      </c>
      <c r="G174" s="33">
        <v>769.82345022898176</v>
      </c>
      <c r="H174" s="33">
        <v>798.68491962665769</v>
      </c>
      <c r="I174" s="33">
        <v>782.46543061197804</v>
      </c>
      <c r="J174" s="33">
        <v>809.43593773636439</v>
      </c>
      <c r="K174" s="33">
        <v>835.54447050420276</v>
      </c>
      <c r="L174" s="33">
        <v>819.6155927370927</v>
      </c>
      <c r="M174" s="33">
        <v>823.40805601639045</v>
      </c>
      <c r="N174" s="33">
        <v>852.14411159869996</v>
      </c>
      <c r="O174" s="33">
        <v>943.83803680266806</v>
      </c>
      <c r="P174" s="33">
        <v>1008.0298922478023</v>
      </c>
      <c r="Q174" s="33">
        <v>965.16692106676624</v>
      </c>
      <c r="R174" s="33">
        <v>869.35795027874906</v>
      </c>
      <c r="S174" s="33">
        <v>840.07349197938549</v>
      </c>
      <c r="T174" s="33">
        <v>888.75630598453847</v>
      </c>
      <c r="U174" s="33">
        <v>885.30150653175053</v>
      </c>
      <c r="V174" s="33">
        <v>915.97144358558785</v>
      </c>
      <c r="W174" s="33">
        <v>885.19493688627824</v>
      </c>
      <c r="DA174" s="60" t="s">
        <v>2406</v>
      </c>
    </row>
    <row r="175" spans="1:105" ht="12" customHeight="1" x14ac:dyDescent="0.25">
      <c r="A175" s="121" t="s">
        <v>54</v>
      </c>
      <c r="B175" s="122">
        <v>308.81665351367803</v>
      </c>
      <c r="C175" s="122">
        <v>306.06551097436233</v>
      </c>
      <c r="D175" s="122">
        <v>299.7790124640706</v>
      </c>
      <c r="E175" s="122">
        <v>325.34731902970702</v>
      </c>
      <c r="F175" s="122">
        <v>327.89297568931829</v>
      </c>
      <c r="G175" s="122">
        <v>341.42615674483585</v>
      </c>
      <c r="H175" s="122">
        <v>331.43648756147189</v>
      </c>
      <c r="I175" s="122">
        <v>322.70993863789573</v>
      </c>
      <c r="J175" s="122">
        <v>281.53782438864312</v>
      </c>
      <c r="K175" s="122">
        <v>292.22202789692801</v>
      </c>
      <c r="L175" s="122">
        <v>289.68257407635383</v>
      </c>
      <c r="M175" s="122">
        <v>273.88542231966176</v>
      </c>
      <c r="N175" s="122">
        <v>286.23318216545692</v>
      </c>
      <c r="O175" s="122">
        <v>287.22677186770318</v>
      </c>
      <c r="P175" s="122">
        <v>292.59668240557966</v>
      </c>
      <c r="Q175" s="122">
        <v>305.06908085428205</v>
      </c>
      <c r="R175" s="122">
        <v>304.54925544596978</v>
      </c>
      <c r="S175" s="122">
        <v>303.19081262738911</v>
      </c>
      <c r="T175" s="122">
        <v>300.17547539909555</v>
      </c>
      <c r="U175" s="122">
        <v>293.84660698808483</v>
      </c>
      <c r="V175" s="122">
        <v>300.71517343961335</v>
      </c>
      <c r="W175" s="122">
        <v>296.2006405492873</v>
      </c>
      <c r="DA175" s="130" t="s">
        <v>2407</v>
      </c>
    </row>
    <row r="176" spans="1:105" ht="12" customHeight="1" x14ac:dyDescent="0.25">
      <c r="A176" s="97" t="s">
        <v>50</v>
      </c>
      <c r="B176" s="98">
        <v>380.59121483733327</v>
      </c>
      <c r="C176" s="98">
        <v>368.19929111791259</v>
      </c>
      <c r="D176" s="98">
        <v>365.59532348605336</v>
      </c>
      <c r="E176" s="98">
        <v>406.93276891754385</v>
      </c>
      <c r="F176" s="98">
        <v>404.88570696438057</v>
      </c>
      <c r="G176" s="98">
        <v>398.2138894240012</v>
      </c>
      <c r="H176" s="98">
        <v>414.07237905949864</v>
      </c>
      <c r="I176" s="98">
        <v>405.51563401914871</v>
      </c>
      <c r="J176" s="98">
        <v>343.92663938745295</v>
      </c>
      <c r="K176" s="98">
        <v>369.06345569108885</v>
      </c>
      <c r="L176" s="98">
        <v>354.1109979183293</v>
      </c>
      <c r="M176" s="98">
        <v>352.56411590420555</v>
      </c>
      <c r="N176" s="98">
        <v>355.75231919786222</v>
      </c>
      <c r="O176" s="98">
        <v>352.13526600489308</v>
      </c>
      <c r="P176" s="98">
        <v>383.55053752141907</v>
      </c>
      <c r="Q176" s="98">
        <v>368.785673262584</v>
      </c>
      <c r="R176" s="98">
        <v>394.14266661354532</v>
      </c>
      <c r="S176" s="98">
        <v>387.36067342562592</v>
      </c>
      <c r="T176" s="98">
        <v>383.71015768455146</v>
      </c>
      <c r="U176" s="98">
        <v>398.12434640786813</v>
      </c>
      <c r="V176" s="98">
        <v>382.15077165313852</v>
      </c>
      <c r="W176" s="98">
        <v>398.71105357700844</v>
      </c>
      <c r="DA176" s="63" t="s">
        <v>2408</v>
      </c>
    </row>
    <row r="177" spans="1:105" ht="12" customHeight="1" x14ac:dyDescent="0.25">
      <c r="A177" s="109" t="s">
        <v>120</v>
      </c>
      <c r="B177" s="33">
        <v>306.05458737996679</v>
      </c>
      <c r="C177" s="33">
        <v>303.57717545964186</v>
      </c>
      <c r="D177" s="33">
        <v>296.96520259150253</v>
      </c>
      <c r="E177" s="33">
        <v>321.7872124713835</v>
      </c>
      <c r="F177" s="33">
        <v>324.46764809820047</v>
      </c>
      <c r="G177" s="33">
        <v>338.87762943264738</v>
      </c>
      <c r="H177" s="33">
        <v>327.59502549951924</v>
      </c>
      <c r="I177" s="33">
        <v>316.80861531329123</v>
      </c>
      <c r="J177" s="33">
        <v>276.87854729318713</v>
      </c>
      <c r="K177" s="33">
        <v>285.93305377575973</v>
      </c>
      <c r="L177" s="33">
        <v>284.3668116846755</v>
      </c>
      <c r="M177" s="33">
        <v>267.4080525967297</v>
      </c>
      <c r="N177" s="33">
        <v>280.62199105131964</v>
      </c>
      <c r="O177" s="33">
        <v>282.13590958243333</v>
      </c>
      <c r="P177" s="33">
        <v>285.46814348812632</v>
      </c>
      <c r="Q177" s="33">
        <v>300.10634791089336</v>
      </c>
      <c r="R177" s="33">
        <v>297.57925530053109</v>
      </c>
      <c r="S177" s="33">
        <v>296.65581901859122</v>
      </c>
      <c r="T177" s="33">
        <v>293.73204672165684</v>
      </c>
      <c r="U177" s="33">
        <v>285.91813323597631</v>
      </c>
      <c r="V177" s="33">
        <v>294.95471529809532</v>
      </c>
      <c r="W177" s="33">
        <v>289.35783066591858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11664.309124559637</v>
      </c>
      <c r="C3" s="117">
        <f t="shared" si="0"/>
        <v>12715.648668184505</v>
      </c>
      <c r="D3" s="117">
        <f t="shared" si="0"/>
        <v>12429.964806580783</v>
      </c>
      <c r="E3" s="117">
        <f t="shared" si="0"/>
        <v>10512.098120489796</v>
      </c>
      <c r="F3" s="117">
        <f t="shared" si="0"/>
        <v>12247.885871293422</v>
      </c>
      <c r="G3" s="117">
        <f t="shared" si="0"/>
        <v>10684.524389762559</v>
      </c>
      <c r="H3" s="117">
        <f t="shared" si="0"/>
        <v>10767.958837562303</v>
      </c>
      <c r="I3" s="117">
        <f t="shared" si="0"/>
        <v>8746.5970593336806</v>
      </c>
      <c r="J3" s="117">
        <f t="shared" si="0"/>
        <v>11043.583137605752</v>
      </c>
      <c r="K3" s="117">
        <f t="shared" si="0"/>
        <v>17487.958883556304</v>
      </c>
      <c r="L3" s="117">
        <f t="shared" si="0"/>
        <v>10856.354997126744</v>
      </c>
      <c r="M3" s="117">
        <f t="shared" si="0"/>
        <v>9772.810130894808</v>
      </c>
      <c r="N3" s="117">
        <f t="shared" si="0"/>
        <v>10696.263013896205</v>
      </c>
      <c r="O3" s="117">
        <f t="shared" si="0"/>
        <v>13141.950059162611</v>
      </c>
      <c r="P3" s="117">
        <f t="shared" si="0"/>
        <v>9912.1398806111265</v>
      </c>
      <c r="Q3" s="117">
        <f t="shared" si="0"/>
        <v>10676.203800768397</v>
      </c>
      <c r="R3" s="117">
        <f t="shared" ref="R3:V3" si="1">R4+R7+R9+R19</f>
        <v>11309.26300227102</v>
      </c>
      <c r="S3" s="117">
        <f t="shared" si="1"/>
        <v>11947.60916669494</v>
      </c>
      <c r="T3" s="117">
        <f t="shared" si="1"/>
        <v>11605.554449661542</v>
      </c>
      <c r="U3" s="117">
        <f t="shared" si="1"/>
        <v>10520.56177030178</v>
      </c>
      <c r="V3" s="117">
        <f t="shared" si="1"/>
        <v>10402.838675837651</v>
      </c>
      <c r="W3" s="117">
        <f t="shared" ref="W3" si="2">W4+W7+W9+W19</f>
        <v>12951.233799105268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10182.767943491788</v>
      </c>
      <c r="C4" s="122">
        <f t="shared" si="3"/>
        <v>11291.52561374938</v>
      </c>
      <c r="D4" s="122">
        <f t="shared" si="3"/>
        <v>10997.056169564888</v>
      </c>
      <c r="E4" s="122">
        <f t="shared" si="3"/>
        <v>9035.0583041605623</v>
      </c>
      <c r="F4" s="122">
        <f t="shared" si="3"/>
        <v>10714.204094064373</v>
      </c>
      <c r="G4" s="122">
        <f t="shared" si="3"/>
        <v>9086.9210546016366</v>
      </c>
      <c r="H4" s="122">
        <f t="shared" si="3"/>
        <v>9099.4550386420069</v>
      </c>
      <c r="I4" s="122">
        <f t="shared" si="3"/>
        <v>7067.2098504713349</v>
      </c>
      <c r="J4" s="122">
        <f t="shared" si="3"/>
        <v>9458.601845701809</v>
      </c>
      <c r="K4" s="122">
        <f t="shared" si="3"/>
        <v>15799.407814455655</v>
      </c>
      <c r="L4" s="122">
        <f t="shared" si="3"/>
        <v>9191.3037990796056</v>
      </c>
      <c r="M4" s="122">
        <f t="shared" si="3"/>
        <v>8141.3576139428751</v>
      </c>
      <c r="N4" s="122">
        <f t="shared" si="3"/>
        <v>8982.5869206232874</v>
      </c>
      <c r="O4" s="122">
        <f t="shared" si="3"/>
        <v>11420.501569612146</v>
      </c>
      <c r="P4" s="122">
        <f t="shared" si="3"/>
        <v>8131.0490443939689</v>
      </c>
      <c r="Q4" s="122">
        <f t="shared" si="3"/>
        <v>8885.4369099584692</v>
      </c>
      <c r="R4" s="122">
        <f t="shared" ref="R4:V4" si="4">SUM(R5:R6)</f>
        <v>9492.3966210958824</v>
      </c>
      <c r="S4" s="122">
        <f t="shared" si="4"/>
        <v>10134.117969191029</v>
      </c>
      <c r="T4" s="122">
        <f t="shared" si="4"/>
        <v>9787.6074198221122</v>
      </c>
      <c r="U4" s="122">
        <f t="shared" si="4"/>
        <v>8692.3405261840326</v>
      </c>
      <c r="V4" s="122">
        <f t="shared" si="4"/>
        <v>8643.5025794599405</v>
      </c>
      <c r="W4" s="122">
        <f t="shared" ref="W4" si="5">SUM(W5:W6)</f>
        <v>11182.012223246895</v>
      </c>
      <c r="DA4" s="130" t="s">
        <v>2412</v>
      </c>
    </row>
    <row r="5" spans="1:105" ht="12" customHeight="1" x14ac:dyDescent="0.25">
      <c r="A5" s="97" t="s">
        <v>51</v>
      </c>
      <c r="B5" s="98">
        <v>10083.993205698684</v>
      </c>
      <c r="C5" s="98">
        <v>11184.396721816944</v>
      </c>
      <c r="D5" s="98">
        <v>10895.267501515793</v>
      </c>
      <c r="E5" s="98">
        <v>8952.8637362969857</v>
      </c>
      <c r="F5" s="98">
        <v>10616.800998057617</v>
      </c>
      <c r="G5" s="98">
        <v>9005.6308486190028</v>
      </c>
      <c r="H5" s="98">
        <v>9019.8800474534237</v>
      </c>
      <c r="I5" s="98">
        <v>7006.2695311543675</v>
      </c>
      <c r="J5" s="98">
        <v>9376.9912869919463</v>
      </c>
      <c r="K5" s="98">
        <v>15664.727191817588</v>
      </c>
      <c r="L5" s="98">
        <v>9114.0476018924328</v>
      </c>
      <c r="M5" s="98">
        <v>8073.8591854168144</v>
      </c>
      <c r="N5" s="98">
        <v>8908.7749972440961</v>
      </c>
      <c r="O5" s="98">
        <v>11327.540940594798</v>
      </c>
      <c r="P5" s="98">
        <v>8065.4117528903389</v>
      </c>
      <c r="Q5" s="98">
        <v>8814.3169385856509</v>
      </c>
      <c r="R5" s="98">
        <v>9416.7840561317607</v>
      </c>
      <c r="S5" s="98">
        <v>10053.922838556753</v>
      </c>
      <c r="T5" s="98">
        <v>9710.3824471783828</v>
      </c>
      <c r="U5" s="98">
        <v>8623.8206411373794</v>
      </c>
      <c r="V5" s="98">
        <v>8576.4687674031356</v>
      </c>
      <c r="W5" s="98">
        <v>11094.58655376567</v>
      </c>
      <c r="DA5" s="63" t="s">
        <v>2413</v>
      </c>
    </row>
    <row r="6" spans="1:105" ht="12" customHeight="1" x14ac:dyDescent="0.25">
      <c r="A6" s="97" t="s">
        <v>53</v>
      </c>
      <c r="B6" s="98">
        <v>98.774737793103725</v>
      </c>
      <c r="C6" s="98">
        <v>107.12889193243585</v>
      </c>
      <c r="D6" s="98">
        <v>101.78866804909612</v>
      </c>
      <c r="E6" s="98">
        <v>82.194567863575742</v>
      </c>
      <c r="F6" s="98">
        <v>97.403096006755021</v>
      </c>
      <c r="G6" s="98">
        <v>81.290205982633466</v>
      </c>
      <c r="H6" s="98">
        <v>79.574991188582914</v>
      </c>
      <c r="I6" s="98">
        <v>60.940319316967091</v>
      </c>
      <c r="J6" s="98">
        <v>81.610558709862772</v>
      </c>
      <c r="K6" s="98">
        <v>134.6806226380663</v>
      </c>
      <c r="L6" s="98">
        <v>77.256197187171907</v>
      </c>
      <c r="M6" s="98">
        <v>67.498428526061019</v>
      </c>
      <c r="N6" s="98">
        <v>73.811923379191171</v>
      </c>
      <c r="O6" s="98">
        <v>92.960629017349461</v>
      </c>
      <c r="P6" s="98">
        <v>65.637291503630109</v>
      </c>
      <c r="Q6" s="98">
        <v>71.119971372817687</v>
      </c>
      <c r="R6" s="98">
        <v>75.612564964121674</v>
      </c>
      <c r="S6" s="98">
        <v>80.1951306342756</v>
      </c>
      <c r="T6" s="98">
        <v>77.224972643728819</v>
      </c>
      <c r="U6" s="98">
        <v>68.519885046652945</v>
      </c>
      <c r="V6" s="98">
        <v>67.033812056804152</v>
      </c>
      <c r="W6" s="98">
        <v>87.425669481224816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3.8688722559701003</v>
      </c>
      <c r="C7" s="122">
        <f t="shared" si="6"/>
        <v>5.1381955769332999</v>
      </c>
      <c r="D7" s="122">
        <f t="shared" si="6"/>
        <v>6.97980175906737</v>
      </c>
      <c r="E7" s="122">
        <f t="shared" si="6"/>
        <v>20.692278010925342</v>
      </c>
      <c r="F7" s="122">
        <f t="shared" si="6"/>
        <v>8.7533670579019898</v>
      </c>
      <c r="G7" s="122">
        <f t="shared" si="6"/>
        <v>9.2041708900742858</v>
      </c>
      <c r="H7" s="122">
        <f t="shared" si="6"/>
        <v>17.322001165886601</v>
      </c>
      <c r="I7" s="122">
        <f t="shared" si="6"/>
        <v>9.0275483132629368</v>
      </c>
      <c r="J7" s="122">
        <f t="shared" si="6"/>
        <v>13.640696762999513</v>
      </c>
      <c r="K7" s="122">
        <f t="shared" si="6"/>
        <v>20.315992200732104</v>
      </c>
      <c r="L7" s="122">
        <f t="shared" si="6"/>
        <v>36.291868388823936</v>
      </c>
      <c r="M7" s="122">
        <f t="shared" si="6"/>
        <v>33.993123516843774</v>
      </c>
      <c r="N7" s="122">
        <f t="shared" si="6"/>
        <v>41.547459782419054</v>
      </c>
      <c r="O7" s="122">
        <f t="shared" si="6"/>
        <v>45.011158981856717</v>
      </c>
      <c r="P7" s="122">
        <f t="shared" si="6"/>
        <v>37.620695578743145</v>
      </c>
      <c r="Q7" s="122">
        <f t="shared" si="6"/>
        <v>55.474849509235554</v>
      </c>
      <c r="R7" s="122">
        <f t="shared" si="6"/>
        <v>44.258949809051536</v>
      </c>
      <c r="S7" s="122">
        <f t="shared" si="6"/>
        <v>36.855097167408701</v>
      </c>
      <c r="T7" s="122">
        <f t="shared" si="6"/>
        <v>31.523528631762758</v>
      </c>
      <c r="U7" s="122">
        <f t="shared" si="6"/>
        <v>26.512666903540953</v>
      </c>
      <c r="V7" s="122">
        <f t="shared" si="6"/>
        <v>34.059680329779049</v>
      </c>
      <c r="W7" s="122">
        <f t="shared" si="6"/>
        <v>25.623394264369413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3.8688722559701003</v>
      </c>
      <c r="C8" s="98">
        <f>IF(RES_hhdet_tes!C8=0,0,RES_hhdet_tes!C8*1000*11630/RES_hhdet_num!C3)</f>
        <v>5.1381955769332999</v>
      </c>
      <c r="D8" s="98">
        <f>IF(RES_hhdet_tes!D8=0,0,RES_hhdet_tes!D8*1000*11630/RES_hhdet_num!D3)</f>
        <v>6.97980175906737</v>
      </c>
      <c r="E8" s="98">
        <f>IF(RES_hhdet_tes!E8=0,0,RES_hhdet_tes!E8*1000*11630/RES_hhdet_num!E3)</f>
        <v>20.692278010925342</v>
      </c>
      <c r="F8" s="98">
        <f>IF(RES_hhdet_tes!F8=0,0,RES_hhdet_tes!F8*1000*11630/RES_hhdet_num!F3)</f>
        <v>8.7533670579019898</v>
      </c>
      <c r="G8" s="98">
        <f>IF(RES_hhdet_tes!G8=0,0,RES_hhdet_tes!G8*1000*11630/RES_hhdet_num!G3)</f>
        <v>9.2041708900742858</v>
      </c>
      <c r="H8" s="98">
        <f>IF(RES_hhdet_tes!H8=0,0,RES_hhdet_tes!H8*1000*11630/RES_hhdet_num!H3)</f>
        <v>17.322001165886601</v>
      </c>
      <c r="I8" s="98">
        <f>IF(RES_hhdet_tes!I8=0,0,RES_hhdet_tes!I8*1000*11630/RES_hhdet_num!I3)</f>
        <v>9.0275483132629368</v>
      </c>
      <c r="J8" s="98">
        <f>IF(RES_hhdet_tes!J8=0,0,RES_hhdet_tes!J8*1000*11630/RES_hhdet_num!J3)</f>
        <v>13.640696762999513</v>
      </c>
      <c r="K8" s="98">
        <f>IF(RES_hhdet_tes!K8=0,0,RES_hhdet_tes!K8*1000*11630/RES_hhdet_num!K3)</f>
        <v>20.315992200732104</v>
      </c>
      <c r="L8" s="98">
        <f>IF(RES_hhdet_tes!L8=0,0,RES_hhdet_tes!L8*1000*11630/RES_hhdet_num!L3)</f>
        <v>36.291868388823936</v>
      </c>
      <c r="M8" s="98">
        <f>IF(RES_hhdet_tes!M8=0,0,RES_hhdet_tes!M8*1000*11630/RES_hhdet_num!M3)</f>
        <v>33.993123516843774</v>
      </c>
      <c r="N8" s="98">
        <f>IF(RES_hhdet_tes!N8=0,0,RES_hhdet_tes!N8*1000*11630/RES_hhdet_num!N3)</f>
        <v>41.547459782419054</v>
      </c>
      <c r="O8" s="98">
        <f>IF(RES_hhdet_tes!O8=0,0,RES_hhdet_tes!O8*1000*11630/RES_hhdet_num!O3)</f>
        <v>45.011158981856717</v>
      </c>
      <c r="P8" s="98">
        <f>IF(RES_hhdet_tes!P8=0,0,RES_hhdet_tes!P8*1000*11630/RES_hhdet_num!P3)</f>
        <v>37.620695578743145</v>
      </c>
      <c r="Q8" s="98">
        <f>IF(RES_hhdet_tes!Q8=0,0,RES_hhdet_tes!Q8*1000*11630/RES_hhdet_num!Q3)</f>
        <v>55.474849509235554</v>
      </c>
      <c r="R8" s="98">
        <f>IF(RES_hhdet_tes!R8=0,0,RES_hhdet_tes!R8*1000*11630/RES_hhdet_num!R3)</f>
        <v>44.258949809051536</v>
      </c>
      <c r="S8" s="98">
        <f>IF(RES_hhdet_tes!S8=0,0,RES_hhdet_tes!S8*1000*11630/RES_hhdet_num!S3)</f>
        <v>36.855097167408701</v>
      </c>
      <c r="T8" s="98">
        <f>IF(RES_hhdet_tes!T8=0,0,RES_hhdet_tes!T8*1000*11630/RES_hhdet_num!T3)</f>
        <v>31.523528631762758</v>
      </c>
      <c r="U8" s="98">
        <f>IF(RES_hhdet_tes!U8=0,0,RES_hhdet_tes!U8*1000*11630/RES_hhdet_num!U3)</f>
        <v>26.512666903540953</v>
      </c>
      <c r="V8" s="98">
        <f>IF(RES_hhdet_tes!V8=0,0,RES_hhdet_tes!V8*1000*11630/RES_hhdet_num!V3)</f>
        <v>34.059680329779049</v>
      </c>
      <c r="W8" s="98">
        <f>IF(RES_hhdet_tes!W8=0,0,RES_hhdet_tes!W8*1000*11630/RES_hhdet_num!W3)</f>
        <v>25.623394264369413</v>
      </c>
      <c r="DA8" s="63" t="s">
        <v>2416</v>
      </c>
    </row>
    <row r="9" spans="1:105" ht="12" customHeight="1" x14ac:dyDescent="0.25">
      <c r="A9" s="121" t="s">
        <v>55</v>
      </c>
      <c r="B9" s="122">
        <v>1246.93423813853</v>
      </c>
      <c r="C9" s="122">
        <v>1189.7105897237532</v>
      </c>
      <c r="D9" s="122">
        <v>1200.8444786209052</v>
      </c>
      <c r="E9" s="122">
        <v>1211.8804035188091</v>
      </c>
      <c r="F9" s="122">
        <v>1278.2773222498445</v>
      </c>
      <c r="G9" s="122">
        <v>1331.3681772105031</v>
      </c>
      <c r="H9" s="122">
        <v>1401.2925566448878</v>
      </c>
      <c r="I9" s="122">
        <v>1425.1139215608764</v>
      </c>
      <c r="J9" s="122">
        <v>1357.0299369512936</v>
      </c>
      <c r="K9" s="122">
        <v>1445.6688423683529</v>
      </c>
      <c r="L9" s="122">
        <v>1407.3706376327539</v>
      </c>
      <c r="M9" s="122">
        <v>1388.1798025432233</v>
      </c>
      <c r="N9" s="122">
        <v>1452.7230723841274</v>
      </c>
      <c r="O9" s="122">
        <v>1455.1881627695448</v>
      </c>
      <c r="P9" s="122">
        <v>1518.1767899894874</v>
      </c>
      <c r="Q9" s="122">
        <v>1499.4876893672338</v>
      </c>
      <c r="R9" s="122">
        <v>1536.022122448333</v>
      </c>
      <c r="S9" s="122">
        <v>1539.2983067229404</v>
      </c>
      <c r="T9" s="122">
        <v>1549.1209445014363</v>
      </c>
      <c r="U9" s="122">
        <v>1566.8995898120979</v>
      </c>
      <c r="V9" s="122">
        <v>1479.9544036071331</v>
      </c>
      <c r="W9" s="122">
        <v>1497.2743337720574</v>
      </c>
      <c r="DA9" s="130" t="s">
        <v>2417</v>
      </c>
    </row>
    <row r="10" spans="1:105" ht="12" customHeight="1" x14ac:dyDescent="0.25">
      <c r="A10" s="97" t="s">
        <v>143</v>
      </c>
      <c r="B10" s="98">
        <v>1175.8538395887465</v>
      </c>
      <c r="C10" s="98">
        <v>1232.933426265768</v>
      </c>
      <c r="D10" s="98">
        <v>1274.6219655163491</v>
      </c>
      <c r="E10" s="98">
        <v>983.22304595802791</v>
      </c>
      <c r="F10" s="98">
        <v>1422.5312029355405</v>
      </c>
      <c r="G10" s="98">
        <v>1253.3876206707221</v>
      </c>
      <c r="H10" s="98">
        <v>1365.8906503868573</v>
      </c>
      <c r="I10" s="98">
        <v>1105.0631977866997</v>
      </c>
      <c r="J10" s="98">
        <v>1476.0964476851777</v>
      </c>
      <c r="K10" s="98">
        <v>2724.2345950390327</v>
      </c>
      <c r="L10" s="98">
        <v>1397.6999493727947</v>
      </c>
      <c r="M10" s="98">
        <v>1402.727992228175</v>
      </c>
      <c r="N10" s="98">
        <v>1452.3646581143319</v>
      </c>
      <c r="O10" s="98">
        <v>1478.5302664982858</v>
      </c>
      <c r="P10" s="98">
        <v>1496.6443251995681</v>
      </c>
      <c r="Q10" s="98">
        <v>1497.7719669735825</v>
      </c>
      <c r="R10" s="98">
        <v>1514.2460283698574</v>
      </c>
      <c r="S10" s="98">
        <v>1535.8814100377551</v>
      </c>
      <c r="T10" s="98">
        <v>1526.0013922667924</v>
      </c>
      <c r="U10" s="98">
        <v>1519.5850367407704</v>
      </c>
      <c r="V10" s="98">
        <v>1484.4438464830453</v>
      </c>
      <c r="W10" s="98">
        <v>1485.0916096938336</v>
      </c>
      <c r="DA10" s="63" t="s">
        <v>2418</v>
      </c>
    </row>
    <row r="11" spans="1:105" ht="12" customHeight="1" x14ac:dyDescent="0.25">
      <c r="A11" s="97" t="s">
        <v>124</v>
      </c>
      <c r="B11" s="98">
        <v>1229.9449206891682</v>
      </c>
      <c r="C11" s="98">
        <v>1187.8879026890522</v>
      </c>
      <c r="D11" s="98">
        <v>1194.8961570279798</v>
      </c>
      <c r="E11" s="98">
        <v>1181.717869633387</v>
      </c>
      <c r="F11" s="98">
        <v>1273.912223330396</v>
      </c>
      <c r="G11" s="98">
        <v>1323.2793879099224</v>
      </c>
      <c r="H11" s="98">
        <v>1420.4008195395347</v>
      </c>
      <c r="I11" s="98">
        <v>1430.0411361182232</v>
      </c>
      <c r="J11" s="98">
        <v>1340.3317846419807</v>
      </c>
      <c r="K11" s="98">
        <v>1454.7279881537208</v>
      </c>
      <c r="L11" s="98">
        <v>1437.7301804658387</v>
      </c>
      <c r="M11" s="98">
        <v>1425.6444132698089</v>
      </c>
      <c r="N11" s="98">
        <v>1439.3361793605497</v>
      </c>
      <c r="O11" s="98">
        <v>1436.5203036170183</v>
      </c>
      <c r="P11" s="98">
        <v>1566.5277696074024</v>
      </c>
      <c r="Q11" s="98">
        <v>1444.8061080918649</v>
      </c>
      <c r="R11" s="98">
        <v>1593.7494640675959</v>
      </c>
      <c r="S11" s="98">
        <v>1549.4432798634607</v>
      </c>
      <c r="T11" s="98">
        <v>1504.1790934420142</v>
      </c>
      <c r="U11" s="98">
        <v>1563.6723868428537</v>
      </c>
      <c r="V11" s="98">
        <v>1469.1577324319799</v>
      </c>
      <c r="W11" s="98">
        <v>1521.4038548393744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1273.9018077457827</v>
      </c>
      <c r="G12" s="98">
        <v>1323.6934272455744</v>
      </c>
      <c r="H12" s="98">
        <v>1421.4466211440315</v>
      </c>
      <c r="I12" s="98">
        <v>1432.2494473731404</v>
      </c>
      <c r="J12" s="98">
        <v>1343.804538820827</v>
      </c>
      <c r="K12" s="98">
        <v>1456.673359349616</v>
      </c>
      <c r="L12" s="98">
        <v>1437.4899990489719</v>
      </c>
      <c r="M12" s="98">
        <v>1424.5987764518477</v>
      </c>
      <c r="N12" s="98">
        <v>1439.4387558846729</v>
      </c>
      <c r="O12" s="98">
        <v>1434.7278516564302</v>
      </c>
      <c r="P12" s="98">
        <v>1565.2760780569606</v>
      </c>
      <c r="Q12" s="98">
        <v>1441.6707940484284</v>
      </c>
      <c r="R12" s="98">
        <v>1591.6264870515813</v>
      </c>
      <c r="S12" s="98">
        <v>1546.5465874538509</v>
      </c>
      <c r="T12" s="98">
        <v>1504.2195850772175</v>
      </c>
      <c r="U12" s="98">
        <v>1562.5899837339775</v>
      </c>
      <c r="V12" s="98">
        <v>1476.4091584647649</v>
      </c>
      <c r="W12" s="98">
        <v>1531.0475246122885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527.35175254944886</v>
      </c>
      <c r="G13" s="101">
        <v>559.36486961627963</v>
      </c>
      <c r="H13" s="101">
        <v>609.3791340329916</v>
      </c>
      <c r="I13" s="101">
        <v>647.93690990489085</v>
      </c>
      <c r="J13" s="101">
        <v>542.493093383369</v>
      </c>
      <c r="K13" s="101">
        <v>603.25088628302774</v>
      </c>
      <c r="L13" s="101">
        <v>598.9418529379758</v>
      </c>
      <c r="M13" s="101">
        <v>578.15394739539784</v>
      </c>
      <c r="N13" s="101">
        <v>596.47874260483707</v>
      </c>
      <c r="O13" s="101">
        <v>503.42668246539159</v>
      </c>
      <c r="P13" s="101">
        <v>521.32253614320439</v>
      </c>
      <c r="Q13" s="101">
        <v>517.0297354159901</v>
      </c>
      <c r="R13" s="101">
        <v>687.14395018852736</v>
      </c>
      <c r="S13" s="101">
        <v>701.62646526270498</v>
      </c>
      <c r="T13" s="101">
        <v>643.04470906984614</v>
      </c>
      <c r="U13" s="101">
        <v>679.28216420271758</v>
      </c>
      <c r="V13" s="101">
        <v>560.50862434532064</v>
      </c>
      <c r="W13" s="101">
        <v>622.01828856576321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746.55005519633369</v>
      </c>
      <c r="G14" s="104">
        <v>764.32855762929501</v>
      </c>
      <c r="H14" s="104">
        <v>812.06748711104001</v>
      </c>
      <c r="I14" s="104">
        <v>784.31253746824973</v>
      </c>
      <c r="J14" s="104">
        <v>801.31144543745825</v>
      </c>
      <c r="K14" s="104">
        <v>853.42247306658794</v>
      </c>
      <c r="L14" s="104">
        <v>838.54814611099607</v>
      </c>
      <c r="M14" s="104">
        <v>846.44482905644952</v>
      </c>
      <c r="N14" s="104">
        <v>842.96001327983538</v>
      </c>
      <c r="O14" s="104">
        <v>931.3011691910383</v>
      </c>
      <c r="P14" s="104">
        <v>1043.9535419137562</v>
      </c>
      <c r="Q14" s="104">
        <v>924.64105863243822</v>
      </c>
      <c r="R14" s="104">
        <v>904.48253686305395</v>
      </c>
      <c r="S14" s="104">
        <v>844.92012219114565</v>
      </c>
      <c r="T14" s="104">
        <v>861.17487600737115</v>
      </c>
      <c r="U14" s="104">
        <v>883.30781953126007</v>
      </c>
      <c r="V14" s="104">
        <v>915.90053411944416</v>
      </c>
      <c r="W14" s="104">
        <v>909.0292360465254</v>
      </c>
      <c r="DA14" s="132" t="s">
        <v>2422</v>
      </c>
    </row>
    <row r="15" spans="1:105" ht="12" customHeight="1" x14ac:dyDescent="0.25">
      <c r="A15" s="106" t="s">
        <v>122</v>
      </c>
      <c r="B15" s="101">
        <v>1248.778970384016</v>
      </c>
      <c r="C15" s="101">
        <v>1189.5876424161563</v>
      </c>
      <c r="D15" s="101">
        <v>1200.8397184091086</v>
      </c>
      <c r="E15" s="101">
        <v>1216.5124678409022</v>
      </c>
      <c r="F15" s="101">
        <v>1277.598719994149</v>
      </c>
      <c r="G15" s="101">
        <v>1333.643199234981</v>
      </c>
      <c r="H15" s="101">
        <v>1398.0305249343965</v>
      </c>
      <c r="I15" s="101">
        <v>1428.6923842030869</v>
      </c>
      <c r="J15" s="101">
        <v>1358.0777727237792</v>
      </c>
      <c r="K15" s="101">
        <v>1426.260674211328</v>
      </c>
      <c r="L15" s="101">
        <v>1403.7938954037286</v>
      </c>
      <c r="M15" s="101">
        <v>1383.5703379010893</v>
      </c>
      <c r="N15" s="101">
        <v>1454.3232231758313</v>
      </c>
      <c r="O15" s="101">
        <v>1456.8275924800612</v>
      </c>
      <c r="P15" s="101">
        <v>1512.9501789725828</v>
      </c>
      <c r="Q15" s="101">
        <v>1505.64613558614</v>
      </c>
      <c r="R15" s="101">
        <v>1528.9639893221629</v>
      </c>
      <c r="S15" s="101">
        <v>1537.6804876114163</v>
      </c>
      <c r="T15" s="101">
        <v>1554.8777412829293</v>
      </c>
      <c r="U15" s="101">
        <v>1569.1164923245949</v>
      </c>
      <c r="V15" s="101">
        <v>1481.0435961371313</v>
      </c>
      <c r="W15" s="101">
        <v>1495.547441611657</v>
      </c>
      <c r="DA15" s="131" t="s">
        <v>2423</v>
      </c>
    </row>
    <row r="16" spans="1:105" ht="12" customHeight="1" x14ac:dyDescent="0.25">
      <c r="A16" s="107" t="s">
        <v>121</v>
      </c>
      <c r="B16" s="104">
        <v>1248.7789703840158</v>
      </c>
      <c r="C16" s="104">
        <v>1189.5959713384598</v>
      </c>
      <c r="D16" s="104">
        <v>1200.893723819757</v>
      </c>
      <c r="E16" s="104">
        <v>1216.8410739553408</v>
      </c>
      <c r="F16" s="104">
        <v>1277.7497713351306</v>
      </c>
      <c r="G16" s="104">
        <v>1333.526530528793</v>
      </c>
      <c r="H16" s="104">
        <v>1397.6737396385743</v>
      </c>
      <c r="I16" s="104">
        <v>1426.0878846460191</v>
      </c>
      <c r="J16" s="104">
        <v>1356.0356557825423</v>
      </c>
      <c r="K16" s="104">
        <v>1424.1802407996918</v>
      </c>
      <c r="L16" s="104">
        <v>1402.035344102532</v>
      </c>
      <c r="M16" s="104">
        <v>1382.2681216285639</v>
      </c>
      <c r="N16" s="104">
        <v>1453.0973202458397</v>
      </c>
      <c r="O16" s="104">
        <v>1456.5671895719499</v>
      </c>
      <c r="P16" s="104">
        <v>1513.8183737445763</v>
      </c>
      <c r="Q16" s="104">
        <v>1508.2351320541889</v>
      </c>
      <c r="R16" s="104">
        <v>1531.6733737923921</v>
      </c>
      <c r="S16" s="104">
        <v>1540.4232478579329</v>
      </c>
      <c r="T16" s="104">
        <v>1556.7660390035367</v>
      </c>
      <c r="U16" s="104">
        <v>1569.5930825011305</v>
      </c>
      <c r="V16" s="104">
        <v>1480.3332700923072</v>
      </c>
      <c r="W16" s="104">
        <v>1495.1102386716032</v>
      </c>
      <c r="DA16" s="132" t="s">
        <v>2424</v>
      </c>
    </row>
    <row r="17" spans="1:105" ht="12" customHeight="1" x14ac:dyDescent="0.25">
      <c r="A17" s="108" t="s">
        <v>53</v>
      </c>
      <c r="B17" s="98">
        <v>541.22883103436698</v>
      </c>
      <c r="C17" s="98">
        <v>503.58161440792333</v>
      </c>
      <c r="D17" s="98">
        <v>519.97108600738227</v>
      </c>
      <c r="E17" s="98">
        <v>535.94139259645237</v>
      </c>
      <c r="F17" s="98">
        <v>528.94491245387246</v>
      </c>
      <c r="G17" s="98">
        <v>563.62522861888078</v>
      </c>
      <c r="H17" s="98">
        <v>599.36848602004579</v>
      </c>
      <c r="I17" s="98">
        <v>645.5001930825108</v>
      </c>
      <c r="J17" s="98">
        <v>547.80527997104878</v>
      </c>
      <c r="K17" s="98">
        <v>590.5361321386581</v>
      </c>
      <c r="L17" s="98">
        <v>584.44641095238489</v>
      </c>
      <c r="M17" s="98">
        <v>561.07598331540476</v>
      </c>
      <c r="N17" s="98">
        <v>602.52484240422802</v>
      </c>
      <c r="O17" s="98">
        <v>511.57735833444946</v>
      </c>
      <c r="P17" s="98">
        <v>504.54221571783017</v>
      </c>
      <c r="Q17" s="98">
        <v>541.9516697569743</v>
      </c>
      <c r="R17" s="98">
        <v>661.51029897367357</v>
      </c>
      <c r="S17" s="98">
        <v>699.49791149433884</v>
      </c>
      <c r="T17" s="98">
        <v>666.75552228876575</v>
      </c>
      <c r="U17" s="98">
        <v>682.98548153714808</v>
      </c>
      <c r="V17" s="98">
        <v>562.89121992958133</v>
      </c>
      <c r="W17" s="98">
        <v>608.30256675701401</v>
      </c>
      <c r="DA17" s="63" t="s">
        <v>2425</v>
      </c>
    </row>
    <row r="18" spans="1:105" ht="12" customHeight="1" x14ac:dyDescent="0.25">
      <c r="A18" s="108" t="s">
        <v>52</v>
      </c>
      <c r="B18" s="98">
        <v>707.55013934964859</v>
      </c>
      <c r="C18" s="98">
        <v>686.01435693053668</v>
      </c>
      <c r="D18" s="98">
        <v>680.922637812375</v>
      </c>
      <c r="E18" s="98">
        <v>680.89968135888853</v>
      </c>
      <c r="F18" s="98">
        <v>748.80485888125804</v>
      </c>
      <c r="G18" s="98">
        <v>769.90130190991215</v>
      </c>
      <c r="H18" s="98">
        <v>798.30525361852835</v>
      </c>
      <c r="I18" s="98">
        <v>780.58769156350877</v>
      </c>
      <c r="J18" s="98">
        <v>808.23037581149322</v>
      </c>
      <c r="K18" s="98">
        <v>833.64410866103401</v>
      </c>
      <c r="L18" s="98">
        <v>817.58893315014711</v>
      </c>
      <c r="M18" s="98">
        <v>821.19213831315926</v>
      </c>
      <c r="N18" s="98">
        <v>850.57247784161166</v>
      </c>
      <c r="O18" s="98">
        <v>944.9898312375002</v>
      </c>
      <c r="P18" s="98">
        <v>1009.2761580267461</v>
      </c>
      <c r="Q18" s="98">
        <v>966.28346229721478</v>
      </c>
      <c r="R18" s="98">
        <v>870.16307481871866</v>
      </c>
      <c r="S18" s="98">
        <v>840.92533636359394</v>
      </c>
      <c r="T18" s="98">
        <v>890.01051671477069</v>
      </c>
      <c r="U18" s="98">
        <v>886.60760096398246</v>
      </c>
      <c r="V18" s="98">
        <v>917.44205016272599</v>
      </c>
      <c r="W18" s="98">
        <v>886.80767191458904</v>
      </c>
      <c r="DA18" s="63" t="s">
        <v>2426</v>
      </c>
    </row>
    <row r="19" spans="1:105" ht="12" customHeight="1" x14ac:dyDescent="0.25">
      <c r="A19" s="121" t="s">
        <v>54</v>
      </c>
      <c r="B19" s="122">
        <v>230.73807067334803</v>
      </c>
      <c r="C19" s="122">
        <v>229.27426913443836</v>
      </c>
      <c r="D19" s="122">
        <v>225.08435663592215</v>
      </c>
      <c r="E19" s="122">
        <v>244.46713479949815</v>
      </c>
      <c r="F19" s="122">
        <v>246.65108792130323</v>
      </c>
      <c r="G19" s="122">
        <v>257.03098706034598</v>
      </c>
      <c r="H19" s="122">
        <v>249.88924110951996</v>
      </c>
      <c r="I19" s="122">
        <v>245.24573898820606</v>
      </c>
      <c r="J19" s="122">
        <v>214.31065818964913</v>
      </c>
      <c r="K19" s="122">
        <v>222.56623453156317</v>
      </c>
      <c r="L19" s="122">
        <v>221.38869202556037</v>
      </c>
      <c r="M19" s="122">
        <v>209.2795908918645</v>
      </c>
      <c r="N19" s="122">
        <v>219.40556110637129</v>
      </c>
      <c r="O19" s="122">
        <v>221.24916779906405</v>
      </c>
      <c r="P19" s="122">
        <v>225.2933506489282</v>
      </c>
      <c r="Q19" s="122">
        <v>235.80435193345835</v>
      </c>
      <c r="R19" s="122">
        <v>236.58530891775337</v>
      </c>
      <c r="S19" s="122">
        <v>237.33779361356278</v>
      </c>
      <c r="T19" s="122">
        <v>237.30255670623237</v>
      </c>
      <c r="U19" s="122">
        <v>234.80898740210719</v>
      </c>
      <c r="V19" s="122">
        <v>245.32201244079741</v>
      </c>
      <c r="W19" s="122">
        <v>246.32384782194575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231.33101504069359</v>
      </c>
      <c r="C21" s="98">
        <v>224.21145176141178</v>
      </c>
      <c r="D21" s="98">
        <v>223.06259700960385</v>
      </c>
      <c r="E21" s="98">
        <v>248.45967217292136</v>
      </c>
      <c r="F21" s="98">
        <v>247.36671658539271</v>
      </c>
      <c r="G21" s="98">
        <v>243.35995412788094</v>
      </c>
      <c r="H21" s="98">
        <v>253.33950819732183</v>
      </c>
      <c r="I21" s="98">
        <v>249.29366621613582</v>
      </c>
      <c r="J21" s="98">
        <v>211.47849071848862</v>
      </c>
      <c r="K21" s="98">
        <v>227.00623032067321</v>
      </c>
      <c r="L21" s="98">
        <v>217.86540315285873</v>
      </c>
      <c r="M21" s="98">
        <v>216.92997681763541</v>
      </c>
      <c r="N21" s="98">
        <v>218.91128972618282</v>
      </c>
      <c r="O21" s="98">
        <v>216.71354855405514</v>
      </c>
      <c r="P21" s="98">
        <v>236.05356687060208</v>
      </c>
      <c r="Q21" s="98">
        <v>226.97856516944242</v>
      </c>
      <c r="R21" s="98">
        <v>242.62921460884812</v>
      </c>
      <c r="S21" s="98">
        <v>238.52464229293514</v>
      </c>
      <c r="T21" s="98">
        <v>236.38355803105608</v>
      </c>
      <c r="U21" s="98">
        <v>245.4192719821979</v>
      </c>
      <c r="V21" s="98">
        <v>235.79751566558636</v>
      </c>
      <c r="W21" s="98">
        <v>246.36761501296667</v>
      </c>
      <c r="DA21" s="63" t="s">
        <v>2429</v>
      </c>
    </row>
    <row r="22" spans="1:105" ht="12" customHeight="1" x14ac:dyDescent="0.25">
      <c r="A22" s="109" t="s">
        <v>120</v>
      </c>
      <c r="B22" s="33">
        <v>230.71525112710856</v>
      </c>
      <c r="C22" s="33">
        <v>229.47723702734308</v>
      </c>
      <c r="D22" s="33">
        <v>225.16764603482116</v>
      </c>
      <c r="E22" s="33">
        <v>244.29851916885613</v>
      </c>
      <c r="F22" s="33">
        <v>246.61841029223777</v>
      </c>
      <c r="G22" s="33">
        <v>257.70867395308039</v>
      </c>
      <c r="H22" s="33">
        <v>249.68696498134062</v>
      </c>
      <c r="I22" s="33">
        <v>244.97316728904906</v>
      </c>
      <c r="J22" s="33">
        <v>214.51498610436158</v>
      </c>
      <c r="K22" s="33">
        <v>222.22483777369203</v>
      </c>
      <c r="L22" s="33">
        <v>221.66414750543282</v>
      </c>
      <c r="M22" s="33">
        <v>208.67007881892735</v>
      </c>
      <c r="N22" s="33">
        <v>219.44565174625714</v>
      </c>
      <c r="O22" s="33">
        <v>221.61563972917617</v>
      </c>
      <c r="P22" s="33">
        <v>224.42260317739883</v>
      </c>
      <c r="Q22" s="33">
        <v>236.50822251366802</v>
      </c>
      <c r="R22" s="33">
        <v>236.10361623717506</v>
      </c>
      <c r="S22" s="33">
        <v>237.24356426964641</v>
      </c>
      <c r="T22" s="33">
        <v>237.37564024297791</v>
      </c>
      <c r="U22" s="33">
        <v>233.96176137673231</v>
      </c>
      <c r="V22" s="33">
        <v>246.07445071193021</v>
      </c>
      <c r="W22" s="33">
        <v>246.32062395512284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11959.744444750475</v>
      </c>
      <c r="C24" s="117">
        <f t="shared" si="7"/>
        <v>12228.833757789471</v>
      </c>
      <c r="D24" s="117">
        <f t="shared" si="7"/>
        <v>14535.552619012966</v>
      </c>
      <c r="E24" s="117">
        <f t="shared" si="7"/>
        <v>9813.7629126931934</v>
      </c>
      <c r="F24" s="117">
        <f t="shared" si="7"/>
        <v>9574.3456834996705</v>
      </c>
      <c r="G24" s="117">
        <f t="shared" si="7"/>
        <v>12345.187473778042</v>
      </c>
      <c r="H24" s="117">
        <f t="shared" si="7"/>
        <v>11405.871621034086</v>
      </c>
      <c r="I24" s="117">
        <f t="shared" si="7"/>
        <v>10388.520996471805</v>
      </c>
      <c r="J24" s="117">
        <f t="shared" si="7"/>
        <v>10983.372794001938</v>
      </c>
      <c r="K24" s="117">
        <f t="shared" si="7"/>
        <v>11098.344433535984</v>
      </c>
      <c r="L24" s="117">
        <f t="shared" si="7"/>
        <v>12685.312659369278</v>
      </c>
      <c r="M24" s="117">
        <f t="shared" si="7"/>
        <v>10305.994559953695</v>
      </c>
      <c r="N24" s="117">
        <f t="shared" si="7"/>
        <v>10973.241892314172</v>
      </c>
      <c r="O24" s="117">
        <f t="shared" si="7"/>
        <v>12114.435952855629</v>
      </c>
      <c r="P24" s="117">
        <f t="shared" si="7"/>
        <v>10170.62523985468</v>
      </c>
      <c r="Q24" s="117">
        <f t="shared" si="7"/>
        <v>10636.550472874686</v>
      </c>
      <c r="R24" s="117">
        <f t="shared" ref="R24:V24" si="8">R25+R28+R30+R39</f>
        <v>11246.367534338724</v>
      </c>
      <c r="S24" s="117">
        <f t="shared" si="8"/>
        <v>11546.948689835319</v>
      </c>
      <c r="T24" s="117">
        <f t="shared" si="8"/>
        <v>11376.927397865602</v>
      </c>
      <c r="U24" s="117">
        <f t="shared" si="8"/>
        <v>10701.035647657387</v>
      </c>
      <c r="V24" s="117">
        <f t="shared" si="8"/>
        <v>11713.525958144905</v>
      </c>
      <c r="W24" s="117">
        <f t="shared" ref="W24" si="9">W25+W28+W30+W39</f>
        <v>12535.087527478066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10477.805647256557</v>
      </c>
      <c r="C25" s="122">
        <f t="shared" si="10"/>
        <v>10804.943070158093</v>
      </c>
      <c r="D25" s="122">
        <f t="shared" si="10"/>
        <v>13103.808075804096</v>
      </c>
      <c r="E25" s="122">
        <f t="shared" si="10"/>
        <v>8338.1842087298137</v>
      </c>
      <c r="F25" s="122">
        <f t="shared" si="10"/>
        <v>8043.5261782992147</v>
      </c>
      <c r="G25" s="122">
        <f t="shared" si="10"/>
        <v>10746.591668804547</v>
      </c>
      <c r="H25" s="122">
        <f t="shared" si="10"/>
        <v>9720.5963355697804</v>
      </c>
      <c r="I25" s="122">
        <f t="shared" si="10"/>
        <v>8696.2125683831709</v>
      </c>
      <c r="J25" s="122">
        <f t="shared" si="10"/>
        <v>9388.2407948158143</v>
      </c>
      <c r="K25" s="122">
        <f t="shared" si="10"/>
        <v>9414.1164071489002</v>
      </c>
      <c r="L25" s="122">
        <f t="shared" si="10"/>
        <v>11010.953664668692</v>
      </c>
      <c r="M25" s="122">
        <f t="shared" si="10"/>
        <v>8671.2306069253373</v>
      </c>
      <c r="N25" s="122">
        <f t="shared" si="10"/>
        <v>9264.33641898731</v>
      </c>
      <c r="O25" s="122">
        <f t="shared" si="10"/>
        <v>10400.468150947656</v>
      </c>
      <c r="P25" s="122">
        <f t="shared" si="10"/>
        <v>8398.4146433894439</v>
      </c>
      <c r="Q25" s="122">
        <f t="shared" si="10"/>
        <v>8862.8753508890513</v>
      </c>
      <c r="R25" s="122">
        <f t="shared" ref="R25:V25" si="11">SUM(R26:R27)</f>
        <v>9440.83159510322</v>
      </c>
      <c r="S25" s="122">
        <f t="shared" si="11"/>
        <v>9739.65262375159</v>
      </c>
      <c r="T25" s="122">
        <f t="shared" si="11"/>
        <v>9560.5014911420694</v>
      </c>
      <c r="U25" s="122">
        <f t="shared" si="11"/>
        <v>8868.859753323095</v>
      </c>
      <c r="V25" s="122">
        <f t="shared" si="11"/>
        <v>9933.8921601261409</v>
      </c>
      <c r="W25" s="122">
        <f t="shared" ref="W25" si="12">SUM(W26:W27)</f>
        <v>10737.292704075326</v>
      </c>
      <c r="DA25" s="130" t="s">
        <v>2432</v>
      </c>
    </row>
    <row r="26" spans="1:105" ht="12" customHeight="1" x14ac:dyDescent="0.25">
      <c r="A26" s="97" t="s">
        <v>74</v>
      </c>
      <c r="B26" s="98">
        <v>10227.358083380957</v>
      </c>
      <c r="C26" s="98">
        <v>10552.258070118753</v>
      </c>
      <c r="D26" s="98">
        <v>12804.738485503744</v>
      </c>
      <c r="E26" s="98">
        <v>8151.0998987469366</v>
      </c>
      <c r="F26" s="98">
        <v>7863.1757915208391</v>
      </c>
      <c r="G26" s="98">
        <v>10509.430664256861</v>
      </c>
      <c r="H26" s="98">
        <v>9510.830721482771</v>
      </c>
      <c r="I26" s="98">
        <v>8511.1385085864949</v>
      </c>
      <c r="J26" s="98">
        <v>9188.319554229387</v>
      </c>
      <c r="K26" s="98">
        <v>9216.0248680687073</v>
      </c>
      <c r="L26" s="98">
        <v>10782.457044941459</v>
      </c>
      <c r="M26" s="98">
        <v>8493.7095376989182</v>
      </c>
      <c r="N26" s="98">
        <v>9076.335877784375</v>
      </c>
      <c r="O26" s="98">
        <v>10191.376699954675</v>
      </c>
      <c r="P26" s="98">
        <v>8230.9534196142249</v>
      </c>
      <c r="Q26" s="98">
        <v>8687.6308977314002</v>
      </c>
      <c r="R26" s="98">
        <v>9255.0468757741237</v>
      </c>
      <c r="S26" s="98">
        <v>9549.2290245804288</v>
      </c>
      <c r="T26" s="98">
        <v>9374.1245598948499</v>
      </c>
      <c r="U26" s="98">
        <v>8696.1238422865845</v>
      </c>
      <c r="V26" s="98">
        <v>9743.5037220086015</v>
      </c>
      <c r="W26" s="98">
        <v>10529.853807148402</v>
      </c>
      <c r="DA26" s="63" t="s">
        <v>2433</v>
      </c>
    </row>
    <row r="27" spans="1:105" ht="12" customHeight="1" x14ac:dyDescent="0.25">
      <c r="A27" s="97" t="s">
        <v>53</v>
      </c>
      <c r="B27" s="98">
        <v>250.44756387559971</v>
      </c>
      <c r="C27" s="98">
        <v>252.68500003934057</v>
      </c>
      <c r="D27" s="98">
        <v>299.06959030035176</v>
      </c>
      <c r="E27" s="98">
        <v>187.08430998287781</v>
      </c>
      <c r="F27" s="98">
        <v>180.35038677837605</v>
      </c>
      <c r="G27" s="98">
        <v>237.16100454768596</v>
      </c>
      <c r="H27" s="98">
        <v>209.76561408701016</v>
      </c>
      <c r="I27" s="98">
        <v>185.07405979667564</v>
      </c>
      <c r="J27" s="98">
        <v>199.92124058642688</v>
      </c>
      <c r="K27" s="98">
        <v>198.09153908019266</v>
      </c>
      <c r="L27" s="98">
        <v>228.49661972723368</v>
      </c>
      <c r="M27" s="98">
        <v>177.52106922641838</v>
      </c>
      <c r="N27" s="98">
        <v>188.00054120293436</v>
      </c>
      <c r="O27" s="98">
        <v>209.09145099298092</v>
      </c>
      <c r="P27" s="98">
        <v>167.461223775219</v>
      </c>
      <c r="Q27" s="98">
        <v>175.24445315765041</v>
      </c>
      <c r="R27" s="98">
        <v>185.7847193290971</v>
      </c>
      <c r="S27" s="98">
        <v>190.42359917116102</v>
      </c>
      <c r="T27" s="98">
        <v>186.37693124721872</v>
      </c>
      <c r="U27" s="98">
        <v>172.73591103651137</v>
      </c>
      <c r="V27" s="98">
        <v>190.38843811753944</v>
      </c>
      <c r="W27" s="98">
        <v>207.4388969269242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3.8718488547209757</v>
      </c>
      <c r="C28" s="122">
        <f t="shared" si="13"/>
        <v>5.1506585088872425</v>
      </c>
      <c r="D28" s="122">
        <f t="shared" si="13"/>
        <v>6.4143517045952878</v>
      </c>
      <c r="E28" s="122">
        <f t="shared" si="13"/>
        <v>18.24541299345308</v>
      </c>
      <c r="F28" s="122">
        <f t="shared" si="13"/>
        <v>7.9037876340774638</v>
      </c>
      <c r="G28" s="122">
        <f t="shared" si="13"/>
        <v>11.802436907104063</v>
      </c>
      <c r="H28" s="122">
        <f t="shared" si="13"/>
        <v>35.90942478204132</v>
      </c>
      <c r="I28" s="122">
        <f t="shared" si="13"/>
        <v>19.901692018507454</v>
      </c>
      <c r="J28" s="122">
        <f t="shared" si="13"/>
        <v>25.872290508898335</v>
      </c>
      <c r="K28" s="122">
        <f t="shared" si="13"/>
        <v>31.044060774783826</v>
      </c>
      <c r="L28" s="122">
        <f t="shared" si="13"/>
        <v>44.084327554496745</v>
      </c>
      <c r="M28" s="122">
        <f t="shared" si="13"/>
        <v>35.566481702163081</v>
      </c>
      <c r="N28" s="122">
        <f t="shared" si="13"/>
        <v>35.790323909677298</v>
      </c>
      <c r="O28" s="122">
        <f t="shared" si="13"/>
        <v>35.886402050134059</v>
      </c>
      <c r="P28" s="122">
        <f t="shared" si="13"/>
        <v>27.630131340693065</v>
      </c>
      <c r="Q28" s="122">
        <f t="shared" si="13"/>
        <v>41.220270003133635</v>
      </c>
      <c r="R28" s="122">
        <f t="shared" si="13"/>
        <v>37.873598948905958</v>
      </c>
      <c r="S28" s="122">
        <f t="shared" si="13"/>
        <v>39.170488388425618</v>
      </c>
      <c r="T28" s="122">
        <f t="shared" si="13"/>
        <v>42.387716499337984</v>
      </c>
      <c r="U28" s="122">
        <f t="shared" si="13"/>
        <v>47.056260818197572</v>
      </c>
      <c r="V28" s="122">
        <f t="shared" si="13"/>
        <v>77.914538676136345</v>
      </c>
      <c r="W28" s="122">
        <f t="shared" si="13"/>
        <v>81.905894799164528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3.8718488547209757</v>
      </c>
      <c r="C29" s="98">
        <f>IF(RES_hhdet_tes!C29=0,0,RES_hhdet_tes!C29*1000*11630/RES_hhdet_num!C24)</f>
        <v>5.1506585088872425</v>
      </c>
      <c r="D29" s="98">
        <f>IF(RES_hhdet_tes!D29=0,0,RES_hhdet_tes!D29*1000*11630/RES_hhdet_num!D24)</f>
        <v>6.4143517045952878</v>
      </c>
      <c r="E29" s="98">
        <f>IF(RES_hhdet_tes!E29=0,0,RES_hhdet_tes!E29*1000*11630/RES_hhdet_num!E24)</f>
        <v>18.24541299345308</v>
      </c>
      <c r="F29" s="98">
        <f>IF(RES_hhdet_tes!F29=0,0,RES_hhdet_tes!F29*1000*11630/RES_hhdet_num!F24)</f>
        <v>7.9037876340774638</v>
      </c>
      <c r="G29" s="98">
        <f>IF(RES_hhdet_tes!G29=0,0,RES_hhdet_tes!G29*1000*11630/RES_hhdet_num!G24)</f>
        <v>11.802436907104063</v>
      </c>
      <c r="H29" s="98">
        <f>IF(RES_hhdet_tes!H29=0,0,RES_hhdet_tes!H29*1000*11630/RES_hhdet_num!H24)</f>
        <v>35.90942478204132</v>
      </c>
      <c r="I29" s="98">
        <f>IF(RES_hhdet_tes!I29=0,0,RES_hhdet_tes!I29*1000*11630/RES_hhdet_num!I24)</f>
        <v>19.901692018507454</v>
      </c>
      <c r="J29" s="98">
        <f>IF(RES_hhdet_tes!J29=0,0,RES_hhdet_tes!J29*1000*11630/RES_hhdet_num!J24)</f>
        <v>25.872290508898335</v>
      </c>
      <c r="K29" s="98">
        <f>IF(RES_hhdet_tes!K29=0,0,RES_hhdet_tes!K29*1000*11630/RES_hhdet_num!K24)</f>
        <v>31.044060774783826</v>
      </c>
      <c r="L29" s="98">
        <f>IF(RES_hhdet_tes!L29=0,0,RES_hhdet_tes!L29*1000*11630/RES_hhdet_num!L24)</f>
        <v>44.084327554496745</v>
      </c>
      <c r="M29" s="98">
        <f>IF(RES_hhdet_tes!M29=0,0,RES_hhdet_tes!M29*1000*11630/RES_hhdet_num!M24)</f>
        <v>35.566481702163081</v>
      </c>
      <c r="N29" s="98">
        <f>IF(RES_hhdet_tes!N29=0,0,RES_hhdet_tes!N29*1000*11630/RES_hhdet_num!N24)</f>
        <v>35.790323909677298</v>
      </c>
      <c r="O29" s="98">
        <f>IF(RES_hhdet_tes!O29=0,0,RES_hhdet_tes!O29*1000*11630/RES_hhdet_num!O24)</f>
        <v>35.886402050134059</v>
      </c>
      <c r="P29" s="98">
        <f>IF(RES_hhdet_tes!P29=0,0,RES_hhdet_tes!P29*1000*11630/RES_hhdet_num!P24)</f>
        <v>27.630131340693065</v>
      </c>
      <c r="Q29" s="98">
        <f>IF(RES_hhdet_tes!Q29=0,0,RES_hhdet_tes!Q29*1000*11630/RES_hhdet_num!Q24)</f>
        <v>41.220270003133635</v>
      </c>
      <c r="R29" s="98">
        <f>IF(RES_hhdet_tes!R29=0,0,RES_hhdet_tes!R29*1000*11630/RES_hhdet_num!R24)</f>
        <v>37.873598948905958</v>
      </c>
      <c r="S29" s="98">
        <f>IF(RES_hhdet_tes!S29=0,0,RES_hhdet_tes!S29*1000*11630/RES_hhdet_num!S24)</f>
        <v>39.170488388425618</v>
      </c>
      <c r="T29" s="98">
        <f>IF(RES_hhdet_tes!T29=0,0,RES_hhdet_tes!T29*1000*11630/RES_hhdet_num!T24)</f>
        <v>42.387716499337984</v>
      </c>
      <c r="U29" s="98">
        <f>IF(RES_hhdet_tes!U29=0,0,RES_hhdet_tes!U29*1000*11630/RES_hhdet_num!U24)</f>
        <v>47.056260818197572</v>
      </c>
      <c r="V29" s="98">
        <f>IF(RES_hhdet_tes!V29=0,0,RES_hhdet_tes!V29*1000*11630/RES_hhdet_num!V24)</f>
        <v>77.914538676136345</v>
      </c>
      <c r="W29" s="98">
        <f>IF(RES_hhdet_tes!W29=0,0,RES_hhdet_tes!W29*1000*11630/RES_hhdet_num!W24)</f>
        <v>81.905894799164528</v>
      </c>
      <c r="DA29" s="63" t="s">
        <v>2436</v>
      </c>
    </row>
    <row r="30" spans="1:105" ht="12" customHeight="1" x14ac:dyDescent="0.25">
      <c r="A30" s="121" t="s">
        <v>55</v>
      </c>
      <c r="B30" s="122">
        <v>1247.3288835627914</v>
      </c>
      <c r="C30" s="122">
        <v>1189.46516617926</v>
      </c>
      <c r="D30" s="122">
        <v>1200.2487121241033</v>
      </c>
      <c r="E30" s="122">
        <v>1212.8569331655999</v>
      </c>
      <c r="F30" s="122">
        <v>1276.2624240853977</v>
      </c>
      <c r="G30" s="122">
        <v>1329.8181267842233</v>
      </c>
      <c r="H30" s="122">
        <v>1399.4703309938286</v>
      </c>
      <c r="I30" s="122">
        <v>1427.1672971169539</v>
      </c>
      <c r="J30" s="122">
        <v>1354.9388614043783</v>
      </c>
      <c r="K30" s="122">
        <v>1430.6359498425022</v>
      </c>
      <c r="L30" s="122">
        <v>1408.8725812466876</v>
      </c>
      <c r="M30" s="122">
        <v>1389.943077721221</v>
      </c>
      <c r="N30" s="122">
        <v>1453.7080397365155</v>
      </c>
      <c r="O30" s="122">
        <v>1456.8213522346314</v>
      </c>
      <c r="P30" s="122">
        <v>1519.3032103537114</v>
      </c>
      <c r="Q30" s="122">
        <v>1496.6435211803357</v>
      </c>
      <c r="R30" s="122">
        <v>1531.0777573199521</v>
      </c>
      <c r="S30" s="122">
        <v>1530.7873483375463</v>
      </c>
      <c r="T30" s="122">
        <v>1536.7347976886938</v>
      </c>
      <c r="U30" s="122">
        <v>1550.3435682207057</v>
      </c>
      <c r="V30" s="122">
        <v>1456.3142186395426</v>
      </c>
      <c r="W30" s="122">
        <v>1469.5653791732416</v>
      </c>
      <c r="DA30" s="130" t="s">
        <v>2437</v>
      </c>
    </row>
    <row r="31" spans="1:105" ht="12" customHeight="1" x14ac:dyDescent="0.25">
      <c r="A31" s="97" t="s">
        <v>141</v>
      </c>
      <c r="B31" s="98">
        <v>1229.9449206891682</v>
      </c>
      <c r="C31" s="98">
        <v>1187.8990147073407</v>
      </c>
      <c r="D31" s="98">
        <v>1194.7663126908797</v>
      </c>
      <c r="E31" s="98">
        <v>1181.3782399866925</v>
      </c>
      <c r="F31" s="98">
        <v>1272.5900917991976</v>
      </c>
      <c r="G31" s="98">
        <v>1320.8711699954411</v>
      </c>
      <c r="H31" s="98">
        <v>1417.6067816385842</v>
      </c>
      <c r="I31" s="98">
        <v>1427.6542170608752</v>
      </c>
      <c r="J31" s="98">
        <v>1338.8193580417324</v>
      </c>
      <c r="K31" s="98">
        <v>1453.8217920789969</v>
      </c>
      <c r="L31" s="98">
        <v>1437.3467154628702</v>
      </c>
      <c r="M31" s="98">
        <v>1426.29992475418</v>
      </c>
      <c r="N31" s="98">
        <v>1440.8189044910823</v>
      </c>
      <c r="O31" s="98">
        <v>1439.3960650681724</v>
      </c>
      <c r="P31" s="98">
        <v>1567.2019213860949</v>
      </c>
      <c r="Q31" s="98">
        <v>1443.654426525075</v>
      </c>
      <c r="R31" s="98">
        <v>1589.6166363511129</v>
      </c>
      <c r="S31" s="98">
        <v>1542.4916936761681</v>
      </c>
      <c r="T31" s="98">
        <v>1492.7347005899171</v>
      </c>
      <c r="U31" s="98">
        <v>1545.7442547606806</v>
      </c>
      <c r="V31" s="98">
        <v>1445.8212612080224</v>
      </c>
      <c r="W31" s="98">
        <v>1492.7972067547673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1323.6934272455744</v>
      </c>
      <c r="H32" s="98">
        <v>1421.4466211440315</v>
      </c>
      <c r="I32" s="98">
        <v>1432.2494473731404</v>
      </c>
      <c r="J32" s="98">
        <v>1343.8045388208272</v>
      </c>
      <c r="K32" s="98">
        <v>1447.4955928538845</v>
      </c>
      <c r="L32" s="98">
        <v>1435.3283185663706</v>
      </c>
      <c r="M32" s="98">
        <v>1420.6017839371941</v>
      </c>
      <c r="N32" s="98">
        <v>1433.2759731322571</v>
      </c>
      <c r="O32" s="98">
        <v>1438.9880466433444</v>
      </c>
      <c r="P32" s="98">
        <v>1563.4034250282432</v>
      </c>
      <c r="Q32" s="98">
        <v>1441.5939452443624</v>
      </c>
      <c r="R32" s="98">
        <v>1583.3798303929489</v>
      </c>
      <c r="S32" s="98">
        <v>1530.4017310415929</v>
      </c>
      <c r="T32" s="98">
        <v>1478.572013909949</v>
      </c>
      <c r="U32" s="98">
        <v>1531.0113118909949</v>
      </c>
      <c r="V32" s="98">
        <v>1424.4004684750355</v>
      </c>
      <c r="W32" s="98">
        <v>1471.9746745376569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559.36486961627963</v>
      </c>
      <c r="H33" s="101">
        <v>609.3791340329916</v>
      </c>
      <c r="I33" s="101">
        <v>647.93690990489085</v>
      </c>
      <c r="J33" s="101">
        <v>542.49309338336889</v>
      </c>
      <c r="K33" s="101">
        <v>599.45010573252705</v>
      </c>
      <c r="L33" s="101">
        <v>598.04117125353582</v>
      </c>
      <c r="M33" s="101">
        <v>576.53182259910102</v>
      </c>
      <c r="N33" s="101">
        <v>593.92499108739366</v>
      </c>
      <c r="O33" s="101">
        <v>504.92152751662707</v>
      </c>
      <c r="P33" s="101">
        <v>520.69884027259548</v>
      </c>
      <c r="Q33" s="101">
        <v>517.00217495142545</v>
      </c>
      <c r="R33" s="101">
        <v>683.58366749760626</v>
      </c>
      <c r="S33" s="101">
        <v>694.30197945115515</v>
      </c>
      <c r="T33" s="101">
        <v>632.08052863819876</v>
      </c>
      <c r="U33" s="101">
        <v>665.55442450423982</v>
      </c>
      <c r="V33" s="101">
        <v>540.76388142428777</v>
      </c>
      <c r="W33" s="101">
        <v>598.01877678481503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764.32855762929501</v>
      </c>
      <c r="H34" s="104">
        <v>812.0674871110399</v>
      </c>
      <c r="I34" s="104">
        <v>784.31253746824973</v>
      </c>
      <c r="J34" s="104">
        <v>801.31144543745825</v>
      </c>
      <c r="K34" s="104">
        <v>848.04548712135738</v>
      </c>
      <c r="L34" s="104">
        <v>837.28714731283469</v>
      </c>
      <c r="M34" s="104">
        <v>844.06996133809309</v>
      </c>
      <c r="N34" s="104">
        <v>839.35098204486326</v>
      </c>
      <c r="O34" s="104">
        <v>934.06651912671737</v>
      </c>
      <c r="P34" s="104">
        <v>1042.7045847556478</v>
      </c>
      <c r="Q34" s="104">
        <v>924.59177029293699</v>
      </c>
      <c r="R34" s="104">
        <v>899.79616289534249</v>
      </c>
      <c r="S34" s="104">
        <v>836.0997515904379</v>
      </c>
      <c r="T34" s="104">
        <v>846.49148527174998</v>
      </c>
      <c r="U34" s="104">
        <v>865.45688738675506</v>
      </c>
      <c r="V34" s="104">
        <v>883.63658705074795</v>
      </c>
      <c r="W34" s="104">
        <v>873.95589775284213</v>
      </c>
      <c r="DA34" s="132" t="s">
        <v>2441</v>
      </c>
    </row>
    <row r="35" spans="1:105" ht="12" customHeight="1" x14ac:dyDescent="0.25">
      <c r="A35" s="106" t="s">
        <v>122</v>
      </c>
      <c r="B35" s="101">
        <v>1248.7789703840156</v>
      </c>
      <c r="C35" s="101">
        <v>1189.5978294059798</v>
      </c>
      <c r="D35" s="101">
        <v>1200.7334451151683</v>
      </c>
      <c r="E35" s="101">
        <v>1216.3020624844035</v>
      </c>
      <c r="F35" s="101">
        <v>1276.9404592116528</v>
      </c>
      <c r="G35" s="101">
        <v>1331.8206740590176</v>
      </c>
      <c r="H35" s="101">
        <v>1395.5135079893414</v>
      </c>
      <c r="I35" s="101">
        <v>1427.109075035884</v>
      </c>
      <c r="J35" s="101">
        <v>1357.9835252207611</v>
      </c>
      <c r="K35" s="101">
        <v>1426.7238566534068</v>
      </c>
      <c r="L35" s="101">
        <v>1404.4651875773911</v>
      </c>
      <c r="M35" s="101">
        <v>1384.597303056182</v>
      </c>
      <c r="N35" s="101">
        <v>1455.5509966090501</v>
      </c>
      <c r="O35" s="101">
        <v>1459.1167370545847</v>
      </c>
      <c r="P35" s="101">
        <v>1513.0296970568925</v>
      </c>
      <c r="Q35" s="101">
        <v>1503.6095288900199</v>
      </c>
      <c r="R35" s="101">
        <v>1523.7654627410736</v>
      </c>
      <c r="S35" s="101">
        <v>1529.5460104767774</v>
      </c>
      <c r="T35" s="101">
        <v>1542.0756942835633</v>
      </c>
      <c r="U35" s="101">
        <v>1550.8603961929787</v>
      </c>
      <c r="V35" s="101">
        <v>1457.4193432270308</v>
      </c>
      <c r="W35" s="101">
        <v>1466.9780879849097</v>
      </c>
      <c r="DA35" s="131" t="s">
        <v>2442</v>
      </c>
    </row>
    <row r="36" spans="1:105" ht="12" customHeight="1" x14ac:dyDescent="0.25">
      <c r="A36" s="107" t="s">
        <v>121</v>
      </c>
      <c r="B36" s="104">
        <v>1248.778970384016</v>
      </c>
      <c r="C36" s="104">
        <v>1189.6360741732371</v>
      </c>
      <c r="D36" s="104">
        <v>1200.769230678839</v>
      </c>
      <c r="E36" s="104">
        <v>1216.4789868596697</v>
      </c>
      <c r="F36" s="104">
        <v>1277.2314046367962</v>
      </c>
      <c r="G36" s="104">
        <v>1332.3548719304765</v>
      </c>
      <c r="H36" s="104">
        <v>1395.5043417420497</v>
      </c>
      <c r="I36" s="104">
        <v>1425.9124094479564</v>
      </c>
      <c r="J36" s="104">
        <v>1357.2384157197898</v>
      </c>
      <c r="K36" s="104">
        <v>1425.3712126923422</v>
      </c>
      <c r="L36" s="104">
        <v>1403.3380464852125</v>
      </c>
      <c r="M36" s="104">
        <v>1383.7099788802109</v>
      </c>
      <c r="N36" s="104">
        <v>1454.7452130123638</v>
      </c>
      <c r="O36" s="104">
        <v>1458.8151472256809</v>
      </c>
      <c r="P36" s="104">
        <v>1512.7711243225231</v>
      </c>
      <c r="Q36" s="104">
        <v>1503.3520347335079</v>
      </c>
      <c r="R36" s="104">
        <v>1522.9133294131652</v>
      </c>
      <c r="S36" s="104">
        <v>1528.4160803578877</v>
      </c>
      <c r="T36" s="104">
        <v>1541.5924656941681</v>
      </c>
      <c r="U36" s="104">
        <v>1550.9914004659684</v>
      </c>
      <c r="V36" s="104">
        <v>1457.9980954369605</v>
      </c>
      <c r="W36" s="104">
        <v>1467.227689403938</v>
      </c>
      <c r="DA36" s="132" t="s">
        <v>2443</v>
      </c>
    </row>
    <row r="37" spans="1:105" ht="12" customHeight="1" x14ac:dyDescent="0.25">
      <c r="A37" s="108" t="s">
        <v>53</v>
      </c>
      <c r="B37" s="98">
        <v>541.2288310343672</v>
      </c>
      <c r="C37" s="98">
        <v>503.59859080223362</v>
      </c>
      <c r="D37" s="98">
        <v>519.9171821252985</v>
      </c>
      <c r="E37" s="98">
        <v>535.78191617307323</v>
      </c>
      <c r="F37" s="98">
        <v>528.73032628526551</v>
      </c>
      <c r="G37" s="98">
        <v>563.13001811483673</v>
      </c>
      <c r="H37" s="98">
        <v>598.43817682417352</v>
      </c>
      <c r="I37" s="98">
        <v>645.42076650898002</v>
      </c>
      <c r="J37" s="98">
        <v>548.29116560492025</v>
      </c>
      <c r="K37" s="98">
        <v>591.02996846275744</v>
      </c>
      <c r="L37" s="98">
        <v>584.98944985315086</v>
      </c>
      <c r="M37" s="98">
        <v>561.66124710222721</v>
      </c>
      <c r="N37" s="98">
        <v>603.20813891549074</v>
      </c>
      <c r="O37" s="98">
        <v>512.36688884589944</v>
      </c>
      <c r="P37" s="98">
        <v>504.19317678887035</v>
      </c>
      <c r="Q37" s="98">
        <v>540.19703436207681</v>
      </c>
      <c r="R37" s="98">
        <v>657.72694693826099</v>
      </c>
      <c r="S37" s="98">
        <v>694.04552131461185</v>
      </c>
      <c r="T37" s="98">
        <v>660.25675269629005</v>
      </c>
      <c r="U37" s="98">
        <v>674.89123156635844</v>
      </c>
      <c r="V37" s="98">
        <v>554.39835284141191</v>
      </c>
      <c r="W37" s="98">
        <v>596.95823518296197</v>
      </c>
      <c r="DA37" s="63" t="s">
        <v>2444</v>
      </c>
    </row>
    <row r="38" spans="1:105" ht="12" customHeight="1" x14ac:dyDescent="0.25">
      <c r="A38" s="108" t="s">
        <v>52</v>
      </c>
      <c r="B38" s="98">
        <v>707.55013934964893</v>
      </c>
      <c r="C38" s="98">
        <v>686.03748337100342</v>
      </c>
      <c r="D38" s="98">
        <v>680.85204855354039</v>
      </c>
      <c r="E38" s="98">
        <v>680.69707068659659</v>
      </c>
      <c r="F38" s="98">
        <v>748.50107835153074</v>
      </c>
      <c r="G38" s="98">
        <v>769.22485381563979</v>
      </c>
      <c r="H38" s="98">
        <v>797.06616491787634</v>
      </c>
      <c r="I38" s="98">
        <v>780.49164293897627</v>
      </c>
      <c r="J38" s="98">
        <v>808.94725011486946</v>
      </c>
      <c r="K38" s="98">
        <v>834.34124422958462</v>
      </c>
      <c r="L38" s="98">
        <v>818.3485966320618</v>
      </c>
      <c r="M38" s="98">
        <v>822.04873177798356</v>
      </c>
      <c r="N38" s="98">
        <v>851.53707409687308</v>
      </c>
      <c r="O38" s="98">
        <v>946.44825837978135</v>
      </c>
      <c r="P38" s="98">
        <v>1008.5779475336528</v>
      </c>
      <c r="Q38" s="98">
        <v>963.15500037143102</v>
      </c>
      <c r="R38" s="98">
        <v>865.18638247490424</v>
      </c>
      <c r="S38" s="98">
        <v>834.37055904327576</v>
      </c>
      <c r="T38" s="98">
        <v>881.33571299787798</v>
      </c>
      <c r="U38" s="98">
        <v>876.10016889961003</v>
      </c>
      <c r="V38" s="98">
        <v>903.59974259554849</v>
      </c>
      <c r="W38" s="98">
        <v>870.26945422097606</v>
      </c>
      <c r="DA38" s="63" t="s">
        <v>2445</v>
      </c>
    </row>
    <row r="39" spans="1:105" ht="12" customHeight="1" x14ac:dyDescent="0.25">
      <c r="A39" s="121" t="s">
        <v>54</v>
      </c>
      <c r="B39" s="122">
        <v>230.73806507640705</v>
      </c>
      <c r="C39" s="122">
        <v>229.27486294323225</v>
      </c>
      <c r="D39" s="122">
        <v>225.08147938017183</v>
      </c>
      <c r="E39" s="122">
        <v>244.47635780432756</v>
      </c>
      <c r="F39" s="122">
        <v>246.65329348097947</v>
      </c>
      <c r="G39" s="122">
        <v>256.97524128216679</v>
      </c>
      <c r="H39" s="122">
        <v>249.89552968843594</v>
      </c>
      <c r="I39" s="122">
        <v>245.23943895317279</v>
      </c>
      <c r="J39" s="122">
        <v>214.32084727284706</v>
      </c>
      <c r="K39" s="122">
        <v>222.54801576979611</v>
      </c>
      <c r="L39" s="122">
        <v>221.40208589940008</v>
      </c>
      <c r="M39" s="122">
        <v>209.25439360497251</v>
      </c>
      <c r="N39" s="122">
        <v>219.40710968066955</v>
      </c>
      <c r="O39" s="122">
        <v>221.26004762320892</v>
      </c>
      <c r="P39" s="122">
        <v>225.27725477083129</v>
      </c>
      <c r="Q39" s="122">
        <v>235.81133080216446</v>
      </c>
      <c r="R39" s="122">
        <v>236.58458296664597</v>
      </c>
      <c r="S39" s="122">
        <v>237.33822935775743</v>
      </c>
      <c r="T39" s="122">
        <v>237.30339253550079</v>
      </c>
      <c r="U39" s="122">
        <v>234.77606529538974</v>
      </c>
      <c r="V39" s="122">
        <v>245.40504070308651</v>
      </c>
      <c r="W39" s="122">
        <v>246.32354943033263</v>
      </c>
      <c r="DA39" s="130" t="s">
        <v>2446</v>
      </c>
    </row>
    <row r="40" spans="1:105" ht="12" customHeight="1" x14ac:dyDescent="0.25">
      <c r="A40" s="97" t="s">
        <v>50</v>
      </c>
      <c r="B40" s="98">
        <v>231.33101504069356</v>
      </c>
      <c r="C40" s="98">
        <v>224.21145176141181</v>
      </c>
      <c r="D40" s="98">
        <v>223.06259700960382</v>
      </c>
      <c r="E40" s="98">
        <v>248.45967217292144</v>
      </c>
      <c r="F40" s="98">
        <v>247.3667165853926</v>
      </c>
      <c r="G40" s="98">
        <v>243.35995412788105</v>
      </c>
      <c r="H40" s="98">
        <v>253.33950819732192</v>
      </c>
      <c r="I40" s="98">
        <v>249.29366621613588</v>
      </c>
      <c r="J40" s="98">
        <v>211.47849071848862</v>
      </c>
      <c r="K40" s="98">
        <v>227.00623032067327</v>
      </c>
      <c r="L40" s="98">
        <v>217.86540315285862</v>
      </c>
      <c r="M40" s="98">
        <v>216.92997681763546</v>
      </c>
      <c r="N40" s="98">
        <v>218.91128972618304</v>
      </c>
      <c r="O40" s="98">
        <v>216.71354855405534</v>
      </c>
      <c r="P40" s="98">
        <v>236.053566870602</v>
      </c>
      <c r="Q40" s="98">
        <v>226.97856516944222</v>
      </c>
      <c r="R40" s="98">
        <v>242.62921460884812</v>
      </c>
      <c r="S40" s="98">
        <v>238.52464229293642</v>
      </c>
      <c r="T40" s="98">
        <v>236.38355803105603</v>
      </c>
      <c r="U40" s="98">
        <v>245.4192719821994</v>
      </c>
      <c r="V40" s="98">
        <v>235.79751566558622</v>
      </c>
      <c r="W40" s="98">
        <v>246.36761501296778</v>
      </c>
      <c r="DA40" s="63" t="s">
        <v>2447</v>
      </c>
    </row>
    <row r="41" spans="1:105" ht="12" customHeight="1" x14ac:dyDescent="0.25">
      <c r="A41" s="109" t="s">
        <v>120</v>
      </c>
      <c r="B41" s="33">
        <v>230.7152511271085</v>
      </c>
      <c r="C41" s="33">
        <v>229.47723702734305</v>
      </c>
      <c r="D41" s="33">
        <v>225.16764603482119</v>
      </c>
      <c r="E41" s="33">
        <v>244.29851916885619</v>
      </c>
      <c r="F41" s="33">
        <v>246.61841029223794</v>
      </c>
      <c r="G41" s="33">
        <v>257.70867395308045</v>
      </c>
      <c r="H41" s="33">
        <v>249.68696498134054</v>
      </c>
      <c r="I41" s="33">
        <v>244.97316728904906</v>
      </c>
      <c r="J41" s="33">
        <v>214.51498610436167</v>
      </c>
      <c r="K41" s="33">
        <v>222.22483777369212</v>
      </c>
      <c r="L41" s="33">
        <v>221.66414750543282</v>
      </c>
      <c r="M41" s="33">
        <v>208.67007881892744</v>
      </c>
      <c r="N41" s="33">
        <v>219.4456517462576</v>
      </c>
      <c r="O41" s="33">
        <v>221.61563972917622</v>
      </c>
      <c r="P41" s="33">
        <v>224.42260317739874</v>
      </c>
      <c r="Q41" s="33">
        <v>236.50822251366765</v>
      </c>
      <c r="R41" s="33">
        <v>236.10361623717461</v>
      </c>
      <c r="S41" s="33">
        <v>237.24356426964562</v>
      </c>
      <c r="T41" s="33">
        <v>237.37564024297697</v>
      </c>
      <c r="U41" s="33">
        <v>233.96176137673362</v>
      </c>
      <c r="V41" s="33">
        <v>246.07445071192984</v>
      </c>
      <c r="W41" s="33">
        <v>246.32062395512082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12043.434902326901</v>
      </c>
      <c r="C43" s="117">
        <f t="shared" si="14"/>
        <v>12395.113140277419</v>
      </c>
      <c r="D43" s="117">
        <f t="shared" si="14"/>
        <v>11096.378016357159</v>
      </c>
      <c r="E43" s="117">
        <f t="shared" si="14"/>
        <v>12204.831213791254</v>
      </c>
      <c r="F43" s="117">
        <f t="shared" si="14"/>
        <v>11765.026298066337</v>
      </c>
      <c r="G43" s="117">
        <f t="shared" si="14"/>
        <v>11794.916511752803</v>
      </c>
      <c r="H43" s="117">
        <f t="shared" si="14"/>
        <v>10842.882716815315</v>
      </c>
      <c r="I43" s="117">
        <f t="shared" si="14"/>
        <v>9594.6232935473436</v>
      </c>
      <c r="J43" s="117">
        <f t="shared" si="14"/>
        <v>12095.892202452316</v>
      </c>
      <c r="K43" s="117">
        <f t="shared" si="14"/>
        <v>10808.192832933968</v>
      </c>
      <c r="L43" s="117">
        <f t="shared" si="14"/>
        <v>12034.527192760288</v>
      </c>
      <c r="M43" s="117">
        <f t="shared" si="14"/>
        <v>10550.187261939542</v>
      </c>
      <c r="N43" s="117">
        <f t="shared" si="14"/>
        <v>10920.617519722937</v>
      </c>
      <c r="O43" s="117">
        <f t="shared" si="14"/>
        <v>11986.366337039124</v>
      </c>
      <c r="P43" s="117">
        <f t="shared" si="14"/>
        <v>9975.9822228245648</v>
      </c>
      <c r="Q43" s="117">
        <f t="shared" si="14"/>
        <v>11725.744241875385</v>
      </c>
      <c r="R43" s="117">
        <f t="shared" ref="R43:V43" si="15">R44+R47+R49+R58</f>
        <v>11019.710470313952</v>
      </c>
      <c r="S43" s="117">
        <f t="shared" si="15"/>
        <v>11319.675944904675</v>
      </c>
      <c r="T43" s="117">
        <f t="shared" si="15"/>
        <v>11372.569458954409</v>
      </c>
      <c r="U43" s="117">
        <f t="shared" si="15"/>
        <v>11010.448179608662</v>
      </c>
      <c r="V43" s="117">
        <f t="shared" si="15"/>
        <v>12014.596630999657</v>
      </c>
      <c r="W43" s="117">
        <f t="shared" ref="W43" si="16">W44+W47+W49+W58</f>
        <v>12048.158597428574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10563.039044600271</v>
      </c>
      <c r="C44" s="122">
        <f t="shared" si="17"/>
        <v>10968.348046433723</v>
      </c>
      <c r="D44" s="122">
        <f t="shared" si="17"/>
        <v>9687.71944243904</v>
      </c>
      <c r="E44" s="122">
        <f t="shared" si="17"/>
        <v>10743.812820727611</v>
      </c>
      <c r="F44" s="122">
        <f t="shared" si="17"/>
        <v>10211.980747020594</v>
      </c>
      <c r="G44" s="122">
        <f t="shared" si="17"/>
        <v>10170.280904399386</v>
      </c>
      <c r="H44" s="122">
        <f t="shared" si="17"/>
        <v>9167.911864948177</v>
      </c>
      <c r="I44" s="122">
        <f t="shared" si="17"/>
        <v>7954.5365503068697</v>
      </c>
      <c r="J44" s="122">
        <f t="shared" si="17"/>
        <v>10453.96863096886</v>
      </c>
      <c r="K44" s="122">
        <f t="shared" si="17"/>
        <v>9136.8569023049731</v>
      </c>
      <c r="L44" s="122">
        <f t="shared" si="17"/>
        <v>10383.222339801388</v>
      </c>
      <c r="M44" s="122">
        <f t="shared" si="17"/>
        <v>8895.3747351948768</v>
      </c>
      <c r="N44" s="122">
        <f t="shared" si="17"/>
        <v>9227.2989184850921</v>
      </c>
      <c r="O44" s="122">
        <f t="shared" si="17"/>
        <v>10290.5385705929</v>
      </c>
      <c r="P44" s="122">
        <f t="shared" si="17"/>
        <v>8204.5650085309499</v>
      </c>
      <c r="Q44" s="122">
        <f t="shared" si="17"/>
        <v>9906.6248937584423</v>
      </c>
      <c r="R44" s="122">
        <f t="shared" ref="R44:V44" si="18">SUM(R45:R46)</f>
        <v>9223.5797255561938</v>
      </c>
      <c r="S44" s="122">
        <f t="shared" si="18"/>
        <v>9512.7174677382336</v>
      </c>
      <c r="T44" s="122">
        <f t="shared" si="18"/>
        <v>9557.7347798794399</v>
      </c>
      <c r="U44" s="122">
        <f t="shared" si="18"/>
        <v>9203.5910619891583</v>
      </c>
      <c r="V44" s="122">
        <f t="shared" si="18"/>
        <v>10231.464587238666</v>
      </c>
      <c r="W44" s="122">
        <f t="shared" ref="W44" si="19">SUM(W45:W46)</f>
        <v>10250.187663418623</v>
      </c>
      <c r="DA44" s="130" t="s">
        <v>2450</v>
      </c>
    </row>
    <row r="45" spans="1:105" ht="12" customHeight="1" x14ac:dyDescent="0.25">
      <c r="A45" s="97" t="s">
        <v>216</v>
      </c>
      <c r="B45" s="98">
        <v>10310.5541746852</v>
      </c>
      <c r="C45" s="98">
        <v>10711.841648524118</v>
      </c>
      <c r="D45" s="98">
        <v>9466.6156024076208</v>
      </c>
      <c r="E45" s="98">
        <v>10502.753285721583</v>
      </c>
      <c r="F45" s="98">
        <v>9983.009691705658</v>
      </c>
      <c r="G45" s="98">
        <v>9945.8382057137078</v>
      </c>
      <c r="H45" s="98">
        <v>8970.0729057055887</v>
      </c>
      <c r="I45" s="98">
        <v>7785.2469473228375</v>
      </c>
      <c r="J45" s="98">
        <v>10231.352869035169</v>
      </c>
      <c r="K45" s="98">
        <v>8944.5994489385957</v>
      </c>
      <c r="L45" s="98">
        <v>10167.752247130509</v>
      </c>
      <c r="M45" s="98">
        <v>8713.2648933806959</v>
      </c>
      <c r="N45" s="98">
        <v>9040.0499767302244</v>
      </c>
      <c r="O45" s="98">
        <v>10083.657148526485</v>
      </c>
      <c r="P45" s="98">
        <v>8040.9690734393917</v>
      </c>
      <c r="Q45" s="98">
        <v>9710.7425199901463</v>
      </c>
      <c r="R45" s="98">
        <v>9042.0702734216138</v>
      </c>
      <c r="S45" s="98">
        <v>9326.7307628646322</v>
      </c>
      <c r="T45" s="98">
        <v>9371.4117842082214</v>
      </c>
      <c r="U45" s="98">
        <v>9024.335697588509</v>
      </c>
      <c r="V45" s="98">
        <v>10035.373011950764</v>
      </c>
      <c r="W45" s="98">
        <v>10052.159381914618</v>
      </c>
      <c r="DA45" s="63" t="s">
        <v>2451</v>
      </c>
    </row>
    <row r="46" spans="1:105" ht="12" customHeight="1" x14ac:dyDescent="0.25">
      <c r="A46" s="97" t="s">
        <v>53</v>
      </c>
      <c r="B46" s="98">
        <v>252.48486991507212</v>
      </c>
      <c r="C46" s="98">
        <v>256.50639790960554</v>
      </c>
      <c r="D46" s="98">
        <v>221.10384003141826</v>
      </c>
      <c r="E46" s="98">
        <v>241.05953500602871</v>
      </c>
      <c r="F46" s="98">
        <v>228.97105531493705</v>
      </c>
      <c r="G46" s="98">
        <v>224.4426986856771</v>
      </c>
      <c r="H46" s="98">
        <v>197.83895924258815</v>
      </c>
      <c r="I46" s="98">
        <v>169.28960298403203</v>
      </c>
      <c r="J46" s="98">
        <v>222.6157619336912</v>
      </c>
      <c r="K46" s="98">
        <v>192.25745336637692</v>
      </c>
      <c r="L46" s="98">
        <v>215.4700926708787</v>
      </c>
      <c r="M46" s="98">
        <v>182.10984181418149</v>
      </c>
      <c r="N46" s="98">
        <v>187.24894175486693</v>
      </c>
      <c r="O46" s="98">
        <v>206.88142206641496</v>
      </c>
      <c r="P46" s="98">
        <v>163.59593509155815</v>
      </c>
      <c r="Q46" s="98">
        <v>195.88237376829582</v>
      </c>
      <c r="R46" s="98">
        <v>181.50945213457911</v>
      </c>
      <c r="S46" s="98">
        <v>185.98670487360144</v>
      </c>
      <c r="T46" s="98">
        <v>186.32299567121848</v>
      </c>
      <c r="U46" s="98">
        <v>179.25536440065011</v>
      </c>
      <c r="V46" s="98">
        <v>196.09157528790305</v>
      </c>
      <c r="W46" s="98">
        <v>198.0282815040047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3.8670111962821299</v>
      </c>
      <c r="C47" s="122">
        <f t="shared" si="20"/>
        <v>5.1388763848036421</v>
      </c>
      <c r="D47" s="122">
        <f t="shared" si="20"/>
        <v>6.385456854841598</v>
      </c>
      <c r="E47" s="122">
        <f t="shared" si="20"/>
        <v>17.13427680524002</v>
      </c>
      <c r="F47" s="122">
        <f t="shared" si="20"/>
        <v>8.3529548949137045</v>
      </c>
      <c r="G47" s="122">
        <f t="shared" si="20"/>
        <v>12.326071956217888</v>
      </c>
      <c r="H47" s="122">
        <f t="shared" si="20"/>
        <v>31.383207349298555</v>
      </c>
      <c r="I47" s="122">
        <f t="shared" si="20"/>
        <v>15.705843261661458</v>
      </c>
      <c r="J47" s="122">
        <f t="shared" si="20"/>
        <v>18.9410619020911</v>
      </c>
      <c r="K47" s="122">
        <f t="shared" si="20"/>
        <v>22.837591071637018</v>
      </c>
      <c r="L47" s="122">
        <f t="shared" si="20"/>
        <v>33.118045084976664</v>
      </c>
      <c r="M47" s="122">
        <f t="shared" si="20"/>
        <v>26.281953254004769</v>
      </c>
      <c r="N47" s="122">
        <f t="shared" si="20"/>
        <v>28.074636730439185</v>
      </c>
      <c r="O47" s="122">
        <f t="shared" si="20"/>
        <v>31.666639736865932</v>
      </c>
      <c r="P47" s="122">
        <f t="shared" si="20"/>
        <v>28.149263804158803</v>
      </c>
      <c r="Q47" s="122">
        <f t="shared" si="20"/>
        <v>45.984505056051283</v>
      </c>
      <c r="R47" s="122">
        <f t="shared" si="20"/>
        <v>44.206950605300477</v>
      </c>
      <c r="S47" s="122">
        <f t="shared" si="20"/>
        <v>45.582237029674943</v>
      </c>
      <c r="T47" s="122">
        <f t="shared" si="20"/>
        <v>46.575548699656323</v>
      </c>
      <c r="U47" s="122">
        <f t="shared" si="20"/>
        <v>47.345823892018387</v>
      </c>
      <c r="V47" s="122">
        <f t="shared" si="20"/>
        <v>72.416250644890553</v>
      </c>
      <c r="W47" s="122">
        <f t="shared" si="20"/>
        <v>71.324068976434404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3.8670111962821299</v>
      </c>
      <c r="C48" s="98">
        <f>IF(RES_hhdet_tes!C48=0,0,RES_hhdet_tes!C48*1000*11630/RES_hhdet_num!C43)</f>
        <v>5.1388763848036421</v>
      </c>
      <c r="D48" s="98">
        <f>IF(RES_hhdet_tes!D48=0,0,RES_hhdet_tes!D48*1000*11630/RES_hhdet_num!D43)</f>
        <v>6.385456854841598</v>
      </c>
      <c r="E48" s="98">
        <f>IF(RES_hhdet_tes!E48=0,0,RES_hhdet_tes!E48*1000*11630/RES_hhdet_num!E43)</f>
        <v>17.13427680524002</v>
      </c>
      <c r="F48" s="98">
        <f>IF(RES_hhdet_tes!F48=0,0,RES_hhdet_tes!F48*1000*11630/RES_hhdet_num!F43)</f>
        <v>8.3529548949137045</v>
      </c>
      <c r="G48" s="98">
        <f>IF(RES_hhdet_tes!G48=0,0,RES_hhdet_tes!G48*1000*11630/RES_hhdet_num!G43)</f>
        <v>12.326071956217888</v>
      </c>
      <c r="H48" s="98">
        <f>IF(RES_hhdet_tes!H48=0,0,RES_hhdet_tes!H48*1000*11630/RES_hhdet_num!H43)</f>
        <v>31.383207349298555</v>
      </c>
      <c r="I48" s="98">
        <f>IF(RES_hhdet_tes!I48=0,0,RES_hhdet_tes!I48*1000*11630/RES_hhdet_num!I43)</f>
        <v>15.705843261661458</v>
      </c>
      <c r="J48" s="98">
        <f>IF(RES_hhdet_tes!J48=0,0,RES_hhdet_tes!J48*1000*11630/RES_hhdet_num!J43)</f>
        <v>18.9410619020911</v>
      </c>
      <c r="K48" s="98">
        <f>IF(RES_hhdet_tes!K48=0,0,RES_hhdet_tes!K48*1000*11630/RES_hhdet_num!K43)</f>
        <v>22.837591071637018</v>
      </c>
      <c r="L48" s="98">
        <f>IF(RES_hhdet_tes!L48=0,0,RES_hhdet_tes!L48*1000*11630/RES_hhdet_num!L43)</f>
        <v>33.118045084976664</v>
      </c>
      <c r="M48" s="98">
        <f>IF(RES_hhdet_tes!M48=0,0,RES_hhdet_tes!M48*1000*11630/RES_hhdet_num!M43)</f>
        <v>26.281953254004769</v>
      </c>
      <c r="N48" s="98">
        <f>IF(RES_hhdet_tes!N48=0,0,RES_hhdet_tes!N48*1000*11630/RES_hhdet_num!N43)</f>
        <v>28.074636730439185</v>
      </c>
      <c r="O48" s="98">
        <f>IF(RES_hhdet_tes!O48=0,0,RES_hhdet_tes!O48*1000*11630/RES_hhdet_num!O43)</f>
        <v>31.666639736865932</v>
      </c>
      <c r="P48" s="98">
        <f>IF(RES_hhdet_tes!P48=0,0,RES_hhdet_tes!P48*1000*11630/RES_hhdet_num!P43)</f>
        <v>28.149263804158803</v>
      </c>
      <c r="Q48" s="98">
        <f>IF(RES_hhdet_tes!Q48=0,0,RES_hhdet_tes!Q48*1000*11630/RES_hhdet_num!Q43)</f>
        <v>45.984505056051283</v>
      </c>
      <c r="R48" s="98">
        <f>IF(RES_hhdet_tes!R48=0,0,RES_hhdet_tes!R48*1000*11630/RES_hhdet_num!R43)</f>
        <v>44.206950605300477</v>
      </c>
      <c r="S48" s="98">
        <f>IF(RES_hhdet_tes!S48=0,0,RES_hhdet_tes!S48*1000*11630/RES_hhdet_num!S43)</f>
        <v>45.582237029674943</v>
      </c>
      <c r="T48" s="98">
        <f>IF(RES_hhdet_tes!T48=0,0,RES_hhdet_tes!T48*1000*11630/RES_hhdet_num!T43)</f>
        <v>46.575548699656323</v>
      </c>
      <c r="U48" s="98">
        <f>IF(RES_hhdet_tes!U48=0,0,RES_hhdet_tes!U48*1000*11630/RES_hhdet_num!U43)</f>
        <v>47.345823892018387</v>
      </c>
      <c r="V48" s="98">
        <f>IF(RES_hhdet_tes!V48=0,0,RES_hhdet_tes!V48*1000*11630/RES_hhdet_num!V43)</f>
        <v>72.416250644890553</v>
      </c>
      <c r="W48" s="98">
        <f>IF(RES_hhdet_tes!W48=0,0,RES_hhdet_tes!W48*1000*11630/RES_hhdet_num!W43)</f>
        <v>71.324068976434404</v>
      </c>
      <c r="DA48" s="63" t="s">
        <v>2454</v>
      </c>
    </row>
    <row r="49" spans="1:105" ht="12" customHeight="1" x14ac:dyDescent="0.25">
      <c r="A49" s="121" t="s">
        <v>55</v>
      </c>
      <c r="B49" s="122">
        <v>1245.790777461661</v>
      </c>
      <c r="C49" s="122">
        <v>1192.3505521166917</v>
      </c>
      <c r="D49" s="122">
        <v>1177.1915731184752</v>
      </c>
      <c r="E49" s="122">
        <v>1199.4054270421382</v>
      </c>
      <c r="F49" s="122">
        <v>1298.0393382794791</v>
      </c>
      <c r="G49" s="122">
        <v>1355.3155326949063</v>
      </c>
      <c r="H49" s="122">
        <v>1393.7007436448121</v>
      </c>
      <c r="I49" s="122">
        <v>1379.156013292059</v>
      </c>
      <c r="J49" s="122">
        <v>1408.6532565827592</v>
      </c>
      <c r="K49" s="122">
        <v>1425.9619988599288</v>
      </c>
      <c r="L49" s="122">
        <v>1396.779194023695</v>
      </c>
      <c r="M49" s="122">
        <v>1419.2784580157404</v>
      </c>
      <c r="N49" s="122">
        <v>1445.8368257059487</v>
      </c>
      <c r="O49" s="122">
        <v>1442.9004792362864</v>
      </c>
      <c r="P49" s="122">
        <v>1517.9949582953877</v>
      </c>
      <c r="Q49" s="122">
        <v>1537.3208523080602</v>
      </c>
      <c r="R49" s="122">
        <v>1515.3421185366224</v>
      </c>
      <c r="S49" s="122">
        <v>1524.0385037883534</v>
      </c>
      <c r="T49" s="122">
        <v>1530.9557225990309</v>
      </c>
      <c r="U49" s="122">
        <v>1524.7349307861575</v>
      </c>
      <c r="V49" s="122">
        <v>1465.324528788826</v>
      </c>
      <c r="W49" s="122">
        <v>1480.3232427787657</v>
      </c>
      <c r="DA49" s="130" t="s">
        <v>2455</v>
      </c>
    </row>
    <row r="50" spans="1:105" ht="12" customHeight="1" x14ac:dyDescent="0.25">
      <c r="A50" s="97" t="s">
        <v>138</v>
      </c>
      <c r="B50" s="98">
        <v>1236.5701038133395</v>
      </c>
      <c r="C50" s="98">
        <v>1200.5063842995357</v>
      </c>
      <c r="D50" s="98">
        <v>1112.5583182293419</v>
      </c>
      <c r="E50" s="98">
        <v>1157.1016319883445</v>
      </c>
      <c r="F50" s="98">
        <v>1349.2999232308291</v>
      </c>
      <c r="G50" s="98">
        <v>1407.3882217966295</v>
      </c>
      <c r="H50" s="98">
        <v>1388.6146980238057</v>
      </c>
      <c r="I50" s="98">
        <v>1285.5834613502705</v>
      </c>
      <c r="J50" s="98">
        <v>1495.5701089726711</v>
      </c>
      <c r="K50" s="98">
        <v>1422.7611105881861</v>
      </c>
      <c r="L50" s="98">
        <v>1384.0296244603635</v>
      </c>
      <c r="M50" s="98">
        <v>1468.8736581891776</v>
      </c>
      <c r="N50" s="98">
        <v>1433.8412700668794</v>
      </c>
      <c r="O50" s="98">
        <v>1422.7691279148105</v>
      </c>
      <c r="P50" s="98">
        <v>1529.2192502943337</v>
      </c>
      <c r="Q50" s="98">
        <v>1590.9236593579369</v>
      </c>
      <c r="R50" s="98">
        <v>1507.4514653246827</v>
      </c>
      <c r="S50" s="98">
        <v>1519.9345624338712</v>
      </c>
      <c r="T50" s="98">
        <v>1517.2073029153778</v>
      </c>
      <c r="U50" s="98">
        <v>1485.737667774594</v>
      </c>
      <c r="V50" s="98">
        <v>1478.034298276312</v>
      </c>
      <c r="W50" s="98">
        <v>1496.6988383491107</v>
      </c>
      <c r="DA50" s="63" t="s">
        <v>2456</v>
      </c>
    </row>
    <row r="51" spans="1:105" ht="12" customHeight="1" x14ac:dyDescent="0.25">
      <c r="A51" s="97" t="s">
        <v>137</v>
      </c>
      <c r="B51" s="98">
        <v>1236.5701038133393</v>
      </c>
      <c r="C51" s="98">
        <v>1200.5080891963762</v>
      </c>
      <c r="D51" s="98">
        <v>1112.5692883245447</v>
      </c>
      <c r="E51" s="98">
        <v>1157.0603408750148</v>
      </c>
      <c r="F51" s="98">
        <v>1349.277291613635</v>
      </c>
      <c r="G51" s="98">
        <v>1407.3766872821709</v>
      </c>
      <c r="H51" s="98">
        <v>1388.5665660430891</v>
      </c>
      <c r="I51" s="98">
        <v>1285.1734671641198</v>
      </c>
      <c r="J51" s="98">
        <v>1494.5332896732743</v>
      </c>
      <c r="K51" s="98">
        <v>1421.5162925242851</v>
      </c>
      <c r="L51" s="98">
        <v>1382.9809021294736</v>
      </c>
      <c r="M51" s="98">
        <v>1467.9422027248399</v>
      </c>
      <c r="N51" s="98">
        <v>1433.5129235866143</v>
      </c>
      <c r="O51" s="98">
        <v>1422.710677710244</v>
      </c>
      <c r="P51" s="98">
        <v>1528.422360576523</v>
      </c>
      <c r="Q51" s="98">
        <v>1589.3079413750288</v>
      </c>
      <c r="R51" s="98">
        <v>1505.8988221670461</v>
      </c>
      <c r="S51" s="98">
        <v>1518.400524408544</v>
      </c>
      <c r="T51" s="98">
        <v>1516.1138376788879</v>
      </c>
      <c r="U51" s="98">
        <v>1485.0627618606959</v>
      </c>
      <c r="V51" s="98">
        <v>1477.2847740314164</v>
      </c>
      <c r="W51" s="98">
        <v>1495.9878425434085</v>
      </c>
      <c r="DA51" s="63" t="s">
        <v>2457</v>
      </c>
    </row>
    <row r="52" spans="1:105" ht="12" customHeight="1" x14ac:dyDescent="0.25">
      <c r="A52" s="100" t="s">
        <v>216</v>
      </c>
      <c r="B52" s="101">
        <v>535.93228277703054</v>
      </c>
      <c r="C52" s="101">
        <v>508.20046876377143</v>
      </c>
      <c r="D52" s="101">
        <v>481.71236105362914</v>
      </c>
      <c r="E52" s="101">
        <v>509.56911136601934</v>
      </c>
      <c r="F52" s="101">
        <v>558.59161374393329</v>
      </c>
      <c r="G52" s="101">
        <v>594.86500851886001</v>
      </c>
      <c r="H52" s="101">
        <v>595.45114525312033</v>
      </c>
      <c r="I52" s="101">
        <v>581.46759552627236</v>
      </c>
      <c r="J52" s="101">
        <v>604.33594721914005</v>
      </c>
      <c r="K52" s="101">
        <v>589.44886538633841</v>
      </c>
      <c r="L52" s="101">
        <v>576.4936571995521</v>
      </c>
      <c r="M52" s="101">
        <v>596.2105949589253</v>
      </c>
      <c r="N52" s="101">
        <v>594.47627629780482</v>
      </c>
      <c r="O52" s="101">
        <v>499.61608418750859</v>
      </c>
      <c r="P52" s="101">
        <v>509.38884665302214</v>
      </c>
      <c r="Q52" s="101">
        <v>571.74179945890637</v>
      </c>
      <c r="R52" s="101">
        <v>650.31344461736853</v>
      </c>
      <c r="S52" s="101">
        <v>689.32046771235207</v>
      </c>
      <c r="T52" s="101">
        <v>649.0638645179323</v>
      </c>
      <c r="U52" s="101">
        <v>645.83971997257549</v>
      </c>
      <c r="V52" s="101">
        <v>561.47311810279621</v>
      </c>
      <c r="W52" s="101">
        <v>609.03427714186091</v>
      </c>
      <c r="DA52" s="131" t="s">
        <v>2458</v>
      </c>
    </row>
    <row r="53" spans="1:105" ht="12" customHeight="1" x14ac:dyDescent="0.25">
      <c r="A53" s="103" t="s">
        <v>52</v>
      </c>
      <c r="B53" s="104">
        <v>700.63782103630876</v>
      </c>
      <c r="C53" s="104">
        <v>692.30762043260484</v>
      </c>
      <c r="D53" s="104">
        <v>630.85692727091555</v>
      </c>
      <c r="E53" s="104">
        <v>647.4912295089955</v>
      </c>
      <c r="F53" s="104">
        <v>790.68567786970198</v>
      </c>
      <c r="G53" s="104">
        <v>812.5116787633109</v>
      </c>
      <c r="H53" s="104">
        <v>793.11542078996865</v>
      </c>
      <c r="I53" s="104">
        <v>703.70587163784739</v>
      </c>
      <c r="J53" s="104">
        <v>890.19734245413451</v>
      </c>
      <c r="K53" s="104">
        <v>832.06742713794642</v>
      </c>
      <c r="L53" s="104">
        <v>806.48724492992142</v>
      </c>
      <c r="M53" s="104">
        <v>871.73160776591499</v>
      </c>
      <c r="N53" s="104">
        <v>839.0366472888096</v>
      </c>
      <c r="O53" s="104">
        <v>923.09459352273552</v>
      </c>
      <c r="P53" s="104">
        <v>1019.033513923501</v>
      </c>
      <c r="Q53" s="104">
        <v>1017.5661419161224</v>
      </c>
      <c r="R53" s="104">
        <v>855.58537754967745</v>
      </c>
      <c r="S53" s="104">
        <v>829.08005669619195</v>
      </c>
      <c r="T53" s="104">
        <v>867.04997316095569</v>
      </c>
      <c r="U53" s="104">
        <v>839.22304188812029</v>
      </c>
      <c r="V53" s="104">
        <v>915.81165592862044</v>
      </c>
      <c r="W53" s="104">
        <v>886.95356540154785</v>
      </c>
      <c r="DA53" s="132" t="s">
        <v>2459</v>
      </c>
    </row>
    <row r="54" spans="1:105" ht="12" customHeight="1" x14ac:dyDescent="0.25">
      <c r="A54" s="106" t="s">
        <v>122</v>
      </c>
      <c r="B54" s="101">
        <v>1248.7789703840158</v>
      </c>
      <c r="C54" s="101">
        <v>1189.5998051107499</v>
      </c>
      <c r="D54" s="101">
        <v>1200.6784316912872</v>
      </c>
      <c r="E54" s="101">
        <v>1215.9669627051114</v>
      </c>
      <c r="F54" s="101">
        <v>1276.5239122107555</v>
      </c>
      <c r="G54" s="101">
        <v>1331.9024345492048</v>
      </c>
      <c r="H54" s="101">
        <v>1396.1655522028702</v>
      </c>
      <c r="I54" s="101">
        <v>1428.3032476690319</v>
      </c>
      <c r="J54" s="101">
        <v>1359.0853153079311</v>
      </c>
      <c r="K54" s="101">
        <v>1428.033015244228</v>
      </c>
      <c r="L54" s="101">
        <v>1405.3905666311437</v>
      </c>
      <c r="M54" s="101">
        <v>1384.4193973660808</v>
      </c>
      <c r="N54" s="101">
        <v>1454.4074025126749</v>
      </c>
      <c r="O54" s="101">
        <v>1457.2017042631687</v>
      </c>
      <c r="P54" s="101">
        <v>1510.1708782319624</v>
      </c>
      <c r="Q54" s="101">
        <v>1500.3490298290865</v>
      </c>
      <c r="R54" s="101">
        <v>1520.8051425126023</v>
      </c>
      <c r="S54" s="101">
        <v>1526.8867109788971</v>
      </c>
      <c r="T54" s="101">
        <v>1539.4623143400172</v>
      </c>
      <c r="U54" s="101">
        <v>1548.3546312339174</v>
      </c>
      <c r="V54" s="101">
        <v>1457.2132033880275</v>
      </c>
      <c r="W54" s="101">
        <v>1469.3092909241586</v>
      </c>
      <c r="DA54" s="131" t="s">
        <v>2460</v>
      </c>
    </row>
    <row r="55" spans="1:105" ht="12" customHeight="1" x14ac:dyDescent="0.25">
      <c r="A55" s="107" t="s">
        <v>121</v>
      </c>
      <c r="B55" s="104">
        <v>1248.7789703840158</v>
      </c>
      <c r="C55" s="104">
        <v>1189.6199673702631</v>
      </c>
      <c r="D55" s="104">
        <v>1200.6348084758163</v>
      </c>
      <c r="E55" s="104">
        <v>1215.6740534476792</v>
      </c>
      <c r="F55" s="104">
        <v>1276.3943733623287</v>
      </c>
      <c r="G55" s="104">
        <v>1331.870492275026</v>
      </c>
      <c r="H55" s="104">
        <v>1396.2221748430145</v>
      </c>
      <c r="I55" s="104">
        <v>1428.1427605514173</v>
      </c>
      <c r="J55" s="104">
        <v>1358.4969776325026</v>
      </c>
      <c r="K55" s="104">
        <v>1426.6834251015998</v>
      </c>
      <c r="L55" s="104">
        <v>1404.1172964471828</v>
      </c>
      <c r="M55" s="104">
        <v>1383.5175178993027</v>
      </c>
      <c r="N55" s="104">
        <v>1454.2078068625781</v>
      </c>
      <c r="O55" s="104">
        <v>1457.2900078347645</v>
      </c>
      <c r="P55" s="104">
        <v>1509.754838921466</v>
      </c>
      <c r="Q55" s="104">
        <v>1499.620960172907</v>
      </c>
      <c r="R55" s="104">
        <v>1519.5080629710772</v>
      </c>
      <c r="S55" s="104">
        <v>1525.429255435919</v>
      </c>
      <c r="T55" s="104">
        <v>1538.6305329668501</v>
      </c>
      <c r="U55" s="104">
        <v>1548.1248471763677</v>
      </c>
      <c r="V55" s="104">
        <v>1457.2603138493948</v>
      </c>
      <c r="W55" s="104">
        <v>1469.4484288824997</v>
      </c>
      <c r="DA55" s="132" t="s">
        <v>2461</v>
      </c>
    </row>
    <row r="56" spans="1:105" ht="12" customHeight="1" x14ac:dyDescent="0.25">
      <c r="A56" s="108" t="s">
        <v>53</v>
      </c>
      <c r="B56" s="98">
        <v>541.22883103436709</v>
      </c>
      <c r="C56" s="98">
        <v>503.59177244537983</v>
      </c>
      <c r="D56" s="98">
        <v>519.85897909075618</v>
      </c>
      <c r="E56" s="98">
        <v>535.42739400661867</v>
      </c>
      <c r="F56" s="98">
        <v>528.38382382905138</v>
      </c>
      <c r="G56" s="98">
        <v>562.92529133378559</v>
      </c>
      <c r="H56" s="98">
        <v>598.74600727611562</v>
      </c>
      <c r="I56" s="98">
        <v>646.43030602153476</v>
      </c>
      <c r="J56" s="98">
        <v>548.79959387376016</v>
      </c>
      <c r="K56" s="98">
        <v>591.57407714964131</v>
      </c>
      <c r="L56" s="98">
        <v>585.3142846338319</v>
      </c>
      <c r="M56" s="98">
        <v>561.58312533089816</v>
      </c>
      <c r="N56" s="98">
        <v>602.98530418088944</v>
      </c>
      <c r="O56" s="98">
        <v>511.8312274728554</v>
      </c>
      <c r="P56" s="98">
        <v>503.18787566035905</v>
      </c>
      <c r="Q56" s="98">
        <v>538.85635342637272</v>
      </c>
      <c r="R56" s="98">
        <v>656.25625556193006</v>
      </c>
      <c r="S56" s="98">
        <v>692.68922018255523</v>
      </c>
      <c r="T56" s="98">
        <v>658.98817093570005</v>
      </c>
      <c r="U56" s="98">
        <v>673.64389281297224</v>
      </c>
      <c r="V56" s="98">
        <v>554.11781413688175</v>
      </c>
      <c r="W56" s="98">
        <v>597.86176824023551</v>
      </c>
      <c r="DA56" s="63" t="s">
        <v>2462</v>
      </c>
    </row>
    <row r="57" spans="1:105" ht="12" customHeight="1" x14ac:dyDescent="0.25">
      <c r="A57" s="108" t="s">
        <v>52</v>
      </c>
      <c r="B57" s="98">
        <v>707.5501393496487</v>
      </c>
      <c r="C57" s="98">
        <v>686.02819492488334</v>
      </c>
      <c r="D57" s="98">
        <v>680.77582938505998</v>
      </c>
      <c r="E57" s="98">
        <v>680.2466594410605</v>
      </c>
      <c r="F57" s="98">
        <v>748.0105495332773</v>
      </c>
      <c r="G57" s="98">
        <v>768.94520094124073</v>
      </c>
      <c r="H57" s="98">
        <v>797.47616756689888</v>
      </c>
      <c r="I57" s="98">
        <v>781.71245452988273</v>
      </c>
      <c r="J57" s="98">
        <v>809.69738375874272</v>
      </c>
      <c r="K57" s="98">
        <v>835.10934795195851</v>
      </c>
      <c r="L57" s="98">
        <v>818.80301181335096</v>
      </c>
      <c r="M57" s="98">
        <v>821.93439256840429</v>
      </c>
      <c r="N57" s="98">
        <v>851.22250268168875</v>
      </c>
      <c r="O57" s="98">
        <v>945.45878036190925</v>
      </c>
      <c r="P57" s="98">
        <v>1006.5669632611069</v>
      </c>
      <c r="Q57" s="98">
        <v>960.76460674653413</v>
      </c>
      <c r="R57" s="98">
        <v>863.25180740914686</v>
      </c>
      <c r="S57" s="98">
        <v>832.74003525336354</v>
      </c>
      <c r="T57" s="98">
        <v>879.64236203114967</v>
      </c>
      <c r="U57" s="98">
        <v>874.48095436339554</v>
      </c>
      <c r="V57" s="98">
        <v>903.14249971251297</v>
      </c>
      <c r="W57" s="98">
        <v>871.58666064226429</v>
      </c>
      <c r="DA57" s="63" t="s">
        <v>2463</v>
      </c>
    </row>
    <row r="58" spans="1:105" ht="12" customHeight="1" x14ac:dyDescent="0.25">
      <c r="A58" s="121" t="s">
        <v>54</v>
      </c>
      <c r="B58" s="122">
        <v>230.73806906868674</v>
      </c>
      <c r="C58" s="122">
        <v>229.2756653422006</v>
      </c>
      <c r="D58" s="122">
        <v>225.0815439448036</v>
      </c>
      <c r="E58" s="122">
        <v>244.47868921626556</v>
      </c>
      <c r="F58" s="122">
        <v>246.65325787135083</v>
      </c>
      <c r="G58" s="122">
        <v>256.99400270229307</v>
      </c>
      <c r="H58" s="122">
        <v>249.88690087302948</v>
      </c>
      <c r="I58" s="122">
        <v>245.22488668675365</v>
      </c>
      <c r="J58" s="122">
        <v>214.32925299860679</v>
      </c>
      <c r="K58" s="122">
        <v>222.53634069742836</v>
      </c>
      <c r="L58" s="122">
        <v>221.40761385022776</v>
      </c>
      <c r="M58" s="122">
        <v>209.25211547492003</v>
      </c>
      <c r="N58" s="122">
        <v>219.40713880145611</v>
      </c>
      <c r="O58" s="122">
        <v>221.26064747307075</v>
      </c>
      <c r="P58" s="122">
        <v>225.27299219406959</v>
      </c>
      <c r="Q58" s="122">
        <v>235.81399075283039</v>
      </c>
      <c r="R58" s="122">
        <v>236.58167561583429</v>
      </c>
      <c r="S58" s="122">
        <v>237.33773634841234</v>
      </c>
      <c r="T58" s="122">
        <v>237.30340777628285</v>
      </c>
      <c r="U58" s="122">
        <v>234.7763629413295</v>
      </c>
      <c r="V58" s="122">
        <v>245.39126432727355</v>
      </c>
      <c r="W58" s="122">
        <v>246.32362225474949</v>
      </c>
      <c r="DA58" s="130" t="s">
        <v>2464</v>
      </c>
    </row>
    <row r="59" spans="1:105" ht="12" customHeight="1" x14ac:dyDescent="0.25">
      <c r="A59" s="97" t="s">
        <v>50</v>
      </c>
      <c r="B59" s="98">
        <v>231.33101504069356</v>
      </c>
      <c r="C59" s="98">
        <v>224.21145176141181</v>
      </c>
      <c r="D59" s="98">
        <v>223.06259700960379</v>
      </c>
      <c r="E59" s="98">
        <v>248.45967217292136</v>
      </c>
      <c r="F59" s="98">
        <v>247.36671658539268</v>
      </c>
      <c r="G59" s="98">
        <v>243.35995412788097</v>
      </c>
      <c r="H59" s="98">
        <v>253.33950819732181</v>
      </c>
      <c r="I59" s="98">
        <v>249.29366621613585</v>
      </c>
      <c r="J59" s="98">
        <v>211.47849071848859</v>
      </c>
      <c r="K59" s="98">
        <v>227.00623032067304</v>
      </c>
      <c r="L59" s="98">
        <v>217.86540315285896</v>
      </c>
      <c r="M59" s="98">
        <v>216.92997681763558</v>
      </c>
      <c r="N59" s="98">
        <v>218.91128972618304</v>
      </c>
      <c r="O59" s="98">
        <v>216.71354855405531</v>
      </c>
      <c r="P59" s="98">
        <v>236.0535668706024</v>
      </c>
      <c r="Q59" s="98">
        <v>226.97856516944361</v>
      </c>
      <c r="R59" s="98">
        <v>242.62921460884712</v>
      </c>
      <c r="S59" s="98">
        <v>238.52464229293574</v>
      </c>
      <c r="T59" s="98">
        <v>236.38355803105526</v>
      </c>
      <c r="U59" s="98">
        <v>245.41927198219784</v>
      </c>
      <c r="V59" s="98">
        <v>235.79751566558667</v>
      </c>
      <c r="W59" s="98">
        <v>246.36761501296598</v>
      </c>
      <c r="DA59" s="63" t="s">
        <v>2465</v>
      </c>
    </row>
    <row r="60" spans="1:105" ht="12" customHeight="1" x14ac:dyDescent="0.25">
      <c r="A60" s="109" t="s">
        <v>120</v>
      </c>
      <c r="B60" s="33">
        <v>230.71525112710856</v>
      </c>
      <c r="C60" s="33">
        <v>229.47723702734305</v>
      </c>
      <c r="D60" s="33">
        <v>225.16764603482116</v>
      </c>
      <c r="E60" s="33">
        <v>244.29851916885616</v>
      </c>
      <c r="F60" s="33">
        <v>246.6184102922378</v>
      </c>
      <c r="G60" s="33">
        <v>257.70867395308034</v>
      </c>
      <c r="H60" s="33">
        <v>249.68696498134074</v>
      </c>
      <c r="I60" s="33">
        <v>244.97316728904912</v>
      </c>
      <c r="J60" s="33">
        <v>214.51498610436136</v>
      </c>
      <c r="K60" s="33">
        <v>222.22483777369186</v>
      </c>
      <c r="L60" s="33">
        <v>221.66414750543282</v>
      </c>
      <c r="M60" s="33">
        <v>208.67007881892741</v>
      </c>
      <c r="N60" s="33">
        <v>219.44565174625748</v>
      </c>
      <c r="O60" s="33">
        <v>221.61563972917656</v>
      </c>
      <c r="P60" s="33">
        <v>224.42260317739886</v>
      </c>
      <c r="Q60" s="33">
        <v>236.50822251366847</v>
      </c>
      <c r="R60" s="33">
        <v>236.10361623717492</v>
      </c>
      <c r="S60" s="33">
        <v>237.24356426964499</v>
      </c>
      <c r="T60" s="33">
        <v>237.37564024297652</v>
      </c>
      <c r="U60" s="33">
        <v>233.9617613767316</v>
      </c>
      <c r="V60" s="33">
        <v>246.07445071193078</v>
      </c>
      <c r="W60" s="33">
        <v>246.32062395512372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11654.333239761816</v>
      </c>
      <c r="C62" s="117">
        <f t="shared" si="21"/>
        <v>12363.686184109558</v>
      </c>
      <c r="D62" s="117">
        <f t="shared" si="21"/>
        <v>11658.162813409514</v>
      </c>
      <c r="E62" s="117">
        <f t="shared" si="21"/>
        <v>12072.239053151643</v>
      </c>
      <c r="F62" s="117">
        <f t="shared" si="21"/>
        <v>11591.571206360117</v>
      </c>
      <c r="G62" s="117">
        <f t="shared" si="21"/>
        <v>11172.26716261712</v>
      </c>
      <c r="H62" s="117">
        <f t="shared" si="21"/>
        <v>11043.177641407248</v>
      </c>
      <c r="I62" s="117">
        <f t="shared" si="21"/>
        <v>10324.551286885031</v>
      </c>
      <c r="J62" s="117">
        <f t="shared" si="21"/>
        <v>11093.066332069755</v>
      </c>
      <c r="K62" s="117">
        <f t="shared" si="21"/>
        <v>11037.366736402357</v>
      </c>
      <c r="L62" s="117">
        <f t="shared" si="21"/>
        <v>12709.177064612188</v>
      </c>
      <c r="M62" s="117">
        <f t="shared" si="21"/>
        <v>9940.7322892995726</v>
      </c>
      <c r="N62" s="117">
        <f t="shared" si="21"/>
        <v>11268.21001932294</v>
      </c>
      <c r="O62" s="117">
        <f t="shared" si="21"/>
        <v>12479.765061228285</v>
      </c>
      <c r="P62" s="117">
        <f t="shared" si="21"/>
        <v>9752.0903654373378</v>
      </c>
      <c r="Q62" s="117">
        <f t="shared" si="21"/>
        <v>10718.914156409472</v>
      </c>
      <c r="R62" s="117">
        <f t="shared" ref="R62:V62" si="22">R63+R66+R68+R77</f>
        <v>11473.48846774917</v>
      </c>
      <c r="S62" s="117">
        <f t="shared" si="22"/>
        <v>11345.825083839411</v>
      </c>
      <c r="T62" s="117">
        <f t="shared" si="22"/>
        <v>11410.100004398746</v>
      </c>
      <c r="U62" s="117">
        <f t="shared" si="22"/>
        <v>11378.372271744913</v>
      </c>
      <c r="V62" s="117">
        <f t="shared" si="22"/>
        <v>10936.791475722692</v>
      </c>
      <c r="W62" s="117">
        <f t="shared" ref="W62" si="23">W63+W66+W68+W77</f>
        <v>12742.364576349826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10207.250684436856</v>
      </c>
      <c r="C63" s="122">
        <f t="shared" si="24"/>
        <v>10924.055213814268</v>
      </c>
      <c r="D63" s="122">
        <f t="shared" si="24"/>
        <v>10234.442581921332</v>
      </c>
      <c r="E63" s="122">
        <f t="shared" si="24"/>
        <v>10649.715676073023</v>
      </c>
      <c r="F63" s="122">
        <f t="shared" si="24"/>
        <v>10012.827970326687</v>
      </c>
      <c r="G63" s="122">
        <f t="shared" si="24"/>
        <v>9572.5841078458379</v>
      </c>
      <c r="H63" s="122">
        <f t="shared" si="24"/>
        <v>9368.7965610178962</v>
      </c>
      <c r="I63" s="122">
        <f t="shared" si="24"/>
        <v>8724.601068978609</v>
      </c>
      <c r="J63" s="122">
        <f t="shared" si="24"/>
        <v>9434.1508807961618</v>
      </c>
      <c r="K63" s="122">
        <f t="shared" si="24"/>
        <v>9302.3875432546429</v>
      </c>
      <c r="L63" s="122">
        <f t="shared" si="24"/>
        <v>10991.01600269892</v>
      </c>
      <c r="M63" s="122">
        <f t="shared" si="24"/>
        <v>8357.1785457400729</v>
      </c>
      <c r="N63" s="122">
        <f t="shared" si="24"/>
        <v>9534.7880577452815</v>
      </c>
      <c r="O63" s="122">
        <f t="shared" si="24"/>
        <v>10741.055330685178</v>
      </c>
      <c r="P63" s="122">
        <f t="shared" si="24"/>
        <v>8010.8259845261864</v>
      </c>
      <c r="Q63" s="122">
        <f t="shared" si="24"/>
        <v>8979.9556243748284</v>
      </c>
      <c r="R63" s="122">
        <f t="shared" ref="R63:V63" si="25">SUM(R64:R65)</f>
        <v>9636.7695165664391</v>
      </c>
      <c r="S63" s="122">
        <f t="shared" si="25"/>
        <v>9537.9681675916509</v>
      </c>
      <c r="T63" s="122">
        <f t="shared" si="25"/>
        <v>9588.7795957018698</v>
      </c>
      <c r="U63" s="122">
        <f t="shared" si="25"/>
        <v>9526.5971716372624</v>
      </c>
      <c r="V63" s="122">
        <f t="shared" si="25"/>
        <v>9220.5600368781234</v>
      </c>
      <c r="W63" s="122">
        <f t="shared" ref="W63" si="26">SUM(W64:W65)</f>
        <v>10880.694421216918</v>
      </c>
      <c r="DA63" s="130" t="s">
        <v>2468</v>
      </c>
    </row>
    <row r="64" spans="1:105" ht="12" customHeight="1" x14ac:dyDescent="0.25">
      <c r="A64" s="97" t="s">
        <v>217</v>
      </c>
      <c r="B64" s="98">
        <v>9963.2701074107772</v>
      </c>
      <c r="C64" s="98">
        <v>10668.58465055363</v>
      </c>
      <c r="D64" s="98">
        <v>10000.860822159495</v>
      </c>
      <c r="E64" s="98">
        <v>10410.767404015663</v>
      </c>
      <c r="F64" s="98">
        <v>9788.3222800156746</v>
      </c>
      <c r="G64" s="98">
        <v>9361.3316723667776</v>
      </c>
      <c r="H64" s="98">
        <v>9166.6226103635618</v>
      </c>
      <c r="I64" s="98">
        <v>8538.922840986248</v>
      </c>
      <c r="J64" s="98">
        <v>9233.2519915165212</v>
      </c>
      <c r="K64" s="98">
        <v>9106.6469993875216</v>
      </c>
      <c r="L64" s="98">
        <v>10762.933124460762</v>
      </c>
      <c r="M64" s="98">
        <v>8186.0868820065543</v>
      </c>
      <c r="N64" s="98">
        <v>9341.2992600546495</v>
      </c>
      <c r="O64" s="98">
        <v>10525.116700645316</v>
      </c>
      <c r="P64" s="98">
        <v>7851.0931325795391</v>
      </c>
      <c r="Q64" s="98">
        <v>8802.3961585728321</v>
      </c>
      <c r="R64" s="98">
        <v>9447.1289640537634</v>
      </c>
      <c r="S64" s="98">
        <v>9351.4877768204697</v>
      </c>
      <c r="T64" s="98">
        <v>9401.8513977293405</v>
      </c>
      <c r="U64" s="98">
        <v>9341.0507217789218</v>
      </c>
      <c r="V64" s="98">
        <v>9043.8429962969276</v>
      </c>
      <c r="W64" s="98">
        <v>10670.485077880352</v>
      </c>
      <c r="DA64" s="63" t="s">
        <v>2469</v>
      </c>
    </row>
    <row r="65" spans="1:105" ht="12" customHeight="1" x14ac:dyDescent="0.25">
      <c r="A65" s="97" t="s">
        <v>53</v>
      </c>
      <c r="B65" s="98">
        <v>243.98057702607849</v>
      </c>
      <c r="C65" s="98">
        <v>255.47056326063816</v>
      </c>
      <c r="D65" s="98">
        <v>233.58175976183668</v>
      </c>
      <c r="E65" s="98">
        <v>238.94827205736038</v>
      </c>
      <c r="F65" s="98">
        <v>224.50569031101188</v>
      </c>
      <c r="G65" s="98">
        <v>211.25243547905973</v>
      </c>
      <c r="H65" s="98">
        <v>202.17395065433439</v>
      </c>
      <c r="I65" s="98">
        <v>185.67822799236117</v>
      </c>
      <c r="J65" s="98">
        <v>200.89888927964</v>
      </c>
      <c r="K65" s="98">
        <v>195.74054386712211</v>
      </c>
      <c r="L65" s="98">
        <v>228.08287823815851</v>
      </c>
      <c r="M65" s="98">
        <v>171.09166373351829</v>
      </c>
      <c r="N65" s="98">
        <v>193.48879769063208</v>
      </c>
      <c r="O65" s="98">
        <v>215.93863003986243</v>
      </c>
      <c r="P65" s="98">
        <v>159.732851946647</v>
      </c>
      <c r="Q65" s="98">
        <v>177.55946580199571</v>
      </c>
      <c r="R65" s="98">
        <v>189.6405525126755</v>
      </c>
      <c r="S65" s="98">
        <v>186.48039077118207</v>
      </c>
      <c r="T65" s="98">
        <v>186.92819797252912</v>
      </c>
      <c r="U65" s="98">
        <v>185.54644985834014</v>
      </c>
      <c r="V65" s="98">
        <v>176.71704058119502</v>
      </c>
      <c r="W65" s="98">
        <v>210.20934333656598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3.8670343647744669</v>
      </c>
      <c r="C66" s="122">
        <f t="shared" si="27"/>
        <v>5.124602398603983</v>
      </c>
      <c r="D66" s="122">
        <f t="shared" si="27"/>
        <v>6.2861644762827762</v>
      </c>
      <c r="E66" s="122">
        <f t="shared" si="27"/>
        <v>18.816398162739944</v>
      </c>
      <c r="F66" s="122">
        <f t="shared" si="27"/>
        <v>9.2173857581018108</v>
      </c>
      <c r="G66" s="122">
        <f t="shared" si="27"/>
        <v>12.997181709919197</v>
      </c>
      <c r="H66" s="122">
        <f t="shared" si="27"/>
        <v>33.406895193852975</v>
      </c>
      <c r="I66" s="122">
        <f t="shared" si="27"/>
        <v>16.92138044644344</v>
      </c>
      <c r="J66" s="122">
        <f t="shared" si="27"/>
        <v>21.058930403976408</v>
      </c>
      <c r="K66" s="122">
        <f t="shared" si="27"/>
        <v>24.570829498142619</v>
      </c>
      <c r="L66" s="122">
        <f t="shared" si="27"/>
        <v>35.757834560934725</v>
      </c>
      <c r="M66" s="122">
        <f t="shared" si="27"/>
        <v>28.685618748511278</v>
      </c>
      <c r="N66" s="122">
        <f t="shared" si="27"/>
        <v>30.404169691333426</v>
      </c>
      <c r="O66" s="122">
        <f t="shared" si="27"/>
        <v>33.916942857847886</v>
      </c>
      <c r="P66" s="122">
        <f t="shared" si="27"/>
        <v>28.672482537256396</v>
      </c>
      <c r="Q66" s="122">
        <f t="shared" si="27"/>
        <v>43.422394115737845</v>
      </c>
      <c r="R66" s="122">
        <f t="shared" si="27"/>
        <v>41.104038281298244</v>
      </c>
      <c r="S66" s="122">
        <f t="shared" si="27"/>
        <v>42.514194998935523</v>
      </c>
      <c r="T66" s="122">
        <f t="shared" si="27"/>
        <v>44.092545465822148</v>
      </c>
      <c r="U66" s="122">
        <f t="shared" si="27"/>
        <v>46.318205403715467</v>
      </c>
      <c r="V66" s="122">
        <f t="shared" si="27"/>
        <v>72.755232066954761</v>
      </c>
      <c r="W66" s="122">
        <f t="shared" si="27"/>
        <v>73.076427000855134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3.8670343647744669</v>
      </c>
      <c r="C67" s="98">
        <f>IF(RES_hhdet_tes!C67=0,0,RES_hhdet_tes!C67*1000*11630/RES_hhdet_num!C62)</f>
        <v>5.124602398603983</v>
      </c>
      <c r="D67" s="98">
        <f>IF(RES_hhdet_tes!D67=0,0,RES_hhdet_tes!D67*1000*11630/RES_hhdet_num!D62)</f>
        <v>6.2861644762827762</v>
      </c>
      <c r="E67" s="98">
        <f>IF(RES_hhdet_tes!E67=0,0,RES_hhdet_tes!E67*1000*11630/RES_hhdet_num!E62)</f>
        <v>18.816398162739944</v>
      </c>
      <c r="F67" s="98">
        <f>IF(RES_hhdet_tes!F67=0,0,RES_hhdet_tes!F67*1000*11630/RES_hhdet_num!F62)</f>
        <v>9.2173857581018108</v>
      </c>
      <c r="G67" s="98">
        <f>IF(RES_hhdet_tes!G67=0,0,RES_hhdet_tes!G67*1000*11630/RES_hhdet_num!G62)</f>
        <v>12.997181709919197</v>
      </c>
      <c r="H67" s="98">
        <f>IF(RES_hhdet_tes!H67=0,0,RES_hhdet_tes!H67*1000*11630/RES_hhdet_num!H62)</f>
        <v>33.406895193852975</v>
      </c>
      <c r="I67" s="98">
        <f>IF(RES_hhdet_tes!I67=0,0,RES_hhdet_tes!I67*1000*11630/RES_hhdet_num!I62)</f>
        <v>16.92138044644344</v>
      </c>
      <c r="J67" s="98">
        <f>IF(RES_hhdet_tes!J67=0,0,RES_hhdet_tes!J67*1000*11630/RES_hhdet_num!J62)</f>
        <v>21.058930403976408</v>
      </c>
      <c r="K67" s="98">
        <f>IF(RES_hhdet_tes!K67=0,0,RES_hhdet_tes!K67*1000*11630/RES_hhdet_num!K62)</f>
        <v>24.570829498142619</v>
      </c>
      <c r="L67" s="98">
        <f>IF(RES_hhdet_tes!L67=0,0,RES_hhdet_tes!L67*1000*11630/RES_hhdet_num!L62)</f>
        <v>35.757834560934725</v>
      </c>
      <c r="M67" s="98">
        <f>IF(RES_hhdet_tes!M67=0,0,RES_hhdet_tes!M67*1000*11630/RES_hhdet_num!M62)</f>
        <v>28.685618748511278</v>
      </c>
      <c r="N67" s="98">
        <f>IF(RES_hhdet_tes!N67=0,0,RES_hhdet_tes!N67*1000*11630/RES_hhdet_num!N62)</f>
        <v>30.404169691333426</v>
      </c>
      <c r="O67" s="98">
        <f>IF(RES_hhdet_tes!O67=0,0,RES_hhdet_tes!O67*1000*11630/RES_hhdet_num!O62)</f>
        <v>33.916942857847886</v>
      </c>
      <c r="P67" s="98">
        <f>IF(RES_hhdet_tes!P67=0,0,RES_hhdet_tes!P67*1000*11630/RES_hhdet_num!P62)</f>
        <v>28.672482537256396</v>
      </c>
      <c r="Q67" s="98">
        <f>IF(RES_hhdet_tes!Q67=0,0,RES_hhdet_tes!Q67*1000*11630/RES_hhdet_num!Q62)</f>
        <v>43.422394115737845</v>
      </c>
      <c r="R67" s="98">
        <f>IF(RES_hhdet_tes!R67=0,0,RES_hhdet_tes!R67*1000*11630/RES_hhdet_num!R62)</f>
        <v>41.104038281298244</v>
      </c>
      <c r="S67" s="98">
        <f>IF(RES_hhdet_tes!S67=0,0,RES_hhdet_tes!S67*1000*11630/RES_hhdet_num!S62)</f>
        <v>42.514194998935523</v>
      </c>
      <c r="T67" s="98">
        <f>IF(RES_hhdet_tes!T67=0,0,RES_hhdet_tes!T67*1000*11630/RES_hhdet_num!T62)</f>
        <v>44.092545465822148</v>
      </c>
      <c r="U67" s="98">
        <f>IF(RES_hhdet_tes!U67=0,0,RES_hhdet_tes!U67*1000*11630/RES_hhdet_num!U62)</f>
        <v>46.318205403715467</v>
      </c>
      <c r="V67" s="98">
        <f>IF(RES_hhdet_tes!V67=0,0,RES_hhdet_tes!V67*1000*11630/RES_hhdet_num!V62)</f>
        <v>72.755232066954761</v>
      </c>
      <c r="W67" s="98">
        <f>IF(RES_hhdet_tes!W67=0,0,RES_hhdet_tes!W67*1000*11630/RES_hhdet_num!W62)</f>
        <v>73.076427000855134</v>
      </c>
      <c r="DA67" s="63" t="s">
        <v>2472</v>
      </c>
    </row>
    <row r="68" spans="1:105" ht="12" customHeight="1" x14ac:dyDescent="0.25">
      <c r="A68" s="121" t="s">
        <v>55</v>
      </c>
      <c r="B68" s="122">
        <v>1216.2668680583868</v>
      </c>
      <c r="C68" s="122">
        <v>1203.4814008551907</v>
      </c>
      <c r="D68" s="122">
        <v>1191.8601890761156</v>
      </c>
      <c r="E68" s="122">
        <v>1164.7819863346315</v>
      </c>
      <c r="F68" s="122">
        <v>1319.3526752706407</v>
      </c>
      <c r="G68" s="122">
        <v>1331.1161200389899</v>
      </c>
      <c r="H68" s="122">
        <v>1387.0678931986454</v>
      </c>
      <c r="I68" s="122">
        <v>1331.104871287785</v>
      </c>
      <c r="J68" s="122">
        <v>1431.3749356769595</v>
      </c>
      <c r="K68" s="122">
        <v>1487.445959149735</v>
      </c>
      <c r="L68" s="122">
        <v>1457.3318419515219</v>
      </c>
      <c r="M68" s="122">
        <v>1347.8323506603433</v>
      </c>
      <c r="N68" s="122">
        <v>1481.1506665400454</v>
      </c>
      <c r="O68" s="122">
        <v>1482.318173894718</v>
      </c>
      <c r="P68" s="122">
        <v>1488.1062395749227</v>
      </c>
      <c r="Q68" s="122">
        <v>1461.208837267606</v>
      </c>
      <c r="R68" s="122">
        <v>1553.0324157030816</v>
      </c>
      <c r="S68" s="122">
        <v>1526.4587726461982</v>
      </c>
      <c r="T68" s="122">
        <v>1541.869471986879</v>
      </c>
      <c r="U68" s="122">
        <v>1576.4001143755449</v>
      </c>
      <c r="V68" s="122">
        <v>1396.8344883697155</v>
      </c>
      <c r="W68" s="122">
        <v>1542.2002325232927</v>
      </c>
      <c r="DA68" s="130" t="s">
        <v>2473</v>
      </c>
    </row>
    <row r="69" spans="1:105" ht="12" customHeight="1" x14ac:dyDescent="0.25">
      <c r="A69" s="97" t="s">
        <v>134</v>
      </c>
      <c r="B69" s="98">
        <v>1207.928607987476</v>
      </c>
      <c r="C69" s="98">
        <v>1207.4668514660812</v>
      </c>
      <c r="D69" s="98">
        <v>1189.4570235454826</v>
      </c>
      <c r="E69" s="98">
        <v>1151.3278398448792</v>
      </c>
      <c r="F69" s="98">
        <v>1330.5829524490848</v>
      </c>
      <c r="G69" s="98">
        <v>1331.0769507105806</v>
      </c>
      <c r="H69" s="98">
        <v>1385.205088275158</v>
      </c>
      <c r="I69" s="98">
        <v>1314.1951818089158</v>
      </c>
      <c r="J69" s="98">
        <v>1437.5482072948646</v>
      </c>
      <c r="K69" s="98">
        <v>1490.2385371882397</v>
      </c>
      <c r="L69" s="98">
        <v>1458.2941813012426</v>
      </c>
      <c r="M69" s="98">
        <v>1347.2000768194885</v>
      </c>
      <c r="N69" s="98">
        <v>1481.6339631565363</v>
      </c>
      <c r="O69" s="98">
        <v>1482.8771469858907</v>
      </c>
      <c r="P69" s="98">
        <v>1487.909710081494</v>
      </c>
      <c r="Q69" s="98">
        <v>1460.4642341801939</v>
      </c>
      <c r="R69" s="98">
        <v>1554.1954049317715</v>
      </c>
      <c r="S69" s="98">
        <v>1526.8839553538439</v>
      </c>
      <c r="T69" s="98">
        <v>1542.2454828693299</v>
      </c>
      <c r="U69" s="98">
        <v>1577.121397199619</v>
      </c>
      <c r="V69" s="98">
        <v>1395.6892226096732</v>
      </c>
      <c r="W69" s="98">
        <v>1544.5880254800034</v>
      </c>
      <c r="DA69" s="63" t="s">
        <v>2474</v>
      </c>
    </row>
    <row r="70" spans="1:105" ht="12" customHeight="1" x14ac:dyDescent="0.25">
      <c r="A70" s="97" t="s">
        <v>133</v>
      </c>
      <c r="B70" s="98">
        <v>1207.9286079874762</v>
      </c>
      <c r="C70" s="98">
        <v>1207.310407739928</v>
      </c>
      <c r="D70" s="98">
        <v>1189.2567519104523</v>
      </c>
      <c r="E70" s="98">
        <v>1150.9845103227296</v>
      </c>
      <c r="F70" s="98">
        <v>1330.2403964378095</v>
      </c>
      <c r="G70" s="98">
        <v>1330.8437829315696</v>
      </c>
      <c r="H70" s="98">
        <v>1384.7997113865024</v>
      </c>
      <c r="I70" s="98">
        <v>1313.3248743490931</v>
      </c>
      <c r="J70" s="98">
        <v>1436.6115029044781</v>
      </c>
      <c r="K70" s="98">
        <v>1488.2476857849142</v>
      </c>
      <c r="L70" s="98">
        <v>1456.4199393407107</v>
      </c>
      <c r="M70" s="98">
        <v>1345.7790720642288</v>
      </c>
      <c r="N70" s="98">
        <v>1480.4064815126255</v>
      </c>
      <c r="O70" s="98">
        <v>1481.9020028719287</v>
      </c>
      <c r="P70" s="98">
        <v>1486.6449123425016</v>
      </c>
      <c r="Q70" s="98">
        <v>1458.493927937388</v>
      </c>
      <c r="R70" s="98">
        <v>1551.5423541577593</v>
      </c>
      <c r="S70" s="98">
        <v>1524.6496421679556</v>
      </c>
      <c r="T70" s="98">
        <v>1540.6479865839058</v>
      </c>
      <c r="U70" s="98">
        <v>1576.1479531937466</v>
      </c>
      <c r="V70" s="98">
        <v>1395.8731187882843</v>
      </c>
      <c r="W70" s="98">
        <v>1543.6619373090687</v>
      </c>
      <c r="DA70" s="63" t="s">
        <v>2475</v>
      </c>
    </row>
    <row r="71" spans="1:105" ht="12" customHeight="1" x14ac:dyDescent="0.25">
      <c r="A71" s="100" t="s">
        <v>217</v>
      </c>
      <c r="B71" s="101">
        <v>523.51901903917496</v>
      </c>
      <c r="C71" s="101">
        <v>511.08551650940331</v>
      </c>
      <c r="D71" s="101">
        <v>514.91946703130668</v>
      </c>
      <c r="E71" s="101">
        <v>506.8320572623395</v>
      </c>
      <c r="F71" s="101">
        <v>550.76441405806281</v>
      </c>
      <c r="G71" s="101">
        <v>562.49735719262662</v>
      </c>
      <c r="H71" s="101">
        <v>593.82055695430199</v>
      </c>
      <c r="I71" s="101">
        <v>594.10395336452552</v>
      </c>
      <c r="J71" s="101">
        <v>580.74098178757617</v>
      </c>
      <c r="K71" s="101">
        <v>617.61655935625186</v>
      </c>
      <c r="L71" s="101">
        <v>607.58158694228041</v>
      </c>
      <c r="M71" s="101">
        <v>545.99464468778194</v>
      </c>
      <c r="N71" s="101">
        <v>614.04313024001885</v>
      </c>
      <c r="O71" s="101">
        <v>520.67866274126152</v>
      </c>
      <c r="P71" s="101">
        <v>495.18035877649021</v>
      </c>
      <c r="Q71" s="101">
        <v>523.53534395998452</v>
      </c>
      <c r="R71" s="101">
        <v>670.43670964332819</v>
      </c>
      <c r="S71" s="101">
        <v>692.27430022953922</v>
      </c>
      <c r="T71" s="101">
        <v>659.79382245214026</v>
      </c>
      <c r="U71" s="101">
        <v>685.97529803774262</v>
      </c>
      <c r="V71" s="101">
        <v>530.30868672009626</v>
      </c>
      <c r="W71" s="101">
        <v>628.82323872007794</v>
      </c>
      <c r="DA71" s="131" t="s">
        <v>2476</v>
      </c>
    </row>
    <row r="72" spans="1:105" ht="12" customHeight="1" x14ac:dyDescent="0.25">
      <c r="A72" s="103" t="s">
        <v>52</v>
      </c>
      <c r="B72" s="104">
        <v>684.40958894830089</v>
      </c>
      <c r="C72" s="104">
        <v>696.22489123052469</v>
      </c>
      <c r="D72" s="104">
        <v>674.33728487914584</v>
      </c>
      <c r="E72" s="104">
        <v>644.15245306039003</v>
      </c>
      <c r="F72" s="104">
        <v>779.4759823797466</v>
      </c>
      <c r="G72" s="104">
        <v>768.34642573894303</v>
      </c>
      <c r="H72" s="104">
        <v>790.97915443220052</v>
      </c>
      <c r="I72" s="104">
        <v>719.22092098456744</v>
      </c>
      <c r="J72" s="104">
        <v>855.87052111690195</v>
      </c>
      <c r="K72" s="104">
        <v>870.63112642866224</v>
      </c>
      <c r="L72" s="104">
        <v>848.83835239843006</v>
      </c>
      <c r="M72" s="104">
        <v>799.78442737644718</v>
      </c>
      <c r="N72" s="104">
        <v>866.36335127260691</v>
      </c>
      <c r="O72" s="104">
        <v>961.22334013066734</v>
      </c>
      <c r="P72" s="104">
        <v>991.46455356601132</v>
      </c>
      <c r="Q72" s="104">
        <v>934.95858397740335</v>
      </c>
      <c r="R72" s="104">
        <v>881.10564451443111</v>
      </c>
      <c r="S72" s="104">
        <v>832.37534193841611</v>
      </c>
      <c r="T72" s="104">
        <v>880.85416413176574</v>
      </c>
      <c r="U72" s="104">
        <v>890.17265515600388</v>
      </c>
      <c r="V72" s="104">
        <v>865.56443206818801</v>
      </c>
      <c r="W72" s="104">
        <v>914.83869858899095</v>
      </c>
      <c r="DA72" s="132" t="s">
        <v>2477</v>
      </c>
    </row>
    <row r="73" spans="1:105" ht="12" customHeight="1" x14ac:dyDescent="0.25">
      <c r="A73" s="106" t="s">
        <v>122</v>
      </c>
      <c r="B73" s="101">
        <v>1248.7789703840158</v>
      </c>
      <c r="C73" s="101">
        <v>1189.436728701349</v>
      </c>
      <c r="D73" s="101">
        <v>1200.412639632855</v>
      </c>
      <c r="E73" s="101">
        <v>1215.7719158898442</v>
      </c>
      <c r="F73" s="101">
        <v>1276.2538361420914</v>
      </c>
      <c r="G73" s="101">
        <v>1331.2584357245555</v>
      </c>
      <c r="H73" s="101">
        <v>1395.2100348998238</v>
      </c>
      <c r="I73" s="101">
        <v>1427.3769054238567</v>
      </c>
      <c r="J73" s="101">
        <v>1357.5567082921834</v>
      </c>
      <c r="K73" s="101">
        <v>1426.5611632989585</v>
      </c>
      <c r="L73" s="101">
        <v>1404.6282910780319</v>
      </c>
      <c r="M73" s="101">
        <v>1385.3232194184134</v>
      </c>
      <c r="N73" s="101">
        <v>1454.9331285728567</v>
      </c>
      <c r="O73" s="101">
        <v>1454.1878925151987</v>
      </c>
      <c r="P73" s="101">
        <v>1498.0901678037797</v>
      </c>
      <c r="Q73" s="101">
        <v>1483.8236468367852</v>
      </c>
      <c r="R73" s="101">
        <v>1495.8819052442018</v>
      </c>
      <c r="S73" s="101">
        <v>1504.3974955827798</v>
      </c>
      <c r="T73" s="101">
        <v>1521.2538100464917</v>
      </c>
      <c r="U73" s="101">
        <v>1534.6577350428813</v>
      </c>
      <c r="V73" s="101">
        <v>1442.7602369724348</v>
      </c>
      <c r="W73" s="101">
        <v>1451.9286783439834</v>
      </c>
      <c r="DA73" s="131" t="s">
        <v>2478</v>
      </c>
    </row>
    <row r="74" spans="1:105" ht="12" customHeight="1" x14ac:dyDescent="0.25">
      <c r="A74" s="107" t="s">
        <v>121</v>
      </c>
      <c r="B74" s="104">
        <v>1248.7789703840158</v>
      </c>
      <c r="C74" s="104">
        <v>1189.2065376477544</v>
      </c>
      <c r="D74" s="104">
        <v>1200.2561695406764</v>
      </c>
      <c r="E74" s="104">
        <v>1215.6261879940255</v>
      </c>
      <c r="F74" s="104">
        <v>1276.333268002722</v>
      </c>
      <c r="G74" s="104">
        <v>1331.6365526009779</v>
      </c>
      <c r="H74" s="104">
        <v>1395.5368289716998</v>
      </c>
      <c r="I74" s="104">
        <v>1428.5393384743156</v>
      </c>
      <c r="J74" s="104">
        <v>1358.0219123915849</v>
      </c>
      <c r="K74" s="104">
        <v>1428.0915734419757</v>
      </c>
      <c r="L74" s="104">
        <v>1406.0641074488099</v>
      </c>
      <c r="M74" s="104">
        <v>1383.6904136746914</v>
      </c>
      <c r="N74" s="104">
        <v>1451.9374644994143</v>
      </c>
      <c r="O74" s="104">
        <v>1450.851936972972</v>
      </c>
      <c r="P74" s="104">
        <v>1494.9327954083362</v>
      </c>
      <c r="Q74" s="104">
        <v>1480.8715061574519</v>
      </c>
      <c r="R74" s="104">
        <v>1497.6718772012366</v>
      </c>
      <c r="S74" s="104">
        <v>1506.5887926347318</v>
      </c>
      <c r="T74" s="104">
        <v>1522.6083270200816</v>
      </c>
      <c r="U74" s="104">
        <v>1534.8372599516242</v>
      </c>
      <c r="V74" s="104">
        <v>1443.3562700816151</v>
      </c>
      <c r="W74" s="104">
        <v>1452.3122185745303</v>
      </c>
      <c r="DA74" s="132" t="s">
        <v>2479</v>
      </c>
    </row>
    <row r="75" spans="1:105" ht="12" customHeight="1" x14ac:dyDescent="0.25">
      <c r="A75" s="108" t="s">
        <v>53</v>
      </c>
      <c r="B75" s="98">
        <v>541.22883103436709</v>
      </c>
      <c r="C75" s="98">
        <v>503.41675873305945</v>
      </c>
      <c r="D75" s="98">
        <v>519.69503344393979</v>
      </c>
      <c r="E75" s="98">
        <v>535.40631230709562</v>
      </c>
      <c r="F75" s="98">
        <v>528.35852829011833</v>
      </c>
      <c r="G75" s="98">
        <v>562.82641493406641</v>
      </c>
      <c r="H75" s="98">
        <v>598.4521084171472</v>
      </c>
      <c r="I75" s="98">
        <v>646.60981187707102</v>
      </c>
      <c r="J75" s="98">
        <v>548.60767912122708</v>
      </c>
      <c r="K75" s="98">
        <v>592.15796565657377</v>
      </c>
      <c r="L75" s="98">
        <v>586.12582387746738</v>
      </c>
      <c r="M75" s="98">
        <v>561.65330539630622</v>
      </c>
      <c r="N75" s="98">
        <v>602.04390978458196</v>
      </c>
      <c r="O75" s="98">
        <v>509.57004013606399</v>
      </c>
      <c r="P75" s="98">
        <v>498.2478202314619</v>
      </c>
      <c r="Q75" s="98">
        <v>532.11914269924455</v>
      </c>
      <c r="R75" s="98">
        <v>646.82548394690491</v>
      </c>
      <c r="S75" s="98">
        <v>684.13386736030759</v>
      </c>
      <c r="T75" s="98">
        <v>652.12593600340756</v>
      </c>
      <c r="U75" s="98">
        <v>667.86199350395054</v>
      </c>
      <c r="V75" s="98">
        <v>548.83085320955456</v>
      </c>
      <c r="W75" s="98">
        <v>590.88970661882138</v>
      </c>
      <c r="DA75" s="63" t="s">
        <v>2480</v>
      </c>
    </row>
    <row r="76" spans="1:105" ht="12" customHeight="1" x14ac:dyDescent="0.25">
      <c r="A76" s="108" t="s">
        <v>52</v>
      </c>
      <c r="B76" s="98">
        <v>707.5501393496487</v>
      </c>
      <c r="C76" s="98">
        <v>685.78977891469492</v>
      </c>
      <c r="D76" s="98">
        <v>680.56113609673685</v>
      </c>
      <c r="E76" s="98">
        <v>680.21987568692998</v>
      </c>
      <c r="F76" s="98">
        <v>747.97473971260354</v>
      </c>
      <c r="G76" s="98">
        <v>768.81013766691137</v>
      </c>
      <c r="H76" s="98">
        <v>797.08472055455263</v>
      </c>
      <c r="I76" s="98">
        <v>781.92952659724472</v>
      </c>
      <c r="J76" s="98">
        <v>809.41423327035784</v>
      </c>
      <c r="K76" s="98">
        <v>835.93360778540193</v>
      </c>
      <c r="L76" s="98">
        <v>819.93828357134259</v>
      </c>
      <c r="M76" s="98">
        <v>822.03710827838518</v>
      </c>
      <c r="N76" s="98">
        <v>849.89355471483236</v>
      </c>
      <c r="O76" s="98">
        <v>941.281896836908</v>
      </c>
      <c r="P76" s="98">
        <v>996.68497517687399</v>
      </c>
      <c r="Q76" s="98">
        <v>948.75236345820713</v>
      </c>
      <c r="R76" s="98">
        <v>850.84639325433147</v>
      </c>
      <c r="S76" s="98">
        <v>822.454925274424</v>
      </c>
      <c r="T76" s="98">
        <v>870.48239101667389</v>
      </c>
      <c r="U76" s="98">
        <v>866.97526644767368</v>
      </c>
      <c r="V76" s="98">
        <v>894.52541687206065</v>
      </c>
      <c r="W76" s="98">
        <v>861.42251195570896</v>
      </c>
      <c r="DA76" s="63" t="s">
        <v>2481</v>
      </c>
    </row>
    <row r="77" spans="1:105" ht="12" customHeight="1" x14ac:dyDescent="0.25">
      <c r="A77" s="121" t="s">
        <v>54</v>
      </c>
      <c r="B77" s="122">
        <v>226.94865290179925</v>
      </c>
      <c r="C77" s="122">
        <v>231.02496704149502</v>
      </c>
      <c r="D77" s="122">
        <v>225.57387793578292</v>
      </c>
      <c r="E77" s="122">
        <v>238.92499258124684</v>
      </c>
      <c r="F77" s="122">
        <v>250.1731750046869</v>
      </c>
      <c r="G77" s="122">
        <v>255.5697530223722</v>
      </c>
      <c r="H77" s="122">
        <v>253.90629199685222</v>
      </c>
      <c r="I77" s="122">
        <v>251.92396617219393</v>
      </c>
      <c r="J77" s="122">
        <v>206.48158519265533</v>
      </c>
      <c r="K77" s="122">
        <v>222.96240449983611</v>
      </c>
      <c r="L77" s="122">
        <v>225.07138540081235</v>
      </c>
      <c r="M77" s="122">
        <v>207.03577415064569</v>
      </c>
      <c r="N77" s="122">
        <v>221.86712534627975</v>
      </c>
      <c r="O77" s="122">
        <v>222.47461379053982</v>
      </c>
      <c r="P77" s="122">
        <v>224.48565879897288</v>
      </c>
      <c r="Q77" s="122">
        <v>234.32730065129826</v>
      </c>
      <c r="R77" s="122">
        <v>242.58249719835183</v>
      </c>
      <c r="S77" s="122">
        <v>238.88394860262642</v>
      </c>
      <c r="T77" s="122">
        <v>235.35839124417384</v>
      </c>
      <c r="U77" s="122">
        <v>229.05678032838978</v>
      </c>
      <c r="V77" s="122">
        <v>246.64171840789746</v>
      </c>
      <c r="W77" s="122">
        <v>246.39349560875957</v>
      </c>
      <c r="DA77" s="130" t="s">
        <v>2482</v>
      </c>
    </row>
    <row r="78" spans="1:105" ht="12" customHeight="1" x14ac:dyDescent="0.25">
      <c r="A78" s="97" t="s">
        <v>192</v>
      </c>
      <c r="B78" s="98">
        <v>224.34773411655621</v>
      </c>
      <c r="C78" s="98">
        <v>232.15097758391551</v>
      </c>
      <c r="D78" s="98">
        <v>225.86885839470767</v>
      </c>
      <c r="E78" s="98">
        <v>235.13259252929637</v>
      </c>
      <c r="F78" s="98">
        <v>252.67697366658976</v>
      </c>
      <c r="G78" s="98">
        <v>254.0528807465426</v>
      </c>
      <c r="H78" s="98">
        <v>256.85977650128217</v>
      </c>
      <c r="I78" s="98">
        <v>256.79755628874352</v>
      </c>
      <c r="J78" s="98">
        <v>200.81773522027868</v>
      </c>
      <c r="K78" s="98">
        <v>223.49484651080007</v>
      </c>
      <c r="L78" s="98">
        <v>227.47228038375221</v>
      </c>
      <c r="M78" s="98">
        <v>205.84501865883246</v>
      </c>
      <c r="N78" s="98">
        <v>223.62845761895753</v>
      </c>
      <c r="O78" s="98">
        <v>223.10284888447569</v>
      </c>
      <c r="P78" s="98">
        <v>224.53201745055395</v>
      </c>
      <c r="Q78" s="98">
        <v>232.59402154966031</v>
      </c>
      <c r="R78" s="98">
        <v>247.94058176275439</v>
      </c>
      <c r="S78" s="98">
        <v>240.41913663233186</v>
      </c>
      <c r="T78" s="98">
        <v>233.19431354188666</v>
      </c>
      <c r="U78" s="98">
        <v>223.13542695688761</v>
      </c>
      <c r="V78" s="98">
        <v>247.36026898477471</v>
      </c>
      <c r="W78" s="98">
        <v>246.48809643204348</v>
      </c>
      <c r="DA78" s="63" t="s">
        <v>2483</v>
      </c>
    </row>
    <row r="79" spans="1:105" ht="12" customHeight="1" x14ac:dyDescent="0.25">
      <c r="A79" s="109" t="s">
        <v>120</v>
      </c>
      <c r="B79" s="33">
        <v>230.71525112710853</v>
      </c>
      <c r="C79" s="33">
        <v>229.47723702734308</v>
      </c>
      <c r="D79" s="33">
        <v>225.16764603482116</v>
      </c>
      <c r="E79" s="33">
        <v>244.29851916885616</v>
      </c>
      <c r="F79" s="33">
        <v>246.61841029223771</v>
      </c>
      <c r="G79" s="33">
        <v>257.70867395308034</v>
      </c>
      <c r="H79" s="33">
        <v>249.68696498134062</v>
      </c>
      <c r="I79" s="33">
        <v>244.97316728904909</v>
      </c>
      <c r="J79" s="33">
        <v>214.51498610436161</v>
      </c>
      <c r="K79" s="33">
        <v>222.22483777369206</v>
      </c>
      <c r="L79" s="33">
        <v>221.66414750543299</v>
      </c>
      <c r="M79" s="33">
        <v>208.67007881892758</v>
      </c>
      <c r="N79" s="33">
        <v>219.44565174625737</v>
      </c>
      <c r="O79" s="33">
        <v>221.61563972917594</v>
      </c>
      <c r="P79" s="33">
        <v>224.42260317739871</v>
      </c>
      <c r="Q79" s="33">
        <v>236.50822251366756</v>
      </c>
      <c r="R79" s="33">
        <v>236.10361623717461</v>
      </c>
      <c r="S79" s="33">
        <v>237.24356426964553</v>
      </c>
      <c r="T79" s="33">
        <v>237.37564024297706</v>
      </c>
      <c r="U79" s="33">
        <v>233.9617613767322</v>
      </c>
      <c r="V79" s="33">
        <v>246.07445071193084</v>
      </c>
      <c r="W79" s="33">
        <v>246.32062395512256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11531.111830498496</v>
      </c>
      <c r="C81" s="117">
        <f t="shared" si="28"/>
        <v>12701.822445032025</v>
      </c>
      <c r="D81" s="117">
        <f t="shared" si="28"/>
        <v>10745.45705462164</v>
      </c>
      <c r="E81" s="117">
        <f t="shared" si="28"/>
        <v>12296.11088163457</v>
      </c>
      <c r="F81" s="117">
        <f t="shared" si="28"/>
        <v>11496.893881880642</v>
      </c>
      <c r="G81" s="117">
        <f t="shared" si="28"/>
        <v>10314.507603758218</v>
      </c>
      <c r="H81" s="117">
        <f t="shared" si="28"/>
        <v>9113.3615436879591</v>
      </c>
      <c r="I81" s="117">
        <f t="shared" si="28"/>
        <v>11407.851338761282</v>
      </c>
      <c r="J81" s="117">
        <f t="shared" si="28"/>
        <v>11272.406206023603</v>
      </c>
      <c r="K81" s="117">
        <f t="shared" si="28"/>
        <v>10696.844876457113</v>
      </c>
      <c r="L81" s="117">
        <f t="shared" si="28"/>
        <v>13493.64713334662</v>
      </c>
      <c r="M81" s="117">
        <f t="shared" si="28"/>
        <v>9971.6132430777907</v>
      </c>
      <c r="N81" s="117">
        <f t="shared" si="28"/>
        <v>11233.518357972142</v>
      </c>
      <c r="O81" s="117">
        <f t="shared" si="28"/>
        <v>12646.848494352707</v>
      </c>
      <c r="P81" s="117">
        <f t="shared" si="28"/>
        <v>9607.2877259487614</v>
      </c>
      <c r="Q81" s="117">
        <f t="shared" si="28"/>
        <v>10878.046824113651</v>
      </c>
      <c r="R81" s="117">
        <f t="shared" ref="R81:V81" si="29">R82+R85+R87+R100</f>
        <v>11826.769895314541</v>
      </c>
      <c r="S81" s="117">
        <f t="shared" si="29"/>
        <v>11341.143331587502</v>
      </c>
      <c r="T81" s="117">
        <f t="shared" si="29"/>
        <v>11291.636547580303</v>
      </c>
      <c r="U81" s="117">
        <f t="shared" si="29"/>
        <v>11392.195045633422</v>
      </c>
      <c r="V81" s="117">
        <f t="shared" si="29"/>
        <v>10647.691056378035</v>
      </c>
      <c r="W81" s="117">
        <f t="shared" ref="W81" si="30">W82+W85+W87+W100</f>
        <v>13051.380961640865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10050.445252374573</v>
      </c>
      <c r="C82" s="122">
        <f t="shared" si="31"/>
        <v>11277.146470851556</v>
      </c>
      <c r="D82" s="122">
        <f t="shared" si="31"/>
        <v>9317.1197675735821</v>
      </c>
      <c r="E82" s="122">
        <f t="shared" si="31"/>
        <v>10824.001544815867</v>
      </c>
      <c r="F82" s="122">
        <f t="shared" si="31"/>
        <v>9965.0150599549725</v>
      </c>
      <c r="G82" s="122">
        <f t="shared" si="31"/>
        <v>8717.4479238824442</v>
      </c>
      <c r="H82" s="122">
        <f t="shared" si="31"/>
        <v>7431.3642220589682</v>
      </c>
      <c r="I82" s="122">
        <f t="shared" si="31"/>
        <v>9713.402293846304</v>
      </c>
      <c r="J82" s="122">
        <f t="shared" si="31"/>
        <v>9677.8402899386529</v>
      </c>
      <c r="K82" s="122">
        <f t="shared" si="31"/>
        <v>9015.3629144068982</v>
      </c>
      <c r="L82" s="122">
        <f t="shared" si="31"/>
        <v>11814.123693722686</v>
      </c>
      <c r="M82" s="122">
        <f t="shared" si="31"/>
        <v>8336.252221801933</v>
      </c>
      <c r="N82" s="122">
        <f t="shared" si="31"/>
        <v>9520.5321667399094</v>
      </c>
      <c r="O82" s="122">
        <f t="shared" si="31"/>
        <v>10926.195144285499</v>
      </c>
      <c r="P82" s="122">
        <f t="shared" si="31"/>
        <v>7833.1659291190626</v>
      </c>
      <c r="Q82" s="122">
        <f t="shared" si="31"/>
        <v>9103.1239072652425</v>
      </c>
      <c r="R82" s="122">
        <f t="shared" ref="R82:V82" si="32">SUM(R83:R84)</f>
        <v>10022.350181469043</v>
      </c>
      <c r="S82" s="122">
        <f t="shared" si="32"/>
        <v>9532.4114490537359</v>
      </c>
      <c r="T82" s="122">
        <f t="shared" si="32"/>
        <v>9468.9656698376111</v>
      </c>
      <c r="U82" s="122">
        <f t="shared" si="32"/>
        <v>9558.7186082553471</v>
      </c>
      <c r="V82" s="122">
        <f t="shared" si="32"/>
        <v>8876.1105947191954</v>
      </c>
      <c r="W82" s="122">
        <f t="shared" ref="W82" si="33">SUM(W83:W84)</f>
        <v>11261.6158973657</v>
      </c>
      <c r="DA82" s="130" t="s">
        <v>2486</v>
      </c>
    </row>
    <row r="83" spans="1:105" ht="12" customHeight="1" x14ac:dyDescent="0.25">
      <c r="A83" s="97" t="s">
        <v>204</v>
      </c>
      <c r="B83" s="98">
        <v>9952.9540692290575</v>
      </c>
      <c r="C83" s="98">
        <v>11170.154001728426</v>
      </c>
      <c r="D83" s="98">
        <v>9230.8805780512157</v>
      </c>
      <c r="E83" s="98">
        <v>10725.532437082369</v>
      </c>
      <c r="F83" s="98">
        <v>9874.4228600984025</v>
      </c>
      <c r="G83" s="98">
        <v>8639.4629680192666</v>
      </c>
      <c r="H83" s="98">
        <v>7366.3767321512487</v>
      </c>
      <c r="I83" s="98">
        <v>9629.6439436677429</v>
      </c>
      <c r="J83" s="98">
        <v>9594.3381015548985</v>
      </c>
      <c r="K83" s="98">
        <v>8938.5122688080464</v>
      </c>
      <c r="L83" s="98">
        <v>11714.821756845431</v>
      </c>
      <c r="M83" s="98">
        <v>8267.1379596050647</v>
      </c>
      <c r="N83" s="98">
        <v>9442.2998270998523</v>
      </c>
      <c r="O83" s="98">
        <v>10837.258072022254</v>
      </c>
      <c r="P83" s="98">
        <v>7769.9332770124593</v>
      </c>
      <c r="Q83" s="98">
        <v>9030.2615462751692</v>
      </c>
      <c r="R83" s="98">
        <v>9942.516222307946</v>
      </c>
      <c r="S83" s="98">
        <v>9456.9778510099241</v>
      </c>
      <c r="T83" s="98">
        <v>9394.2548050212827</v>
      </c>
      <c r="U83" s="98">
        <v>9483.3692477168352</v>
      </c>
      <c r="V83" s="98">
        <v>8807.2728146720474</v>
      </c>
      <c r="W83" s="98">
        <v>11173.567852916172</v>
      </c>
      <c r="DA83" s="63" t="s">
        <v>2487</v>
      </c>
    </row>
    <row r="84" spans="1:105" ht="12" customHeight="1" x14ac:dyDescent="0.25">
      <c r="A84" s="97" t="s">
        <v>53</v>
      </c>
      <c r="B84" s="98">
        <v>97.491183145515564</v>
      </c>
      <c r="C84" s="98">
        <v>106.99246912312952</v>
      </c>
      <c r="D84" s="98">
        <v>86.239189522366758</v>
      </c>
      <c r="E84" s="98">
        <v>98.469107733497353</v>
      </c>
      <c r="F84" s="98">
        <v>90.592199856569408</v>
      </c>
      <c r="G84" s="98">
        <v>77.984955863177191</v>
      </c>
      <c r="H84" s="98">
        <v>64.987489907719279</v>
      </c>
      <c r="I84" s="98">
        <v>83.758350178561074</v>
      </c>
      <c r="J84" s="98">
        <v>83.502188383753861</v>
      </c>
      <c r="K84" s="98">
        <v>76.850645598851301</v>
      </c>
      <c r="L84" s="98">
        <v>99.301936877255287</v>
      </c>
      <c r="M84" s="98">
        <v>69.114262196867884</v>
      </c>
      <c r="N84" s="98">
        <v>78.232339640056594</v>
      </c>
      <c r="O84" s="98">
        <v>88.93707226324419</v>
      </c>
      <c r="P84" s="98">
        <v>63.232652106603055</v>
      </c>
      <c r="Q84" s="98">
        <v>72.86236099007327</v>
      </c>
      <c r="R84" s="98">
        <v>79.833959161097084</v>
      </c>
      <c r="S84" s="98">
        <v>75.433598043811983</v>
      </c>
      <c r="T84" s="98">
        <v>74.710864816327884</v>
      </c>
      <c r="U84" s="98">
        <v>75.349360538511874</v>
      </c>
      <c r="V84" s="98">
        <v>68.837780047147461</v>
      </c>
      <c r="W84" s="98">
        <v>88.048044449527296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3.8668315259747192</v>
      </c>
      <c r="C85" s="122">
        <f t="shared" si="34"/>
        <v>5.1282772778579249</v>
      </c>
      <c r="D85" s="122">
        <f t="shared" si="34"/>
        <v>6.0400514376263441</v>
      </c>
      <c r="E85" s="122">
        <f t="shared" si="34"/>
        <v>17.059679768863024</v>
      </c>
      <c r="F85" s="122">
        <f t="shared" si="34"/>
        <v>8.8939338293444745</v>
      </c>
      <c r="G85" s="122">
        <f t="shared" si="34"/>
        <v>14.41629641002992</v>
      </c>
      <c r="H85" s="122">
        <f t="shared" si="34"/>
        <v>41.251105606523303</v>
      </c>
      <c r="I85" s="122">
        <f t="shared" si="34"/>
        <v>20.759083292260787</v>
      </c>
      <c r="J85" s="122">
        <f t="shared" si="34"/>
        <v>26.756352898457539</v>
      </c>
      <c r="K85" s="122">
        <f t="shared" si="34"/>
        <v>33.148865161618708</v>
      </c>
      <c r="L85" s="122">
        <f t="shared" si="34"/>
        <v>48.158937979728449</v>
      </c>
      <c r="M85" s="122">
        <f t="shared" si="34"/>
        <v>40.136764116358826</v>
      </c>
      <c r="N85" s="122">
        <f t="shared" si="34"/>
        <v>40.934600180332815</v>
      </c>
      <c r="O85" s="122">
        <f t="shared" si="34"/>
        <v>41.838424248733482</v>
      </c>
      <c r="P85" s="122">
        <f t="shared" si="34"/>
        <v>32.505038791933899</v>
      </c>
      <c r="Q85" s="122">
        <f t="shared" si="34"/>
        <v>45.523812954693888</v>
      </c>
      <c r="R85" s="122">
        <f t="shared" si="34"/>
        <v>39.257502690806973</v>
      </c>
      <c r="S85" s="122">
        <f t="shared" si="34"/>
        <v>38.943702187428201</v>
      </c>
      <c r="T85" s="122">
        <f t="shared" si="34"/>
        <v>39.626324376031242</v>
      </c>
      <c r="U85" s="122">
        <f t="shared" si="34"/>
        <v>40.069172437071003</v>
      </c>
      <c r="V85" s="122">
        <f t="shared" si="34"/>
        <v>63.579946326335197</v>
      </c>
      <c r="W85" s="122">
        <f t="shared" si="34"/>
        <v>67.038401883818878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3.8668315259747192</v>
      </c>
      <c r="C86" s="98">
        <f>IF(RES_hhdet_tes!C86=0,0,RES_hhdet_tes!C86*1000*11630/RES_hhdet_num!C81)</f>
        <v>5.1282772778579249</v>
      </c>
      <c r="D86" s="98">
        <f>IF(RES_hhdet_tes!D86=0,0,RES_hhdet_tes!D86*1000*11630/RES_hhdet_num!D81)</f>
        <v>6.0400514376263441</v>
      </c>
      <c r="E86" s="98">
        <f>IF(RES_hhdet_tes!E86=0,0,RES_hhdet_tes!E86*1000*11630/RES_hhdet_num!E81)</f>
        <v>17.059679768863024</v>
      </c>
      <c r="F86" s="98">
        <f>IF(RES_hhdet_tes!F86=0,0,RES_hhdet_tes!F86*1000*11630/RES_hhdet_num!F81)</f>
        <v>8.8939338293444745</v>
      </c>
      <c r="G86" s="98">
        <f>IF(RES_hhdet_tes!G86=0,0,RES_hhdet_tes!G86*1000*11630/RES_hhdet_num!G81)</f>
        <v>14.41629641002992</v>
      </c>
      <c r="H86" s="98">
        <f>IF(RES_hhdet_tes!H86=0,0,RES_hhdet_tes!H86*1000*11630/RES_hhdet_num!H81)</f>
        <v>41.251105606523303</v>
      </c>
      <c r="I86" s="98">
        <f>IF(RES_hhdet_tes!I86=0,0,RES_hhdet_tes!I86*1000*11630/RES_hhdet_num!I81)</f>
        <v>20.759083292260787</v>
      </c>
      <c r="J86" s="98">
        <f>IF(RES_hhdet_tes!J86=0,0,RES_hhdet_tes!J86*1000*11630/RES_hhdet_num!J81)</f>
        <v>26.756352898457539</v>
      </c>
      <c r="K86" s="98">
        <f>IF(RES_hhdet_tes!K86=0,0,RES_hhdet_tes!K86*1000*11630/RES_hhdet_num!K81)</f>
        <v>33.148865161618708</v>
      </c>
      <c r="L86" s="98">
        <f>IF(RES_hhdet_tes!L86=0,0,RES_hhdet_tes!L86*1000*11630/RES_hhdet_num!L81)</f>
        <v>48.158937979728449</v>
      </c>
      <c r="M86" s="98">
        <f>IF(RES_hhdet_tes!M86=0,0,RES_hhdet_tes!M86*1000*11630/RES_hhdet_num!M81)</f>
        <v>40.136764116358826</v>
      </c>
      <c r="N86" s="98">
        <f>IF(RES_hhdet_tes!N86=0,0,RES_hhdet_tes!N86*1000*11630/RES_hhdet_num!N81)</f>
        <v>40.934600180332815</v>
      </c>
      <c r="O86" s="98">
        <f>IF(RES_hhdet_tes!O86=0,0,RES_hhdet_tes!O86*1000*11630/RES_hhdet_num!O81)</f>
        <v>41.838424248733482</v>
      </c>
      <c r="P86" s="98">
        <f>IF(RES_hhdet_tes!P86=0,0,RES_hhdet_tes!P86*1000*11630/RES_hhdet_num!P81)</f>
        <v>32.505038791933899</v>
      </c>
      <c r="Q86" s="98">
        <f>IF(RES_hhdet_tes!Q86=0,0,RES_hhdet_tes!Q86*1000*11630/RES_hhdet_num!Q81)</f>
        <v>45.523812954693888</v>
      </c>
      <c r="R86" s="98">
        <f>IF(RES_hhdet_tes!R86=0,0,RES_hhdet_tes!R86*1000*11630/RES_hhdet_num!R81)</f>
        <v>39.257502690806973</v>
      </c>
      <c r="S86" s="98">
        <f>IF(RES_hhdet_tes!S86=0,0,RES_hhdet_tes!S86*1000*11630/RES_hhdet_num!S81)</f>
        <v>38.943702187428201</v>
      </c>
      <c r="T86" s="98">
        <f>IF(RES_hhdet_tes!T86=0,0,RES_hhdet_tes!T86*1000*11630/RES_hhdet_num!T81)</f>
        <v>39.626324376031242</v>
      </c>
      <c r="U86" s="98">
        <f>IF(RES_hhdet_tes!U86=0,0,RES_hhdet_tes!U86*1000*11630/RES_hhdet_num!U81)</f>
        <v>40.069172437071003</v>
      </c>
      <c r="V86" s="98">
        <f>IF(RES_hhdet_tes!V86=0,0,RES_hhdet_tes!V86*1000*11630/RES_hhdet_num!V81)</f>
        <v>63.579946326335197</v>
      </c>
      <c r="W86" s="98">
        <f>IF(RES_hhdet_tes!W86=0,0,RES_hhdet_tes!W86*1000*11630/RES_hhdet_num!W81)</f>
        <v>67.038401883818878</v>
      </c>
      <c r="DA86" s="63" t="s">
        <v>2490</v>
      </c>
    </row>
    <row r="87" spans="1:105" ht="12" customHeight="1" x14ac:dyDescent="0.25">
      <c r="A87" s="121" t="s">
        <v>55</v>
      </c>
      <c r="B87" s="122">
        <v>1246.0616746115118</v>
      </c>
      <c r="C87" s="122">
        <v>1190.2746149960194</v>
      </c>
      <c r="D87" s="122">
        <v>1197.2186731660665</v>
      </c>
      <c r="E87" s="122">
        <v>1210.5641801004044</v>
      </c>
      <c r="F87" s="122">
        <v>1276.3303932342885</v>
      </c>
      <c r="G87" s="122">
        <v>1325.6783253460492</v>
      </c>
      <c r="H87" s="122">
        <v>1390.8472253617595</v>
      </c>
      <c r="I87" s="122">
        <v>1428.4321409145671</v>
      </c>
      <c r="J87" s="122">
        <v>1353.5041312905196</v>
      </c>
      <c r="K87" s="122">
        <v>1425.761890604816</v>
      </c>
      <c r="L87" s="122">
        <v>1409.9763931812099</v>
      </c>
      <c r="M87" s="122">
        <v>1385.9471547175906</v>
      </c>
      <c r="N87" s="122">
        <v>1452.6452808844124</v>
      </c>
      <c r="O87" s="122">
        <v>1457.5591193414136</v>
      </c>
      <c r="P87" s="122">
        <v>1516.3314606313393</v>
      </c>
      <c r="Q87" s="122">
        <v>1493.5921357375173</v>
      </c>
      <c r="R87" s="122">
        <v>1528.5755130271939</v>
      </c>
      <c r="S87" s="122">
        <v>1532.4495819229478</v>
      </c>
      <c r="T87" s="122">
        <v>1545.7419590932923</v>
      </c>
      <c r="U87" s="122">
        <v>1558.6173438755407</v>
      </c>
      <c r="V87" s="122">
        <v>1462.6220658214079</v>
      </c>
      <c r="W87" s="122">
        <v>1476.4029995512378</v>
      </c>
      <c r="DA87" s="130" t="s">
        <v>2491</v>
      </c>
    </row>
    <row r="88" spans="1:105" ht="12" customHeight="1" x14ac:dyDescent="0.25">
      <c r="A88" s="97" t="s">
        <v>132</v>
      </c>
      <c r="B88" s="98">
        <v>1180.9178307847142</v>
      </c>
      <c r="C88" s="98">
        <v>1232.043452451971</v>
      </c>
      <c r="D88" s="98">
        <v>1063.6542907336243</v>
      </c>
      <c r="E88" s="98">
        <v>1159.7873134507263</v>
      </c>
      <c r="F88" s="98">
        <v>1305.6945889630231</v>
      </c>
      <c r="G88" s="98">
        <v>1183.5068718818991</v>
      </c>
      <c r="H88" s="98">
        <v>1101.1898863431024</v>
      </c>
      <c r="I88" s="98">
        <v>1544.3377181578323</v>
      </c>
      <c r="J88" s="98">
        <v>1366.9354815713332</v>
      </c>
      <c r="K88" s="98">
        <v>1390.9461262583743</v>
      </c>
      <c r="L88" s="98">
        <v>1562.3701629290763</v>
      </c>
      <c r="M88" s="98">
        <v>1366.4700096557522</v>
      </c>
      <c r="N88" s="98">
        <v>1478.9933159161701</v>
      </c>
      <c r="O88" s="98">
        <v>1518.0849370275598</v>
      </c>
      <c r="P88" s="98">
        <v>1460.3844971444732</v>
      </c>
      <c r="Q88" s="98">
        <v>1421.186848700203</v>
      </c>
      <c r="R88" s="98">
        <v>1466.659479571412</v>
      </c>
      <c r="S88" s="98">
        <v>1541.9027816042585</v>
      </c>
      <c r="T88" s="98">
        <v>1671.2406061054239</v>
      </c>
      <c r="U88" s="98">
        <v>1637.7850388875534</v>
      </c>
      <c r="V88" s="98">
        <v>1475.6516839098915</v>
      </c>
      <c r="W88" s="98">
        <v>1491.7214658836917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1545.7107433916883</v>
      </c>
      <c r="J89" s="98">
        <v>1364.5043871451223</v>
      </c>
      <c r="K89" s="98">
        <v>1388.4710968541801</v>
      </c>
      <c r="L89" s="98">
        <v>1560.4444826467375</v>
      </c>
      <c r="M89" s="98">
        <v>1365.1648763993062</v>
      </c>
      <c r="N89" s="98">
        <v>1477.9500068448385</v>
      </c>
      <c r="O89" s="98">
        <v>1518.3946899784789</v>
      </c>
      <c r="P89" s="98">
        <v>1460.7877495832986</v>
      </c>
      <c r="Q89" s="98">
        <v>1422.2458904486011</v>
      </c>
      <c r="R89" s="98">
        <v>1466.942135907906</v>
      </c>
      <c r="S89" s="98">
        <v>1541.9063387629981</v>
      </c>
      <c r="T89" s="98">
        <v>1671.6039974493262</v>
      </c>
      <c r="U89" s="98">
        <v>1639.6099992247455</v>
      </c>
      <c r="V89" s="98">
        <v>1477.9468971361555</v>
      </c>
      <c r="W89" s="98">
        <v>1494.2216919636724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540.77857327074639</v>
      </c>
      <c r="J90" s="101">
        <v>549.24487936975231</v>
      </c>
      <c r="K90" s="101">
        <v>571.3244207939083</v>
      </c>
      <c r="L90" s="101">
        <v>651.17395533533249</v>
      </c>
      <c r="M90" s="101">
        <v>552.60285562164347</v>
      </c>
      <c r="N90" s="101">
        <v>611.05240759718504</v>
      </c>
      <c r="O90" s="101">
        <v>533.24092676042449</v>
      </c>
      <c r="P90" s="101">
        <v>486.52518227312601</v>
      </c>
      <c r="Q90" s="101">
        <v>511.51875783504642</v>
      </c>
      <c r="R90" s="101">
        <v>633.35174398781169</v>
      </c>
      <c r="S90" s="101">
        <v>699.84624914246206</v>
      </c>
      <c r="T90" s="101">
        <v>715.84107680809097</v>
      </c>
      <c r="U90" s="101">
        <v>713.53882279184711</v>
      </c>
      <c r="V90" s="101">
        <v>562.20125302195822</v>
      </c>
      <c r="W90" s="101">
        <v>608.97987465195342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1004.9321701209419</v>
      </c>
      <c r="J91" s="104">
        <v>815.25950777536991</v>
      </c>
      <c r="K91" s="104">
        <v>817.14667606027206</v>
      </c>
      <c r="L91" s="104">
        <v>909.27052731140498</v>
      </c>
      <c r="M91" s="104">
        <v>812.56202077766284</v>
      </c>
      <c r="N91" s="104">
        <v>866.89759924765337</v>
      </c>
      <c r="O91" s="104">
        <v>985.15376321805434</v>
      </c>
      <c r="P91" s="104">
        <v>974.26256731017259</v>
      </c>
      <c r="Q91" s="104">
        <v>910.72713261355466</v>
      </c>
      <c r="R91" s="104">
        <v>833.59039192009448</v>
      </c>
      <c r="S91" s="104">
        <v>842.06008962053636</v>
      </c>
      <c r="T91" s="104">
        <v>955.76292064123527</v>
      </c>
      <c r="U91" s="104">
        <v>926.07117643289837</v>
      </c>
      <c r="V91" s="104">
        <v>915.74564411419738</v>
      </c>
      <c r="W91" s="104">
        <v>885.24181731171905</v>
      </c>
      <c r="DA91" s="132" t="s">
        <v>2495</v>
      </c>
    </row>
    <row r="92" spans="1:105" ht="12" customHeight="1" x14ac:dyDescent="0.25">
      <c r="A92" s="106" t="s">
        <v>124</v>
      </c>
      <c r="B92" s="101">
        <v>1229.9449206891682</v>
      </c>
      <c r="C92" s="101">
        <v>1187.8657027356539</v>
      </c>
      <c r="D92" s="101">
        <v>1194.5605789515093</v>
      </c>
      <c r="E92" s="101">
        <v>1180.5979934887312</v>
      </c>
      <c r="F92" s="101">
        <v>1272.0148919227681</v>
      </c>
      <c r="G92" s="101">
        <v>1320.4218548521565</v>
      </c>
      <c r="H92" s="101">
        <v>1416.9102567111722</v>
      </c>
      <c r="I92" s="101">
        <v>1426.3870501335364</v>
      </c>
      <c r="J92" s="101">
        <v>1337.1258440941847</v>
      </c>
      <c r="K92" s="101">
        <v>1451.2516290616666</v>
      </c>
      <c r="L92" s="101">
        <v>1434.2570977812725</v>
      </c>
      <c r="M92" s="101">
        <v>1423.4358606776277</v>
      </c>
      <c r="N92" s="101">
        <v>1438.5567527479102</v>
      </c>
      <c r="O92" s="101">
        <v>1437.888676777322</v>
      </c>
      <c r="P92" s="101">
        <v>1566.2272486367574</v>
      </c>
      <c r="Q92" s="101">
        <v>1442.7408794158428</v>
      </c>
      <c r="R92" s="101">
        <v>1589.2717539662258</v>
      </c>
      <c r="S92" s="101">
        <v>1543.3263811105458</v>
      </c>
      <c r="T92" s="101">
        <v>1495.3896486013218</v>
      </c>
      <c r="U92" s="101">
        <v>1550.0130512112719</v>
      </c>
      <c r="V92" s="101">
        <v>1451.373527792708</v>
      </c>
      <c r="W92" s="101">
        <v>1498.8710347594531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1178.0700754324387</v>
      </c>
      <c r="F93" s="104">
        <v>1271.0163123961308</v>
      </c>
      <c r="G93" s="104">
        <v>1320.0050280346854</v>
      </c>
      <c r="H93" s="104">
        <v>1415.8211139472078</v>
      </c>
      <c r="I93" s="104">
        <v>1424.5481323415408</v>
      </c>
      <c r="J93" s="104">
        <v>1335.9666550215893</v>
      </c>
      <c r="K93" s="104">
        <v>1448.5948181245867</v>
      </c>
      <c r="L93" s="104">
        <v>1431.6515373454044</v>
      </c>
      <c r="M93" s="104">
        <v>1422.179394991367</v>
      </c>
      <c r="N93" s="104">
        <v>1437.2046957836033</v>
      </c>
      <c r="O93" s="104">
        <v>1437.3626009664461</v>
      </c>
      <c r="P93" s="104">
        <v>1565.7140087203934</v>
      </c>
      <c r="Q93" s="104">
        <v>1443.0736696444487</v>
      </c>
      <c r="R93" s="104">
        <v>1589.4060509062233</v>
      </c>
      <c r="S93" s="104">
        <v>1544.1968566052358</v>
      </c>
      <c r="T93" s="104">
        <v>1496.3534586087649</v>
      </c>
      <c r="U93" s="104">
        <v>1552.9430474277099</v>
      </c>
      <c r="V93" s="104">
        <v>1455.4300779755517</v>
      </c>
      <c r="W93" s="104">
        <v>1501.0854041790242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518.65170736675225</v>
      </c>
      <c r="F94" s="98">
        <v>526.15725622299749</v>
      </c>
      <c r="G94" s="98">
        <v>557.80623005425878</v>
      </c>
      <c r="H94" s="98">
        <v>606.9674594381778</v>
      </c>
      <c r="I94" s="98">
        <v>644.45290348901767</v>
      </c>
      <c r="J94" s="98">
        <v>539.32894435351147</v>
      </c>
      <c r="K94" s="98">
        <v>599.90532694908859</v>
      </c>
      <c r="L94" s="98">
        <v>596.50921057291202</v>
      </c>
      <c r="M94" s="98">
        <v>577.17207448861632</v>
      </c>
      <c r="N94" s="98">
        <v>595.55298639982902</v>
      </c>
      <c r="O94" s="98">
        <v>504.35118051757485</v>
      </c>
      <c r="P94" s="98">
        <v>521.46839100377258</v>
      </c>
      <c r="Q94" s="98">
        <v>517.53285193969737</v>
      </c>
      <c r="R94" s="98">
        <v>686.18533378167854</v>
      </c>
      <c r="S94" s="98">
        <v>700.56045576579982</v>
      </c>
      <c r="T94" s="98">
        <v>639.68198792421413</v>
      </c>
      <c r="U94" s="98">
        <v>675.08849098052781</v>
      </c>
      <c r="V94" s="98">
        <v>552.54406013382152</v>
      </c>
      <c r="W94" s="98">
        <v>609.8455855150072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659.41836806568631</v>
      </c>
      <c r="F95" s="98">
        <v>744.85905617313335</v>
      </c>
      <c r="G95" s="98">
        <v>762.19879798042643</v>
      </c>
      <c r="H95" s="98">
        <v>808.85365450902987</v>
      </c>
      <c r="I95" s="98">
        <v>780.09522885252329</v>
      </c>
      <c r="J95" s="98">
        <v>796.63771066807772</v>
      </c>
      <c r="K95" s="98">
        <v>848.68949117549812</v>
      </c>
      <c r="L95" s="98">
        <v>835.14232677249231</v>
      </c>
      <c r="M95" s="98">
        <v>845.00732050275076</v>
      </c>
      <c r="N95" s="98">
        <v>841.65170938377435</v>
      </c>
      <c r="O95" s="98">
        <v>933.01142044887126</v>
      </c>
      <c r="P95" s="98">
        <v>1044.2456177166209</v>
      </c>
      <c r="Q95" s="98">
        <v>925.54081770475148</v>
      </c>
      <c r="R95" s="98">
        <v>903.22071712454488</v>
      </c>
      <c r="S95" s="98">
        <v>843.63640083943608</v>
      </c>
      <c r="T95" s="98">
        <v>856.67147068455051</v>
      </c>
      <c r="U95" s="98">
        <v>877.85455644718206</v>
      </c>
      <c r="V95" s="98">
        <v>902.88601784173068</v>
      </c>
      <c r="W95" s="98">
        <v>891.23981866401698</v>
      </c>
      <c r="DA95" s="63" t="s">
        <v>2499</v>
      </c>
    </row>
    <row r="96" spans="1:105" ht="12" customHeight="1" x14ac:dyDescent="0.25">
      <c r="A96" s="106" t="s">
        <v>122</v>
      </c>
      <c r="B96" s="101">
        <v>1248.7789703840156</v>
      </c>
      <c r="C96" s="101">
        <v>1189.5680088502322</v>
      </c>
      <c r="D96" s="101">
        <v>1200.5549901643658</v>
      </c>
      <c r="E96" s="101">
        <v>1215.7990216965247</v>
      </c>
      <c r="F96" s="101">
        <v>1276.386866926254</v>
      </c>
      <c r="G96" s="101">
        <v>1331.3071833487445</v>
      </c>
      <c r="H96" s="101">
        <v>1394.6321301871194</v>
      </c>
      <c r="I96" s="101">
        <v>1425.080323339693</v>
      </c>
      <c r="J96" s="101">
        <v>1355.3832226998754</v>
      </c>
      <c r="K96" s="101">
        <v>1423.7805905375587</v>
      </c>
      <c r="L96" s="101">
        <v>1401.5288624139018</v>
      </c>
      <c r="M96" s="101">
        <v>1382.1181751506683</v>
      </c>
      <c r="N96" s="101">
        <v>1453.4228076474922</v>
      </c>
      <c r="O96" s="101">
        <v>1457.6604756765998</v>
      </c>
      <c r="P96" s="101">
        <v>1512.2250244523007</v>
      </c>
      <c r="Q96" s="101">
        <v>1502.7851158949675</v>
      </c>
      <c r="R96" s="101">
        <v>1523.6683273641349</v>
      </c>
      <c r="S96" s="101">
        <v>1530.6693006059932</v>
      </c>
      <c r="T96" s="101">
        <v>1545.0616008481961</v>
      </c>
      <c r="U96" s="101">
        <v>1555.2072965295758</v>
      </c>
      <c r="V96" s="101">
        <v>1463.0753351089734</v>
      </c>
      <c r="W96" s="101">
        <v>1473.0151091241041</v>
      </c>
      <c r="DA96" s="131" t="s">
        <v>2500</v>
      </c>
    </row>
    <row r="97" spans="1:105" ht="12" customHeight="1" x14ac:dyDescent="0.25">
      <c r="A97" s="107" t="s">
        <v>121</v>
      </c>
      <c r="B97" s="104">
        <v>1248.7789703840158</v>
      </c>
      <c r="C97" s="104">
        <v>1189.5341160616947</v>
      </c>
      <c r="D97" s="104">
        <v>1200.5138496341599</v>
      </c>
      <c r="E97" s="104">
        <v>1215.6501840250844</v>
      </c>
      <c r="F97" s="104">
        <v>1276.3973562684469</v>
      </c>
      <c r="G97" s="104">
        <v>1331.6642887450066</v>
      </c>
      <c r="H97" s="104">
        <v>1394.4609154669065</v>
      </c>
      <c r="I97" s="104">
        <v>1423.4226134722876</v>
      </c>
      <c r="J97" s="104">
        <v>1354.6771444803574</v>
      </c>
      <c r="K97" s="104">
        <v>1423.0239627166845</v>
      </c>
      <c r="L97" s="104">
        <v>1401.1315427393474</v>
      </c>
      <c r="M97" s="104">
        <v>1381.8393768781477</v>
      </c>
      <c r="N97" s="104">
        <v>1452.8287627104651</v>
      </c>
      <c r="O97" s="104">
        <v>1457.2897016719851</v>
      </c>
      <c r="P97" s="104">
        <v>1512.3060865331806</v>
      </c>
      <c r="Q97" s="104">
        <v>1503.1404948948662</v>
      </c>
      <c r="R97" s="104">
        <v>1523.8019214118838</v>
      </c>
      <c r="S97" s="104">
        <v>1530.7637575614017</v>
      </c>
      <c r="T97" s="104">
        <v>1545.2102834365262</v>
      </c>
      <c r="U97" s="104">
        <v>1555.5105310644158</v>
      </c>
      <c r="V97" s="104">
        <v>1463.6354194884395</v>
      </c>
      <c r="W97" s="104">
        <v>1473.6436923301142</v>
      </c>
      <c r="DA97" s="132" t="s">
        <v>2501</v>
      </c>
    </row>
    <row r="98" spans="1:105" ht="12" customHeight="1" x14ac:dyDescent="0.25">
      <c r="A98" s="108" t="s">
        <v>53</v>
      </c>
      <c r="B98" s="98">
        <v>541.22883103436698</v>
      </c>
      <c r="C98" s="98">
        <v>503.55542973608215</v>
      </c>
      <c r="D98" s="98">
        <v>519.80660551346898</v>
      </c>
      <c r="E98" s="98">
        <v>535.4168810383602</v>
      </c>
      <c r="F98" s="98">
        <v>528.38505865065042</v>
      </c>
      <c r="G98" s="98">
        <v>562.83813782833306</v>
      </c>
      <c r="H98" s="98">
        <v>597.99072130643049</v>
      </c>
      <c r="I98" s="98">
        <v>644.2937926384817</v>
      </c>
      <c r="J98" s="98">
        <v>547.25647459040601</v>
      </c>
      <c r="K98" s="98">
        <v>590.05668159774018</v>
      </c>
      <c r="L98" s="98">
        <v>584.06965621139409</v>
      </c>
      <c r="M98" s="98">
        <v>560.90195167952493</v>
      </c>
      <c r="N98" s="98">
        <v>602.41348538469163</v>
      </c>
      <c r="O98" s="98">
        <v>511.83111994197947</v>
      </c>
      <c r="P98" s="98">
        <v>504.03818382492068</v>
      </c>
      <c r="Q98" s="98">
        <v>540.12102209692398</v>
      </c>
      <c r="R98" s="98">
        <v>658.11071854962108</v>
      </c>
      <c r="S98" s="98">
        <v>695.11158890545471</v>
      </c>
      <c r="T98" s="98">
        <v>661.80624690281661</v>
      </c>
      <c r="U98" s="98">
        <v>676.85766517410002</v>
      </c>
      <c r="V98" s="98">
        <v>556.5419243442534</v>
      </c>
      <c r="W98" s="98">
        <v>599.56865878074439</v>
      </c>
      <c r="DA98" s="63" t="s">
        <v>2502</v>
      </c>
    </row>
    <row r="99" spans="1:105" ht="12" customHeight="1" x14ac:dyDescent="0.25">
      <c r="A99" s="108" t="s">
        <v>52</v>
      </c>
      <c r="B99" s="98">
        <v>707.55013934964893</v>
      </c>
      <c r="C99" s="98">
        <v>685.97868632561256</v>
      </c>
      <c r="D99" s="98">
        <v>680.70724412069092</v>
      </c>
      <c r="E99" s="98">
        <v>680.23330298672408</v>
      </c>
      <c r="F99" s="98">
        <v>748.01229761779678</v>
      </c>
      <c r="G99" s="98">
        <v>768.82615091667356</v>
      </c>
      <c r="H99" s="98">
        <v>796.47019416047613</v>
      </c>
      <c r="I99" s="98">
        <v>779.128820833806</v>
      </c>
      <c r="J99" s="98">
        <v>807.42066988995123</v>
      </c>
      <c r="K99" s="98">
        <v>832.96728111894447</v>
      </c>
      <c r="L99" s="98">
        <v>817.06188652795322</v>
      </c>
      <c r="M99" s="98">
        <v>820.9374251986228</v>
      </c>
      <c r="N99" s="98">
        <v>850.41527732577367</v>
      </c>
      <c r="O99" s="98">
        <v>945.45858173000579</v>
      </c>
      <c r="P99" s="98">
        <v>1008.26790270826</v>
      </c>
      <c r="Q99" s="98">
        <v>963.01947279794229</v>
      </c>
      <c r="R99" s="98">
        <v>865.6912028622628</v>
      </c>
      <c r="S99" s="98">
        <v>835.65216865594675</v>
      </c>
      <c r="T99" s="98">
        <v>883.4040365337097</v>
      </c>
      <c r="U99" s="98">
        <v>878.65286589031564</v>
      </c>
      <c r="V99" s="98">
        <v>907.09349514418614</v>
      </c>
      <c r="W99" s="98">
        <v>874.07503354936978</v>
      </c>
      <c r="DA99" s="63" t="s">
        <v>2503</v>
      </c>
    </row>
    <row r="100" spans="1:105" ht="12" customHeight="1" x14ac:dyDescent="0.25">
      <c r="A100" s="121" t="s">
        <v>54</v>
      </c>
      <c r="B100" s="122">
        <v>230.73807198643578</v>
      </c>
      <c r="C100" s="122">
        <v>229.27308190659306</v>
      </c>
      <c r="D100" s="122">
        <v>225.07856244436522</v>
      </c>
      <c r="E100" s="122">
        <v>244.48547694943645</v>
      </c>
      <c r="F100" s="122">
        <v>246.65449486203764</v>
      </c>
      <c r="G100" s="122">
        <v>256.96505811969564</v>
      </c>
      <c r="H100" s="122">
        <v>249.89899066070728</v>
      </c>
      <c r="I100" s="122">
        <v>245.25782070815035</v>
      </c>
      <c r="J100" s="122">
        <v>214.30543189597248</v>
      </c>
      <c r="K100" s="122">
        <v>222.57120628378053</v>
      </c>
      <c r="L100" s="122">
        <v>221.38810846299512</v>
      </c>
      <c r="M100" s="122">
        <v>209.27710244190664</v>
      </c>
      <c r="N100" s="122">
        <v>219.40631016748722</v>
      </c>
      <c r="O100" s="122">
        <v>221.25580647706187</v>
      </c>
      <c r="P100" s="122">
        <v>225.28529740642611</v>
      </c>
      <c r="Q100" s="122">
        <v>235.80696815619828</v>
      </c>
      <c r="R100" s="122">
        <v>236.58669812749844</v>
      </c>
      <c r="S100" s="122">
        <v>237.33859842339197</v>
      </c>
      <c r="T100" s="122">
        <v>237.30259427336989</v>
      </c>
      <c r="U100" s="122">
        <v>234.7899210654619</v>
      </c>
      <c r="V100" s="122">
        <v>245.37844951109557</v>
      </c>
      <c r="W100" s="122">
        <v>246.32366284010877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231.33101504069359</v>
      </c>
      <c r="C102" s="98">
        <v>224.21145176141181</v>
      </c>
      <c r="D102" s="98">
        <v>223.06259700960382</v>
      </c>
      <c r="E102" s="98">
        <v>248.45967217292142</v>
      </c>
      <c r="F102" s="98">
        <v>247.3667165853926</v>
      </c>
      <c r="G102" s="98">
        <v>243.35995412788097</v>
      </c>
      <c r="H102" s="98">
        <v>253.33950819732181</v>
      </c>
      <c r="I102" s="98">
        <v>249.29366621613565</v>
      </c>
      <c r="J102" s="98">
        <v>211.47849071848862</v>
      </c>
      <c r="K102" s="98">
        <v>227.00623032067315</v>
      </c>
      <c r="L102" s="98">
        <v>217.86540315285868</v>
      </c>
      <c r="M102" s="98">
        <v>216.92997681763566</v>
      </c>
      <c r="N102" s="98">
        <v>218.9112897261831</v>
      </c>
      <c r="O102" s="98">
        <v>216.713548554055</v>
      </c>
      <c r="P102" s="98">
        <v>236.05356687060322</v>
      </c>
      <c r="Q102" s="98">
        <v>226.97856516944279</v>
      </c>
      <c r="R102" s="98">
        <v>242.62921460884661</v>
      </c>
      <c r="S102" s="98">
        <v>238.52464229293543</v>
      </c>
      <c r="T102" s="98">
        <v>236.38355803105532</v>
      </c>
      <c r="U102" s="98">
        <v>245.4192719821979</v>
      </c>
      <c r="V102" s="98">
        <v>235.79751566558917</v>
      </c>
      <c r="W102" s="98">
        <v>246.36761501296638</v>
      </c>
      <c r="DA102" s="63" t="s">
        <v>2506</v>
      </c>
    </row>
    <row r="103" spans="1:105" ht="12" customHeight="1" x14ac:dyDescent="0.25">
      <c r="A103" s="109" t="s">
        <v>120</v>
      </c>
      <c r="B103" s="33">
        <v>230.7152511271085</v>
      </c>
      <c r="C103" s="33">
        <v>229.47723702734305</v>
      </c>
      <c r="D103" s="33">
        <v>225.16764603482116</v>
      </c>
      <c r="E103" s="33">
        <v>244.29851916885613</v>
      </c>
      <c r="F103" s="33">
        <v>246.6184102922378</v>
      </c>
      <c r="G103" s="33">
        <v>257.70867395308039</v>
      </c>
      <c r="H103" s="33">
        <v>249.68696498134057</v>
      </c>
      <c r="I103" s="33">
        <v>244.97316728904912</v>
      </c>
      <c r="J103" s="33">
        <v>214.51498610436158</v>
      </c>
      <c r="K103" s="33">
        <v>222.2248377736916</v>
      </c>
      <c r="L103" s="33">
        <v>221.66414750543339</v>
      </c>
      <c r="M103" s="33">
        <v>208.67007881892727</v>
      </c>
      <c r="N103" s="33">
        <v>219.445651746257</v>
      </c>
      <c r="O103" s="33">
        <v>221.61563972917554</v>
      </c>
      <c r="P103" s="33">
        <v>224.42260317739908</v>
      </c>
      <c r="Q103" s="33">
        <v>236.50822251366782</v>
      </c>
      <c r="R103" s="33">
        <v>236.10361623717463</v>
      </c>
      <c r="S103" s="33">
        <v>237.24356426964604</v>
      </c>
      <c r="T103" s="33">
        <v>237.37564024297669</v>
      </c>
      <c r="U103" s="33">
        <v>233.96176137673237</v>
      </c>
      <c r="V103" s="33">
        <v>246.07445071193158</v>
      </c>
      <c r="W103" s="33">
        <v>246.32062395512142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12746.268304793824</v>
      </c>
      <c r="C124" s="117">
        <f t="shared" si="42"/>
        <v>11612.664032442461</v>
      </c>
      <c r="D124" s="117">
        <f t="shared" si="42"/>
        <v>11935.69137741024</v>
      </c>
      <c r="E124" s="117">
        <f t="shared" si="42"/>
        <v>12058.497214472985</v>
      </c>
      <c r="F124" s="117">
        <f t="shared" si="42"/>
        <v>11663.834305796861</v>
      </c>
      <c r="G124" s="117">
        <f t="shared" si="42"/>
        <v>11112.616718438558</v>
      </c>
      <c r="H124" s="117">
        <f t="shared" si="42"/>
        <v>11010.821423614274</v>
      </c>
      <c r="I124" s="117">
        <f t="shared" si="42"/>
        <v>11636.429425362585</v>
      </c>
      <c r="J124" s="117">
        <f t="shared" si="42"/>
        <v>11406.872699097155</v>
      </c>
      <c r="K124" s="117">
        <f t="shared" si="42"/>
        <v>10458.959290220839</v>
      </c>
      <c r="L124" s="117">
        <f t="shared" si="42"/>
        <v>10487.350603656852</v>
      </c>
      <c r="M124" s="117">
        <f t="shared" si="42"/>
        <v>11191.318257668761</v>
      </c>
      <c r="N124" s="117">
        <f t="shared" si="42"/>
        <v>11804.548426164127</v>
      </c>
      <c r="O124" s="117">
        <f t="shared" si="42"/>
        <v>10962.017671773343</v>
      </c>
      <c r="P124" s="117">
        <f t="shared" si="42"/>
        <v>11084.955507252507</v>
      </c>
      <c r="Q124" s="117">
        <f t="shared" si="42"/>
        <v>10922.04208723977</v>
      </c>
      <c r="R124" s="117">
        <f t="shared" ref="R124:V124" si="43">R125+R128+R130+R139</f>
        <v>10918.464422594612</v>
      </c>
      <c r="S124" s="117">
        <f t="shared" si="43"/>
        <v>11094.701162466543</v>
      </c>
      <c r="T124" s="117">
        <f t="shared" si="43"/>
        <v>11451.134865399174</v>
      </c>
      <c r="U124" s="117">
        <f t="shared" si="43"/>
        <v>11229.767340461562</v>
      </c>
      <c r="V124" s="117">
        <f t="shared" si="43"/>
        <v>11497.169076392762</v>
      </c>
      <c r="W124" s="117">
        <f t="shared" ref="W124" si="44">W125+W128+W130+W139</f>
        <v>12433.867104714824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11262.870099765707</v>
      </c>
      <c r="C125" s="122">
        <f t="shared" si="45"/>
        <v>10188.586574912759</v>
      </c>
      <c r="D125" s="122">
        <f t="shared" si="45"/>
        <v>10503.44079752007</v>
      </c>
      <c r="E125" s="122">
        <f t="shared" si="45"/>
        <v>10579.540919254398</v>
      </c>
      <c r="F125" s="122">
        <f t="shared" si="45"/>
        <v>10131.571937519044</v>
      </c>
      <c r="G125" s="122">
        <f t="shared" si="45"/>
        <v>9511.4567450624381</v>
      </c>
      <c r="H125" s="122">
        <f t="shared" si="45"/>
        <v>9334.684313181142</v>
      </c>
      <c r="I125" s="122">
        <f t="shared" si="45"/>
        <v>9947.2858049537172</v>
      </c>
      <c r="J125" s="122">
        <f t="shared" si="45"/>
        <v>9813.984262427477</v>
      </c>
      <c r="K125" s="122">
        <f t="shared" si="45"/>
        <v>8784.5329669697112</v>
      </c>
      <c r="L125" s="122">
        <f t="shared" si="45"/>
        <v>8826.0681733198562</v>
      </c>
      <c r="M125" s="122">
        <f t="shared" si="45"/>
        <v>9570.9913910185551</v>
      </c>
      <c r="N125" s="122">
        <f t="shared" si="45"/>
        <v>10100.894459218347</v>
      </c>
      <c r="O125" s="122">
        <f t="shared" si="45"/>
        <v>9248.762510995366</v>
      </c>
      <c r="P125" s="122">
        <f t="shared" si="45"/>
        <v>9317.7295250414463</v>
      </c>
      <c r="Q125" s="122">
        <f t="shared" si="45"/>
        <v>9136.7750278238946</v>
      </c>
      <c r="R125" s="122">
        <f t="shared" ref="R125:V125" si="46">SUM(R126:R127)</f>
        <v>9115.2267071155311</v>
      </c>
      <c r="S125" s="122">
        <f t="shared" si="46"/>
        <v>9285.6599290328086</v>
      </c>
      <c r="T125" s="122">
        <f t="shared" si="46"/>
        <v>9631.6733048819078</v>
      </c>
      <c r="U125" s="122">
        <f t="shared" si="46"/>
        <v>9401.0898474218884</v>
      </c>
      <c r="V125" s="122">
        <f t="shared" si="46"/>
        <v>9724.9897051415701</v>
      </c>
      <c r="W125" s="122">
        <f t="shared" ref="W125" si="47">SUM(W126:W127)</f>
        <v>10646.637538083909</v>
      </c>
      <c r="DA125" s="130" t="s">
        <v>2527</v>
      </c>
    </row>
    <row r="126" spans="1:105" ht="12" customHeight="1" x14ac:dyDescent="0.25">
      <c r="A126" s="97" t="s">
        <v>203</v>
      </c>
      <c r="B126" s="98">
        <v>11207.977902995204</v>
      </c>
      <c r="C126" s="98">
        <v>10140.023851931603</v>
      </c>
      <c r="D126" s="98">
        <v>10454.604901213439</v>
      </c>
      <c r="E126" s="98">
        <v>10531.198437443696</v>
      </c>
      <c r="F126" s="98">
        <v>10085.308460019151</v>
      </c>
      <c r="G126" s="98">
        <v>9468.7215752457687</v>
      </c>
      <c r="H126" s="98">
        <v>9293.6890217733671</v>
      </c>
      <c r="I126" s="98">
        <v>9904.2125352346138</v>
      </c>
      <c r="J126" s="98">
        <v>9771.4623873166638</v>
      </c>
      <c r="K126" s="98">
        <v>8746.9312223376019</v>
      </c>
      <c r="L126" s="98">
        <v>8788.818494346242</v>
      </c>
      <c r="M126" s="98">
        <v>9531.1506114394797</v>
      </c>
      <c r="N126" s="98">
        <v>10059.222592576347</v>
      </c>
      <c r="O126" s="98">
        <v>9210.9671367222418</v>
      </c>
      <c r="P126" s="98">
        <v>9279.968773687071</v>
      </c>
      <c r="Q126" s="98">
        <v>9100.0622472971663</v>
      </c>
      <c r="R126" s="98">
        <v>9078.7774455996951</v>
      </c>
      <c r="S126" s="98">
        <v>9248.7735011656496</v>
      </c>
      <c r="T126" s="98">
        <v>9593.5254900273267</v>
      </c>
      <c r="U126" s="98">
        <v>9363.8898243085532</v>
      </c>
      <c r="V126" s="98">
        <v>9687.1323174016325</v>
      </c>
      <c r="W126" s="98">
        <v>10604.854255823988</v>
      </c>
      <c r="DA126" s="63" t="s">
        <v>2528</v>
      </c>
    </row>
    <row r="127" spans="1:105" ht="12" customHeight="1" x14ac:dyDescent="0.25">
      <c r="A127" s="97" t="s">
        <v>53</v>
      </c>
      <c r="B127" s="98">
        <v>54.892196770502835</v>
      </c>
      <c r="C127" s="98">
        <v>48.562722981156519</v>
      </c>
      <c r="D127" s="98">
        <v>48.835896306631206</v>
      </c>
      <c r="E127" s="98">
        <v>48.342481810701273</v>
      </c>
      <c r="F127" s="98">
        <v>46.26347749989413</v>
      </c>
      <c r="G127" s="98">
        <v>42.735169816669107</v>
      </c>
      <c r="H127" s="98">
        <v>40.995291407774353</v>
      </c>
      <c r="I127" s="98">
        <v>43.07326971910404</v>
      </c>
      <c r="J127" s="98">
        <v>42.521875110813873</v>
      </c>
      <c r="K127" s="98">
        <v>37.601744632109423</v>
      </c>
      <c r="L127" s="98">
        <v>37.249678973614984</v>
      </c>
      <c r="M127" s="98">
        <v>39.840779579075473</v>
      </c>
      <c r="N127" s="98">
        <v>41.671866641999685</v>
      </c>
      <c r="O127" s="98">
        <v>37.795374273124139</v>
      </c>
      <c r="P127" s="98">
        <v>37.760751354374442</v>
      </c>
      <c r="Q127" s="98">
        <v>36.712780526728004</v>
      </c>
      <c r="R127" s="98">
        <v>36.449261515836362</v>
      </c>
      <c r="S127" s="98">
        <v>36.886427867158673</v>
      </c>
      <c r="T127" s="98">
        <v>38.147814854581355</v>
      </c>
      <c r="U127" s="98">
        <v>37.200023113335718</v>
      </c>
      <c r="V127" s="98">
        <v>37.857387739937828</v>
      </c>
      <c r="W127" s="98">
        <v>41.783282259920902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3.8811511737365234</v>
      </c>
      <c r="C128" s="122">
        <f t="shared" si="48"/>
        <v>5.1954323729950902</v>
      </c>
      <c r="D128" s="122">
        <f t="shared" si="48"/>
        <v>6.4404576808026128</v>
      </c>
      <c r="E128" s="122">
        <f t="shared" si="48"/>
        <v>18.243411149951292</v>
      </c>
      <c r="F128" s="122">
        <f t="shared" si="48"/>
        <v>8.635441845659912</v>
      </c>
      <c r="G128" s="122">
        <f t="shared" si="48"/>
        <v>11.600609001884315</v>
      </c>
      <c r="H128" s="122">
        <f t="shared" si="48"/>
        <v>29.421868371714851</v>
      </c>
      <c r="I128" s="122">
        <f t="shared" si="48"/>
        <v>15.184635569886156</v>
      </c>
      <c r="J128" s="122">
        <f t="shared" si="48"/>
        <v>19.179892150523944</v>
      </c>
      <c r="K128" s="122">
        <f t="shared" si="48"/>
        <v>23.507017537639015</v>
      </c>
      <c r="L128" s="122">
        <f t="shared" si="48"/>
        <v>34.187126267598146</v>
      </c>
      <c r="M128" s="122">
        <f t="shared" si="48"/>
        <v>26.416422636332115</v>
      </c>
      <c r="N128" s="122">
        <f t="shared" si="48"/>
        <v>29.440272137585595</v>
      </c>
      <c r="O128" s="122">
        <f t="shared" si="48"/>
        <v>34.078764000261756</v>
      </c>
      <c r="P128" s="122">
        <f t="shared" si="48"/>
        <v>29.167246476920905</v>
      </c>
      <c r="Q128" s="122">
        <f t="shared" si="48"/>
        <v>44.507707231281344</v>
      </c>
      <c r="R128" s="122">
        <f t="shared" si="48"/>
        <v>39.780410968959373</v>
      </c>
      <c r="S128" s="122">
        <f t="shared" si="48"/>
        <v>38.190308767564808</v>
      </c>
      <c r="T128" s="122">
        <f t="shared" si="48"/>
        <v>36.119146568647508</v>
      </c>
      <c r="U128" s="122">
        <f t="shared" si="48"/>
        <v>38.991113197581008</v>
      </c>
      <c r="V128" s="122">
        <f t="shared" si="48"/>
        <v>64.40107537879976</v>
      </c>
      <c r="W128" s="122">
        <f t="shared" si="48"/>
        <v>67.375872778080449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3.8811511737365234</v>
      </c>
      <c r="C129" s="98">
        <f>IF(RES_hhdet_tes!C129=0,0,RES_hhdet_tes!C129*1000*11630/RES_hhdet_num!C124)</f>
        <v>5.1954323729950902</v>
      </c>
      <c r="D129" s="98">
        <f>IF(RES_hhdet_tes!D129=0,0,RES_hhdet_tes!D129*1000*11630/RES_hhdet_num!D124)</f>
        <v>6.4404576808026128</v>
      </c>
      <c r="E129" s="98">
        <f>IF(RES_hhdet_tes!E129=0,0,RES_hhdet_tes!E129*1000*11630/RES_hhdet_num!E124)</f>
        <v>18.243411149951292</v>
      </c>
      <c r="F129" s="98">
        <f>IF(RES_hhdet_tes!F129=0,0,RES_hhdet_tes!F129*1000*11630/RES_hhdet_num!F124)</f>
        <v>8.635441845659912</v>
      </c>
      <c r="G129" s="98">
        <f>IF(RES_hhdet_tes!G129=0,0,RES_hhdet_tes!G129*1000*11630/RES_hhdet_num!G124)</f>
        <v>11.600609001884315</v>
      </c>
      <c r="H129" s="98">
        <f>IF(RES_hhdet_tes!H129=0,0,RES_hhdet_tes!H129*1000*11630/RES_hhdet_num!H124)</f>
        <v>29.421868371714851</v>
      </c>
      <c r="I129" s="98">
        <f>IF(RES_hhdet_tes!I129=0,0,RES_hhdet_tes!I129*1000*11630/RES_hhdet_num!I124)</f>
        <v>15.184635569886156</v>
      </c>
      <c r="J129" s="98">
        <f>IF(RES_hhdet_tes!J129=0,0,RES_hhdet_tes!J129*1000*11630/RES_hhdet_num!J124)</f>
        <v>19.179892150523944</v>
      </c>
      <c r="K129" s="98">
        <f>IF(RES_hhdet_tes!K129=0,0,RES_hhdet_tes!K129*1000*11630/RES_hhdet_num!K124)</f>
        <v>23.507017537639015</v>
      </c>
      <c r="L129" s="98">
        <f>IF(RES_hhdet_tes!L129=0,0,RES_hhdet_tes!L129*1000*11630/RES_hhdet_num!L124)</f>
        <v>34.187126267598146</v>
      </c>
      <c r="M129" s="98">
        <f>IF(RES_hhdet_tes!M129=0,0,RES_hhdet_tes!M129*1000*11630/RES_hhdet_num!M124)</f>
        <v>26.416422636332115</v>
      </c>
      <c r="N129" s="98">
        <f>IF(RES_hhdet_tes!N129=0,0,RES_hhdet_tes!N129*1000*11630/RES_hhdet_num!N124)</f>
        <v>29.440272137585595</v>
      </c>
      <c r="O129" s="98">
        <f>IF(RES_hhdet_tes!O129=0,0,RES_hhdet_tes!O129*1000*11630/RES_hhdet_num!O124)</f>
        <v>34.078764000261756</v>
      </c>
      <c r="P129" s="98">
        <f>IF(RES_hhdet_tes!P129=0,0,RES_hhdet_tes!P129*1000*11630/RES_hhdet_num!P124)</f>
        <v>29.167246476920905</v>
      </c>
      <c r="Q129" s="98">
        <f>IF(RES_hhdet_tes!Q129=0,0,RES_hhdet_tes!Q129*1000*11630/RES_hhdet_num!Q124)</f>
        <v>44.507707231281344</v>
      </c>
      <c r="R129" s="98">
        <f>IF(RES_hhdet_tes!R129=0,0,RES_hhdet_tes!R129*1000*11630/RES_hhdet_num!R124)</f>
        <v>39.780410968959373</v>
      </c>
      <c r="S129" s="98">
        <f>IF(RES_hhdet_tes!S129=0,0,RES_hhdet_tes!S129*1000*11630/RES_hhdet_num!S124)</f>
        <v>38.190308767564808</v>
      </c>
      <c r="T129" s="98">
        <f>IF(RES_hhdet_tes!T129=0,0,RES_hhdet_tes!T129*1000*11630/RES_hhdet_num!T124)</f>
        <v>36.119146568647508</v>
      </c>
      <c r="U129" s="98">
        <f>IF(RES_hhdet_tes!U129=0,0,RES_hhdet_tes!U129*1000*11630/RES_hhdet_num!U124)</f>
        <v>38.991113197581008</v>
      </c>
      <c r="V129" s="98">
        <f>IF(RES_hhdet_tes!V129=0,0,RES_hhdet_tes!V129*1000*11630/RES_hhdet_num!V124)</f>
        <v>64.40107537879976</v>
      </c>
      <c r="W129" s="98">
        <f>IF(RES_hhdet_tes!W129=0,0,RES_hhdet_tes!W129*1000*11630/RES_hhdet_num!W124)</f>
        <v>67.375872778080449</v>
      </c>
      <c r="DA129" s="63" t="s">
        <v>2531</v>
      </c>
    </row>
    <row r="130" spans="1:105" ht="12" customHeight="1" x14ac:dyDescent="0.25">
      <c r="A130" s="121" t="s">
        <v>55</v>
      </c>
      <c r="B130" s="122">
        <v>1248.7789703840156</v>
      </c>
      <c r="C130" s="122">
        <v>1189.6067162801685</v>
      </c>
      <c r="D130" s="122">
        <v>1200.7285925320946</v>
      </c>
      <c r="E130" s="122">
        <v>1216.2361659047199</v>
      </c>
      <c r="F130" s="122">
        <v>1276.9741619767155</v>
      </c>
      <c r="G130" s="122">
        <v>1332.5597591864412</v>
      </c>
      <c r="H130" s="122">
        <v>1396.8266597460595</v>
      </c>
      <c r="I130" s="122">
        <v>1428.7286218573176</v>
      </c>
      <c r="J130" s="122">
        <v>1359.3832960968305</v>
      </c>
      <c r="K130" s="122">
        <v>1428.3768624534409</v>
      </c>
      <c r="L130" s="122">
        <v>1405.691234093528</v>
      </c>
      <c r="M130" s="122">
        <v>1384.653014172347</v>
      </c>
      <c r="N130" s="122">
        <v>1454.806658128455</v>
      </c>
      <c r="O130" s="122">
        <v>1457.9169234558956</v>
      </c>
      <c r="P130" s="122">
        <v>1512.7866702921392</v>
      </c>
      <c r="Q130" s="122">
        <v>1504.9432899913718</v>
      </c>
      <c r="R130" s="122">
        <v>1526.8780325515474</v>
      </c>
      <c r="S130" s="122">
        <v>1533.5140292012056</v>
      </c>
      <c r="T130" s="122">
        <v>1546.0380138612979</v>
      </c>
      <c r="U130" s="122">
        <v>1554.9282206012188</v>
      </c>
      <c r="V130" s="122">
        <v>1462.3555795108857</v>
      </c>
      <c r="W130" s="122">
        <v>1473.5301900955278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1248.7789703840158</v>
      </c>
      <c r="C135" s="101">
        <v>1189.6062806840537</v>
      </c>
      <c r="D135" s="101">
        <v>1200.7284225114058</v>
      </c>
      <c r="E135" s="101">
        <v>1216.2348421503143</v>
      </c>
      <c r="F135" s="101">
        <v>1276.9722524206998</v>
      </c>
      <c r="G135" s="101">
        <v>1332.5586536664514</v>
      </c>
      <c r="H135" s="101">
        <v>1396.8263938955674</v>
      </c>
      <c r="I135" s="101">
        <v>1428.7535273336091</v>
      </c>
      <c r="J135" s="101">
        <v>1359.4167319060459</v>
      </c>
      <c r="K135" s="101">
        <v>1428.4518766534186</v>
      </c>
      <c r="L135" s="101">
        <v>1405.7737692067276</v>
      </c>
      <c r="M135" s="101">
        <v>1384.72353609781</v>
      </c>
      <c r="N135" s="101">
        <v>1454.8105460496809</v>
      </c>
      <c r="O135" s="101">
        <v>1457.8730737150804</v>
      </c>
      <c r="P135" s="101">
        <v>1512.7077109336419</v>
      </c>
      <c r="Q135" s="101">
        <v>1504.7396237793776</v>
      </c>
      <c r="R135" s="101">
        <v>1526.7337195257542</v>
      </c>
      <c r="S135" s="101">
        <v>1533.4867158065467</v>
      </c>
      <c r="T135" s="101">
        <v>1545.9893403881922</v>
      </c>
      <c r="U135" s="101">
        <v>1554.8489304833654</v>
      </c>
      <c r="V135" s="101">
        <v>1462.2579863928124</v>
      </c>
      <c r="W135" s="101">
        <v>1473.5113555283283</v>
      </c>
      <c r="DA135" s="131" t="s">
        <v>2537</v>
      </c>
    </row>
    <row r="136" spans="1:105" ht="12" customHeight="1" x14ac:dyDescent="0.25">
      <c r="A136" s="107" t="s">
        <v>121</v>
      </c>
      <c r="B136" s="104">
        <v>1248.7789703840162</v>
      </c>
      <c r="C136" s="104">
        <v>1189.6654865559462</v>
      </c>
      <c r="D136" s="104">
        <v>1200.7466092844284</v>
      </c>
      <c r="E136" s="104">
        <v>1216.3198479479222</v>
      </c>
      <c r="F136" s="104">
        <v>1277.0952351725766</v>
      </c>
      <c r="G136" s="104">
        <v>1332.628405720161</v>
      </c>
      <c r="H136" s="104">
        <v>1396.8396429353338</v>
      </c>
      <c r="I136" s="104">
        <v>1427.9588162264886</v>
      </c>
      <c r="J136" s="104">
        <v>1358.5708702325253</v>
      </c>
      <c r="K136" s="104">
        <v>1427.3663066933782</v>
      </c>
      <c r="L136" s="104">
        <v>1404.8024355248385</v>
      </c>
      <c r="M136" s="104">
        <v>1384.0152530095265</v>
      </c>
      <c r="N136" s="104">
        <v>1454.7724101164793</v>
      </c>
      <c r="O136" s="104">
        <v>1458.248427496459</v>
      </c>
      <c r="P136" s="104">
        <v>1513.333998987215</v>
      </c>
      <c r="Q136" s="104">
        <v>1506.2356659027853</v>
      </c>
      <c r="R136" s="104">
        <v>1527.7408384962334</v>
      </c>
      <c r="S136" s="104">
        <v>1533.6625278153249</v>
      </c>
      <c r="T136" s="104">
        <v>1546.2943430526675</v>
      </c>
      <c r="U136" s="104">
        <v>1555.3473035153872</v>
      </c>
      <c r="V136" s="104">
        <v>1462.8685033412842</v>
      </c>
      <c r="W136" s="104">
        <v>1473.6283188908096</v>
      </c>
      <c r="DA136" s="132" t="s">
        <v>2538</v>
      </c>
    </row>
    <row r="137" spans="1:105" ht="12" customHeight="1" x14ac:dyDescent="0.25">
      <c r="A137" s="108" t="s">
        <v>53</v>
      </c>
      <c r="B137" s="98">
        <v>541.2288310343672</v>
      </c>
      <c r="C137" s="98">
        <v>503.61104169776883</v>
      </c>
      <c r="D137" s="98">
        <v>519.90738736096137</v>
      </c>
      <c r="E137" s="98">
        <v>535.71182556567703</v>
      </c>
      <c r="F137" s="98">
        <v>528.67395676210333</v>
      </c>
      <c r="G137" s="98">
        <v>563.24562927158274</v>
      </c>
      <c r="H137" s="98">
        <v>599.01079791012637</v>
      </c>
      <c r="I137" s="98">
        <v>646.34704600752275</v>
      </c>
      <c r="J137" s="98">
        <v>548.82944467913558</v>
      </c>
      <c r="K137" s="98">
        <v>591.85723390351598</v>
      </c>
      <c r="L137" s="98">
        <v>585.59988875688271</v>
      </c>
      <c r="M137" s="98">
        <v>561.78516082027204</v>
      </c>
      <c r="N137" s="98">
        <v>603.2194161580004</v>
      </c>
      <c r="O137" s="98">
        <v>512.16784483058245</v>
      </c>
      <c r="P137" s="98">
        <v>504.38077791422376</v>
      </c>
      <c r="Q137" s="98">
        <v>541.23320484633439</v>
      </c>
      <c r="R137" s="98">
        <v>659.81188686832616</v>
      </c>
      <c r="S137" s="98">
        <v>696.42790488636547</v>
      </c>
      <c r="T137" s="98">
        <v>662.27054450273954</v>
      </c>
      <c r="U137" s="98">
        <v>676.78663909261638</v>
      </c>
      <c r="V137" s="98">
        <v>556.25030733180188</v>
      </c>
      <c r="W137" s="98">
        <v>599.56240392250936</v>
      </c>
      <c r="DA137" s="63" t="s">
        <v>2539</v>
      </c>
    </row>
    <row r="138" spans="1:105" ht="12" customHeight="1" x14ac:dyDescent="0.25">
      <c r="A138" s="108" t="s">
        <v>52</v>
      </c>
      <c r="B138" s="98">
        <v>707.55013934964882</v>
      </c>
      <c r="C138" s="98">
        <v>686.05444485817725</v>
      </c>
      <c r="D138" s="98">
        <v>680.83922192346688</v>
      </c>
      <c r="E138" s="98">
        <v>680.60802238224505</v>
      </c>
      <c r="F138" s="98">
        <v>748.42127841047318</v>
      </c>
      <c r="G138" s="98">
        <v>769.3827764485784</v>
      </c>
      <c r="H138" s="98">
        <v>797.82884502520733</v>
      </c>
      <c r="I138" s="98">
        <v>781.61177021896538</v>
      </c>
      <c r="J138" s="98">
        <v>809.74142555338972</v>
      </c>
      <c r="K138" s="98">
        <v>835.50907278986233</v>
      </c>
      <c r="L138" s="98">
        <v>819.20254676795594</v>
      </c>
      <c r="M138" s="98">
        <v>822.23009218925426</v>
      </c>
      <c r="N138" s="98">
        <v>851.55299395847851</v>
      </c>
      <c r="O138" s="98">
        <v>946.08058266587648</v>
      </c>
      <c r="P138" s="98">
        <v>1008.9532210729913</v>
      </c>
      <c r="Q138" s="98">
        <v>965.00246105645078</v>
      </c>
      <c r="R138" s="98">
        <v>867.9289516279074</v>
      </c>
      <c r="S138" s="98">
        <v>837.23462292895942</v>
      </c>
      <c r="T138" s="98">
        <v>884.02379854992807</v>
      </c>
      <c r="U138" s="98">
        <v>878.56066442277051</v>
      </c>
      <c r="V138" s="98">
        <v>906.6181960094824</v>
      </c>
      <c r="W138" s="98">
        <v>874.06591496830015</v>
      </c>
      <c r="DA138" s="63" t="s">
        <v>2540</v>
      </c>
    </row>
    <row r="139" spans="1:105" ht="12" customHeight="1" x14ac:dyDescent="0.25">
      <c r="A139" s="121" t="s">
        <v>54</v>
      </c>
      <c r="B139" s="122">
        <v>230.73808347036561</v>
      </c>
      <c r="C139" s="122">
        <v>229.27530887653893</v>
      </c>
      <c r="D139" s="122">
        <v>225.08152967727173</v>
      </c>
      <c r="E139" s="122">
        <v>244.47671816391579</v>
      </c>
      <c r="F139" s="122">
        <v>246.65276445544254</v>
      </c>
      <c r="G139" s="122">
        <v>256.99960518779511</v>
      </c>
      <c r="H139" s="122">
        <v>249.88858231535704</v>
      </c>
      <c r="I139" s="122">
        <v>245.23036298166454</v>
      </c>
      <c r="J139" s="122">
        <v>214.32524842232536</v>
      </c>
      <c r="K139" s="122">
        <v>222.54244326004897</v>
      </c>
      <c r="L139" s="122">
        <v>221.40406997587024</v>
      </c>
      <c r="M139" s="122">
        <v>209.25742984152706</v>
      </c>
      <c r="N139" s="122">
        <v>219.40703667973878</v>
      </c>
      <c r="O139" s="122">
        <v>221.25947332181906</v>
      </c>
      <c r="P139" s="122">
        <v>225.27206544200013</v>
      </c>
      <c r="Q139" s="122">
        <v>235.81606219322165</v>
      </c>
      <c r="R139" s="122">
        <v>236.57927195857576</v>
      </c>
      <c r="S139" s="122">
        <v>237.33689546496365</v>
      </c>
      <c r="T139" s="122">
        <v>237.30440008732026</v>
      </c>
      <c r="U139" s="122">
        <v>234.75815924087391</v>
      </c>
      <c r="V139" s="122">
        <v>245.42271636150556</v>
      </c>
      <c r="W139" s="122">
        <v>246.32350375730633</v>
      </c>
      <c r="DA139" s="130" t="s">
        <v>2541</v>
      </c>
    </row>
    <row r="140" spans="1:105" ht="12" customHeight="1" x14ac:dyDescent="0.25">
      <c r="A140" s="97" t="s">
        <v>50</v>
      </c>
      <c r="B140" s="98">
        <v>231.33101504069361</v>
      </c>
      <c r="C140" s="98">
        <v>224.21145176141178</v>
      </c>
      <c r="D140" s="98">
        <v>223.06259700960379</v>
      </c>
      <c r="E140" s="98">
        <v>248.45967217292136</v>
      </c>
      <c r="F140" s="98">
        <v>247.36671658539268</v>
      </c>
      <c r="G140" s="98">
        <v>243.3599541278812</v>
      </c>
      <c r="H140" s="98">
        <v>253.33950819732175</v>
      </c>
      <c r="I140" s="98">
        <v>249.29366621613599</v>
      </c>
      <c r="J140" s="98">
        <v>211.47849071848873</v>
      </c>
      <c r="K140" s="98">
        <v>227.00623032067332</v>
      </c>
      <c r="L140" s="98">
        <v>217.86540315285848</v>
      </c>
      <c r="M140" s="98">
        <v>216.92997681763572</v>
      </c>
      <c r="N140" s="98">
        <v>218.91128972618299</v>
      </c>
      <c r="O140" s="98">
        <v>216.71354855405511</v>
      </c>
      <c r="P140" s="98">
        <v>236.05356687060211</v>
      </c>
      <c r="Q140" s="98">
        <v>226.97856516944316</v>
      </c>
      <c r="R140" s="98">
        <v>242.62921460884823</v>
      </c>
      <c r="S140" s="98">
        <v>238.52464229293602</v>
      </c>
      <c r="T140" s="98">
        <v>236.38355803105472</v>
      </c>
      <c r="U140" s="98">
        <v>245.41927198219844</v>
      </c>
      <c r="V140" s="98">
        <v>235.79751566558627</v>
      </c>
      <c r="W140" s="98">
        <v>246.36761501296769</v>
      </c>
      <c r="DA140" s="63" t="s">
        <v>2542</v>
      </c>
    </row>
    <row r="141" spans="1:105" ht="12" customHeight="1" x14ac:dyDescent="0.25">
      <c r="A141" s="109" t="s">
        <v>120</v>
      </c>
      <c r="B141" s="33">
        <v>230.71525112710856</v>
      </c>
      <c r="C141" s="33">
        <v>229.47723702734305</v>
      </c>
      <c r="D141" s="33">
        <v>225.16764603482122</v>
      </c>
      <c r="E141" s="33">
        <v>244.29851916885625</v>
      </c>
      <c r="F141" s="33">
        <v>246.61841029223783</v>
      </c>
      <c r="G141" s="33">
        <v>257.70867395308039</v>
      </c>
      <c r="H141" s="33">
        <v>249.68696498134048</v>
      </c>
      <c r="I141" s="33">
        <v>244.97316728904892</v>
      </c>
      <c r="J141" s="33">
        <v>214.51498610436167</v>
      </c>
      <c r="K141" s="33">
        <v>222.22483777369195</v>
      </c>
      <c r="L141" s="33">
        <v>221.6641475054326</v>
      </c>
      <c r="M141" s="33">
        <v>208.67007881892789</v>
      </c>
      <c r="N141" s="33">
        <v>219.44565174625686</v>
      </c>
      <c r="O141" s="33">
        <v>221.61563972917637</v>
      </c>
      <c r="P141" s="33">
        <v>224.42260317739922</v>
      </c>
      <c r="Q141" s="33">
        <v>236.50822251366731</v>
      </c>
      <c r="R141" s="33">
        <v>236.10361623717588</v>
      </c>
      <c r="S141" s="33">
        <v>237.24356426964451</v>
      </c>
      <c r="T141" s="33">
        <v>237.37564024297831</v>
      </c>
      <c r="U141" s="33">
        <v>233.96176137673115</v>
      </c>
      <c r="V141" s="33">
        <v>246.07445071192876</v>
      </c>
      <c r="W141" s="33">
        <v>246.32062395512327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10289.007587293901</v>
      </c>
      <c r="C143" s="117">
        <f t="shared" si="49"/>
        <v>11331.604886965928</v>
      </c>
      <c r="D143" s="117">
        <f t="shared" si="49"/>
        <v>11668.873283281871</v>
      </c>
      <c r="E143" s="117">
        <f t="shared" si="49"/>
        <v>11571.691107349317</v>
      </c>
      <c r="F143" s="117">
        <f t="shared" si="49"/>
        <v>12192.981952791368</v>
      </c>
      <c r="G143" s="117">
        <f t="shared" si="49"/>
        <v>12105.716305846518</v>
      </c>
      <c r="H143" s="117">
        <f t="shared" si="49"/>
        <v>10787.067969863552</v>
      </c>
      <c r="I143" s="117">
        <f t="shared" si="49"/>
        <v>10257.146500142337</v>
      </c>
      <c r="J143" s="117">
        <f t="shared" si="49"/>
        <v>11335.593098920353</v>
      </c>
      <c r="K143" s="117">
        <f t="shared" si="49"/>
        <v>10773.391525408731</v>
      </c>
      <c r="L143" s="117">
        <f t="shared" si="49"/>
        <v>11942.962671515563</v>
      </c>
      <c r="M143" s="117">
        <f t="shared" si="49"/>
        <v>10717.169248150793</v>
      </c>
      <c r="N143" s="117">
        <f t="shared" si="49"/>
        <v>11093.90151776454</v>
      </c>
      <c r="O143" s="117">
        <f t="shared" si="49"/>
        <v>11098.827068738567</v>
      </c>
      <c r="P143" s="117">
        <f t="shared" si="49"/>
        <v>10516.343125077401</v>
      </c>
      <c r="Q143" s="117">
        <f t="shared" si="49"/>
        <v>10900.772715527321</v>
      </c>
      <c r="R143" s="117">
        <f t="shared" ref="R143:V143" si="50">R144+R146+R148+R157</f>
        <v>11449.137370635513</v>
      </c>
      <c r="S143" s="117">
        <f t="shared" si="50"/>
        <v>11309.13997300588</v>
      </c>
      <c r="T143" s="117">
        <f t="shared" si="50"/>
        <v>11392.530585958501</v>
      </c>
      <c r="U143" s="117">
        <f t="shared" si="50"/>
        <v>11285.739862185081</v>
      </c>
      <c r="V143" s="117">
        <f t="shared" si="50"/>
        <v>11124.096914447453</v>
      </c>
      <c r="W143" s="117">
        <f t="shared" ref="W143" si="51">W144+W146+W148+W157</f>
        <v>13619.10879883039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8772.2385446294193</v>
      </c>
      <c r="C144" s="122">
        <f t="shared" si="52"/>
        <v>9873.7171733329833</v>
      </c>
      <c r="D144" s="122">
        <f t="shared" si="52"/>
        <v>10204.378818018375</v>
      </c>
      <c r="E144" s="122">
        <f t="shared" si="52"/>
        <v>10008.39363533781</v>
      </c>
      <c r="F144" s="122">
        <f t="shared" si="52"/>
        <v>10620.58980139499</v>
      </c>
      <c r="G144" s="122">
        <f t="shared" si="52"/>
        <v>10456.484126447422</v>
      </c>
      <c r="H144" s="122">
        <f t="shared" si="52"/>
        <v>8992.2936778350031</v>
      </c>
      <c r="I144" s="122">
        <f t="shared" si="52"/>
        <v>8516.347816847785</v>
      </c>
      <c r="J144" s="122">
        <f t="shared" si="52"/>
        <v>9687.4933994274288</v>
      </c>
      <c r="K144" s="122">
        <f t="shared" si="52"/>
        <v>9032.6604796861611</v>
      </c>
      <c r="L144" s="122">
        <f t="shared" si="52"/>
        <v>10195.618385516766</v>
      </c>
      <c r="M144" s="122">
        <f t="shared" si="52"/>
        <v>9028.4070809754467</v>
      </c>
      <c r="N144" s="122">
        <f t="shared" si="52"/>
        <v>9325.6051822480076</v>
      </c>
      <c r="O144" s="122">
        <f t="shared" si="52"/>
        <v>9313.3511787494845</v>
      </c>
      <c r="P144" s="122">
        <f t="shared" si="52"/>
        <v>8677.4737917937528</v>
      </c>
      <c r="Q144" s="122">
        <f t="shared" si="52"/>
        <v>8993.0338229761892</v>
      </c>
      <c r="R144" s="122">
        <f t="shared" si="52"/>
        <v>9499.2499223621398</v>
      </c>
      <c r="S144" s="122">
        <f t="shared" si="52"/>
        <v>9346.5653340694917</v>
      </c>
      <c r="T144" s="122">
        <f t="shared" si="52"/>
        <v>9421.3795043383125</v>
      </c>
      <c r="U144" s="122">
        <f t="shared" si="52"/>
        <v>9315.0067738167654</v>
      </c>
      <c r="V144" s="122">
        <f t="shared" si="52"/>
        <v>9142.1798890555365</v>
      </c>
      <c r="W144" s="122">
        <f t="shared" si="52"/>
        <v>11623.87059175271</v>
      </c>
      <c r="DA144" s="130" t="s">
        <v>2545</v>
      </c>
    </row>
    <row r="145" spans="1:105" ht="12" customHeight="1" x14ac:dyDescent="0.25">
      <c r="A145" s="97" t="s">
        <v>53</v>
      </c>
      <c r="B145" s="98">
        <v>8772.2385446294193</v>
      </c>
      <c r="C145" s="98">
        <v>9873.7171733329833</v>
      </c>
      <c r="D145" s="98">
        <v>10204.378818018375</v>
      </c>
      <c r="E145" s="98">
        <v>10008.39363533781</v>
      </c>
      <c r="F145" s="98">
        <v>10620.58980139499</v>
      </c>
      <c r="G145" s="98">
        <v>10456.484126447422</v>
      </c>
      <c r="H145" s="98">
        <v>8992.2936778350031</v>
      </c>
      <c r="I145" s="98">
        <v>8516.347816847785</v>
      </c>
      <c r="J145" s="98">
        <v>9687.4933994274288</v>
      </c>
      <c r="K145" s="98">
        <v>9032.6604796861611</v>
      </c>
      <c r="L145" s="98">
        <v>10195.618385516766</v>
      </c>
      <c r="M145" s="98">
        <v>9028.4070809754467</v>
      </c>
      <c r="N145" s="98">
        <v>9325.6051822480076</v>
      </c>
      <c r="O145" s="98">
        <v>9313.3511787494845</v>
      </c>
      <c r="P145" s="98">
        <v>8677.4737917937528</v>
      </c>
      <c r="Q145" s="98">
        <v>8993.0338229761892</v>
      </c>
      <c r="R145" s="98">
        <v>9499.2499223621398</v>
      </c>
      <c r="S145" s="98">
        <v>9346.5653340694917</v>
      </c>
      <c r="T145" s="98">
        <v>9421.3795043383125</v>
      </c>
      <c r="U145" s="98">
        <v>9315.0067738167654</v>
      </c>
      <c r="V145" s="98">
        <v>9142.1798890555365</v>
      </c>
      <c r="W145" s="98">
        <v>11623.87059175271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38.703519684810679</v>
      </c>
      <c r="C146" s="122">
        <f t="shared" si="53"/>
        <v>39.408310941642775</v>
      </c>
      <c r="D146" s="122">
        <f t="shared" si="53"/>
        <v>39.986468600339691</v>
      </c>
      <c r="E146" s="122">
        <f t="shared" si="53"/>
        <v>108.2797408664912</v>
      </c>
      <c r="F146" s="122">
        <f t="shared" si="53"/>
        <v>50.842799290491662</v>
      </c>
      <c r="G146" s="122">
        <f t="shared" si="53"/>
        <v>63.337114148493335</v>
      </c>
      <c r="H146" s="122">
        <f t="shared" si="53"/>
        <v>145.32571052321748</v>
      </c>
      <c r="I146" s="122">
        <f t="shared" si="53"/>
        <v>68.124979807305493</v>
      </c>
      <c r="J146" s="122">
        <f t="shared" si="53"/>
        <v>78.558492893085585</v>
      </c>
      <c r="K146" s="122">
        <f t="shared" si="53"/>
        <v>87.248058594458399</v>
      </c>
      <c r="L146" s="122">
        <f t="shared" si="53"/>
        <v>117.28842137464581</v>
      </c>
      <c r="M146" s="122">
        <f t="shared" si="53"/>
        <v>90.588297917920912</v>
      </c>
      <c r="N146" s="122">
        <f t="shared" si="53"/>
        <v>96.53232699679657</v>
      </c>
      <c r="O146" s="122">
        <f t="shared" si="53"/>
        <v>109.27983219355593</v>
      </c>
      <c r="P146" s="122">
        <f t="shared" si="53"/>
        <v>101.24198646539199</v>
      </c>
      <c r="Q146" s="122">
        <f t="shared" si="53"/>
        <v>184.6685120878258</v>
      </c>
      <c r="R146" s="122">
        <f t="shared" si="53"/>
        <v>192.95501008580689</v>
      </c>
      <c r="S146" s="122">
        <f t="shared" si="53"/>
        <v>204.59799605214164</v>
      </c>
      <c r="T146" s="122">
        <f t="shared" si="53"/>
        <v>206.70375266208094</v>
      </c>
      <c r="U146" s="122">
        <f t="shared" si="53"/>
        <v>194.99344938146663</v>
      </c>
      <c r="V146" s="122">
        <f t="shared" si="53"/>
        <v>286.82958191366765</v>
      </c>
      <c r="W146" s="122">
        <f t="shared" si="53"/>
        <v>284.93799675599359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38.703519684810679</v>
      </c>
      <c r="C147" s="98">
        <f>IF(RES_hhdet_tes!C147=0,0,RES_hhdet_tes!C147*1000*11630/RES_hhdet_num!C143)</f>
        <v>39.408310941642775</v>
      </c>
      <c r="D147" s="98">
        <f>IF(RES_hhdet_tes!D147=0,0,RES_hhdet_tes!D147*1000*11630/RES_hhdet_num!D143)</f>
        <v>39.986468600339691</v>
      </c>
      <c r="E147" s="98">
        <f>IF(RES_hhdet_tes!E147=0,0,RES_hhdet_tes!E147*1000*11630/RES_hhdet_num!E143)</f>
        <v>108.2797408664912</v>
      </c>
      <c r="F147" s="98">
        <f>IF(RES_hhdet_tes!F147=0,0,RES_hhdet_tes!F147*1000*11630/RES_hhdet_num!F143)</f>
        <v>50.842799290491662</v>
      </c>
      <c r="G147" s="98">
        <f>IF(RES_hhdet_tes!G147=0,0,RES_hhdet_tes!G147*1000*11630/RES_hhdet_num!G143)</f>
        <v>63.337114148493335</v>
      </c>
      <c r="H147" s="98">
        <f>IF(RES_hhdet_tes!H147=0,0,RES_hhdet_tes!H147*1000*11630/RES_hhdet_num!H143)</f>
        <v>145.32571052321748</v>
      </c>
      <c r="I147" s="98">
        <f>IF(RES_hhdet_tes!I147=0,0,RES_hhdet_tes!I147*1000*11630/RES_hhdet_num!I143)</f>
        <v>68.124979807305493</v>
      </c>
      <c r="J147" s="98">
        <f>IF(RES_hhdet_tes!J147=0,0,RES_hhdet_tes!J147*1000*11630/RES_hhdet_num!J143)</f>
        <v>78.558492893085585</v>
      </c>
      <c r="K147" s="98">
        <f>IF(RES_hhdet_tes!K147=0,0,RES_hhdet_tes!K147*1000*11630/RES_hhdet_num!K143)</f>
        <v>87.248058594458399</v>
      </c>
      <c r="L147" s="98">
        <f>IF(RES_hhdet_tes!L147=0,0,RES_hhdet_tes!L147*1000*11630/RES_hhdet_num!L143)</f>
        <v>117.28842137464581</v>
      </c>
      <c r="M147" s="98">
        <f>IF(RES_hhdet_tes!M147=0,0,RES_hhdet_tes!M147*1000*11630/RES_hhdet_num!M143)</f>
        <v>90.588297917920912</v>
      </c>
      <c r="N147" s="98">
        <f>IF(RES_hhdet_tes!N147=0,0,RES_hhdet_tes!N147*1000*11630/RES_hhdet_num!N143)</f>
        <v>96.53232699679657</v>
      </c>
      <c r="O147" s="98">
        <f>IF(RES_hhdet_tes!O147=0,0,RES_hhdet_tes!O147*1000*11630/RES_hhdet_num!O143)</f>
        <v>109.27983219355593</v>
      </c>
      <c r="P147" s="98">
        <f>IF(RES_hhdet_tes!P147=0,0,RES_hhdet_tes!P147*1000*11630/RES_hhdet_num!P143)</f>
        <v>101.24198646539199</v>
      </c>
      <c r="Q147" s="98">
        <f>IF(RES_hhdet_tes!Q147=0,0,RES_hhdet_tes!Q147*1000*11630/RES_hhdet_num!Q143)</f>
        <v>184.6685120878258</v>
      </c>
      <c r="R147" s="98">
        <f>IF(RES_hhdet_tes!R147=0,0,RES_hhdet_tes!R147*1000*11630/RES_hhdet_num!R143)</f>
        <v>192.95501008580689</v>
      </c>
      <c r="S147" s="98">
        <f>IF(RES_hhdet_tes!S147=0,0,RES_hhdet_tes!S147*1000*11630/RES_hhdet_num!S143)</f>
        <v>204.59799605214164</v>
      </c>
      <c r="T147" s="98">
        <f>IF(RES_hhdet_tes!T147=0,0,RES_hhdet_tes!T147*1000*11630/RES_hhdet_num!T143)</f>
        <v>206.70375266208094</v>
      </c>
      <c r="U147" s="98">
        <f>IF(RES_hhdet_tes!U147=0,0,RES_hhdet_tes!U147*1000*11630/RES_hhdet_num!U143)</f>
        <v>194.99344938146663</v>
      </c>
      <c r="V147" s="98">
        <f>IF(RES_hhdet_tes!V147=0,0,RES_hhdet_tes!V147*1000*11630/RES_hhdet_num!V143)</f>
        <v>286.82958191366765</v>
      </c>
      <c r="W147" s="98">
        <f>IF(RES_hhdet_tes!W147=0,0,RES_hhdet_tes!W147*1000*11630/RES_hhdet_num!W143)</f>
        <v>284.93799675599359</v>
      </c>
      <c r="DA147" s="63" t="s">
        <v>2548</v>
      </c>
    </row>
    <row r="148" spans="1:105" ht="12" customHeight="1" x14ac:dyDescent="0.25">
      <c r="A148" s="121" t="s">
        <v>55</v>
      </c>
      <c r="B148" s="122">
        <v>1247.3274058603281</v>
      </c>
      <c r="C148" s="122">
        <v>1189.218716998658</v>
      </c>
      <c r="D148" s="122">
        <v>1199.4393133439985</v>
      </c>
      <c r="E148" s="122">
        <v>1210.5167823154236</v>
      </c>
      <c r="F148" s="122">
        <v>1274.8928728970532</v>
      </c>
      <c r="G148" s="122">
        <v>1328.9407301990739</v>
      </c>
      <c r="H148" s="122">
        <v>1399.5596002426744</v>
      </c>
      <c r="I148" s="122">
        <v>1427.4456035858054</v>
      </c>
      <c r="J148" s="122">
        <v>1355.2159464066328</v>
      </c>
      <c r="K148" s="122">
        <v>1430.9324919824164</v>
      </c>
      <c r="L148" s="122">
        <v>1408.6570420215385</v>
      </c>
      <c r="M148" s="122">
        <v>1388.9103438933364</v>
      </c>
      <c r="N148" s="122">
        <v>1452.3570500424205</v>
      </c>
      <c r="O148" s="122">
        <v>1454.9347173296339</v>
      </c>
      <c r="P148" s="122">
        <v>1512.3440998954704</v>
      </c>
      <c r="Q148" s="122">
        <v>1487.2650030637419</v>
      </c>
      <c r="R148" s="122">
        <v>1520.3425905013241</v>
      </c>
      <c r="S148" s="122">
        <v>1520.637450535158</v>
      </c>
      <c r="T148" s="122">
        <v>1527.1441959578608</v>
      </c>
      <c r="U148" s="122">
        <v>1540.9701772227356</v>
      </c>
      <c r="V148" s="122">
        <v>1449.6745441527753</v>
      </c>
      <c r="W148" s="122">
        <v>1463.9766926615553</v>
      </c>
      <c r="DA148" s="130" t="s">
        <v>2549</v>
      </c>
    </row>
    <row r="149" spans="1:105" ht="12" customHeight="1" x14ac:dyDescent="0.25">
      <c r="A149" s="97" t="s">
        <v>124</v>
      </c>
      <c r="B149" s="98">
        <v>1229.9449206891682</v>
      </c>
      <c r="C149" s="98">
        <v>1187.6407406785529</v>
      </c>
      <c r="D149" s="98">
        <v>1193.9562620294219</v>
      </c>
      <c r="E149" s="98">
        <v>1179.9559367576119</v>
      </c>
      <c r="F149" s="98">
        <v>1271.4245439606839</v>
      </c>
      <c r="G149" s="98">
        <v>1320.2330441871402</v>
      </c>
      <c r="H149" s="98">
        <v>1417.281426951613</v>
      </c>
      <c r="I149" s="98">
        <v>1427.5199248087549</v>
      </c>
      <c r="J149" s="98">
        <v>1338.7847160029175</v>
      </c>
      <c r="K149" s="98">
        <v>1453.7313890594285</v>
      </c>
      <c r="L149" s="98">
        <v>1436.8700999998914</v>
      </c>
      <c r="M149" s="98">
        <v>1424.6002770917667</v>
      </c>
      <c r="N149" s="98">
        <v>1438.8413161795927</v>
      </c>
      <c r="O149" s="98">
        <v>1437.3041665570267</v>
      </c>
      <c r="P149" s="98">
        <v>1560.1608819085807</v>
      </c>
      <c r="Q149" s="98">
        <v>1435.1684502157325</v>
      </c>
      <c r="R149" s="98">
        <v>1579.3381091319334</v>
      </c>
      <c r="S149" s="98">
        <v>1532.3973696784105</v>
      </c>
      <c r="T149" s="98">
        <v>1483.0664086425813</v>
      </c>
      <c r="U149" s="98">
        <v>1536.181384600862</v>
      </c>
      <c r="V149" s="98">
        <v>1439.247537440102</v>
      </c>
      <c r="W149" s="98">
        <v>1487.2637059827964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1461.262242597481</v>
      </c>
      <c r="L150" s="98">
        <v>1445.5422314130824</v>
      </c>
      <c r="M150" s="98">
        <v>1422.8031091668743</v>
      </c>
      <c r="N150" s="98">
        <v>1438.716958307926</v>
      </c>
      <c r="O150" s="98">
        <v>1431.523225112556</v>
      </c>
      <c r="P150" s="98">
        <v>1549.783053995767</v>
      </c>
      <c r="Q150" s="98">
        <v>1426.5806303506304</v>
      </c>
      <c r="R150" s="98">
        <v>1566.4020017636233</v>
      </c>
      <c r="S150" s="98">
        <v>1516.8332682456014</v>
      </c>
      <c r="T150" s="98">
        <v>1467.2262834855728</v>
      </c>
      <c r="U150" s="98">
        <v>1521.0604523823149</v>
      </c>
      <c r="V150" s="98">
        <v>1423.9758823021239</v>
      </c>
      <c r="W150" s="98">
        <v>1472.8253409579925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605.15127655827814</v>
      </c>
      <c r="L151" s="101">
        <v>602.29688078209165</v>
      </c>
      <c r="M151" s="101">
        <v>577.42520036417977</v>
      </c>
      <c r="N151" s="101">
        <v>596.17964206357908</v>
      </c>
      <c r="O151" s="101">
        <v>502.30222216606694</v>
      </c>
      <c r="P151" s="101">
        <v>516.16251184504029</v>
      </c>
      <c r="Q151" s="101">
        <v>511.61791506403091</v>
      </c>
      <c r="R151" s="101">
        <v>676.25392504553781</v>
      </c>
      <c r="S151" s="101">
        <v>688.146333919472</v>
      </c>
      <c r="T151" s="101">
        <v>627.23029799879839</v>
      </c>
      <c r="U151" s="101">
        <v>661.2286311399555</v>
      </c>
      <c r="V151" s="101">
        <v>540.60269019194504</v>
      </c>
      <c r="W151" s="101">
        <v>598.36437681512848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856.11096603920316</v>
      </c>
      <c r="L152" s="104">
        <v>843.24535063099063</v>
      </c>
      <c r="M152" s="104">
        <v>845.37790880269438</v>
      </c>
      <c r="N152" s="104">
        <v>842.53731624434693</v>
      </c>
      <c r="O152" s="104">
        <v>929.22100294648897</v>
      </c>
      <c r="P152" s="104">
        <v>1033.6205421507268</v>
      </c>
      <c r="Q152" s="104">
        <v>914.96271528659952</v>
      </c>
      <c r="R152" s="104">
        <v>890.14807671808558</v>
      </c>
      <c r="S152" s="104">
        <v>828.68693432612918</v>
      </c>
      <c r="T152" s="104">
        <v>839.99598548677466</v>
      </c>
      <c r="U152" s="104">
        <v>859.83182124235941</v>
      </c>
      <c r="V152" s="104">
        <v>883.37319211017893</v>
      </c>
      <c r="W152" s="104">
        <v>874.46096414286421</v>
      </c>
      <c r="DA152" s="132" t="s">
        <v>2553</v>
      </c>
    </row>
    <row r="153" spans="1:105" ht="12" customHeight="1" x14ac:dyDescent="0.25">
      <c r="A153" s="106" t="s">
        <v>122</v>
      </c>
      <c r="B153" s="101">
        <v>1248.7789703840156</v>
      </c>
      <c r="C153" s="101">
        <v>1189.3592561801718</v>
      </c>
      <c r="D153" s="101">
        <v>1199.9696037877802</v>
      </c>
      <c r="E153" s="101">
        <v>1215.1113815698843</v>
      </c>
      <c r="F153" s="101">
        <v>1275.6862528535701</v>
      </c>
      <c r="G153" s="101">
        <v>1331.0584270843224</v>
      </c>
      <c r="H153" s="101">
        <v>1395.3805763476298</v>
      </c>
      <c r="I153" s="101">
        <v>1427.4412344184259</v>
      </c>
      <c r="J153" s="101">
        <v>1358.3868905884667</v>
      </c>
      <c r="K153" s="101">
        <v>1427.0418773274853</v>
      </c>
      <c r="L153" s="101">
        <v>1404.3511060619971</v>
      </c>
      <c r="M153" s="101">
        <v>1383.6209454549246</v>
      </c>
      <c r="N153" s="101">
        <v>1454.1544890706739</v>
      </c>
      <c r="O153" s="101">
        <v>1457.2757698891312</v>
      </c>
      <c r="P153" s="101">
        <v>1506.1978005499454</v>
      </c>
      <c r="Q153" s="101">
        <v>1494.2636864335407</v>
      </c>
      <c r="R153" s="101">
        <v>1513.4817947490676</v>
      </c>
      <c r="S153" s="101">
        <v>1519.4345424951982</v>
      </c>
      <c r="T153" s="101">
        <v>1532.2450365319874</v>
      </c>
      <c r="U153" s="101">
        <v>1541.4418802021348</v>
      </c>
      <c r="V153" s="101">
        <v>1450.8370005204035</v>
      </c>
      <c r="W153" s="101">
        <v>1461.489043777781</v>
      </c>
      <c r="DA153" s="131" t="s">
        <v>2554</v>
      </c>
    </row>
    <row r="154" spans="1:105" ht="12" customHeight="1" x14ac:dyDescent="0.25">
      <c r="A154" s="107" t="s">
        <v>121</v>
      </c>
      <c r="B154" s="104">
        <v>1248.778970384016</v>
      </c>
      <c r="C154" s="104">
        <v>1189.2345279636113</v>
      </c>
      <c r="D154" s="104">
        <v>1200.0808938650314</v>
      </c>
      <c r="E154" s="104">
        <v>1215.2133543663192</v>
      </c>
      <c r="F154" s="104">
        <v>1275.9415169386746</v>
      </c>
      <c r="G154" s="104">
        <v>1331.3980111426804</v>
      </c>
      <c r="H154" s="104">
        <v>1395.5284056532603</v>
      </c>
      <c r="I154" s="104">
        <v>1427.0917303179244</v>
      </c>
      <c r="J154" s="104">
        <v>1358.4821298089025</v>
      </c>
      <c r="K154" s="104">
        <v>1426.7827960060174</v>
      </c>
      <c r="L154" s="104">
        <v>1404.5043644826749</v>
      </c>
      <c r="M154" s="104">
        <v>1384.0727674999703</v>
      </c>
      <c r="N154" s="104">
        <v>1454.8308638687099</v>
      </c>
      <c r="O154" s="104">
        <v>1457.5687163465386</v>
      </c>
      <c r="P154" s="104">
        <v>1504.4583202994497</v>
      </c>
      <c r="Q154" s="104">
        <v>1492.0243279628146</v>
      </c>
      <c r="R154" s="104">
        <v>1511.6914440440621</v>
      </c>
      <c r="S154" s="104">
        <v>1518.5160634917465</v>
      </c>
      <c r="T154" s="104">
        <v>1532.2633813611894</v>
      </c>
      <c r="U154" s="104">
        <v>1541.9520879976228</v>
      </c>
      <c r="V154" s="104">
        <v>1451.0579968306715</v>
      </c>
      <c r="W154" s="104">
        <v>1461.1292824154889</v>
      </c>
      <c r="DA154" s="132" t="s">
        <v>2555</v>
      </c>
    </row>
    <row r="155" spans="1:105" ht="12" customHeight="1" x14ac:dyDescent="0.25">
      <c r="A155" s="108" t="s">
        <v>53</v>
      </c>
      <c r="B155" s="98">
        <v>541.2288310343672</v>
      </c>
      <c r="C155" s="98">
        <v>503.4286076370459</v>
      </c>
      <c r="D155" s="98">
        <v>519.6191413965355</v>
      </c>
      <c r="E155" s="98">
        <v>535.2244852517149</v>
      </c>
      <c r="F155" s="98">
        <v>528.19635668428043</v>
      </c>
      <c r="G155" s="98">
        <v>562.72559355489614</v>
      </c>
      <c r="H155" s="98">
        <v>598.44849622105505</v>
      </c>
      <c r="I155" s="98">
        <v>645.95457081197333</v>
      </c>
      <c r="J155" s="98">
        <v>548.79359571572513</v>
      </c>
      <c r="K155" s="98">
        <v>591.6152812808748</v>
      </c>
      <c r="L155" s="98">
        <v>585.4756361468942</v>
      </c>
      <c r="M155" s="98">
        <v>561.80850650753507</v>
      </c>
      <c r="N155" s="98">
        <v>603.24365392746085</v>
      </c>
      <c r="O155" s="98">
        <v>511.92911582652653</v>
      </c>
      <c r="P155" s="98">
        <v>501.42259305612407</v>
      </c>
      <c r="Q155" s="98">
        <v>536.12666796600115</v>
      </c>
      <c r="R155" s="98">
        <v>652.88035701081174</v>
      </c>
      <c r="S155" s="98">
        <v>689.54997690416883</v>
      </c>
      <c r="T155" s="98">
        <v>656.2611500552589</v>
      </c>
      <c r="U155" s="98">
        <v>670.95790690547108</v>
      </c>
      <c r="V155" s="98">
        <v>551.75940615970842</v>
      </c>
      <c r="W155" s="98">
        <v>594.4770290964475</v>
      </c>
      <c r="DA155" s="63" t="s">
        <v>2556</v>
      </c>
    </row>
    <row r="156" spans="1:105" ht="12" customHeight="1" x14ac:dyDescent="0.25">
      <c r="A156" s="108" t="s">
        <v>52</v>
      </c>
      <c r="B156" s="98">
        <v>707.55013934964893</v>
      </c>
      <c r="C156" s="98">
        <v>685.80592032656557</v>
      </c>
      <c r="D156" s="98">
        <v>680.46175246849612</v>
      </c>
      <c r="E156" s="98">
        <v>679.98886911460443</v>
      </c>
      <c r="F156" s="98">
        <v>747.74516025439402</v>
      </c>
      <c r="G156" s="98">
        <v>768.67241758778391</v>
      </c>
      <c r="H156" s="98">
        <v>797.07990943220534</v>
      </c>
      <c r="I156" s="98">
        <v>781.13715950595099</v>
      </c>
      <c r="J156" s="98">
        <v>809.68853409317717</v>
      </c>
      <c r="K156" s="98">
        <v>835.16751472514261</v>
      </c>
      <c r="L156" s="98">
        <v>819.02872833578056</v>
      </c>
      <c r="M156" s="98">
        <v>822.26426099243508</v>
      </c>
      <c r="N156" s="98">
        <v>851.5872099412494</v>
      </c>
      <c r="O156" s="98">
        <v>945.63960052001221</v>
      </c>
      <c r="P156" s="98">
        <v>1003.0357272433259</v>
      </c>
      <c r="Q156" s="98">
        <v>955.89765999681333</v>
      </c>
      <c r="R156" s="98">
        <v>858.81108703325049</v>
      </c>
      <c r="S156" s="98">
        <v>828.96608658757759</v>
      </c>
      <c r="T156" s="98">
        <v>876.00223130593031</v>
      </c>
      <c r="U156" s="98">
        <v>870.99418109215162</v>
      </c>
      <c r="V156" s="98">
        <v>899.29859067096299</v>
      </c>
      <c r="W156" s="98">
        <v>866.65225331904094</v>
      </c>
      <c r="DA156" s="63" t="s">
        <v>2557</v>
      </c>
    </row>
    <row r="157" spans="1:105" ht="12" customHeight="1" x14ac:dyDescent="0.25">
      <c r="A157" s="121" t="s">
        <v>54</v>
      </c>
      <c r="B157" s="122">
        <v>230.73811711934542</v>
      </c>
      <c r="C157" s="122">
        <v>229.26068569264484</v>
      </c>
      <c r="D157" s="122">
        <v>225.06868331915715</v>
      </c>
      <c r="E157" s="122">
        <v>244.50094882959056</v>
      </c>
      <c r="F157" s="122">
        <v>246.65647920883393</v>
      </c>
      <c r="G157" s="122">
        <v>256.95433505152863</v>
      </c>
      <c r="H157" s="122">
        <v>249.88898126265858</v>
      </c>
      <c r="I157" s="122">
        <v>245.22809990143926</v>
      </c>
      <c r="J157" s="122">
        <v>214.32526019320622</v>
      </c>
      <c r="K157" s="122">
        <v>222.55049514569748</v>
      </c>
      <c r="L157" s="122">
        <v>221.39882260261439</v>
      </c>
      <c r="M157" s="122">
        <v>209.26352536408916</v>
      </c>
      <c r="N157" s="122">
        <v>219.40695847731587</v>
      </c>
      <c r="O157" s="122">
        <v>221.26134046589331</v>
      </c>
      <c r="P157" s="122">
        <v>225.28324692278619</v>
      </c>
      <c r="Q157" s="122">
        <v>235.80537739956432</v>
      </c>
      <c r="R157" s="122">
        <v>236.58984768624219</v>
      </c>
      <c r="S157" s="122">
        <v>237.33919234908879</v>
      </c>
      <c r="T157" s="122">
        <v>237.30313300024594</v>
      </c>
      <c r="U157" s="122">
        <v>234.76946176411127</v>
      </c>
      <c r="V157" s="122">
        <v>245.41289932547383</v>
      </c>
      <c r="W157" s="122">
        <v>246.3235176601307</v>
      </c>
      <c r="DA157" s="130" t="s">
        <v>2558</v>
      </c>
    </row>
    <row r="158" spans="1:105" ht="12" customHeight="1" x14ac:dyDescent="0.25">
      <c r="A158" s="97" t="s">
        <v>50</v>
      </c>
      <c r="B158" s="98">
        <v>231.33101504069364</v>
      </c>
      <c r="C158" s="98">
        <v>224.21145176141181</v>
      </c>
      <c r="D158" s="98">
        <v>223.06259700960376</v>
      </c>
      <c r="E158" s="98">
        <v>248.45967217292136</v>
      </c>
      <c r="F158" s="98">
        <v>247.36671658539274</v>
      </c>
      <c r="G158" s="98">
        <v>243.359954127881</v>
      </c>
      <c r="H158" s="98">
        <v>253.33950819732186</v>
      </c>
      <c r="I158" s="98">
        <v>249.29366621613573</v>
      </c>
      <c r="J158" s="98">
        <v>211.47849071848859</v>
      </c>
      <c r="K158" s="98">
        <v>227.00623032067332</v>
      </c>
      <c r="L158" s="98">
        <v>217.86540315285851</v>
      </c>
      <c r="M158" s="98">
        <v>216.92997681763543</v>
      </c>
      <c r="N158" s="98">
        <v>218.91128972618307</v>
      </c>
      <c r="O158" s="98">
        <v>216.71354855405522</v>
      </c>
      <c r="P158" s="98">
        <v>236.05356687060228</v>
      </c>
      <c r="Q158" s="98">
        <v>226.97856516944253</v>
      </c>
      <c r="R158" s="98">
        <v>242.62921460884792</v>
      </c>
      <c r="S158" s="98">
        <v>238.52464229293605</v>
      </c>
      <c r="T158" s="98">
        <v>236.38355803105571</v>
      </c>
      <c r="U158" s="98">
        <v>245.41927198219921</v>
      </c>
      <c r="V158" s="98">
        <v>235.79751566558619</v>
      </c>
      <c r="W158" s="98">
        <v>246.36761501296809</v>
      </c>
      <c r="DA158" s="63" t="s">
        <v>2559</v>
      </c>
    </row>
    <row r="159" spans="1:105" ht="12" customHeight="1" x14ac:dyDescent="0.25">
      <c r="A159" s="109" t="s">
        <v>120</v>
      </c>
      <c r="B159" s="33">
        <v>230.71525112710859</v>
      </c>
      <c r="C159" s="33">
        <v>229.47723702734308</v>
      </c>
      <c r="D159" s="33">
        <v>225.16764603482119</v>
      </c>
      <c r="E159" s="33">
        <v>244.29851916885602</v>
      </c>
      <c r="F159" s="33">
        <v>246.6184102922378</v>
      </c>
      <c r="G159" s="33">
        <v>257.70867395308034</v>
      </c>
      <c r="H159" s="33">
        <v>249.68696498134065</v>
      </c>
      <c r="I159" s="33">
        <v>244.97316728904909</v>
      </c>
      <c r="J159" s="33">
        <v>214.51498610436158</v>
      </c>
      <c r="K159" s="33">
        <v>222.22483777369175</v>
      </c>
      <c r="L159" s="33">
        <v>221.66414750543271</v>
      </c>
      <c r="M159" s="33">
        <v>208.67007881892749</v>
      </c>
      <c r="N159" s="33">
        <v>219.44565174625768</v>
      </c>
      <c r="O159" s="33">
        <v>221.61563972917631</v>
      </c>
      <c r="P159" s="33">
        <v>224.42260317739854</v>
      </c>
      <c r="Q159" s="33">
        <v>236.50822251366753</v>
      </c>
      <c r="R159" s="33">
        <v>236.10361623717452</v>
      </c>
      <c r="S159" s="33">
        <v>237.24356426964559</v>
      </c>
      <c r="T159" s="33">
        <v>237.37564024297686</v>
      </c>
      <c r="U159" s="33">
        <v>233.96176137673265</v>
      </c>
      <c r="V159" s="33">
        <v>246.07445071193195</v>
      </c>
      <c r="W159" s="33">
        <v>246.32062395512094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11218.581489044494</v>
      </c>
      <c r="C161" s="117">
        <f t="shared" si="54"/>
        <v>12288.901478370028</v>
      </c>
      <c r="D161" s="117">
        <f t="shared" si="54"/>
        <v>14463.939685268117</v>
      </c>
      <c r="E161" s="117">
        <f t="shared" si="54"/>
        <v>16311.781268794175</v>
      </c>
      <c r="F161" s="117">
        <f t="shared" si="54"/>
        <v>5392.4437094911736</v>
      </c>
      <c r="G161" s="117">
        <f t="shared" si="54"/>
        <v>4095.8323954983248</v>
      </c>
      <c r="H161" s="117">
        <f t="shared" si="54"/>
        <v>10591.752856665504</v>
      </c>
      <c r="I161" s="117">
        <f t="shared" si="54"/>
        <v>8730.1676472125673</v>
      </c>
      <c r="J161" s="117">
        <f t="shared" si="54"/>
        <v>13081.241303264866</v>
      </c>
      <c r="K161" s="117">
        <f t="shared" si="54"/>
        <v>10818.264759679665</v>
      </c>
      <c r="L161" s="117">
        <f t="shared" si="54"/>
        <v>12949.481446979158</v>
      </c>
      <c r="M161" s="117">
        <f t="shared" si="54"/>
        <v>10083.665842579068</v>
      </c>
      <c r="N161" s="117">
        <f t="shared" si="54"/>
        <v>11788.727045465128</v>
      </c>
      <c r="O161" s="117">
        <f t="shared" si="54"/>
        <v>13464.967796238852</v>
      </c>
      <c r="P161" s="117">
        <f t="shared" si="54"/>
        <v>10198.842775585579</v>
      </c>
      <c r="Q161" s="117">
        <f t="shared" si="54"/>
        <v>9520.7206741705395</v>
      </c>
      <c r="R161" s="117">
        <f t="shared" ref="R161:V161" si="55">R162+R164+R166+R175</f>
        <v>11668.240597936041</v>
      </c>
      <c r="S161" s="117">
        <f t="shared" si="55"/>
        <v>11537.804445557324</v>
      </c>
      <c r="T161" s="117">
        <f t="shared" si="55"/>
        <v>11531.341376186563</v>
      </c>
      <c r="U161" s="117">
        <f t="shared" si="55"/>
        <v>11891.496819844531</v>
      </c>
      <c r="V161" s="117">
        <f t="shared" si="55"/>
        <v>10351.577014430808</v>
      </c>
      <c r="W161" s="117">
        <f t="shared" ref="W161" si="56">W162+W164+W166+W175</f>
        <v>13137.25280861825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9721.1797131681378</v>
      </c>
      <c r="C162" s="122">
        <f t="shared" si="57"/>
        <v>10845.221917827779</v>
      </c>
      <c r="D162" s="122">
        <f t="shared" si="57"/>
        <v>13007.530007127765</v>
      </c>
      <c r="E162" s="122">
        <f t="shared" si="57"/>
        <v>14759.538562061014</v>
      </c>
      <c r="F162" s="122">
        <f t="shared" si="57"/>
        <v>3795.1759587875795</v>
      </c>
      <c r="G162" s="122">
        <f t="shared" si="57"/>
        <v>2352.6813546273388</v>
      </c>
      <c r="H162" s="122">
        <f t="shared" si="57"/>
        <v>8515.3188530379884</v>
      </c>
      <c r="I162" s="122">
        <f t="shared" si="57"/>
        <v>6929.2032514530883</v>
      </c>
      <c r="J162" s="122">
        <f t="shared" si="57"/>
        <v>11415.259505039328</v>
      </c>
      <c r="K162" s="122">
        <f t="shared" si="57"/>
        <v>9086.0670234879162</v>
      </c>
      <c r="L162" s="122">
        <f t="shared" si="57"/>
        <v>11216.169717227947</v>
      </c>
      <c r="M162" s="122">
        <f t="shared" si="57"/>
        <v>8399.8678860937089</v>
      </c>
      <c r="N162" s="122">
        <f t="shared" si="57"/>
        <v>10017.882337044721</v>
      </c>
      <c r="O162" s="122">
        <f t="shared" si="57"/>
        <v>11666.139852709975</v>
      </c>
      <c r="P162" s="122">
        <f t="shared" si="57"/>
        <v>8329.4461544225651</v>
      </c>
      <c r="Q162" s="122">
        <f t="shared" si="57"/>
        <v>7555.9493442483599</v>
      </c>
      <c r="R162" s="122">
        <f t="shared" si="57"/>
        <v>9696.2783909264599</v>
      </c>
      <c r="S162" s="122">
        <f t="shared" si="57"/>
        <v>9586.5054391287795</v>
      </c>
      <c r="T162" s="122">
        <f t="shared" si="57"/>
        <v>9603.6634888589251</v>
      </c>
      <c r="U162" s="122">
        <f t="shared" si="57"/>
        <v>9980.1694311901083</v>
      </c>
      <c r="V162" s="122">
        <f t="shared" si="57"/>
        <v>8496.7966494050816</v>
      </c>
      <c r="W162" s="122">
        <f t="shared" si="57"/>
        <v>11293.066144887594</v>
      </c>
      <c r="DA162" s="130" t="s">
        <v>2562</v>
      </c>
    </row>
    <row r="163" spans="1:105" ht="12" customHeight="1" x14ac:dyDescent="0.25">
      <c r="A163" s="97" t="s">
        <v>53</v>
      </c>
      <c r="B163" s="33">
        <v>9721.1797131681378</v>
      </c>
      <c r="C163" s="33">
        <v>10845.221917827779</v>
      </c>
      <c r="D163" s="33">
        <v>13007.530007127765</v>
      </c>
      <c r="E163" s="33">
        <v>14759.538562061014</v>
      </c>
      <c r="F163" s="33">
        <v>3795.1759587875795</v>
      </c>
      <c r="G163" s="33">
        <v>2352.6813546273388</v>
      </c>
      <c r="H163" s="33">
        <v>8515.3188530379884</v>
      </c>
      <c r="I163" s="33">
        <v>6929.2032514530883</v>
      </c>
      <c r="J163" s="33">
        <v>11415.259505039328</v>
      </c>
      <c r="K163" s="33">
        <v>9086.0670234879162</v>
      </c>
      <c r="L163" s="33">
        <v>11216.169717227947</v>
      </c>
      <c r="M163" s="33">
        <v>8399.8678860937089</v>
      </c>
      <c r="N163" s="33">
        <v>10017.882337044721</v>
      </c>
      <c r="O163" s="33">
        <v>11666.139852709975</v>
      </c>
      <c r="P163" s="33">
        <v>8329.4461544225651</v>
      </c>
      <c r="Q163" s="33">
        <v>7555.9493442483599</v>
      </c>
      <c r="R163" s="33">
        <v>9696.2783909264599</v>
      </c>
      <c r="S163" s="33">
        <v>9586.5054391287795</v>
      </c>
      <c r="T163" s="33">
        <v>9603.6634888589251</v>
      </c>
      <c r="U163" s="33">
        <v>9980.1694311901083</v>
      </c>
      <c r="V163" s="33">
        <v>8496.7966494050816</v>
      </c>
      <c r="W163" s="33">
        <v>11293.066144887594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19.334983023337813</v>
      </c>
      <c r="C164" s="122">
        <f t="shared" si="58"/>
        <v>24.947064736236513</v>
      </c>
      <c r="D164" s="122">
        <f t="shared" si="58"/>
        <v>31.088889852870992</v>
      </c>
      <c r="E164" s="122">
        <f t="shared" si="58"/>
        <v>94.340476894140352</v>
      </c>
      <c r="F164" s="122">
        <f t="shared" si="58"/>
        <v>73.476883066273857</v>
      </c>
      <c r="G164" s="122">
        <f t="shared" si="58"/>
        <v>153.46235501017549</v>
      </c>
      <c r="H164" s="122">
        <f t="shared" si="58"/>
        <v>426.1237190207151</v>
      </c>
      <c r="I164" s="122">
        <f t="shared" si="58"/>
        <v>126.09893413127746</v>
      </c>
      <c r="J164" s="122">
        <f t="shared" si="58"/>
        <v>95.037286553668707</v>
      </c>
      <c r="K164" s="122">
        <f t="shared" si="58"/>
        <v>80.953083677023102</v>
      </c>
      <c r="L164" s="122">
        <f t="shared" si="58"/>
        <v>105.09369207931989</v>
      </c>
      <c r="M164" s="122">
        <f t="shared" si="58"/>
        <v>85.958266786541046</v>
      </c>
      <c r="N164" s="122">
        <f t="shared" si="58"/>
        <v>98.510695449297941</v>
      </c>
      <c r="O164" s="122">
        <f t="shared" si="58"/>
        <v>125.29567194687031</v>
      </c>
      <c r="P164" s="122">
        <f t="shared" si="58"/>
        <v>127.39330087244016</v>
      </c>
      <c r="Q164" s="122">
        <f t="shared" si="58"/>
        <v>231.8085249367094</v>
      </c>
      <c r="R164" s="122">
        <f t="shared" si="58"/>
        <v>200.34955863299245</v>
      </c>
      <c r="S164" s="122">
        <f t="shared" si="58"/>
        <v>176.49068945235661</v>
      </c>
      <c r="T164" s="122">
        <f t="shared" si="58"/>
        <v>143.35723683660294</v>
      </c>
      <c r="U164" s="122">
        <f t="shared" si="58"/>
        <v>110.46434245671405</v>
      </c>
      <c r="V164" s="122">
        <f t="shared" si="58"/>
        <v>132.06516865964795</v>
      </c>
      <c r="W164" s="122">
        <f t="shared" si="58"/>
        <v>102.21305614310847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19.334983023337813</v>
      </c>
      <c r="C165" s="98">
        <f>IF(RES_hhdet_tes!C165=0,0,RES_hhdet_tes!C165*1000*11630/RES_hhdet_num!C161)</f>
        <v>24.947064736236513</v>
      </c>
      <c r="D165" s="98">
        <f>IF(RES_hhdet_tes!D165=0,0,RES_hhdet_tes!D165*1000*11630/RES_hhdet_num!D161)</f>
        <v>31.088889852870992</v>
      </c>
      <c r="E165" s="98">
        <f>IF(RES_hhdet_tes!E165=0,0,RES_hhdet_tes!E165*1000*11630/RES_hhdet_num!E161)</f>
        <v>94.340476894140352</v>
      </c>
      <c r="F165" s="98">
        <f>IF(RES_hhdet_tes!F165=0,0,RES_hhdet_tes!F165*1000*11630/RES_hhdet_num!F161)</f>
        <v>73.476883066273857</v>
      </c>
      <c r="G165" s="98">
        <f>IF(RES_hhdet_tes!G165=0,0,RES_hhdet_tes!G165*1000*11630/RES_hhdet_num!G161)</f>
        <v>153.46235501017549</v>
      </c>
      <c r="H165" s="98">
        <f>IF(RES_hhdet_tes!H165=0,0,RES_hhdet_tes!H165*1000*11630/RES_hhdet_num!H161)</f>
        <v>426.1237190207151</v>
      </c>
      <c r="I165" s="98">
        <f>IF(RES_hhdet_tes!I165=0,0,RES_hhdet_tes!I165*1000*11630/RES_hhdet_num!I161)</f>
        <v>126.09893413127746</v>
      </c>
      <c r="J165" s="98">
        <f>IF(RES_hhdet_tes!J165=0,0,RES_hhdet_tes!J165*1000*11630/RES_hhdet_num!J161)</f>
        <v>95.037286553668707</v>
      </c>
      <c r="K165" s="98">
        <f>IF(RES_hhdet_tes!K165=0,0,RES_hhdet_tes!K165*1000*11630/RES_hhdet_num!K161)</f>
        <v>80.953083677023102</v>
      </c>
      <c r="L165" s="98">
        <f>IF(RES_hhdet_tes!L165=0,0,RES_hhdet_tes!L165*1000*11630/RES_hhdet_num!L161)</f>
        <v>105.09369207931989</v>
      </c>
      <c r="M165" s="98">
        <f>IF(RES_hhdet_tes!M165=0,0,RES_hhdet_tes!M165*1000*11630/RES_hhdet_num!M161)</f>
        <v>85.958266786541046</v>
      </c>
      <c r="N165" s="98">
        <f>IF(RES_hhdet_tes!N165=0,0,RES_hhdet_tes!N165*1000*11630/RES_hhdet_num!N161)</f>
        <v>98.510695449297941</v>
      </c>
      <c r="O165" s="98">
        <f>IF(RES_hhdet_tes!O165=0,0,RES_hhdet_tes!O165*1000*11630/RES_hhdet_num!O161)</f>
        <v>125.29567194687031</v>
      </c>
      <c r="P165" s="98">
        <f>IF(RES_hhdet_tes!P165=0,0,RES_hhdet_tes!P165*1000*11630/RES_hhdet_num!P161)</f>
        <v>127.39330087244016</v>
      </c>
      <c r="Q165" s="98">
        <f>IF(RES_hhdet_tes!Q165=0,0,RES_hhdet_tes!Q165*1000*11630/RES_hhdet_num!Q161)</f>
        <v>231.8085249367094</v>
      </c>
      <c r="R165" s="98">
        <f>IF(RES_hhdet_tes!R165=0,0,RES_hhdet_tes!R165*1000*11630/RES_hhdet_num!R161)</f>
        <v>200.34955863299245</v>
      </c>
      <c r="S165" s="98">
        <f>IF(RES_hhdet_tes!S165=0,0,RES_hhdet_tes!S165*1000*11630/RES_hhdet_num!S161)</f>
        <v>176.49068945235661</v>
      </c>
      <c r="T165" s="98">
        <f>IF(RES_hhdet_tes!T165=0,0,RES_hhdet_tes!T165*1000*11630/RES_hhdet_num!T161)</f>
        <v>143.35723683660294</v>
      </c>
      <c r="U165" s="98">
        <f>IF(RES_hhdet_tes!U165=0,0,RES_hhdet_tes!U165*1000*11630/RES_hhdet_num!U161)</f>
        <v>110.46434245671405</v>
      </c>
      <c r="V165" s="98">
        <f>IF(RES_hhdet_tes!V165=0,0,RES_hhdet_tes!V165*1000*11630/RES_hhdet_num!V161)</f>
        <v>132.06516865964795</v>
      </c>
      <c r="W165" s="98">
        <f>IF(RES_hhdet_tes!W165=0,0,RES_hhdet_tes!W165*1000*11630/RES_hhdet_num!W161)</f>
        <v>102.21305614310847</v>
      </c>
      <c r="DA165" s="63" t="s">
        <v>2565</v>
      </c>
    </row>
    <row r="166" spans="1:105" ht="12" customHeight="1" x14ac:dyDescent="0.25">
      <c r="A166" s="121" t="s">
        <v>55</v>
      </c>
      <c r="B166" s="122">
        <v>1247.3287236737649</v>
      </c>
      <c r="C166" s="122">
        <v>1189.458022807001</v>
      </c>
      <c r="D166" s="122">
        <v>1200.2394484933043</v>
      </c>
      <c r="E166" s="122">
        <v>1213.4297245137727</v>
      </c>
      <c r="F166" s="122">
        <v>1277.140583979465</v>
      </c>
      <c r="G166" s="122">
        <v>1332.5962978747725</v>
      </c>
      <c r="H166" s="122">
        <v>1400.4610678263912</v>
      </c>
      <c r="I166" s="122">
        <v>1429.6048688178785</v>
      </c>
      <c r="J166" s="122">
        <v>1356.6405363951067</v>
      </c>
      <c r="K166" s="122">
        <v>1428.658093237249</v>
      </c>
      <c r="L166" s="122">
        <v>1406.8434228638118</v>
      </c>
      <c r="M166" s="122">
        <v>1388.5413242831025</v>
      </c>
      <c r="N166" s="122">
        <v>1452.9282706395004</v>
      </c>
      <c r="O166" s="122">
        <v>1452.2731475746568</v>
      </c>
      <c r="P166" s="122">
        <v>1516.7353892829196</v>
      </c>
      <c r="Q166" s="122">
        <v>1497.1431906402606</v>
      </c>
      <c r="R166" s="122">
        <v>1535.0380108593961</v>
      </c>
      <c r="S166" s="122">
        <v>1537.4724551470629</v>
      </c>
      <c r="T166" s="122">
        <v>1547.016054315402</v>
      </c>
      <c r="U166" s="122">
        <v>1566.0916988851166</v>
      </c>
      <c r="V166" s="122">
        <v>1477.3196737689295</v>
      </c>
      <c r="W166" s="122">
        <v>1495.6500431532475</v>
      </c>
      <c r="DA166" s="130" t="s">
        <v>2566</v>
      </c>
    </row>
    <row r="167" spans="1:105" ht="12" customHeight="1" x14ac:dyDescent="0.25">
      <c r="A167" s="97" t="s">
        <v>124</v>
      </c>
      <c r="B167" s="98">
        <v>1229.9449206891679</v>
      </c>
      <c r="C167" s="98">
        <v>1187.8915657697921</v>
      </c>
      <c r="D167" s="98">
        <v>1194.7564986425334</v>
      </c>
      <c r="E167" s="98">
        <v>1181.5692520787447</v>
      </c>
      <c r="F167" s="98">
        <v>1273.728473962356</v>
      </c>
      <c r="G167" s="98">
        <v>1323.0842648704966</v>
      </c>
      <c r="H167" s="98">
        <v>1420.5882947315965</v>
      </c>
      <c r="I167" s="98">
        <v>1429.7764732855842</v>
      </c>
      <c r="J167" s="98">
        <v>1338.6971250628005</v>
      </c>
      <c r="K167" s="98">
        <v>1452.6060241708424</v>
      </c>
      <c r="L167" s="98">
        <v>1435.4960669332047</v>
      </c>
      <c r="M167" s="98">
        <v>1424.9903164292107</v>
      </c>
      <c r="N167" s="98">
        <v>1438.6663014126889</v>
      </c>
      <c r="O167" s="98">
        <v>1434.3714781886845</v>
      </c>
      <c r="P167" s="98">
        <v>1564.327606392241</v>
      </c>
      <c r="Q167" s="98">
        <v>1442.9099040624951</v>
      </c>
      <c r="R167" s="98">
        <v>1591.8624180431993</v>
      </c>
      <c r="S167" s="98">
        <v>1547.3634308456224</v>
      </c>
      <c r="T167" s="98">
        <v>1501.6488706651726</v>
      </c>
      <c r="U167" s="98">
        <v>1561.0252888940076</v>
      </c>
      <c r="V167" s="98">
        <v>1466.6621155716764</v>
      </c>
      <c r="W167" s="98">
        <v>1519.0988517527198</v>
      </c>
      <c r="DA167" s="63" t="s">
        <v>2567</v>
      </c>
    </row>
    <row r="168" spans="1:105" ht="12" customHeight="1" x14ac:dyDescent="0.25">
      <c r="A168" s="97" t="s">
        <v>123</v>
      </c>
      <c r="B168" s="98">
        <v>1229.9449206891682</v>
      </c>
      <c r="C168" s="98">
        <v>1187.9141891198258</v>
      </c>
      <c r="D168" s="98">
        <v>1194.8378703699384</v>
      </c>
      <c r="E168" s="98">
        <v>1182.0863638366916</v>
      </c>
      <c r="F168" s="98">
        <v>1273.9018077457827</v>
      </c>
      <c r="G168" s="98">
        <v>0</v>
      </c>
      <c r="H168" s="98">
        <v>0</v>
      </c>
      <c r="I168" s="98">
        <v>1432.2494473731404</v>
      </c>
      <c r="J168" s="98">
        <v>1333.1099838688449</v>
      </c>
      <c r="K168" s="98">
        <v>1452.7969152931439</v>
      </c>
      <c r="L168" s="98">
        <v>1436.7502861724679</v>
      </c>
      <c r="M168" s="98">
        <v>1426.0814339053486</v>
      </c>
      <c r="N168" s="98">
        <v>1441.373559819212</v>
      </c>
      <c r="O168" s="98">
        <v>1437.0702389638996</v>
      </c>
      <c r="P168" s="98">
        <v>1567.8316030045623</v>
      </c>
      <c r="Q168" s="98">
        <v>1443.3206942232407</v>
      </c>
      <c r="R168" s="98">
        <v>1591.6264870515813</v>
      </c>
      <c r="S168" s="98">
        <v>1550.9232927629719</v>
      </c>
      <c r="T168" s="98">
        <v>1508.88227829877</v>
      </c>
      <c r="U168" s="98">
        <v>1565.3577702602468</v>
      </c>
      <c r="V168" s="98">
        <v>1480.2085828915931</v>
      </c>
      <c r="W168" s="98">
        <v>1529.1539777149408</v>
      </c>
      <c r="DA168" s="63" t="s">
        <v>2568</v>
      </c>
    </row>
    <row r="169" spans="1:105" ht="12" customHeight="1" x14ac:dyDescent="0.25">
      <c r="A169" s="100" t="s">
        <v>50</v>
      </c>
      <c r="B169" s="101">
        <v>529.37310983501584</v>
      </c>
      <c r="C169" s="101">
        <v>502.87155144482387</v>
      </c>
      <c r="D169" s="101">
        <v>517.37319721188874</v>
      </c>
      <c r="E169" s="101">
        <v>520.41990000790611</v>
      </c>
      <c r="F169" s="101">
        <v>527.35175254944897</v>
      </c>
      <c r="G169" s="101">
        <v>0</v>
      </c>
      <c r="H169" s="101">
        <v>0</v>
      </c>
      <c r="I169" s="101">
        <v>647.93690990489085</v>
      </c>
      <c r="J169" s="101">
        <v>538.17570790753916</v>
      </c>
      <c r="K169" s="101">
        <v>601.64553783776103</v>
      </c>
      <c r="L169" s="101">
        <v>598.63364557570651</v>
      </c>
      <c r="M169" s="101">
        <v>578.75566366354724</v>
      </c>
      <c r="N169" s="101">
        <v>597.2804921849031</v>
      </c>
      <c r="O169" s="101">
        <v>504.24859462795757</v>
      </c>
      <c r="P169" s="101">
        <v>522.17366570784623</v>
      </c>
      <c r="Q169" s="101">
        <v>517.6214429364361</v>
      </c>
      <c r="R169" s="101">
        <v>687.14395018852736</v>
      </c>
      <c r="S169" s="101">
        <v>703.61205839028776</v>
      </c>
      <c r="T169" s="101">
        <v>645.03798201741324</v>
      </c>
      <c r="U169" s="101">
        <v>680.48536404476602</v>
      </c>
      <c r="V169" s="101">
        <v>561.95104980480505</v>
      </c>
      <c r="W169" s="101">
        <v>621.24899774919925</v>
      </c>
      <c r="DA169" s="131" t="s">
        <v>2569</v>
      </c>
    </row>
    <row r="170" spans="1:105" ht="12" customHeight="1" x14ac:dyDescent="0.25">
      <c r="A170" s="103" t="s">
        <v>52</v>
      </c>
      <c r="B170" s="104">
        <v>700.57181085415243</v>
      </c>
      <c r="C170" s="104">
        <v>685.04263767500163</v>
      </c>
      <c r="D170" s="104">
        <v>677.46467315804955</v>
      </c>
      <c r="E170" s="104">
        <v>661.6664638287856</v>
      </c>
      <c r="F170" s="104">
        <v>746.55005519633369</v>
      </c>
      <c r="G170" s="104">
        <v>0</v>
      </c>
      <c r="H170" s="104">
        <v>0</v>
      </c>
      <c r="I170" s="104">
        <v>784.31253746824973</v>
      </c>
      <c r="J170" s="104">
        <v>794.93427596130562</v>
      </c>
      <c r="K170" s="104">
        <v>851.15137745538266</v>
      </c>
      <c r="L170" s="104">
        <v>838.11664059676139</v>
      </c>
      <c r="M170" s="104">
        <v>847.32577024180125</v>
      </c>
      <c r="N170" s="104">
        <v>844.09306763430902</v>
      </c>
      <c r="O170" s="104">
        <v>932.82164433594221</v>
      </c>
      <c r="P170" s="104">
        <v>1045.6579372967158</v>
      </c>
      <c r="Q170" s="104">
        <v>925.6992512868045</v>
      </c>
      <c r="R170" s="104">
        <v>904.48253686305395</v>
      </c>
      <c r="S170" s="104">
        <v>847.31123437268377</v>
      </c>
      <c r="T170" s="104">
        <v>863.84429628135649</v>
      </c>
      <c r="U170" s="104">
        <v>884.87240621548074</v>
      </c>
      <c r="V170" s="104">
        <v>918.25753308678816</v>
      </c>
      <c r="W170" s="104">
        <v>907.90497996574163</v>
      </c>
      <c r="DA170" s="132" t="s">
        <v>2570</v>
      </c>
    </row>
    <row r="171" spans="1:105" ht="12" customHeight="1" x14ac:dyDescent="0.25">
      <c r="A171" s="106" t="s">
        <v>122</v>
      </c>
      <c r="B171" s="101">
        <v>1248.7789703840158</v>
      </c>
      <c r="C171" s="101">
        <v>1189.5909671029219</v>
      </c>
      <c r="D171" s="101">
        <v>1200.7248600374278</v>
      </c>
      <c r="E171" s="101">
        <v>1216.3836893253824</v>
      </c>
      <c r="F171" s="101">
        <v>1277.4621323961446</v>
      </c>
      <c r="G171" s="101">
        <v>1333.5076633205358</v>
      </c>
      <c r="H171" s="101">
        <v>1398.4623363672858</v>
      </c>
      <c r="I171" s="101">
        <v>1429.5952371184032</v>
      </c>
      <c r="J171" s="101">
        <v>1358.071014531253</v>
      </c>
      <c r="K171" s="101">
        <v>1426.5155675055303</v>
      </c>
      <c r="L171" s="101">
        <v>1403.9868147328154</v>
      </c>
      <c r="M171" s="101">
        <v>1384.7073879149677</v>
      </c>
      <c r="N171" s="101">
        <v>1454.3557343904567</v>
      </c>
      <c r="O171" s="101">
        <v>1454.3909194688401</v>
      </c>
      <c r="P171" s="101">
        <v>1510.6818861251497</v>
      </c>
      <c r="Q171" s="101">
        <v>1503.6358112890293</v>
      </c>
      <c r="R171" s="101">
        <v>1527.2173480641659</v>
      </c>
      <c r="S171" s="101">
        <v>1535.7396276365037</v>
      </c>
      <c r="T171" s="101">
        <v>1552.4026736774174</v>
      </c>
      <c r="U171" s="101">
        <v>1566.5969646659644</v>
      </c>
      <c r="V171" s="101">
        <v>1478.6579348247176</v>
      </c>
      <c r="W171" s="101">
        <v>1493.2438444768602</v>
      </c>
      <c r="DA171" s="131" t="s">
        <v>2571</v>
      </c>
    </row>
    <row r="172" spans="1:105" ht="12" customHeight="1" x14ac:dyDescent="0.25">
      <c r="A172" s="107" t="s">
        <v>121</v>
      </c>
      <c r="B172" s="104">
        <v>1248.7789703840158</v>
      </c>
      <c r="C172" s="104">
        <v>1189.6091816950877</v>
      </c>
      <c r="D172" s="104">
        <v>1200.7453311847953</v>
      </c>
      <c r="E172" s="104">
        <v>1216.6764317896918</v>
      </c>
      <c r="F172" s="104">
        <v>1277.6066946939854</v>
      </c>
      <c r="G172" s="104">
        <v>1333.3916856055421</v>
      </c>
      <c r="H172" s="104">
        <v>1398.338459314401</v>
      </c>
      <c r="I172" s="104">
        <v>1429.5184036466269</v>
      </c>
      <c r="J172" s="104">
        <v>1358.0583277883272</v>
      </c>
      <c r="K172" s="104">
        <v>1427.4267794116633</v>
      </c>
      <c r="L172" s="104">
        <v>1405.5107438494608</v>
      </c>
      <c r="M172" s="104">
        <v>1385.9980555361394</v>
      </c>
      <c r="N172" s="104">
        <v>1455.7822611066447</v>
      </c>
      <c r="O172" s="104">
        <v>1454.7918625499526</v>
      </c>
      <c r="P172" s="104">
        <v>1511.9490934492585</v>
      </c>
      <c r="Q172" s="104">
        <v>1506.4923652824739</v>
      </c>
      <c r="R172" s="104">
        <v>1530.2561821691845</v>
      </c>
      <c r="S172" s="104">
        <v>1538.862822887666</v>
      </c>
      <c r="T172" s="104">
        <v>1554.5722304654232</v>
      </c>
      <c r="U172" s="104">
        <v>1567.2808569080985</v>
      </c>
      <c r="V172" s="104">
        <v>1477.9603814254228</v>
      </c>
      <c r="W172" s="104">
        <v>1492.3912537896983</v>
      </c>
      <c r="DA172" s="132" t="s">
        <v>2572</v>
      </c>
    </row>
    <row r="173" spans="1:105" ht="12" customHeight="1" x14ac:dyDescent="0.25">
      <c r="A173" s="108" t="s">
        <v>53</v>
      </c>
      <c r="B173" s="98">
        <v>541.22883103436709</v>
      </c>
      <c r="C173" s="98">
        <v>503.58720663661097</v>
      </c>
      <c r="D173" s="98">
        <v>519.90683396073871</v>
      </c>
      <c r="E173" s="98">
        <v>535.86887815440525</v>
      </c>
      <c r="F173" s="98">
        <v>528.88568359457429</v>
      </c>
      <c r="G173" s="98">
        <v>563.56823537656032</v>
      </c>
      <c r="H173" s="98">
        <v>599.65353968774309</v>
      </c>
      <c r="I173" s="98">
        <v>647.05297303464863</v>
      </c>
      <c r="J173" s="98">
        <v>548.62239005196273</v>
      </c>
      <c r="K173" s="98">
        <v>591.8823089074607</v>
      </c>
      <c r="L173" s="98">
        <v>585.89515111236801</v>
      </c>
      <c r="M173" s="98">
        <v>562.58999951974897</v>
      </c>
      <c r="N173" s="98">
        <v>603.63814950794472</v>
      </c>
      <c r="O173" s="98">
        <v>510.95382574728507</v>
      </c>
      <c r="P173" s="98">
        <v>503.91920120145619</v>
      </c>
      <c r="Q173" s="98">
        <v>541.32544421570765</v>
      </c>
      <c r="R173" s="98">
        <v>660.89823189043545</v>
      </c>
      <c r="S173" s="98">
        <v>698.78933090828036</v>
      </c>
      <c r="T173" s="98">
        <v>665.81592448088486</v>
      </c>
      <c r="U173" s="98">
        <v>681.97935037634795</v>
      </c>
      <c r="V173" s="98">
        <v>561.98893783983522</v>
      </c>
      <c r="W173" s="98">
        <v>607.19631690341998</v>
      </c>
      <c r="DA173" s="63" t="s">
        <v>2573</v>
      </c>
    </row>
    <row r="174" spans="1:105" ht="12" customHeight="1" x14ac:dyDescent="0.25">
      <c r="A174" s="115" t="s">
        <v>52</v>
      </c>
      <c r="B174" s="33">
        <v>707.5501393496487</v>
      </c>
      <c r="C174" s="33">
        <v>686.02197505847687</v>
      </c>
      <c r="D174" s="33">
        <v>680.8384972240566</v>
      </c>
      <c r="E174" s="33">
        <v>680.80755363528681</v>
      </c>
      <c r="F174" s="33">
        <v>748.72101109941116</v>
      </c>
      <c r="G174" s="33">
        <v>769.82345022898176</v>
      </c>
      <c r="H174" s="33">
        <v>798.68491962665769</v>
      </c>
      <c r="I174" s="33">
        <v>782.46543061197804</v>
      </c>
      <c r="J174" s="33">
        <v>809.43593773636439</v>
      </c>
      <c r="K174" s="33">
        <v>835.54447050420276</v>
      </c>
      <c r="L174" s="33">
        <v>819.6155927370927</v>
      </c>
      <c r="M174" s="33">
        <v>823.40805601639045</v>
      </c>
      <c r="N174" s="33">
        <v>852.14411159869996</v>
      </c>
      <c r="O174" s="33">
        <v>943.83803680266806</v>
      </c>
      <c r="P174" s="33">
        <v>1008.0298922478023</v>
      </c>
      <c r="Q174" s="33">
        <v>965.16692106676624</v>
      </c>
      <c r="R174" s="33">
        <v>869.35795027874906</v>
      </c>
      <c r="S174" s="33">
        <v>840.07349197938549</v>
      </c>
      <c r="T174" s="33">
        <v>888.75630598453847</v>
      </c>
      <c r="U174" s="33">
        <v>885.30150653175053</v>
      </c>
      <c r="V174" s="33">
        <v>915.97144358558785</v>
      </c>
      <c r="W174" s="33">
        <v>885.19493688627824</v>
      </c>
      <c r="DA174" s="60" t="s">
        <v>2574</v>
      </c>
    </row>
    <row r="175" spans="1:105" ht="12" customHeight="1" x14ac:dyDescent="0.25">
      <c r="A175" s="121" t="s">
        <v>54</v>
      </c>
      <c r="B175" s="122">
        <v>230.7380691792541</v>
      </c>
      <c r="C175" s="122">
        <v>229.27447299901254</v>
      </c>
      <c r="D175" s="122">
        <v>225.0813397941765</v>
      </c>
      <c r="E175" s="122">
        <v>244.47250532524856</v>
      </c>
      <c r="F175" s="122">
        <v>246.65028365785597</v>
      </c>
      <c r="G175" s="122">
        <v>257.09238798603781</v>
      </c>
      <c r="H175" s="122">
        <v>249.84921678040965</v>
      </c>
      <c r="I175" s="122">
        <v>245.26059281032479</v>
      </c>
      <c r="J175" s="122">
        <v>214.30397527676095</v>
      </c>
      <c r="K175" s="122">
        <v>222.58655927747748</v>
      </c>
      <c r="L175" s="122">
        <v>221.37461480807852</v>
      </c>
      <c r="M175" s="122">
        <v>209.29836541571575</v>
      </c>
      <c r="N175" s="122">
        <v>219.40574233160729</v>
      </c>
      <c r="O175" s="122">
        <v>221.25912400734848</v>
      </c>
      <c r="P175" s="122">
        <v>225.26793100765539</v>
      </c>
      <c r="Q175" s="122">
        <v>235.81961434520923</v>
      </c>
      <c r="R175" s="122">
        <v>236.57463751719365</v>
      </c>
      <c r="S175" s="122">
        <v>237.33586182912393</v>
      </c>
      <c r="T175" s="122">
        <v>237.30459617563406</v>
      </c>
      <c r="U175" s="122">
        <v>234.77134731259127</v>
      </c>
      <c r="V175" s="122">
        <v>245.39552259714833</v>
      </c>
      <c r="W175" s="122">
        <v>246.32356443430092</v>
      </c>
      <c r="DA175" s="130" t="s">
        <v>2575</v>
      </c>
    </row>
    <row r="176" spans="1:105" ht="12" customHeight="1" x14ac:dyDescent="0.25">
      <c r="A176" s="97" t="s">
        <v>50</v>
      </c>
      <c r="B176" s="98">
        <v>231.33101504069356</v>
      </c>
      <c r="C176" s="98">
        <v>224.21145176141178</v>
      </c>
      <c r="D176" s="98">
        <v>223.06259700960376</v>
      </c>
      <c r="E176" s="98">
        <v>248.45967217292133</v>
      </c>
      <c r="F176" s="98">
        <v>247.36671658539265</v>
      </c>
      <c r="G176" s="98">
        <v>243.35995412788102</v>
      </c>
      <c r="H176" s="98">
        <v>253.33950819732181</v>
      </c>
      <c r="I176" s="98">
        <v>249.29366621613585</v>
      </c>
      <c r="J176" s="98">
        <v>211.47849071848862</v>
      </c>
      <c r="K176" s="98">
        <v>227.00623032067324</v>
      </c>
      <c r="L176" s="98">
        <v>217.86540315285873</v>
      </c>
      <c r="M176" s="98">
        <v>216.92997681763569</v>
      </c>
      <c r="N176" s="98">
        <v>218.91128972618284</v>
      </c>
      <c r="O176" s="98">
        <v>216.71354855405511</v>
      </c>
      <c r="P176" s="98">
        <v>236.05356687060225</v>
      </c>
      <c r="Q176" s="98">
        <v>226.97856516944262</v>
      </c>
      <c r="R176" s="98">
        <v>242.62921460884795</v>
      </c>
      <c r="S176" s="98">
        <v>238.52464229293597</v>
      </c>
      <c r="T176" s="98">
        <v>236.38355803105568</v>
      </c>
      <c r="U176" s="98">
        <v>245.41927198219852</v>
      </c>
      <c r="V176" s="98">
        <v>235.7975156655863</v>
      </c>
      <c r="W176" s="98">
        <v>246.36761501296698</v>
      </c>
      <c r="DA176" s="63" t="s">
        <v>2576</v>
      </c>
    </row>
    <row r="177" spans="1:105" ht="12" customHeight="1" x14ac:dyDescent="0.25">
      <c r="A177" s="109" t="s">
        <v>120</v>
      </c>
      <c r="B177" s="33">
        <v>230.71525112710856</v>
      </c>
      <c r="C177" s="33">
        <v>229.47723702734305</v>
      </c>
      <c r="D177" s="33">
        <v>225.16764603482119</v>
      </c>
      <c r="E177" s="33">
        <v>244.29851916885616</v>
      </c>
      <c r="F177" s="33">
        <v>246.6184102922378</v>
      </c>
      <c r="G177" s="33">
        <v>257.70867395308039</v>
      </c>
      <c r="H177" s="33">
        <v>249.68696498134065</v>
      </c>
      <c r="I177" s="33">
        <v>244.97316728904903</v>
      </c>
      <c r="J177" s="33">
        <v>214.51498610436161</v>
      </c>
      <c r="K177" s="33">
        <v>222.22483777369192</v>
      </c>
      <c r="L177" s="33">
        <v>221.66414750543288</v>
      </c>
      <c r="M177" s="33">
        <v>208.67007881892746</v>
      </c>
      <c r="N177" s="33">
        <v>219.44565174625703</v>
      </c>
      <c r="O177" s="33">
        <v>221.61563972917543</v>
      </c>
      <c r="P177" s="33">
        <v>224.42260317739931</v>
      </c>
      <c r="Q177" s="33">
        <v>236.50822251366773</v>
      </c>
      <c r="R177" s="33">
        <v>236.10361623717495</v>
      </c>
      <c r="S177" s="33">
        <v>237.24356426964599</v>
      </c>
      <c r="T177" s="33">
        <v>237.3756402429774</v>
      </c>
      <c r="U177" s="33">
        <v>233.96176137673245</v>
      </c>
      <c r="V177" s="33">
        <v>246.07445071193047</v>
      </c>
      <c r="W177" s="33">
        <v>246.32062395512267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5697.1476806813926</v>
      </c>
      <c r="C3" s="117">
        <f t="shared" si="0"/>
        <v>6286.6092648970043</v>
      </c>
      <c r="D3" s="117">
        <f t="shared" si="0"/>
        <v>6358.975197229669</v>
      </c>
      <c r="E3" s="117">
        <f t="shared" si="0"/>
        <v>5225.8955536661406</v>
      </c>
      <c r="F3" s="117">
        <f t="shared" si="0"/>
        <v>6157.3486008658519</v>
      </c>
      <c r="G3" s="117">
        <f t="shared" si="0"/>
        <v>5311.9794416295244</v>
      </c>
      <c r="H3" s="117">
        <f t="shared" si="0"/>
        <v>5290.7065745606042</v>
      </c>
      <c r="I3" s="117">
        <f t="shared" si="0"/>
        <v>4055.6983747842974</v>
      </c>
      <c r="J3" s="117">
        <f t="shared" si="0"/>
        <v>5287.2398143613136</v>
      </c>
      <c r="K3" s="117">
        <f t="shared" si="0"/>
        <v>8536.7105300343519</v>
      </c>
      <c r="L3" s="117">
        <f t="shared" si="0"/>
        <v>5005.9318529520351</v>
      </c>
      <c r="M3" s="117">
        <f t="shared" si="0"/>
        <v>4397.7183123293571</v>
      </c>
      <c r="N3" s="117">
        <f t="shared" si="0"/>
        <v>4788.2074568860298</v>
      </c>
      <c r="O3" s="117">
        <f t="shared" si="0"/>
        <v>5914.6825710515504</v>
      </c>
      <c r="P3" s="117">
        <f t="shared" si="0"/>
        <v>4235.729527774949</v>
      </c>
      <c r="Q3" s="117">
        <f t="shared" si="0"/>
        <v>4615.6527712847301</v>
      </c>
      <c r="R3" s="117">
        <f t="shared" ref="R3:V3" si="1">R4+R7+R9+R19</f>
        <v>4926.306668393001</v>
      </c>
      <c r="S3" s="117">
        <f t="shared" si="1"/>
        <v>5243.4257926765968</v>
      </c>
      <c r="T3" s="117">
        <f t="shared" si="1"/>
        <v>5065.3168350778105</v>
      </c>
      <c r="U3" s="117">
        <f t="shared" si="1"/>
        <v>4510.9739538301537</v>
      </c>
      <c r="V3" s="117">
        <f t="shared" si="1"/>
        <v>4486.6577803620066</v>
      </c>
      <c r="W3" s="117">
        <f t="shared" ref="W3" si="2">W4+W7+W9+W19</f>
        <v>5748.8213642357032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5653.0276222033681</v>
      </c>
      <c r="C4" s="122">
        <f t="shared" si="3"/>
        <v>6242.9151402005036</v>
      </c>
      <c r="D4" s="122">
        <f t="shared" si="3"/>
        <v>6313.8722168580525</v>
      </c>
      <c r="E4" s="122">
        <f t="shared" si="3"/>
        <v>5178.565161265602</v>
      </c>
      <c r="F4" s="122">
        <f t="shared" si="3"/>
        <v>6084.904934469766</v>
      </c>
      <c r="G4" s="122">
        <f t="shared" si="3"/>
        <v>5225.0126064697188</v>
      </c>
      <c r="H4" s="122">
        <f t="shared" si="3"/>
        <v>5191.575176076487</v>
      </c>
      <c r="I4" s="122">
        <f t="shared" si="3"/>
        <v>3963.1280505606196</v>
      </c>
      <c r="J4" s="122">
        <f t="shared" si="3"/>
        <v>5207.8229860395131</v>
      </c>
      <c r="K4" s="122">
        <f t="shared" si="3"/>
        <v>8446.1288907528869</v>
      </c>
      <c r="L4" s="122">
        <f t="shared" si="3"/>
        <v>4929.4836100188122</v>
      </c>
      <c r="M4" s="122">
        <f t="shared" si="3"/>
        <v>4324.9028602326534</v>
      </c>
      <c r="N4" s="122">
        <f t="shared" si="3"/>
        <v>4718.9456968508221</v>
      </c>
      <c r="O4" s="122">
        <f t="shared" si="3"/>
        <v>5846.2045091844629</v>
      </c>
      <c r="P4" s="122">
        <f t="shared" si="3"/>
        <v>4159.3339898993554</v>
      </c>
      <c r="Q4" s="122">
        <f t="shared" si="3"/>
        <v>4541.6847375662219</v>
      </c>
      <c r="R4" s="122">
        <f t="shared" ref="R4:V4" si="4">SUM(R5:R6)</f>
        <v>4844.7883964141838</v>
      </c>
      <c r="S4" s="122">
        <f t="shared" si="4"/>
        <v>5163.669541603751</v>
      </c>
      <c r="T4" s="122">
        <f t="shared" si="4"/>
        <v>4986.2621553298914</v>
      </c>
      <c r="U4" s="122">
        <f t="shared" si="4"/>
        <v>4427.970564325472</v>
      </c>
      <c r="V4" s="122">
        <f t="shared" si="4"/>
        <v>4402.1868951241249</v>
      </c>
      <c r="W4" s="122">
        <f t="shared" ref="W4" si="5">SUM(W5:W6)</f>
        <v>5667.3137529464257</v>
      </c>
      <c r="DA4" s="130" t="s">
        <v>2580</v>
      </c>
    </row>
    <row r="5" spans="1:105" ht="12" customHeight="1" x14ac:dyDescent="0.25">
      <c r="A5" s="97" t="s">
        <v>51</v>
      </c>
      <c r="B5" s="98">
        <v>5653.0276222033681</v>
      </c>
      <c r="C5" s="98">
        <v>6242.9151402005036</v>
      </c>
      <c r="D5" s="98">
        <v>6313.8722168580525</v>
      </c>
      <c r="E5" s="98">
        <v>5178.565161265602</v>
      </c>
      <c r="F5" s="98">
        <v>6084.904934469766</v>
      </c>
      <c r="G5" s="98">
        <v>5225.0126064697188</v>
      </c>
      <c r="H5" s="98">
        <v>5191.575176076487</v>
      </c>
      <c r="I5" s="98">
        <v>3963.1280505606196</v>
      </c>
      <c r="J5" s="98">
        <v>5207.8229860395131</v>
      </c>
      <c r="K5" s="98">
        <v>8446.1288907528869</v>
      </c>
      <c r="L5" s="98">
        <v>4929.4836100188122</v>
      </c>
      <c r="M5" s="98">
        <v>4324.9028602326534</v>
      </c>
      <c r="N5" s="98">
        <v>4718.9456968508221</v>
      </c>
      <c r="O5" s="98">
        <v>5846.2045091844629</v>
      </c>
      <c r="P5" s="98">
        <v>4159.3339898993554</v>
      </c>
      <c r="Q5" s="98">
        <v>4541.6847375662219</v>
      </c>
      <c r="R5" s="98">
        <v>4844.7883964141838</v>
      </c>
      <c r="S5" s="98">
        <v>5163.669541603751</v>
      </c>
      <c r="T5" s="98">
        <v>4986.2621553298914</v>
      </c>
      <c r="U5" s="98">
        <v>4427.970564325472</v>
      </c>
      <c r="V5" s="98">
        <v>4402.1868951241249</v>
      </c>
      <c r="W5" s="98">
        <v>5667.3137529464257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40.916125742062405</v>
      </c>
      <c r="C9" s="122">
        <v>40.470384841836051</v>
      </c>
      <c r="D9" s="122">
        <v>41.813644813868656</v>
      </c>
      <c r="E9" s="122">
        <v>43.58156400978369</v>
      </c>
      <c r="F9" s="122">
        <v>68.430238070870345</v>
      </c>
      <c r="G9" s="122">
        <v>82.705189331493614</v>
      </c>
      <c r="H9" s="122">
        <v>93.942231366049256</v>
      </c>
      <c r="I9" s="122">
        <v>86.758888213962095</v>
      </c>
      <c r="J9" s="122">
        <v>74.159672208314788</v>
      </c>
      <c r="K9" s="122">
        <v>84.594995481613111</v>
      </c>
      <c r="L9" s="122">
        <v>70.613906249566242</v>
      </c>
      <c r="M9" s="122">
        <v>66.90441902687617</v>
      </c>
      <c r="N9" s="122">
        <v>63.197689486382735</v>
      </c>
      <c r="O9" s="122">
        <v>62.49723683560876</v>
      </c>
      <c r="P9" s="122">
        <v>69.872307817957335</v>
      </c>
      <c r="Q9" s="122">
        <v>67.780388779987959</v>
      </c>
      <c r="R9" s="122">
        <v>74.909315625322179</v>
      </c>
      <c r="S9" s="122">
        <v>73.28372403048941</v>
      </c>
      <c r="T9" s="122">
        <v>72.631851238242049</v>
      </c>
      <c r="U9" s="122">
        <v>76.311311123709615</v>
      </c>
      <c r="V9" s="122">
        <v>78.105807389561903</v>
      </c>
      <c r="W9" s="122">
        <v>75.28564804966166</v>
      </c>
      <c r="DA9" s="130" t="s">
        <v>2585</v>
      </c>
    </row>
    <row r="10" spans="1:105" ht="12" customHeight="1" x14ac:dyDescent="0.25">
      <c r="A10" s="97" t="s">
        <v>143</v>
      </c>
      <c r="B10" s="98">
        <v>682.44148595169236</v>
      </c>
      <c r="C10" s="98">
        <v>710.20380230562671</v>
      </c>
      <c r="D10" s="98">
        <v>760.3996830190473</v>
      </c>
      <c r="E10" s="98">
        <v>584.42765026681184</v>
      </c>
      <c r="F10" s="98">
        <v>830.46288036128851</v>
      </c>
      <c r="G10" s="98">
        <v>735.93354204670266</v>
      </c>
      <c r="H10" s="98">
        <v>790.71996660775551</v>
      </c>
      <c r="I10" s="98">
        <v>629.19973358072275</v>
      </c>
      <c r="J10" s="98">
        <v>829.78736150870202</v>
      </c>
      <c r="K10" s="98">
        <v>1489.7968973351244</v>
      </c>
      <c r="L10" s="98">
        <v>768.44510224148451</v>
      </c>
      <c r="M10" s="98">
        <v>766.66459650371996</v>
      </c>
      <c r="N10" s="98">
        <v>786.62307333842455</v>
      </c>
      <c r="O10" s="98">
        <v>784.0616020342253</v>
      </c>
      <c r="P10" s="98">
        <v>793.34756107141834</v>
      </c>
      <c r="Q10" s="98">
        <v>793.38695848214797</v>
      </c>
      <c r="R10" s="98">
        <v>800.50632253253423</v>
      </c>
      <c r="S10" s="98">
        <v>801.82048849925116</v>
      </c>
      <c r="T10" s="98">
        <v>788.21321178827759</v>
      </c>
      <c r="U10" s="98">
        <v>774.29317117156324</v>
      </c>
      <c r="V10" s="98">
        <v>744.78849840237456</v>
      </c>
      <c r="W10" s="98">
        <v>742.11861848271928</v>
      </c>
      <c r="DA10" s="63" t="s">
        <v>2586</v>
      </c>
    </row>
    <row r="11" spans="1:105" ht="12" customHeight="1" x14ac:dyDescent="0.25">
      <c r="A11" s="97" t="s">
        <v>124</v>
      </c>
      <c r="B11" s="98">
        <v>485.13680588300389</v>
      </c>
      <c r="C11" s="98">
        <v>465.99523366905265</v>
      </c>
      <c r="D11" s="98">
        <v>467.45787140983572</v>
      </c>
      <c r="E11" s="98">
        <v>460.02776159553503</v>
      </c>
      <c r="F11" s="98">
        <v>488.97229458930934</v>
      </c>
      <c r="G11" s="98">
        <v>504.22022772431484</v>
      </c>
      <c r="H11" s="98">
        <v>537.39058690680417</v>
      </c>
      <c r="I11" s="98">
        <v>539.18181616027402</v>
      </c>
      <c r="J11" s="98">
        <v>504.34319707547542</v>
      </c>
      <c r="K11" s="98">
        <v>545.5620486359602</v>
      </c>
      <c r="L11" s="98">
        <v>537.45859337530567</v>
      </c>
      <c r="M11" s="98">
        <v>529.01475943228729</v>
      </c>
      <c r="N11" s="98">
        <v>529.23017359798382</v>
      </c>
      <c r="O11" s="98">
        <v>516.73510534170214</v>
      </c>
      <c r="P11" s="98">
        <v>555.40126483801635</v>
      </c>
      <c r="Q11" s="98">
        <v>501.52495136226258</v>
      </c>
      <c r="R11" s="98">
        <v>539.96681215910871</v>
      </c>
      <c r="S11" s="98">
        <v>512.56467630453551</v>
      </c>
      <c r="T11" s="98">
        <v>487.56089243030101</v>
      </c>
      <c r="U11" s="98">
        <v>496.18569334190119</v>
      </c>
      <c r="V11" s="98">
        <v>459.55555987314779</v>
      </c>
      <c r="W11" s="98">
        <v>456.01581509205727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199.26160347678206</v>
      </c>
      <c r="G12" s="98">
        <v>210.96597641981299</v>
      </c>
      <c r="H12" s="98">
        <v>229.37550388812576</v>
      </c>
      <c r="I12" s="98">
        <v>243.3737880105198</v>
      </c>
      <c r="J12" s="98">
        <v>203.29396646211174</v>
      </c>
      <c r="K12" s="98">
        <v>224.49630006785304</v>
      </c>
      <c r="L12" s="98">
        <v>222.24175978073072</v>
      </c>
      <c r="M12" s="98">
        <v>213.18191974814056</v>
      </c>
      <c r="N12" s="98">
        <v>219.51616926887684</v>
      </c>
      <c r="O12" s="98">
        <v>182.54475739621338</v>
      </c>
      <c r="P12" s="98">
        <v>186.8881161702069</v>
      </c>
      <c r="Q12" s="98">
        <v>182.0573703667757</v>
      </c>
      <c r="R12" s="98">
        <v>233.97262343360174</v>
      </c>
      <c r="S12" s="98">
        <v>231.90128539057358</v>
      </c>
      <c r="T12" s="98">
        <v>206.17920471645371</v>
      </c>
      <c r="U12" s="98">
        <v>217.79800753819043</v>
      </c>
      <c r="V12" s="98">
        <v>174.76074597655267</v>
      </c>
      <c r="W12" s="98">
        <v>191.29285351879832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199.26160347678206</v>
      </c>
      <c r="G13" s="101">
        <v>210.96597641981299</v>
      </c>
      <c r="H13" s="101">
        <v>229.37550388812576</v>
      </c>
      <c r="I13" s="101">
        <v>243.3737880105198</v>
      </c>
      <c r="J13" s="101">
        <v>203.29396646211174</v>
      </c>
      <c r="K13" s="101">
        <v>224.49630006785304</v>
      </c>
      <c r="L13" s="101">
        <v>222.24175978073072</v>
      </c>
      <c r="M13" s="101">
        <v>213.18191974814056</v>
      </c>
      <c r="N13" s="101">
        <v>219.51616926887684</v>
      </c>
      <c r="O13" s="101">
        <v>182.54475739621338</v>
      </c>
      <c r="P13" s="101">
        <v>186.8881161702069</v>
      </c>
      <c r="Q13" s="101">
        <v>182.0573703667757</v>
      </c>
      <c r="R13" s="101">
        <v>233.97262343360174</v>
      </c>
      <c r="S13" s="101">
        <v>231.90128539057358</v>
      </c>
      <c r="T13" s="101">
        <v>206.17920471645371</v>
      </c>
      <c r="U13" s="101">
        <v>217.79800753819043</v>
      </c>
      <c r="V13" s="101">
        <v>174.76074597655267</v>
      </c>
      <c r="W13" s="101">
        <v>191.29285351879832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3.203932735962022</v>
      </c>
      <c r="C19" s="122">
        <v>3.2237398546645535</v>
      </c>
      <c r="D19" s="122">
        <v>3.2893355577484358</v>
      </c>
      <c r="E19" s="122">
        <v>3.7488283907550324</v>
      </c>
      <c r="F19" s="122">
        <v>4.0134283252152505</v>
      </c>
      <c r="G19" s="122">
        <v>4.2616458283120533</v>
      </c>
      <c r="H19" s="122">
        <v>5.189167118068081</v>
      </c>
      <c r="I19" s="122">
        <v>5.8114360097157087</v>
      </c>
      <c r="J19" s="122">
        <v>5.2571561134852036</v>
      </c>
      <c r="K19" s="122">
        <v>5.9866437998508868</v>
      </c>
      <c r="L19" s="122">
        <v>5.8343366836571695</v>
      </c>
      <c r="M19" s="122">
        <v>5.9110330698276998</v>
      </c>
      <c r="N19" s="122">
        <v>6.0640705488249624</v>
      </c>
      <c r="O19" s="122">
        <v>5.980825031478715</v>
      </c>
      <c r="P19" s="122">
        <v>6.5232300576359199</v>
      </c>
      <c r="Q19" s="122">
        <v>6.1876449385198944</v>
      </c>
      <c r="R19" s="122">
        <v>6.608956353495171</v>
      </c>
      <c r="S19" s="122">
        <v>6.4725270423556065</v>
      </c>
      <c r="T19" s="122">
        <v>6.4228285096765241</v>
      </c>
      <c r="U19" s="122">
        <v>6.6920783809721023</v>
      </c>
      <c r="V19" s="122">
        <v>6.3650778483193697</v>
      </c>
      <c r="W19" s="122">
        <v>6.2219632396155449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86.455100362448661</v>
      </c>
      <c r="C21" s="98">
        <v>83.636488436388447</v>
      </c>
      <c r="D21" s="98">
        <v>83.134380857355026</v>
      </c>
      <c r="E21" s="98">
        <v>92.514842547630096</v>
      </c>
      <c r="F21" s="98">
        <v>91.906106984451853</v>
      </c>
      <c r="G21" s="98">
        <v>90.23217453409363</v>
      </c>
      <c r="H21" s="98">
        <v>93.701898114693023</v>
      </c>
      <c r="I21" s="98">
        <v>92.116324337648564</v>
      </c>
      <c r="J21" s="98">
        <v>78.126037276279746</v>
      </c>
      <c r="K21" s="98">
        <v>83.845242774223863</v>
      </c>
      <c r="L21" s="98">
        <v>80.460020393565344</v>
      </c>
      <c r="M21" s="98">
        <v>80.104287333455048</v>
      </c>
      <c r="N21" s="98">
        <v>80.827070796838115</v>
      </c>
      <c r="O21" s="98">
        <v>80.002169873651752</v>
      </c>
      <c r="P21" s="98">
        <v>87.133703448503681</v>
      </c>
      <c r="Q21" s="98">
        <v>83.77411656310737</v>
      </c>
      <c r="R21" s="98">
        <v>89.53300840496901</v>
      </c>
      <c r="S21" s="98">
        <v>87.996072183834087</v>
      </c>
      <c r="T21" s="98">
        <v>87.187541797015314</v>
      </c>
      <c r="U21" s="98">
        <v>90.500712591620257</v>
      </c>
      <c r="V21" s="98">
        <v>86.935359512769523</v>
      </c>
      <c r="W21" s="98">
        <v>90.691287995054466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4923.0960770312404</v>
      </c>
      <c r="C24" s="117">
        <f t="shared" si="7"/>
        <v>5040.2907979272641</v>
      </c>
      <c r="D24" s="117">
        <f t="shared" si="7"/>
        <v>6053.7176610250335</v>
      </c>
      <c r="E24" s="117">
        <f t="shared" si="7"/>
        <v>3850.8196915213121</v>
      </c>
      <c r="F24" s="117">
        <f t="shared" si="7"/>
        <v>3661.5583091995859</v>
      </c>
      <c r="G24" s="117">
        <f t="shared" si="7"/>
        <v>4731.5842501813804</v>
      </c>
      <c r="H24" s="117">
        <f t="shared" si="7"/>
        <v>4202.5818131909737</v>
      </c>
      <c r="I24" s="117">
        <f t="shared" si="7"/>
        <v>3707.2392881181745</v>
      </c>
      <c r="J24" s="117">
        <f t="shared" si="7"/>
        <v>3936.4684612453539</v>
      </c>
      <c r="K24" s="117">
        <f t="shared" si="7"/>
        <v>3892.413307129726</v>
      </c>
      <c r="L24" s="117">
        <f t="shared" si="7"/>
        <v>4464.7976977432336</v>
      </c>
      <c r="M24" s="117">
        <f t="shared" si="7"/>
        <v>3473.9160430379447</v>
      </c>
      <c r="N24" s="117">
        <f t="shared" si="7"/>
        <v>3635.9660442859222</v>
      </c>
      <c r="O24" s="117">
        <f t="shared" si="7"/>
        <v>3993.932807988926</v>
      </c>
      <c r="P24" s="117">
        <f t="shared" si="7"/>
        <v>3211.2558247257584</v>
      </c>
      <c r="Q24" s="117">
        <f t="shared" si="7"/>
        <v>3339.1339660874009</v>
      </c>
      <c r="R24" s="117">
        <f t="shared" ref="R24:V24" si="8">R25+R28+R30+R39</f>
        <v>3486.27870320393</v>
      </c>
      <c r="S24" s="117">
        <f t="shared" si="8"/>
        <v>3508.3112532663654</v>
      </c>
      <c r="T24" s="117">
        <f t="shared" si="8"/>
        <v>3356.371224594563</v>
      </c>
      <c r="U24" s="117">
        <f t="shared" si="8"/>
        <v>3040.6681133940183</v>
      </c>
      <c r="V24" s="117">
        <f t="shared" si="8"/>
        <v>3293.8434990767846</v>
      </c>
      <c r="W24" s="117">
        <f t="shared" ref="W24" si="9">W25+W28+W30+W39</f>
        <v>3470.8339189913568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4882.5408736026038</v>
      </c>
      <c r="C25" s="122">
        <f t="shared" si="10"/>
        <v>5000.596665988036</v>
      </c>
      <c r="D25" s="122">
        <f t="shared" si="10"/>
        <v>6012.4430129965403</v>
      </c>
      <c r="E25" s="122">
        <f t="shared" si="10"/>
        <v>3801.807510814509</v>
      </c>
      <c r="F25" s="122">
        <f t="shared" si="10"/>
        <v>3581.2170751896992</v>
      </c>
      <c r="G25" s="122">
        <f t="shared" si="10"/>
        <v>4635.1422730711665</v>
      </c>
      <c r="H25" s="122">
        <f t="shared" si="10"/>
        <v>4101.3629981439626</v>
      </c>
      <c r="I25" s="122">
        <f t="shared" si="10"/>
        <v>3611.3526927815533</v>
      </c>
      <c r="J25" s="122">
        <f t="shared" si="10"/>
        <v>3852.0373498040785</v>
      </c>
      <c r="K25" s="122">
        <f t="shared" si="10"/>
        <v>3806.0960891517279</v>
      </c>
      <c r="L25" s="122">
        <f t="shared" si="10"/>
        <v>4385.7405018032941</v>
      </c>
      <c r="M25" s="122">
        <f t="shared" si="10"/>
        <v>3399.4944646806089</v>
      </c>
      <c r="N25" s="122">
        <f t="shared" si="10"/>
        <v>3567.0331261590704</v>
      </c>
      <c r="O25" s="122">
        <f t="shared" si="10"/>
        <v>3929.1288958575365</v>
      </c>
      <c r="P25" s="122">
        <f t="shared" si="10"/>
        <v>3140.8733592319704</v>
      </c>
      <c r="Q25" s="122">
        <f t="shared" si="10"/>
        <v>3275.3362294146036</v>
      </c>
      <c r="R25" s="122">
        <f t="shared" ref="R25:V25" si="11">SUM(R26:R27)</f>
        <v>3418.9721657402993</v>
      </c>
      <c r="S25" s="122">
        <f t="shared" si="11"/>
        <v>3446.3855259078309</v>
      </c>
      <c r="T25" s="122">
        <f t="shared" si="11"/>
        <v>3299.3661037539923</v>
      </c>
      <c r="U25" s="122">
        <f t="shared" si="11"/>
        <v>2984.6701567505279</v>
      </c>
      <c r="V25" s="122">
        <f t="shared" si="11"/>
        <v>3244.0984907299548</v>
      </c>
      <c r="W25" s="122">
        <f t="shared" ref="W25" si="12">SUM(W26:W27)</f>
        <v>3422.0921616192245</v>
      </c>
      <c r="DA25" s="130" t="s">
        <v>2600</v>
      </c>
    </row>
    <row r="26" spans="1:105" ht="12" customHeight="1" x14ac:dyDescent="0.25">
      <c r="A26" s="97" t="s">
        <v>74</v>
      </c>
      <c r="B26" s="98">
        <v>4882.5408736026038</v>
      </c>
      <c r="C26" s="98">
        <v>5000.596665988036</v>
      </c>
      <c r="D26" s="98">
        <v>6012.4430129965403</v>
      </c>
      <c r="E26" s="98">
        <v>3801.807510814509</v>
      </c>
      <c r="F26" s="98">
        <v>3581.2170751896992</v>
      </c>
      <c r="G26" s="98">
        <v>4635.1422730711665</v>
      </c>
      <c r="H26" s="98">
        <v>4101.3629981439626</v>
      </c>
      <c r="I26" s="98">
        <v>3611.3526927815533</v>
      </c>
      <c r="J26" s="98">
        <v>3852.0373498040785</v>
      </c>
      <c r="K26" s="98">
        <v>3806.0960891517279</v>
      </c>
      <c r="L26" s="98">
        <v>4385.7405018032941</v>
      </c>
      <c r="M26" s="98">
        <v>3399.4944646806089</v>
      </c>
      <c r="N26" s="98">
        <v>3567.0331261590704</v>
      </c>
      <c r="O26" s="98">
        <v>3929.1288958575365</v>
      </c>
      <c r="P26" s="98">
        <v>3140.8733592319704</v>
      </c>
      <c r="Q26" s="98">
        <v>3275.3362294146036</v>
      </c>
      <c r="R26" s="98">
        <v>3418.9721657402993</v>
      </c>
      <c r="S26" s="98">
        <v>3446.3855259078309</v>
      </c>
      <c r="T26" s="98">
        <v>3299.3661037539923</v>
      </c>
      <c r="U26" s="98">
        <v>2984.6701567505279</v>
      </c>
      <c r="V26" s="98">
        <v>3244.0984907299548</v>
      </c>
      <c r="W26" s="98">
        <v>3422.0921616192245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37.352056519967007</v>
      </c>
      <c r="C30" s="122">
        <v>36.47937992485469</v>
      </c>
      <c r="D30" s="122">
        <v>37.87490766436941</v>
      </c>
      <c r="E30" s="122">
        <v>45.064689984520236</v>
      </c>
      <c r="F30" s="122">
        <v>76.064322832800158</v>
      </c>
      <c r="G30" s="122">
        <v>91.837393890118065</v>
      </c>
      <c r="H30" s="122">
        <v>95.870902012066111</v>
      </c>
      <c r="I30" s="122">
        <v>90.209369436036781</v>
      </c>
      <c r="J30" s="122">
        <v>79.435511442385604</v>
      </c>
      <c r="K30" s="122">
        <v>80.649331283833092</v>
      </c>
      <c r="L30" s="122">
        <v>73.506252507744264</v>
      </c>
      <c r="M30" s="122">
        <v>68.754987608741473</v>
      </c>
      <c r="N30" s="122">
        <v>63.103705037657186</v>
      </c>
      <c r="O30" s="122">
        <v>59.001310548310215</v>
      </c>
      <c r="P30" s="122">
        <v>63.980604324106892</v>
      </c>
      <c r="Q30" s="122">
        <v>57.671841565532333</v>
      </c>
      <c r="R30" s="122">
        <v>60.707759454718719</v>
      </c>
      <c r="S30" s="122">
        <v>55.424256286539929</v>
      </c>
      <c r="T30" s="122">
        <v>50.658960372223746</v>
      </c>
      <c r="U30" s="122">
        <v>49.572638834230474</v>
      </c>
      <c r="V30" s="122">
        <v>44.092060411815986</v>
      </c>
      <c r="W30" s="122">
        <v>43.102580078111878</v>
      </c>
      <c r="DA30" s="130" t="s">
        <v>2605</v>
      </c>
    </row>
    <row r="31" spans="1:105" ht="12" customHeight="1" x14ac:dyDescent="0.25">
      <c r="A31" s="97" t="s">
        <v>141</v>
      </c>
      <c r="B31" s="98">
        <v>485.13680588300389</v>
      </c>
      <c r="C31" s="98">
        <v>466.18245017957418</v>
      </c>
      <c r="D31" s="98">
        <v>465.94243569868723</v>
      </c>
      <c r="E31" s="98">
        <v>456.52028508240238</v>
      </c>
      <c r="F31" s="98">
        <v>485.51629699328009</v>
      </c>
      <c r="G31" s="98">
        <v>500.66218201034337</v>
      </c>
      <c r="H31" s="98">
        <v>535.31881452741197</v>
      </c>
      <c r="I31" s="98">
        <v>538.23428206871745</v>
      </c>
      <c r="J31" s="98">
        <v>504.28862845996173</v>
      </c>
      <c r="K31" s="98">
        <v>546.26058417591321</v>
      </c>
      <c r="L31" s="98">
        <v>537.86960437107257</v>
      </c>
      <c r="M31" s="98">
        <v>528.80071470975531</v>
      </c>
      <c r="N31" s="98">
        <v>525.46350999059848</v>
      </c>
      <c r="O31" s="98">
        <v>514.37289230509566</v>
      </c>
      <c r="P31" s="98">
        <v>550.1252571229586</v>
      </c>
      <c r="Q31" s="98">
        <v>499.13223391909736</v>
      </c>
      <c r="R31" s="98">
        <v>538.21691817440535</v>
      </c>
      <c r="S31" s="98">
        <v>507.91475400044698</v>
      </c>
      <c r="T31" s="98">
        <v>475.01243533912765</v>
      </c>
      <c r="U31" s="98">
        <v>474.6438291500923</v>
      </c>
      <c r="V31" s="98">
        <v>430.50375051232737</v>
      </c>
      <c r="W31" s="98">
        <v>436.37680232589196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210.57408722246447</v>
      </c>
      <c r="H32" s="98">
        <v>229.40206275277754</v>
      </c>
      <c r="I32" s="98">
        <v>243.91721896043015</v>
      </c>
      <c r="J32" s="98">
        <v>204.22267140597953</v>
      </c>
      <c r="K32" s="98">
        <v>222.65100795001561</v>
      </c>
      <c r="L32" s="98">
        <v>221.32582918010522</v>
      </c>
      <c r="M32" s="98">
        <v>211.51862599297272</v>
      </c>
      <c r="N32" s="98">
        <v>216.74765595554658</v>
      </c>
      <c r="O32" s="98">
        <v>180.43765295635313</v>
      </c>
      <c r="P32" s="98">
        <v>182.32353776321096</v>
      </c>
      <c r="Q32" s="98">
        <v>181.02914444570428</v>
      </c>
      <c r="R32" s="98">
        <v>229.76024604673972</v>
      </c>
      <c r="S32" s="98">
        <v>226.02538841505239</v>
      </c>
      <c r="T32" s="98">
        <v>197.1452832962654</v>
      </c>
      <c r="U32" s="98">
        <v>204.89152767092722</v>
      </c>
      <c r="V32" s="98">
        <v>161.43954513781068</v>
      </c>
      <c r="W32" s="98">
        <v>174.29811415282711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210.57408722246447</v>
      </c>
      <c r="H33" s="101">
        <v>229.40206275277754</v>
      </c>
      <c r="I33" s="101">
        <v>243.91721896043015</v>
      </c>
      <c r="J33" s="101">
        <v>204.22267140597953</v>
      </c>
      <c r="K33" s="101">
        <v>222.65100795001561</v>
      </c>
      <c r="L33" s="101">
        <v>221.32582918010522</v>
      </c>
      <c r="M33" s="101">
        <v>211.51862599297272</v>
      </c>
      <c r="N33" s="101">
        <v>216.74765595554658</v>
      </c>
      <c r="O33" s="101">
        <v>180.43765295635313</v>
      </c>
      <c r="P33" s="101">
        <v>182.32353776321096</v>
      </c>
      <c r="Q33" s="101">
        <v>181.02914444570428</v>
      </c>
      <c r="R33" s="101">
        <v>229.76024604673972</v>
      </c>
      <c r="S33" s="101">
        <v>226.02538841505239</v>
      </c>
      <c r="T33" s="101">
        <v>197.1452832962654</v>
      </c>
      <c r="U33" s="101">
        <v>204.89152767092722</v>
      </c>
      <c r="V33" s="101">
        <v>161.43954513781068</v>
      </c>
      <c r="W33" s="101">
        <v>174.29811415282711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3.2031469086700461</v>
      </c>
      <c r="C39" s="122">
        <v>3.2147520143733477</v>
      </c>
      <c r="D39" s="122">
        <v>3.3997403641229704</v>
      </c>
      <c r="E39" s="122">
        <v>3.9474907222828821</v>
      </c>
      <c r="F39" s="122">
        <v>4.2769111770864567</v>
      </c>
      <c r="G39" s="122">
        <v>4.6045832200957788</v>
      </c>
      <c r="H39" s="122">
        <v>5.3479130349450559</v>
      </c>
      <c r="I39" s="122">
        <v>5.6772259005840988</v>
      </c>
      <c r="J39" s="122">
        <v>4.9955999988894799</v>
      </c>
      <c r="K39" s="122">
        <v>5.6678866941651327</v>
      </c>
      <c r="L39" s="122">
        <v>5.5509434321951572</v>
      </c>
      <c r="M39" s="122">
        <v>5.6665907485942304</v>
      </c>
      <c r="N39" s="122">
        <v>5.8292130891947602</v>
      </c>
      <c r="O39" s="122">
        <v>5.8026015830790678</v>
      </c>
      <c r="P39" s="122">
        <v>6.4018611696809984</v>
      </c>
      <c r="Q39" s="122">
        <v>6.1258951072648715</v>
      </c>
      <c r="R39" s="122">
        <v>6.5987780089122063</v>
      </c>
      <c r="S39" s="122">
        <v>6.5014710719949287</v>
      </c>
      <c r="T39" s="122">
        <v>6.3461604683472741</v>
      </c>
      <c r="U39" s="122">
        <v>6.4253178092599113</v>
      </c>
      <c r="V39" s="122">
        <v>5.6529479350139091</v>
      </c>
      <c r="W39" s="122">
        <v>5.6391772940207465</v>
      </c>
      <c r="DA39" s="130" t="s">
        <v>2614</v>
      </c>
    </row>
    <row r="40" spans="1:105" ht="12" customHeight="1" x14ac:dyDescent="0.25">
      <c r="A40" s="97" t="s">
        <v>50</v>
      </c>
      <c r="B40" s="98">
        <v>86.455100362448647</v>
      </c>
      <c r="C40" s="98">
        <v>83.648031640470975</v>
      </c>
      <c r="D40" s="98">
        <v>83.055564459546943</v>
      </c>
      <c r="E40" s="98">
        <v>92.365266040220533</v>
      </c>
      <c r="F40" s="98">
        <v>91.747333444405598</v>
      </c>
      <c r="G40" s="98">
        <v>90.083080775042518</v>
      </c>
      <c r="H40" s="98">
        <v>93.656706100855089</v>
      </c>
      <c r="I40" s="98">
        <v>92.118132408198832</v>
      </c>
      <c r="J40" s="98">
        <v>78.135405616433346</v>
      </c>
      <c r="K40" s="98">
        <v>83.855929312382742</v>
      </c>
      <c r="L40" s="98">
        <v>80.464343227270547</v>
      </c>
      <c r="M40" s="98">
        <v>80.103161346673289</v>
      </c>
      <c r="N40" s="98">
        <v>80.818452105878492</v>
      </c>
      <c r="O40" s="98">
        <v>79.993007538161436</v>
      </c>
      <c r="P40" s="98">
        <v>87.12300474914106</v>
      </c>
      <c r="Q40" s="98">
        <v>83.768654921979817</v>
      </c>
      <c r="R40" s="98">
        <v>89.530049359805844</v>
      </c>
      <c r="S40" s="98">
        <v>87.982717552165326</v>
      </c>
      <c r="T40" s="98">
        <v>87.143428277253165</v>
      </c>
      <c r="U40" s="98">
        <v>90.40622948810234</v>
      </c>
      <c r="V40" s="98">
        <v>86.785345275734898</v>
      </c>
      <c r="W40" s="98">
        <v>90.580465478325337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6233.533730627265</v>
      </c>
      <c r="C43" s="117">
        <f t="shared" si="14"/>
        <v>6433.4109720173792</v>
      </c>
      <c r="D43" s="117">
        <f t="shared" si="14"/>
        <v>5646.7376351231387</v>
      </c>
      <c r="E43" s="117">
        <f t="shared" si="14"/>
        <v>6163.2125146224071</v>
      </c>
      <c r="F43" s="117">
        <f t="shared" si="14"/>
        <v>5801.1951919790763</v>
      </c>
      <c r="G43" s="117">
        <f t="shared" si="14"/>
        <v>5719.4777426113924</v>
      </c>
      <c r="H43" s="117">
        <f t="shared" si="14"/>
        <v>5133.045885923254</v>
      </c>
      <c r="I43" s="117">
        <f t="shared" si="14"/>
        <v>4435.0530121517668</v>
      </c>
      <c r="J43" s="117">
        <f t="shared" si="14"/>
        <v>5720.1139420499385</v>
      </c>
      <c r="K43" s="117">
        <f t="shared" si="14"/>
        <v>4963.466861682331</v>
      </c>
      <c r="L43" s="117">
        <f t="shared" si="14"/>
        <v>5486.9272206095466</v>
      </c>
      <c r="M43" s="117">
        <f t="shared" si="14"/>
        <v>4657.8008214404099</v>
      </c>
      <c r="N43" s="117">
        <f t="shared" si="14"/>
        <v>4679.3331955360163</v>
      </c>
      <c r="O43" s="117">
        <f t="shared" si="14"/>
        <v>5021.1313703379919</v>
      </c>
      <c r="P43" s="117">
        <f t="shared" si="14"/>
        <v>4033.4120634662809</v>
      </c>
      <c r="Q43" s="117">
        <f t="shared" si="14"/>
        <v>4761.8702431240372</v>
      </c>
      <c r="R43" s="117">
        <f t="shared" ref="R43:V43" si="15">R44+R47+R49+R58</f>
        <v>4362.0867411903628</v>
      </c>
      <c r="S43" s="117">
        <f t="shared" si="15"/>
        <v>4391.7747379427874</v>
      </c>
      <c r="T43" s="117">
        <f t="shared" si="15"/>
        <v>4295.2166742805193</v>
      </c>
      <c r="U43" s="117">
        <f t="shared" si="15"/>
        <v>4037.0828213504769</v>
      </c>
      <c r="V43" s="117">
        <f t="shared" si="15"/>
        <v>4363.9445236349302</v>
      </c>
      <c r="W43" s="117">
        <f t="shared" ref="W43" si="16">W44+W47+W49+W58</f>
        <v>4305.0536366238775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6074.9342447576655</v>
      </c>
      <c r="C44" s="122">
        <f t="shared" si="17"/>
        <v>6275.1984728737043</v>
      </c>
      <c r="D44" s="122">
        <f t="shared" si="17"/>
        <v>5492.1316322892935</v>
      </c>
      <c r="E44" s="122">
        <f t="shared" si="17"/>
        <v>5994.2508030793751</v>
      </c>
      <c r="F44" s="122">
        <f t="shared" si="17"/>
        <v>5595.92508316163</v>
      </c>
      <c r="G44" s="122">
        <f t="shared" si="17"/>
        <v>5496.0779781147185</v>
      </c>
      <c r="H44" s="122">
        <f t="shared" si="17"/>
        <v>4901.4805265634641</v>
      </c>
      <c r="I44" s="122">
        <f t="shared" si="17"/>
        <v>4209.4820692990088</v>
      </c>
      <c r="J44" s="122">
        <f t="shared" si="17"/>
        <v>5447.1330199026916</v>
      </c>
      <c r="K44" s="122">
        <f t="shared" si="17"/>
        <v>4690.9088203327492</v>
      </c>
      <c r="L44" s="122">
        <f t="shared" si="17"/>
        <v>5212.9548978350404</v>
      </c>
      <c r="M44" s="122">
        <f t="shared" si="17"/>
        <v>4361.0284634145864</v>
      </c>
      <c r="N44" s="122">
        <f t="shared" si="17"/>
        <v>4391.9137283126674</v>
      </c>
      <c r="O44" s="122">
        <f t="shared" si="17"/>
        <v>4742.1521984162537</v>
      </c>
      <c r="P44" s="122">
        <f t="shared" si="17"/>
        <v>3737.9531428718824</v>
      </c>
      <c r="Q44" s="122">
        <f t="shared" si="17"/>
        <v>4460.2221585400948</v>
      </c>
      <c r="R44" s="122">
        <f t="shared" ref="R44:V44" si="18">SUM(R45:R46)</f>
        <v>4085.2157462685309</v>
      </c>
      <c r="S44" s="122">
        <f t="shared" si="18"/>
        <v>4126.3899409815558</v>
      </c>
      <c r="T44" s="122">
        <f t="shared" si="18"/>
        <v>4043.9487375144449</v>
      </c>
      <c r="U44" s="122">
        <f t="shared" si="18"/>
        <v>3799.0489296119376</v>
      </c>
      <c r="V44" s="122">
        <f t="shared" si="18"/>
        <v>4128.8087187615847</v>
      </c>
      <c r="W44" s="122">
        <f t="shared" ref="W44" si="19">SUM(W45:W46)</f>
        <v>4066.105500040208</v>
      </c>
      <c r="DA44" s="130" t="s">
        <v>2618</v>
      </c>
    </row>
    <row r="45" spans="1:105" ht="12" customHeight="1" x14ac:dyDescent="0.25">
      <c r="A45" s="97" t="s">
        <v>216</v>
      </c>
      <c r="B45" s="98">
        <v>6074.9342447576655</v>
      </c>
      <c r="C45" s="98">
        <v>6275.1984728737043</v>
      </c>
      <c r="D45" s="98">
        <v>5492.1316322892935</v>
      </c>
      <c r="E45" s="98">
        <v>5994.2508030793751</v>
      </c>
      <c r="F45" s="98">
        <v>5595.92508316163</v>
      </c>
      <c r="G45" s="98">
        <v>5496.0779781147185</v>
      </c>
      <c r="H45" s="98">
        <v>4901.4805265634641</v>
      </c>
      <c r="I45" s="98">
        <v>4209.4820692990088</v>
      </c>
      <c r="J45" s="98">
        <v>5447.1330199026916</v>
      </c>
      <c r="K45" s="98">
        <v>4690.9088203327492</v>
      </c>
      <c r="L45" s="98">
        <v>5212.9548978350404</v>
      </c>
      <c r="M45" s="98">
        <v>4361.0284634145864</v>
      </c>
      <c r="N45" s="98">
        <v>4391.9137283126674</v>
      </c>
      <c r="O45" s="98">
        <v>4742.1521984162537</v>
      </c>
      <c r="P45" s="98">
        <v>3737.9531428718824</v>
      </c>
      <c r="Q45" s="98">
        <v>4460.2221585400948</v>
      </c>
      <c r="R45" s="98">
        <v>4085.2157462685309</v>
      </c>
      <c r="S45" s="98">
        <v>4126.3899409815558</v>
      </c>
      <c r="T45" s="98">
        <v>4043.9487375144449</v>
      </c>
      <c r="U45" s="98">
        <v>3799.0489296119376</v>
      </c>
      <c r="V45" s="98">
        <v>4128.8087187615847</v>
      </c>
      <c r="W45" s="98">
        <v>4066.105500040208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155.39577843289439</v>
      </c>
      <c r="C49" s="122">
        <v>155.00990151877437</v>
      </c>
      <c r="D49" s="122">
        <v>151.20855725224271</v>
      </c>
      <c r="E49" s="122">
        <v>164.96418874010106</v>
      </c>
      <c r="F49" s="122">
        <v>200.99783557038376</v>
      </c>
      <c r="G49" s="122">
        <v>218.9113362773694</v>
      </c>
      <c r="H49" s="122">
        <v>226.43735042528689</v>
      </c>
      <c r="I49" s="122">
        <v>220.20312764063058</v>
      </c>
      <c r="J49" s="122">
        <v>268.2010994222133</v>
      </c>
      <c r="K49" s="122">
        <v>267.09446987813192</v>
      </c>
      <c r="L49" s="122">
        <v>268.53838908005997</v>
      </c>
      <c r="M49" s="122">
        <v>291.12816134137</v>
      </c>
      <c r="N49" s="122">
        <v>281.59502516897783</v>
      </c>
      <c r="O49" s="122">
        <v>273.18658729758033</v>
      </c>
      <c r="P49" s="122">
        <v>289.08900122749259</v>
      </c>
      <c r="Q49" s="122">
        <v>295.54551712719774</v>
      </c>
      <c r="R49" s="122">
        <v>270.31197413833922</v>
      </c>
      <c r="S49" s="122">
        <v>258.9168075480323</v>
      </c>
      <c r="T49" s="122">
        <v>244.92274242861552</v>
      </c>
      <c r="U49" s="122">
        <v>231.60605699463397</v>
      </c>
      <c r="V49" s="122">
        <v>229.36576393132961</v>
      </c>
      <c r="W49" s="122">
        <v>233.16719969312015</v>
      </c>
      <c r="DA49" s="130" t="s">
        <v>2623</v>
      </c>
    </row>
    <row r="50" spans="1:105" ht="12" customHeight="1" x14ac:dyDescent="0.25">
      <c r="A50" s="97" t="s">
        <v>138</v>
      </c>
      <c r="B50" s="98">
        <v>634.9118679624039</v>
      </c>
      <c r="C50" s="98">
        <v>614.65945005544893</v>
      </c>
      <c r="D50" s="98">
        <v>567.35473913592182</v>
      </c>
      <c r="E50" s="98">
        <v>586.51091144009683</v>
      </c>
      <c r="F50" s="98">
        <v>679.89811202992007</v>
      </c>
      <c r="G50" s="98">
        <v>705.84933994130904</v>
      </c>
      <c r="H50" s="98">
        <v>693.54606432913772</v>
      </c>
      <c r="I50" s="98">
        <v>639.58858549106617</v>
      </c>
      <c r="J50" s="98">
        <v>738.49394302957762</v>
      </c>
      <c r="K50" s="98">
        <v>698.01399784205819</v>
      </c>
      <c r="L50" s="98">
        <v>671.31284751961346</v>
      </c>
      <c r="M50" s="98">
        <v>704.7697672487659</v>
      </c>
      <c r="N50" s="98">
        <v>677.13144795486949</v>
      </c>
      <c r="O50" s="98">
        <v>658.00432113353691</v>
      </c>
      <c r="P50" s="98">
        <v>701.61638589222036</v>
      </c>
      <c r="Q50" s="98">
        <v>723.62798453586265</v>
      </c>
      <c r="R50" s="98">
        <v>676.10008048728992</v>
      </c>
      <c r="S50" s="98">
        <v>667.07648820129896</v>
      </c>
      <c r="T50" s="98">
        <v>648.13618283658582</v>
      </c>
      <c r="U50" s="98">
        <v>615.26357124493472</v>
      </c>
      <c r="V50" s="98">
        <v>589.77933833669329</v>
      </c>
      <c r="W50" s="98">
        <v>581.21738102030929</v>
      </c>
      <c r="DA50" s="63" t="s">
        <v>2624</v>
      </c>
    </row>
    <row r="51" spans="1:105" ht="12" customHeight="1" x14ac:dyDescent="0.25">
      <c r="A51" s="97" t="s">
        <v>137</v>
      </c>
      <c r="B51" s="98">
        <v>275.17224111273157</v>
      </c>
      <c r="C51" s="98">
        <v>255.10714746476648</v>
      </c>
      <c r="D51" s="98">
        <v>241.11280563532685</v>
      </c>
      <c r="E51" s="98">
        <v>253.00083290937383</v>
      </c>
      <c r="F51" s="98">
        <v>276.52782659743315</v>
      </c>
      <c r="G51" s="98">
        <v>294.0381675722</v>
      </c>
      <c r="H51" s="98">
        <v>293.11784486486556</v>
      </c>
      <c r="I51" s="98">
        <v>284.58661978263893</v>
      </c>
      <c r="J51" s="98">
        <v>293.08257255536807</v>
      </c>
      <c r="K51" s="98">
        <v>283.1577558475372</v>
      </c>
      <c r="L51" s="98">
        <v>274.71603862632969</v>
      </c>
      <c r="M51" s="98">
        <v>281.80404197888475</v>
      </c>
      <c r="N51" s="98">
        <v>280.68886617957247</v>
      </c>
      <c r="O51" s="98">
        <v>231.77923297516548</v>
      </c>
      <c r="P51" s="98">
        <v>230.85490776228951</v>
      </c>
      <c r="Q51" s="98">
        <v>251.84334662658077</v>
      </c>
      <c r="R51" s="98">
        <v>284.97187605446021</v>
      </c>
      <c r="S51" s="98">
        <v>295.60632513131549</v>
      </c>
      <c r="T51" s="98">
        <v>272.69818540643928</v>
      </c>
      <c r="U51" s="98">
        <v>265.61240511681018</v>
      </c>
      <c r="V51" s="98">
        <v>221.70081913335298</v>
      </c>
      <c r="W51" s="98">
        <v>234.77925382355807</v>
      </c>
      <c r="DA51" s="63" t="s">
        <v>2625</v>
      </c>
    </row>
    <row r="52" spans="1:105" ht="12" customHeight="1" x14ac:dyDescent="0.25">
      <c r="A52" s="100" t="s">
        <v>216</v>
      </c>
      <c r="B52" s="101">
        <v>275.17224111273157</v>
      </c>
      <c r="C52" s="101">
        <v>255.10714746476648</v>
      </c>
      <c r="D52" s="101">
        <v>241.11280563532685</v>
      </c>
      <c r="E52" s="101">
        <v>253.00083290937383</v>
      </c>
      <c r="F52" s="101">
        <v>276.52782659743315</v>
      </c>
      <c r="G52" s="101">
        <v>294.0381675722</v>
      </c>
      <c r="H52" s="101">
        <v>293.11784486486556</v>
      </c>
      <c r="I52" s="101">
        <v>284.58661978263893</v>
      </c>
      <c r="J52" s="101">
        <v>293.08257255536807</v>
      </c>
      <c r="K52" s="101">
        <v>283.1577558475372</v>
      </c>
      <c r="L52" s="101">
        <v>274.71603862632969</v>
      </c>
      <c r="M52" s="101">
        <v>281.80404197888475</v>
      </c>
      <c r="N52" s="101">
        <v>280.68886617957247</v>
      </c>
      <c r="O52" s="101">
        <v>231.77923297516548</v>
      </c>
      <c r="P52" s="101">
        <v>230.85490776228951</v>
      </c>
      <c r="Q52" s="101">
        <v>251.84334662658077</v>
      </c>
      <c r="R52" s="101">
        <v>284.97187605446021</v>
      </c>
      <c r="S52" s="101">
        <v>295.60632513131549</v>
      </c>
      <c r="T52" s="101">
        <v>272.69818540643928</v>
      </c>
      <c r="U52" s="101">
        <v>265.61240511681018</v>
      </c>
      <c r="V52" s="101">
        <v>221.70081913335298</v>
      </c>
      <c r="W52" s="101">
        <v>234.77925382355807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3.2037074367057063</v>
      </c>
      <c r="C58" s="122">
        <v>3.2025976249007506</v>
      </c>
      <c r="D58" s="122">
        <v>3.3974455816020939</v>
      </c>
      <c r="E58" s="122">
        <v>3.9975228029308987</v>
      </c>
      <c r="F58" s="122">
        <v>4.2722732470627687</v>
      </c>
      <c r="G58" s="122">
        <v>4.4884282193040441</v>
      </c>
      <c r="H58" s="122">
        <v>5.1280089345028443</v>
      </c>
      <c r="I58" s="122">
        <v>5.3678152121272804</v>
      </c>
      <c r="J58" s="122">
        <v>4.7798227250334131</v>
      </c>
      <c r="K58" s="122">
        <v>5.4635714714493062</v>
      </c>
      <c r="L58" s="122">
        <v>5.4339336944461429</v>
      </c>
      <c r="M58" s="122">
        <v>5.6441966844533615</v>
      </c>
      <c r="N58" s="122">
        <v>5.8244420543713717</v>
      </c>
      <c r="O58" s="122">
        <v>5.7925846241574943</v>
      </c>
      <c r="P58" s="122">
        <v>6.3699193669056182</v>
      </c>
      <c r="Q58" s="122">
        <v>6.1025674567445751</v>
      </c>
      <c r="R58" s="122">
        <v>6.5590207834932794</v>
      </c>
      <c r="S58" s="122">
        <v>6.4679894131993541</v>
      </c>
      <c r="T58" s="122">
        <v>6.3451943374581461</v>
      </c>
      <c r="U58" s="122">
        <v>6.4278347439052457</v>
      </c>
      <c r="V58" s="122">
        <v>5.7700409420155134</v>
      </c>
      <c r="W58" s="122">
        <v>5.7809368905494578</v>
      </c>
      <c r="DA58" s="130" t="s">
        <v>2632</v>
      </c>
    </row>
    <row r="59" spans="1:105" ht="12" customHeight="1" x14ac:dyDescent="0.25">
      <c r="A59" s="97" t="s">
        <v>50</v>
      </c>
      <c r="B59" s="98">
        <v>86.455100362448661</v>
      </c>
      <c r="C59" s="98">
        <v>83.6634935804191</v>
      </c>
      <c r="D59" s="98">
        <v>83.061741106600365</v>
      </c>
      <c r="E59" s="98">
        <v>92.325579414642718</v>
      </c>
      <c r="F59" s="98">
        <v>91.741493619455071</v>
      </c>
      <c r="G59" s="98">
        <v>90.115838440911034</v>
      </c>
      <c r="H59" s="98">
        <v>93.681400007798999</v>
      </c>
      <c r="I59" s="98">
        <v>92.13290702381272</v>
      </c>
      <c r="J59" s="98">
        <v>78.143902191753398</v>
      </c>
      <c r="K59" s="98">
        <v>83.862711784963892</v>
      </c>
      <c r="L59" s="98">
        <v>80.465562764217651</v>
      </c>
      <c r="M59" s="98">
        <v>80.098887962174928</v>
      </c>
      <c r="N59" s="98">
        <v>80.813363871046292</v>
      </c>
      <c r="O59" s="98">
        <v>79.989851831482611</v>
      </c>
      <c r="P59" s="98">
        <v>87.122833706349638</v>
      </c>
      <c r="Q59" s="98">
        <v>83.769398151110053</v>
      </c>
      <c r="R59" s="98">
        <v>89.531839045934206</v>
      </c>
      <c r="S59" s="98">
        <v>87.987853731038015</v>
      </c>
      <c r="T59" s="98">
        <v>87.148545820396421</v>
      </c>
      <c r="U59" s="98">
        <v>90.408597219956491</v>
      </c>
      <c r="V59" s="98">
        <v>86.796718007765918</v>
      </c>
      <c r="W59" s="98">
        <v>90.602132445144861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4372.8582129747128</v>
      </c>
      <c r="C62" s="117">
        <f t="shared" si="21"/>
        <v>4557.7353336387096</v>
      </c>
      <c r="D62" s="117">
        <f t="shared" si="21"/>
        <v>4221.5814781546542</v>
      </c>
      <c r="E62" s="117">
        <f t="shared" si="21"/>
        <v>4305.5486899936786</v>
      </c>
      <c r="F62" s="117">
        <f t="shared" si="21"/>
        <v>4044.5736216402738</v>
      </c>
      <c r="G62" s="117">
        <f t="shared" si="21"/>
        <v>3812.1467641463814</v>
      </c>
      <c r="H62" s="117">
        <f t="shared" si="21"/>
        <v>3701.428135181156</v>
      </c>
      <c r="I62" s="117">
        <f t="shared" si="21"/>
        <v>3415.7882910935359</v>
      </c>
      <c r="J62" s="117">
        <f t="shared" si="21"/>
        <v>3657.700603555189</v>
      </c>
      <c r="K62" s="117">
        <f t="shared" si="21"/>
        <v>3577.2839268768948</v>
      </c>
      <c r="L62" s="117">
        <f t="shared" si="21"/>
        <v>4056.3715810746662</v>
      </c>
      <c r="M62" s="117">
        <f t="shared" si="21"/>
        <v>3096.9549494916132</v>
      </c>
      <c r="N62" s="117">
        <f t="shared" si="21"/>
        <v>3430.1417102724436</v>
      </c>
      <c r="O62" s="117">
        <f t="shared" si="21"/>
        <v>3716.2876467991682</v>
      </c>
      <c r="P62" s="117">
        <f t="shared" si="21"/>
        <v>2879.4700410428877</v>
      </c>
      <c r="Q62" s="117">
        <f t="shared" si="21"/>
        <v>3114.6879994138712</v>
      </c>
      <c r="R62" s="117">
        <f t="shared" ref="R62:V62" si="22">R63+R66+R68+R77</f>
        <v>3295.123260295738</v>
      </c>
      <c r="S62" s="117">
        <f t="shared" si="22"/>
        <v>3192.2504815324237</v>
      </c>
      <c r="T62" s="117">
        <f t="shared" si="22"/>
        <v>3148.371797142669</v>
      </c>
      <c r="U62" s="117">
        <f t="shared" si="22"/>
        <v>3080.6427504925869</v>
      </c>
      <c r="V62" s="117">
        <f t="shared" si="22"/>
        <v>2896.1801049040873</v>
      </c>
      <c r="W62" s="117">
        <f t="shared" ref="W62" si="23">W63+W66+W68+W77</f>
        <v>3326.0301627998356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3966.9788706373474</v>
      </c>
      <c r="C63" s="122">
        <f t="shared" si="24"/>
        <v>4162.8273158562288</v>
      </c>
      <c r="D63" s="122">
        <f t="shared" si="24"/>
        <v>3836.1298941712193</v>
      </c>
      <c r="E63" s="122">
        <f t="shared" si="24"/>
        <v>3928.1200438425722</v>
      </c>
      <c r="F63" s="122">
        <f t="shared" si="24"/>
        <v>3616.2164898226188</v>
      </c>
      <c r="G63" s="122">
        <f t="shared" si="24"/>
        <v>3389.1625687784658</v>
      </c>
      <c r="H63" s="122">
        <f t="shared" si="24"/>
        <v>3257.0634212662021</v>
      </c>
      <c r="I63" s="122">
        <f t="shared" si="24"/>
        <v>2980.5512770418391</v>
      </c>
      <c r="J63" s="122">
        <f t="shared" si="24"/>
        <v>3169.45882019391</v>
      </c>
      <c r="K63" s="122">
        <f t="shared" si="24"/>
        <v>3059.7200030295085</v>
      </c>
      <c r="L63" s="122">
        <f t="shared" si="24"/>
        <v>3542.2105569618648</v>
      </c>
      <c r="M63" s="122">
        <f t="shared" si="24"/>
        <v>2629.4684721164381</v>
      </c>
      <c r="N63" s="122">
        <f t="shared" si="24"/>
        <v>2924.7305334403823</v>
      </c>
      <c r="O63" s="122">
        <f t="shared" si="24"/>
        <v>3217.9885219204534</v>
      </c>
      <c r="P63" s="122">
        <f t="shared" si="24"/>
        <v>2383.2474202091016</v>
      </c>
      <c r="Q63" s="122">
        <f t="shared" si="24"/>
        <v>2637.8551822593026</v>
      </c>
      <c r="R63" s="122">
        <f t="shared" ref="R63:V63" si="25">SUM(R64:R65)</f>
        <v>2790.5311689033829</v>
      </c>
      <c r="S63" s="122">
        <f t="shared" si="25"/>
        <v>2708.8168182244735</v>
      </c>
      <c r="T63" s="122">
        <f t="shared" si="25"/>
        <v>2673.5868855098411</v>
      </c>
      <c r="U63" s="122">
        <f t="shared" si="25"/>
        <v>2609.1268903445234</v>
      </c>
      <c r="V63" s="122">
        <f t="shared" si="25"/>
        <v>2483.2878903849969</v>
      </c>
      <c r="W63" s="122">
        <f t="shared" ref="W63" si="26">SUM(W64:W65)</f>
        <v>2883.0186913560606</v>
      </c>
      <c r="DA63" s="130" t="s">
        <v>2636</v>
      </c>
    </row>
    <row r="64" spans="1:105" ht="12" customHeight="1" x14ac:dyDescent="0.25">
      <c r="A64" s="97" t="s">
        <v>217</v>
      </c>
      <c r="B64" s="98">
        <v>3966.9788706373474</v>
      </c>
      <c r="C64" s="98">
        <v>4162.8273158562288</v>
      </c>
      <c r="D64" s="98">
        <v>3836.1298941712193</v>
      </c>
      <c r="E64" s="98">
        <v>3928.1200438425722</v>
      </c>
      <c r="F64" s="98">
        <v>3616.2164898226188</v>
      </c>
      <c r="G64" s="98">
        <v>3389.1625687784658</v>
      </c>
      <c r="H64" s="98">
        <v>3257.0634212662021</v>
      </c>
      <c r="I64" s="98">
        <v>2980.5512770418391</v>
      </c>
      <c r="J64" s="98">
        <v>3169.45882019391</v>
      </c>
      <c r="K64" s="98">
        <v>3059.7200030295085</v>
      </c>
      <c r="L64" s="98">
        <v>3542.2105569618648</v>
      </c>
      <c r="M64" s="98">
        <v>2629.4684721164381</v>
      </c>
      <c r="N64" s="98">
        <v>2924.7305334403823</v>
      </c>
      <c r="O64" s="98">
        <v>3217.9885219204534</v>
      </c>
      <c r="P64" s="98">
        <v>2383.2474202091016</v>
      </c>
      <c r="Q64" s="98">
        <v>2637.8551822593026</v>
      </c>
      <c r="R64" s="98">
        <v>2790.5311689033829</v>
      </c>
      <c r="S64" s="98">
        <v>2708.8168182244735</v>
      </c>
      <c r="T64" s="98">
        <v>2673.5868855098411</v>
      </c>
      <c r="U64" s="98">
        <v>2609.1268903445234</v>
      </c>
      <c r="V64" s="98">
        <v>2483.2878903849969</v>
      </c>
      <c r="W64" s="98">
        <v>2883.0186913560606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361.55227470940696</v>
      </c>
      <c r="C68" s="122">
        <v>350.10920613297321</v>
      </c>
      <c r="D68" s="122">
        <v>341.9149704409341</v>
      </c>
      <c r="E68" s="122">
        <v>331.65513250557882</v>
      </c>
      <c r="F68" s="122">
        <v>379.22914827764134</v>
      </c>
      <c r="G68" s="122">
        <v>373.82593900657491</v>
      </c>
      <c r="H68" s="122">
        <v>394.49423472443442</v>
      </c>
      <c r="I68" s="122">
        <v>385.46096322465377</v>
      </c>
      <c r="J68" s="122">
        <v>449.42203882126466</v>
      </c>
      <c r="K68" s="122">
        <v>474.81088424667098</v>
      </c>
      <c r="L68" s="122">
        <v>470.2355151404202</v>
      </c>
      <c r="M68" s="122">
        <v>428.31184347060287</v>
      </c>
      <c r="N68" s="122">
        <v>462.84456821983071</v>
      </c>
      <c r="O68" s="122">
        <v>455.94712272332998</v>
      </c>
      <c r="P68" s="122">
        <v>453.70097372379865</v>
      </c>
      <c r="Q68" s="122">
        <v>434.2517919242573</v>
      </c>
      <c r="R68" s="122">
        <v>460.01983011382691</v>
      </c>
      <c r="S68" s="122">
        <v>442.67662216487349</v>
      </c>
      <c r="T68" s="122">
        <v>437.91220586142941</v>
      </c>
      <c r="U68" s="122">
        <v>438.44663978147628</v>
      </c>
      <c r="V68" s="122">
        <v>377.29093598042419</v>
      </c>
      <c r="W68" s="122">
        <v>408.12698532686647</v>
      </c>
      <c r="DA68" s="130" t="s">
        <v>2641</v>
      </c>
    </row>
    <row r="69" spans="1:105" ht="12" customHeight="1" x14ac:dyDescent="0.25">
      <c r="A69" s="97" t="s">
        <v>134</v>
      </c>
      <c r="B69" s="98">
        <v>454.28612867863592</v>
      </c>
      <c r="C69" s="98">
        <v>449.46218216145871</v>
      </c>
      <c r="D69" s="98">
        <v>438.040315221882</v>
      </c>
      <c r="E69" s="98">
        <v>419.20755051955905</v>
      </c>
      <c r="F69" s="98">
        <v>478.097110035247</v>
      </c>
      <c r="G69" s="98">
        <v>472.35002215091669</v>
      </c>
      <c r="H69" s="98">
        <v>484.73948713824097</v>
      </c>
      <c r="I69" s="98">
        <v>453.22301134438436</v>
      </c>
      <c r="J69" s="98">
        <v>487.13293735087092</v>
      </c>
      <c r="K69" s="98">
        <v>496.82750170116361</v>
      </c>
      <c r="L69" s="98">
        <v>479.09930455421437</v>
      </c>
      <c r="M69" s="98">
        <v>435.8507836903994</v>
      </c>
      <c r="N69" s="98">
        <v>471.63891299910739</v>
      </c>
      <c r="O69" s="98">
        <v>465.29841163747074</v>
      </c>
      <c r="P69" s="98">
        <v>463.56355913089703</v>
      </c>
      <c r="Q69" s="98">
        <v>449.4184072470876</v>
      </c>
      <c r="R69" s="98">
        <v>469.89140770109407</v>
      </c>
      <c r="S69" s="98">
        <v>451.78180986467032</v>
      </c>
      <c r="T69" s="98">
        <v>446.44521605177255</v>
      </c>
      <c r="U69" s="98">
        <v>446.49983457258617</v>
      </c>
      <c r="V69" s="98">
        <v>387.11104722644342</v>
      </c>
      <c r="W69" s="98">
        <v>419.41960334553954</v>
      </c>
      <c r="DA69" s="63" t="s">
        <v>2642</v>
      </c>
    </row>
    <row r="70" spans="1:105" ht="12" customHeight="1" x14ac:dyDescent="0.25">
      <c r="A70" s="97" t="s">
        <v>133</v>
      </c>
      <c r="B70" s="98">
        <v>196.88864629606465</v>
      </c>
      <c r="C70" s="98">
        <v>180.05808008160363</v>
      </c>
      <c r="D70" s="98">
        <v>179.28165943778393</v>
      </c>
      <c r="E70" s="98">
        <v>173.48053106189715</v>
      </c>
      <c r="F70" s="98">
        <v>187.25348959837075</v>
      </c>
      <c r="G70" s="98">
        <v>190.67304762371464</v>
      </c>
      <c r="H70" s="98">
        <v>198.9666193721462</v>
      </c>
      <c r="I70" s="98">
        <v>195.92166968471449</v>
      </c>
      <c r="J70" s="98">
        <v>188.29977237950311</v>
      </c>
      <c r="K70" s="98">
        <v>196.51573857026366</v>
      </c>
      <c r="L70" s="98">
        <v>191.85743269742591</v>
      </c>
      <c r="M70" s="98">
        <v>171.47681862946646</v>
      </c>
      <c r="N70" s="98">
        <v>191.70671785985644</v>
      </c>
      <c r="O70" s="98">
        <v>160.25264707090443</v>
      </c>
      <c r="P70" s="98">
        <v>150.86492706020977</v>
      </c>
      <c r="Q70" s="98">
        <v>156.45422806300755</v>
      </c>
      <c r="R70" s="98">
        <v>196.18044071246462</v>
      </c>
      <c r="S70" s="98">
        <v>199.34511756168141</v>
      </c>
      <c r="T70" s="98">
        <v>187.13006417940153</v>
      </c>
      <c r="U70" s="98">
        <v>191.81866023935558</v>
      </c>
      <c r="V70" s="98">
        <v>147.1759467730223</v>
      </c>
      <c r="W70" s="98">
        <v>169.91682832087866</v>
      </c>
      <c r="DA70" s="63" t="s">
        <v>2643</v>
      </c>
    </row>
    <row r="71" spans="1:105" ht="12" customHeight="1" x14ac:dyDescent="0.25">
      <c r="A71" s="100" t="s">
        <v>217</v>
      </c>
      <c r="B71" s="101">
        <v>196.88864629606465</v>
      </c>
      <c r="C71" s="101">
        <v>180.05808008160363</v>
      </c>
      <c r="D71" s="101">
        <v>179.28165943778393</v>
      </c>
      <c r="E71" s="101">
        <v>173.48053106189715</v>
      </c>
      <c r="F71" s="101">
        <v>187.25348959837075</v>
      </c>
      <c r="G71" s="101">
        <v>190.67304762371464</v>
      </c>
      <c r="H71" s="101">
        <v>198.9666193721462</v>
      </c>
      <c r="I71" s="101">
        <v>195.92166968471449</v>
      </c>
      <c r="J71" s="101">
        <v>188.29977237950311</v>
      </c>
      <c r="K71" s="101">
        <v>196.51573857026366</v>
      </c>
      <c r="L71" s="101">
        <v>191.85743269742591</v>
      </c>
      <c r="M71" s="101">
        <v>171.47681862946646</v>
      </c>
      <c r="N71" s="101">
        <v>191.70671785985644</v>
      </c>
      <c r="O71" s="101">
        <v>160.25264707090443</v>
      </c>
      <c r="P71" s="101">
        <v>150.86492706020977</v>
      </c>
      <c r="Q71" s="101">
        <v>156.45422806300755</v>
      </c>
      <c r="R71" s="101">
        <v>196.18044071246462</v>
      </c>
      <c r="S71" s="101">
        <v>199.34511756168141</v>
      </c>
      <c r="T71" s="101">
        <v>187.13006417940153</v>
      </c>
      <c r="U71" s="101">
        <v>191.81866023935558</v>
      </c>
      <c r="V71" s="101">
        <v>147.1759467730223</v>
      </c>
      <c r="W71" s="101">
        <v>169.91682832087866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44.327067627958137</v>
      </c>
      <c r="C77" s="122">
        <v>44.7988116495073</v>
      </c>
      <c r="D77" s="122">
        <v>43.536613542501264</v>
      </c>
      <c r="E77" s="122">
        <v>45.773513645527899</v>
      </c>
      <c r="F77" s="122">
        <v>49.127983540013645</v>
      </c>
      <c r="G77" s="122">
        <v>49.158256361340783</v>
      </c>
      <c r="H77" s="122">
        <v>49.870479190519248</v>
      </c>
      <c r="I77" s="122">
        <v>49.776050827043029</v>
      </c>
      <c r="J77" s="122">
        <v>38.819744540014355</v>
      </c>
      <c r="K77" s="122">
        <v>42.753039600715404</v>
      </c>
      <c r="L77" s="122">
        <v>43.925508972380918</v>
      </c>
      <c r="M77" s="122">
        <v>39.174633904572062</v>
      </c>
      <c r="N77" s="122">
        <v>42.566608612230553</v>
      </c>
      <c r="O77" s="122">
        <v>42.352002155384845</v>
      </c>
      <c r="P77" s="122">
        <v>42.521647109987491</v>
      </c>
      <c r="Q77" s="122">
        <v>42.581025230311141</v>
      </c>
      <c r="R77" s="122">
        <v>44.572261278528046</v>
      </c>
      <c r="S77" s="122">
        <v>40.757041143076357</v>
      </c>
      <c r="T77" s="122">
        <v>36.872705771398692</v>
      </c>
      <c r="U77" s="122">
        <v>33.069220366586947</v>
      </c>
      <c r="V77" s="122">
        <v>35.601278538666058</v>
      </c>
      <c r="W77" s="122">
        <v>34.884486116908555</v>
      </c>
      <c r="DA77" s="130" t="s">
        <v>2650</v>
      </c>
    </row>
    <row r="78" spans="1:105" ht="12" customHeight="1" x14ac:dyDescent="0.25">
      <c r="A78" s="97" t="s">
        <v>192</v>
      </c>
      <c r="B78" s="98">
        <v>74.935881202393631</v>
      </c>
      <c r="C78" s="98">
        <v>77.391016842927314</v>
      </c>
      <c r="D78" s="98">
        <v>75.150207187884845</v>
      </c>
      <c r="E78" s="98">
        <v>78.078457651487739</v>
      </c>
      <c r="F78" s="98">
        <v>83.731280635512121</v>
      </c>
      <c r="G78" s="98">
        <v>84.020132334453365</v>
      </c>
      <c r="H78" s="98">
        <v>84.779289760594111</v>
      </c>
      <c r="I78" s="98">
        <v>84.676797263514885</v>
      </c>
      <c r="J78" s="98">
        <v>66.189125385956459</v>
      </c>
      <c r="K78" s="98">
        <v>73.616029446843157</v>
      </c>
      <c r="L78" s="98">
        <v>74.877422913548799</v>
      </c>
      <c r="M78" s="98">
        <v>67.717298786439713</v>
      </c>
      <c r="N78" s="98">
        <v>73.528722544207582</v>
      </c>
      <c r="O78" s="98">
        <v>73.327342679889526</v>
      </c>
      <c r="P78" s="98">
        <v>73.78366901723335</v>
      </c>
      <c r="Q78" s="98">
        <v>76.422128128805667</v>
      </c>
      <c r="R78" s="98">
        <v>81.433865402460853</v>
      </c>
      <c r="S78" s="98">
        <v>78.900371599884991</v>
      </c>
      <c r="T78" s="98">
        <v>76.429250565927617</v>
      </c>
      <c r="U78" s="98">
        <v>72.990789396260155</v>
      </c>
      <c r="V78" s="98">
        <v>80.696952791613327</v>
      </c>
      <c r="W78" s="98">
        <v>80.170971900999831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39.847094367400132</v>
      </c>
      <c r="C81" s="117">
        <f t="shared" si="28"/>
        <v>39.09041496495022</v>
      </c>
      <c r="D81" s="117">
        <f t="shared" si="28"/>
        <v>41.213830279747775</v>
      </c>
      <c r="E81" s="117">
        <f t="shared" si="28"/>
        <v>55.725355056500156</v>
      </c>
      <c r="F81" s="117">
        <f t="shared" si="28"/>
        <v>85.216975031634249</v>
      </c>
      <c r="G81" s="117">
        <f t="shared" si="28"/>
        <v>97.654304819234113</v>
      </c>
      <c r="H81" s="117">
        <f t="shared" si="28"/>
        <v>96.877984890873577</v>
      </c>
      <c r="I81" s="117">
        <f t="shared" si="28"/>
        <v>80.18069716452618</v>
      </c>
      <c r="J81" s="117">
        <f t="shared" si="28"/>
        <v>65.16758831077631</v>
      </c>
      <c r="K81" s="117">
        <f t="shared" si="28"/>
        <v>66.134942631185226</v>
      </c>
      <c r="L81" s="117">
        <f t="shared" si="28"/>
        <v>61.999944419644734</v>
      </c>
      <c r="M81" s="117">
        <f t="shared" si="28"/>
        <v>61.379537290276275</v>
      </c>
      <c r="N81" s="117">
        <f t="shared" si="28"/>
        <v>60.975434657692112</v>
      </c>
      <c r="O81" s="117">
        <f t="shared" si="28"/>
        <v>59.866136100415147</v>
      </c>
      <c r="P81" s="117">
        <f t="shared" si="28"/>
        <v>65.843430826273149</v>
      </c>
      <c r="Q81" s="117">
        <f t="shared" si="28"/>
        <v>59.726515753479774</v>
      </c>
      <c r="R81" s="117">
        <f t="shared" ref="R81:V81" si="29">R82+R85+R87+R100</f>
        <v>63.341865062720217</v>
      </c>
      <c r="S81" s="117">
        <f t="shared" si="29"/>
        <v>58.663891614324548</v>
      </c>
      <c r="T81" s="117">
        <f t="shared" si="29"/>
        <v>54.260683914412603</v>
      </c>
      <c r="U81" s="117">
        <f t="shared" si="29"/>
        <v>53.461987309341069</v>
      </c>
      <c r="V81" s="117">
        <f t="shared" si="29"/>
        <v>47.840475000646684</v>
      </c>
      <c r="W81" s="117">
        <f t="shared" ref="W81" si="30">W82+W85+W87+W100</f>
        <v>46.988038843748328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36.642977269969002</v>
      </c>
      <c r="C87" s="122">
        <v>35.84865812311466</v>
      </c>
      <c r="D87" s="122">
        <v>37.702729536647375</v>
      </c>
      <c r="E87" s="122">
        <v>51.582313223591974</v>
      </c>
      <c r="F87" s="122">
        <v>80.797465553270683</v>
      </c>
      <c r="G87" s="122">
        <v>92.987983191139847</v>
      </c>
      <c r="H87" s="122">
        <v>91.442187718411517</v>
      </c>
      <c r="I87" s="122">
        <v>74.112350717302647</v>
      </c>
      <c r="J87" s="122">
        <v>59.776302810979459</v>
      </c>
      <c r="K87" s="122">
        <v>60.061370964141453</v>
      </c>
      <c r="L87" s="122">
        <v>56.153793867783818</v>
      </c>
      <c r="M87" s="122">
        <v>55.493235290598307</v>
      </c>
      <c r="N87" s="122">
        <v>55.025375940362515</v>
      </c>
      <c r="O87" s="122">
        <v>53.994046993389787</v>
      </c>
      <c r="P87" s="122">
        <v>59.381039894447206</v>
      </c>
      <c r="Q87" s="122">
        <v>53.562165495943219</v>
      </c>
      <c r="R87" s="122">
        <v>56.71409849558529</v>
      </c>
      <c r="S87" s="122">
        <v>52.136767924668703</v>
      </c>
      <c r="T87" s="122">
        <v>47.843238960667783</v>
      </c>
      <c r="U87" s="122">
        <v>46.925153257144238</v>
      </c>
      <c r="V87" s="122">
        <v>41.96000786682805</v>
      </c>
      <c r="W87" s="122">
        <v>41.12709757461797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485.13680588300389</v>
      </c>
      <c r="C92" s="101">
        <v>465.62822601721166</v>
      </c>
      <c r="D92" s="101">
        <v>464.24777105296766</v>
      </c>
      <c r="E92" s="101">
        <v>453.08440559265335</v>
      </c>
      <c r="F92" s="101">
        <v>484.04756673324511</v>
      </c>
      <c r="G92" s="101">
        <v>500.08270663291944</v>
      </c>
      <c r="H92" s="101">
        <v>534.86942062398771</v>
      </c>
      <c r="I92" s="101">
        <v>537.28765542061615</v>
      </c>
      <c r="J92" s="101">
        <v>502.7308323043286</v>
      </c>
      <c r="K92" s="101">
        <v>543.59079730856786</v>
      </c>
      <c r="L92" s="101">
        <v>534.3086830268669</v>
      </c>
      <c r="M92" s="101">
        <v>525.62662586650777</v>
      </c>
      <c r="N92" s="101">
        <v>524.39675983811674</v>
      </c>
      <c r="O92" s="101">
        <v>516.26532607875367</v>
      </c>
      <c r="P92" s="101">
        <v>551.71341695019191</v>
      </c>
      <c r="Q92" s="101">
        <v>497.67490219660834</v>
      </c>
      <c r="R92" s="101">
        <v>535.39230850730735</v>
      </c>
      <c r="S92" s="101">
        <v>506.60810930904438</v>
      </c>
      <c r="T92" s="101">
        <v>476.75293583887196</v>
      </c>
      <c r="U92" s="101">
        <v>479.27517939980487</v>
      </c>
      <c r="V92" s="101">
        <v>436.43475055321642</v>
      </c>
      <c r="W92" s="101">
        <v>441.93939984208521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196.62288383443436</v>
      </c>
      <c r="F93" s="104">
        <v>199.24843286155883</v>
      </c>
      <c r="G93" s="104">
        <v>210.52166679598537</v>
      </c>
      <c r="H93" s="104">
        <v>228.74115326588014</v>
      </c>
      <c r="I93" s="104">
        <v>242.03431440591564</v>
      </c>
      <c r="J93" s="104">
        <v>202.14326639037094</v>
      </c>
      <c r="K93" s="104">
        <v>223.24684515185416</v>
      </c>
      <c r="L93" s="104">
        <v>220.72656404984809</v>
      </c>
      <c r="M93" s="104">
        <v>212.09938115102048</v>
      </c>
      <c r="N93" s="104">
        <v>218.01014602825023</v>
      </c>
      <c r="O93" s="104">
        <v>180.65998474051295</v>
      </c>
      <c r="P93" s="104">
        <v>182.07775087776835</v>
      </c>
      <c r="Q93" s="104">
        <v>176.26898276057844</v>
      </c>
      <c r="R93" s="104">
        <v>225.95272856153619</v>
      </c>
      <c r="S93" s="104">
        <v>225.30027595545994</v>
      </c>
      <c r="T93" s="104">
        <v>201.10714496340265</v>
      </c>
      <c r="U93" s="104">
        <v>209.27653184293453</v>
      </c>
      <c r="V93" s="104">
        <v>168.36645606491919</v>
      </c>
      <c r="W93" s="104">
        <v>181.34617287804861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196.62288383443436</v>
      </c>
      <c r="F94" s="98">
        <v>199.24843286155883</v>
      </c>
      <c r="G94" s="98">
        <v>210.52166679598537</v>
      </c>
      <c r="H94" s="98">
        <v>228.74115326588014</v>
      </c>
      <c r="I94" s="98">
        <v>242.03431440591564</v>
      </c>
      <c r="J94" s="98">
        <v>202.14326639037094</v>
      </c>
      <c r="K94" s="98">
        <v>223.24684515185416</v>
      </c>
      <c r="L94" s="98">
        <v>220.72656404984809</v>
      </c>
      <c r="M94" s="98">
        <v>212.09938115102048</v>
      </c>
      <c r="N94" s="98">
        <v>218.01014602825023</v>
      </c>
      <c r="O94" s="98">
        <v>180.65998474051295</v>
      </c>
      <c r="P94" s="98">
        <v>182.07775087776835</v>
      </c>
      <c r="Q94" s="98">
        <v>176.26898276057844</v>
      </c>
      <c r="R94" s="98">
        <v>225.95272856153619</v>
      </c>
      <c r="S94" s="98">
        <v>225.30027595545994</v>
      </c>
      <c r="T94" s="98">
        <v>201.10714496340265</v>
      </c>
      <c r="U94" s="98">
        <v>209.27653184293453</v>
      </c>
      <c r="V94" s="98">
        <v>168.36645606491919</v>
      </c>
      <c r="W94" s="98">
        <v>181.34617287804861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3.204117097431133</v>
      </c>
      <c r="C100" s="122">
        <v>3.2417568418355582</v>
      </c>
      <c r="D100" s="122">
        <v>3.511100743100398</v>
      </c>
      <c r="E100" s="122">
        <v>4.1430418329081835</v>
      </c>
      <c r="F100" s="122">
        <v>4.4195094783635689</v>
      </c>
      <c r="G100" s="122">
        <v>4.6663216280942637</v>
      </c>
      <c r="H100" s="122">
        <v>5.4357971724620624</v>
      </c>
      <c r="I100" s="122">
        <v>6.0683464472235364</v>
      </c>
      <c r="J100" s="122">
        <v>5.3912854997968518</v>
      </c>
      <c r="K100" s="122">
        <v>6.0735716670437734</v>
      </c>
      <c r="L100" s="122">
        <v>5.8461505518609149</v>
      </c>
      <c r="M100" s="122">
        <v>5.8863019996779684</v>
      </c>
      <c r="N100" s="122">
        <v>5.9500587173295978</v>
      </c>
      <c r="O100" s="122">
        <v>5.8720891070253565</v>
      </c>
      <c r="P100" s="122">
        <v>6.4623909318259471</v>
      </c>
      <c r="Q100" s="122">
        <v>6.1643502575365572</v>
      </c>
      <c r="R100" s="122">
        <v>6.6277665671349304</v>
      </c>
      <c r="S100" s="122">
        <v>6.5271236896558458</v>
      </c>
      <c r="T100" s="122">
        <v>6.4174449537448179</v>
      </c>
      <c r="U100" s="122">
        <v>6.5368340521968307</v>
      </c>
      <c r="V100" s="122">
        <v>5.880467133818633</v>
      </c>
      <c r="W100" s="122">
        <v>5.8609412691303584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86.455100362448661</v>
      </c>
      <c r="C102" s="98">
        <v>83.614828522347807</v>
      </c>
      <c r="D102" s="98">
        <v>82.967459650789067</v>
      </c>
      <c r="E102" s="98">
        <v>92.212428471607851</v>
      </c>
      <c r="F102" s="98">
        <v>91.649887297023781</v>
      </c>
      <c r="G102" s="98">
        <v>90.040769238370871</v>
      </c>
      <c r="H102" s="98">
        <v>93.641884063422097</v>
      </c>
      <c r="I102" s="98">
        <v>92.105987685662996</v>
      </c>
      <c r="J102" s="98">
        <v>78.121139488929657</v>
      </c>
      <c r="K102" s="98">
        <v>83.841716138995181</v>
      </c>
      <c r="L102" s="98">
        <v>80.452501200633861</v>
      </c>
      <c r="M102" s="98">
        <v>80.096148265695007</v>
      </c>
      <c r="N102" s="98">
        <v>80.817432730855685</v>
      </c>
      <c r="O102" s="98">
        <v>79.996820810702815</v>
      </c>
      <c r="P102" s="98">
        <v>87.126854185787309</v>
      </c>
      <c r="Q102" s="98">
        <v>83.770097224185321</v>
      </c>
      <c r="R102" s="98">
        <v>89.529629623098629</v>
      </c>
      <c r="S102" s="98">
        <v>87.986838252531541</v>
      </c>
      <c r="T102" s="98">
        <v>87.159264485953713</v>
      </c>
      <c r="U102" s="98">
        <v>90.436478010796506</v>
      </c>
      <c r="V102" s="98">
        <v>86.82913004146377</v>
      </c>
      <c r="W102" s="98">
        <v>90.629237813270819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3.2057294756037917</v>
      </c>
      <c r="C124" s="117">
        <f t="shared" si="42"/>
        <v>3.2081041092184366</v>
      </c>
      <c r="D124" s="117">
        <f t="shared" si="42"/>
        <v>3.3978913446359096</v>
      </c>
      <c r="E124" s="117">
        <f t="shared" si="42"/>
        <v>3.9551167155359339</v>
      </c>
      <c r="F124" s="117">
        <f t="shared" si="42"/>
        <v>4.2130794739260198</v>
      </c>
      <c r="G124" s="117">
        <f t="shared" si="42"/>
        <v>4.4541087220954614</v>
      </c>
      <c r="H124" s="117">
        <f t="shared" si="42"/>
        <v>5.1711472323559073</v>
      </c>
      <c r="I124" s="117">
        <f t="shared" si="42"/>
        <v>5.4842758866479837</v>
      </c>
      <c r="J124" s="117">
        <f t="shared" si="42"/>
        <v>4.8826495766822138</v>
      </c>
      <c r="K124" s="117">
        <f t="shared" si="42"/>
        <v>5.5704380721149684</v>
      </c>
      <c r="L124" s="117">
        <f t="shared" si="42"/>
        <v>5.5089080099662189</v>
      </c>
      <c r="M124" s="117">
        <f t="shared" si="42"/>
        <v>5.6957540983814212</v>
      </c>
      <c r="N124" s="117">
        <f t="shared" si="42"/>
        <v>5.8399618675302136</v>
      </c>
      <c r="O124" s="117">
        <f t="shared" si="42"/>
        <v>5.8118519896287735</v>
      </c>
      <c r="P124" s="117">
        <f t="shared" si="42"/>
        <v>6.3630068562074564</v>
      </c>
      <c r="Q124" s="117">
        <f t="shared" si="42"/>
        <v>6.0843490304105003</v>
      </c>
      <c r="R124" s="117">
        <f t="shared" ref="R124:V124" si="43">R125+R128+R130+R139</f>
        <v>6.5261556041274265</v>
      </c>
      <c r="S124" s="117">
        <f t="shared" si="43"/>
        <v>6.4103983202387651</v>
      </c>
      <c r="T124" s="117">
        <f t="shared" si="43"/>
        <v>6.2576772551967759</v>
      </c>
      <c r="U124" s="117">
        <f t="shared" si="43"/>
        <v>6.2832405519072978</v>
      </c>
      <c r="V124" s="117">
        <f t="shared" si="43"/>
        <v>5.5031576317273005</v>
      </c>
      <c r="W124" s="117">
        <f t="shared" ref="W124" si="44">W125+W128+W130+W139</f>
        <v>5.5515456866204147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3.2057294756037917</v>
      </c>
      <c r="C139" s="122">
        <v>3.2081041092184366</v>
      </c>
      <c r="D139" s="122">
        <v>3.3978913446359096</v>
      </c>
      <c r="E139" s="122">
        <v>3.9551167155359339</v>
      </c>
      <c r="F139" s="122">
        <v>4.2130794739260198</v>
      </c>
      <c r="G139" s="122">
        <v>4.4541087220954614</v>
      </c>
      <c r="H139" s="122">
        <v>5.1711472323559073</v>
      </c>
      <c r="I139" s="122">
        <v>5.4842758866479837</v>
      </c>
      <c r="J139" s="122">
        <v>4.8826495766822138</v>
      </c>
      <c r="K139" s="122">
        <v>5.5704380721149684</v>
      </c>
      <c r="L139" s="122">
        <v>5.5089080099662189</v>
      </c>
      <c r="M139" s="122">
        <v>5.6957540983814212</v>
      </c>
      <c r="N139" s="122">
        <v>5.8399618675302136</v>
      </c>
      <c r="O139" s="122">
        <v>5.8118519896287735</v>
      </c>
      <c r="P139" s="122">
        <v>6.3630068562074564</v>
      </c>
      <c r="Q139" s="122">
        <v>6.0843490304105003</v>
      </c>
      <c r="R139" s="122">
        <v>6.5261556041274265</v>
      </c>
      <c r="S139" s="122">
        <v>6.4103983202387651</v>
      </c>
      <c r="T139" s="122">
        <v>6.2576772551967759</v>
      </c>
      <c r="U139" s="122">
        <v>6.2832405519072978</v>
      </c>
      <c r="V139" s="122">
        <v>5.5031576317273005</v>
      </c>
      <c r="W139" s="122">
        <v>5.5515456866204147</v>
      </c>
      <c r="DA139" s="130" t="s">
        <v>2709</v>
      </c>
    </row>
    <row r="140" spans="1:105" ht="12" customHeight="1" x14ac:dyDescent="0.25">
      <c r="A140" s="97" t="s">
        <v>50</v>
      </c>
      <c r="B140" s="98">
        <v>86.455100362448661</v>
      </c>
      <c r="C140" s="98">
        <v>83.659397080704039</v>
      </c>
      <c r="D140" s="98">
        <v>83.058875994747254</v>
      </c>
      <c r="E140" s="98">
        <v>92.356557885063694</v>
      </c>
      <c r="F140" s="98">
        <v>91.769776638557659</v>
      </c>
      <c r="G140" s="98">
        <v>90.133371054083042</v>
      </c>
      <c r="H140" s="98">
        <v>93.681621347247685</v>
      </c>
      <c r="I140" s="98">
        <v>92.127546317519915</v>
      </c>
      <c r="J140" s="98">
        <v>78.140213115881423</v>
      </c>
      <c r="K140" s="98">
        <v>83.86017315674502</v>
      </c>
      <c r="L140" s="98">
        <v>80.46421091020693</v>
      </c>
      <c r="M140" s="98">
        <v>80.099201445434346</v>
      </c>
      <c r="N140" s="98">
        <v>80.814410075573704</v>
      </c>
      <c r="O140" s="98">
        <v>79.991340454766146</v>
      </c>
      <c r="P140" s="98">
        <v>87.123236438195889</v>
      </c>
      <c r="Q140" s="98">
        <v>83.769265168422976</v>
      </c>
      <c r="R140" s="98">
        <v>89.533392467638052</v>
      </c>
      <c r="S140" s="98">
        <v>87.990091421459141</v>
      </c>
      <c r="T140" s="98">
        <v>87.14369354609758</v>
      </c>
      <c r="U140" s="98">
        <v>90.39488740677298</v>
      </c>
      <c r="V140" s="98">
        <v>86.777064143270167</v>
      </c>
      <c r="W140" s="98">
        <v>90.587126441996617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40.600573807209805</v>
      </c>
      <c r="C143" s="117">
        <f t="shared" si="49"/>
        <v>40.667989762619548</v>
      </c>
      <c r="D143" s="117">
        <f t="shared" si="49"/>
        <v>44.47593719129992</v>
      </c>
      <c r="E143" s="117">
        <f t="shared" si="49"/>
        <v>63.281739531310706</v>
      </c>
      <c r="F143" s="117">
        <f t="shared" si="49"/>
        <v>94.956287223411721</v>
      </c>
      <c r="G143" s="117">
        <f t="shared" si="49"/>
        <v>102.74265385993829</v>
      </c>
      <c r="H143" s="117">
        <f t="shared" si="49"/>
        <v>107.35067473709275</v>
      </c>
      <c r="I143" s="117">
        <f t="shared" si="49"/>
        <v>101.26382049331939</v>
      </c>
      <c r="J143" s="117">
        <f t="shared" si="49"/>
        <v>86.664891337109751</v>
      </c>
      <c r="K143" s="117">
        <f t="shared" si="49"/>
        <v>85.778020972570147</v>
      </c>
      <c r="L143" s="117">
        <f t="shared" si="49"/>
        <v>76.361790294750591</v>
      </c>
      <c r="M143" s="117">
        <f t="shared" si="49"/>
        <v>72.833639617633153</v>
      </c>
      <c r="N143" s="117">
        <f t="shared" si="49"/>
        <v>69.25819007283711</v>
      </c>
      <c r="O143" s="117">
        <f t="shared" si="49"/>
        <v>66.590903334541494</v>
      </c>
      <c r="P143" s="117">
        <f t="shared" si="49"/>
        <v>70.461226485395258</v>
      </c>
      <c r="Q143" s="117">
        <f t="shared" si="49"/>
        <v>61.551025324301605</v>
      </c>
      <c r="R143" s="117">
        <f t="shared" ref="R143:V143" si="50">R144+R146+R148+R157</f>
        <v>63.580812699477256</v>
      </c>
      <c r="S143" s="117">
        <f t="shared" si="50"/>
        <v>58.328964839053228</v>
      </c>
      <c r="T143" s="117">
        <f t="shared" si="50"/>
        <v>54.357976388458717</v>
      </c>
      <c r="U143" s="117">
        <f t="shared" si="50"/>
        <v>54.597649133435993</v>
      </c>
      <c r="V143" s="117">
        <f t="shared" si="50"/>
        <v>49.315155220303019</v>
      </c>
      <c r="W143" s="117">
        <f t="shared" ref="W143" si="51">W144+W146+W148+W157</f>
        <v>48.265117183950863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37.390119913911661</v>
      </c>
      <c r="C148" s="122">
        <v>37.238640363086617</v>
      </c>
      <c r="D148" s="122">
        <v>40.588132671430579</v>
      </c>
      <c r="E148" s="122">
        <v>58.806294191858896</v>
      </c>
      <c r="F148" s="122">
        <v>90.300343816828686</v>
      </c>
      <c r="G148" s="122">
        <v>98.011506161930541</v>
      </c>
      <c r="H148" s="122">
        <v>102.1710676532434</v>
      </c>
      <c r="I148" s="122">
        <v>95.827570294511631</v>
      </c>
      <c r="J148" s="122">
        <v>81.782515988319176</v>
      </c>
      <c r="K148" s="122">
        <v>80.066882300071171</v>
      </c>
      <c r="L148" s="122">
        <v>70.742503076136174</v>
      </c>
      <c r="M148" s="122">
        <v>67.079539247127897</v>
      </c>
      <c r="N148" s="122">
        <v>63.406935331177095</v>
      </c>
      <c r="O148" s="122">
        <v>60.809770390117869</v>
      </c>
      <c r="P148" s="122">
        <v>64.014699521515595</v>
      </c>
      <c r="Q148" s="122">
        <v>55.372894847676648</v>
      </c>
      <c r="R148" s="122">
        <v>56.910187966297272</v>
      </c>
      <c r="S148" s="122">
        <v>51.762179533223716</v>
      </c>
      <c r="T148" s="122">
        <v>47.990398353988425</v>
      </c>
      <c r="U148" s="122">
        <v>48.226645539101582</v>
      </c>
      <c r="V148" s="122">
        <v>43.730176864332833</v>
      </c>
      <c r="W148" s="122">
        <v>42.688991039026391</v>
      </c>
      <c r="DA148" s="130" t="s">
        <v>2717</v>
      </c>
    </row>
    <row r="149" spans="1:105" ht="12" customHeight="1" x14ac:dyDescent="0.25">
      <c r="A149" s="97" t="s">
        <v>124</v>
      </c>
      <c r="B149" s="98">
        <v>485.13680588300377</v>
      </c>
      <c r="C149" s="98">
        <v>461.63557336984752</v>
      </c>
      <c r="D149" s="98">
        <v>458.74908935497427</v>
      </c>
      <c r="E149" s="98">
        <v>449.7263038237582</v>
      </c>
      <c r="F149" s="98">
        <v>482.28283175775323</v>
      </c>
      <c r="G149" s="98">
        <v>499.74871059144243</v>
      </c>
      <c r="H149" s="98">
        <v>535.77218306315604</v>
      </c>
      <c r="I149" s="98">
        <v>539.13424330912198</v>
      </c>
      <c r="J149" s="98">
        <v>504.99202152629681</v>
      </c>
      <c r="K149" s="98">
        <v>546.26748028077998</v>
      </c>
      <c r="L149" s="98">
        <v>536.29274802459486</v>
      </c>
      <c r="M149" s="98">
        <v>524.60456137645656</v>
      </c>
      <c r="N149" s="98">
        <v>521.10112613584363</v>
      </c>
      <c r="O149" s="98">
        <v>512.25181966290916</v>
      </c>
      <c r="P149" s="98">
        <v>543.5258174567474</v>
      </c>
      <c r="Q149" s="98">
        <v>490.25738318635757</v>
      </c>
      <c r="R149" s="98">
        <v>525.72497274824514</v>
      </c>
      <c r="S149" s="98">
        <v>494.91456699396275</v>
      </c>
      <c r="T149" s="98">
        <v>462.96961579280924</v>
      </c>
      <c r="U149" s="98">
        <v>464.27618520283289</v>
      </c>
      <c r="V149" s="98">
        <v>425.2022860348942</v>
      </c>
      <c r="W149" s="98">
        <v>433.00148977568364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223.22581153654377</v>
      </c>
      <c r="L150" s="98">
        <v>221.3369035614223</v>
      </c>
      <c r="M150" s="98">
        <v>210.16891410641929</v>
      </c>
      <c r="N150" s="98">
        <v>216.9950807582193</v>
      </c>
      <c r="O150" s="98">
        <v>178.62953913926586</v>
      </c>
      <c r="P150" s="98">
        <v>178.27830009740077</v>
      </c>
      <c r="Q150" s="98">
        <v>173.67718827446012</v>
      </c>
      <c r="R150" s="98">
        <v>221.4865659668103</v>
      </c>
      <c r="S150" s="98">
        <v>219.02718587489488</v>
      </c>
      <c r="T150" s="98">
        <v>193.36684536957304</v>
      </c>
      <c r="U150" s="98">
        <v>201.4480760976117</v>
      </c>
      <c r="V150" s="98">
        <v>160.84561633501878</v>
      </c>
      <c r="W150" s="98">
        <v>175.14378160744636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223.22581153654377</v>
      </c>
      <c r="L151" s="101">
        <v>221.3369035614223</v>
      </c>
      <c r="M151" s="101">
        <v>210.16891410641929</v>
      </c>
      <c r="N151" s="101">
        <v>216.9950807582193</v>
      </c>
      <c r="O151" s="101">
        <v>178.62953913926586</v>
      </c>
      <c r="P151" s="101">
        <v>178.27830009740077</v>
      </c>
      <c r="Q151" s="101">
        <v>173.67718827446012</v>
      </c>
      <c r="R151" s="101">
        <v>221.4865659668103</v>
      </c>
      <c r="S151" s="101">
        <v>219.02718587489488</v>
      </c>
      <c r="T151" s="101">
        <v>193.36684536957304</v>
      </c>
      <c r="U151" s="101">
        <v>201.4480760976117</v>
      </c>
      <c r="V151" s="101">
        <v>160.84561633501878</v>
      </c>
      <c r="W151" s="101">
        <v>175.14378160744636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3.2104538932981455</v>
      </c>
      <c r="C157" s="122">
        <v>3.4293493995329318</v>
      </c>
      <c r="D157" s="122">
        <v>3.8878045198693405</v>
      </c>
      <c r="E157" s="122">
        <v>4.4754453394518103</v>
      </c>
      <c r="F157" s="122">
        <v>4.6559434065830319</v>
      </c>
      <c r="G157" s="122">
        <v>4.7311476980077396</v>
      </c>
      <c r="H157" s="122">
        <v>5.179607083849354</v>
      </c>
      <c r="I157" s="122">
        <v>5.4362501988077492</v>
      </c>
      <c r="J157" s="122">
        <v>4.8823753487905757</v>
      </c>
      <c r="K157" s="122">
        <v>5.7111386724989801</v>
      </c>
      <c r="L157" s="122">
        <v>5.6192872186144216</v>
      </c>
      <c r="M157" s="122">
        <v>5.7541003705052569</v>
      </c>
      <c r="N157" s="122">
        <v>5.851254741660016</v>
      </c>
      <c r="O157" s="122">
        <v>5.7811329444236268</v>
      </c>
      <c r="P157" s="122">
        <v>6.4465269638796645</v>
      </c>
      <c r="Q157" s="122">
        <v>6.1781304766249603</v>
      </c>
      <c r="R157" s="122">
        <v>6.6706247331799817</v>
      </c>
      <c r="S157" s="122">
        <v>6.5667853058295114</v>
      </c>
      <c r="T157" s="122">
        <v>6.3675780344702924</v>
      </c>
      <c r="U157" s="122">
        <v>6.3710035943344092</v>
      </c>
      <c r="V157" s="122">
        <v>5.584978355970188</v>
      </c>
      <c r="W157" s="122">
        <v>5.5761261449244737</v>
      </c>
      <c r="DA157" s="130" t="s">
        <v>2726</v>
      </c>
    </row>
    <row r="158" spans="1:105" ht="12" customHeight="1" x14ac:dyDescent="0.25">
      <c r="A158" s="97" t="s">
        <v>50</v>
      </c>
      <c r="B158" s="98">
        <v>86.455100362448647</v>
      </c>
      <c r="C158" s="98">
        <v>83.390008031837766</v>
      </c>
      <c r="D158" s="98">
        <v>82.698004595689625</v>
      </c>
      <c r="E158" s="98">
        <v>91.997451120643476</v>
      </c>
      <c r="F158" s="98">
        <v>91.520118333841083</v>
      </c>
      <c r="G158" s="98">
        <v>89.993917363542892</v>
      </c>
      <c r="H158" s="98">
        <v>93.649574143926728</v>
      </c>
      <c r="I158" s="98">
        <v>92.131457529563065</v>
      </c>
      <c r="J158" s="98">
        <v>78.140672132872012</v>
      </c>
      <c r="K158" s="98">
        <v>83.852534076784394</v>
      </c>
      <c r="L158" s="98">
        <v>80.45319289844619</v>
      </c>
      <c r="M158" s="98">
        <v>80.088564879508581</v>
      </c>
      <c r="N158" s="98">
        <v>80.807034123322353</v>
      </c>
      <c r="O158" s="98">
        <v>79.987862595202287</v>
      </c>
      <c r="P158" s="98">
        <v>87.120044113454711</v>
      </c>
      <c r="Q158" s="98">
        <v>83.767341180523545</v>
      </c>
      <c r="R158" s="98">
        <v>89.524891860342947</v>
      </c>
      <c r="S158" s="98">
        <v>87.97169605360412</v>
      </c>
      <c r="T158" s="98">
        <v>87.124550087499685</v>
      </c>
      <c r="U158" s="98">
        <v>90.374899393650352</v>
      </c>
      <c r="V158" s="98">
        <v>86.760395298767889</v>
      </c>
      <c r="W158" s="98">
        <v>90.551063550747742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40.559280227259642</v>
      </c>
      <c r="C161" s="117">
        <f t="shared" si="54"/>
        <v>39.71460676280666</v>
      </c>
      <c r="D161" s="117">
        <f t="shared" si="54"/>
        <v>41.301505768960347</v>
      </c>
      <c r="E161" s="117">
        <f t="shared" si="54"/>
        <v>42.865512854733467</v>
      </c>
      <c r="F161" s="117">
        <f t="shared" si="54"/>
        <v>46.673113513881198</v>
      </c>
      <c r="G161" s="117">
        <f t="shared" si="54"/>
        <v>48.628691083157591</v>
      </c>
      <c r="H161" s="117">
        <f t="shared" si="54"/>
        <v>53.735704646438158</v>
      </c>
      <c r="I161" s="117">
        <f t="shared" si="54"/>
        <v>49.149676617733107</v>
      </c>
      <c r="J161" s="117">
        <f t="shared" si="54"/>
        <v>42.571187753923077</v>
      </c>
      <c r="K161" s="117">
        <f t="shared" si="54"/>
        <v>48.496016271403676</v>
      </c>
      <c r="L161" s="117">
        <f t="shared" si="54"/>
        <v>50.856604160946091</v>
      </c>
      <c r="M161" s="117">
        <f t="shared" si="54"/>
        <v>53.714976309692027</v>
      </c>
      <c r="N161" s="117">
        <f t="shared" si="54"/>
        <v>58.876936008656727</v>
      </c>
      <c r="O161" s="117">
        <f t="shared" si="54"/>
        <v>60.85921174404762</v>
      </c>
      <c r="P161" s="117">
        <f t="shared" si="54"/>
        <v>67.304185068337503</v>
      </c>
      <c r="Q161" s="117">
        <f t="shared" si="54"/>
        <v>63.059943425063253</v>
      </c>
      <c r="R161" s="117">
        <f t="shared" ref="R161:V161" si="55">R162+R164+R166+R175</f>
        <v>69.482398344810562</v>
      </c>
      <c r="S161" s="117">
        <f t="shared" si="55"/>
        <v>65.739891943248878</v>
      </c>
      <c r="T161" s="117">
        <f t="shared" si="55"/>
        <v>61.080970986364399</v>
      </c>
      <c r="U161" s="117">
        <f t="shared" si="55"/>
        <v>59.513821125503497</v>
      </c>
      <c r="V161" s="117">
        <f t="shared" si="55"/>
        <v>51.366103644604877</v>
      </c>
      <c r="W161" s="117">
        <f t="shared" ref="W161" si="56">W162+W164+W166+W175</f>
        <v>49.041062050416201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37.355557266567452</v>
      </c>
      <c r="C166" s="122">
        <v>36.493963860666405</v>
      </c>
      <c r="D166" s="122">
        <v>37.896542141986359</v>
      </c>
      <c r="E166" s="122">
        <v>39.000459151554452</v>
      </c>
      <c r="F166" s="122">
        <v>42.755578986892331</v>
      </c>
      <c r="G166" s="122">
        <v>44.743455235699052</v>
      </c>
      <c r="H166" s="122">
        <v>49.557379048840978</v>
      </c>
      <c r="I166" s="122">
        <v>43.021505432037273</v>
      </c>
      <c r="J166" s="122">
        <v>37.14206337323828</v>
      </c>
      <c r="K166" s="122">
        <v>42.153627912760413</v>
      </c>
      <c r="L166" s="122">
        <v>44.725639340751918</v>
      </c>
      <c r="M166" s="122">
        <v>47.623071923730151</v>
      </c>
      <c r="N166" s="122">
        <v>52.841350945434165</v>
      </c>
      <c r="O166" s="122">
        <v>55.04168105127151</v>
      </c>
      <c r="P166" s="122">
        <v>60.971849476179948</v>
      </c>
      <c r="Q166" s="122">
        <v>57.006523720459562</v>
      </c>
      <c r="R166" s="122">
        <v>63.019824807616033</v>
      </c>
      <c r="S166" s="122">
        <v>59.40028950532993</v>
      </c>
      <c r="T166" s="122">
        <v>54.839092488150733</v>
      </c>
      <c r="U166" s="122">
        <v>53.123491156967198</v>
      </c>
      <c r="V166" s="122">
        <v>45.631191321928853</v>
      </c>
      <c r="W166" s="122">
        <v>43.373542556585832</v>
      </c>
      <c r="DA166" s="130" t="s">
        <v>2734</v>
      </c>
    </row>
    <row r="167" spans="1:105" ht="12" customHeight="1" x14ac:dyDescent="0.25">
      <c r="A167" s="97" t="s">
        <v>124</v>
      </c>
      <c r="B167" s="98">
        <v>485.13680588300377</v>
      </c>
      <c r="C167" s="98">
        <v>466.05020387611393</v>
      </c>
      <c r="D167" s="98">
        <v>465.81483783956395</v>
      </c>
      <c r="E167" s="98">
        <v>459.21445345095373</v>
      </c>
      <c r="F167" s="98">
        <v>493.92051333040484</v>
      </c>
      <c r="G167" s="98">
        <v>512.54228139099109</v>
      </c>
      <c r="H167" s="98">
        <v>548.0984017940624</v>
      </c>
      <c r="I167" s="98">
        <v>539.85938065159519</v>
      </c>
      <c r="J167" s="98">
        <v>503.5915967680487</v>
      </c>
      <c r="K167" s="98">
        <v>541.84246192640194</v>
      </c>
      <c r="L167" s="98">
        <v>530.58495127004346</v>
      </c>
      <c r="M167" s="98">
        <v>523.43935271893247</v>
      </c>
      <c r="N167" s="98">
        <v>522.33590246017275</v>
      </c>
      <c r="O167" s="98">
        <v>509.80531516749238</v>
      </c>
      <c r="P167" s="98">
        <v>554.10486111746502</v>
      </c>
      <c r="Q167" s="98">
        <v>506.88880491417149</v>
      </c>
      <c r="R167" s="98">
        <v>548.12940195334397</v>
      </c>
      <c r="S167" s="98">
        <v>520.62948151943522</v>
      </c>
      <c r="T167" s="98">
        <v>490.4342131572123</v>
      </c>
      <c r="U167" s="98">
        <v>492.91461785420546</v>
      </c>
      <c r="V167" s="98">
        <v>442.72881836348017</v>
      </c>
      <c r="W167" s="98">
        <v>442.85968456960666</v>
      </c>
      <c r="DA167" s="63" t="s">
        <v>2735</v>
      </c>
    </row>
    <row r="168" spans="1:105" ht="12" customHeight="1" x14ac:dyDescent="0.25">
      <c r="A168" s="97" t="s">
        <v>123</v>
      </c>
      <c r="B168" s="98">
        <v>208.80478085295928</v>
      </c>
      <c r="C168" s="98">
        <v>193.98224783191668</v>
      </c>
      <c r="D168" s="98">
        <v>198.45658667989974</v>
      </c>
      <c r="E168" s="98">
        <v>199.23658218120701</v>
      </c>
      <c r="F168" s="98">
        <v>200.6669353741178</v>
      </c>
      <c r="G168" s="98">
        <v>0</v>
      </c>
      <c r="H168" s="98">
        <v>0</v>
      </c>
      <c r="I168" s="98">
        <v>241.82821320116113</v>
      </c>
      <c r="J168" s="98">
        <v>200.15447301513254</v>
      </c>
      <c r="K168" s="98">
        <v>222.54033251455857</v>
      </c>
      <c r="L168" s="98">
        <v>220.6172446264554</v>
      </c>
      <c r="M168" s="98">
        <v>212.4648306107234</v>
      </c>
      <c r="N168" s="98">
        <v>218.64094116961692</v>
      </c>
      <c r="O168" s="98">
        <v>180.99708890643748</v>
      </c>
      <c r="P168" s="98">
        <v>187.43118851219754</v>
      </c>
      <c r="Q168" s="98">
        <v>185.18782094488213</v>
      </c>
      <c r="R168" s="98">
        <v>237.32266128570947</v>
      </c>
      <c r="S168" s="98">
        <v>236.5454571629397</v>
      </c>
      <c r="T168" s="98">
        <v>206.96222816547558</v>
      </c>
      <c r="U168" s="98">
        <v>215.34728836361182</v>
      </c>
      <c r="V168" s="98">
        <v>169.08887020916981</v>
      </c>
      <c r="W168" s="98">
        <v>181.11967192977531</v>
      </c>
      <c r="DA168" s="63" t="s">
        <v>2736</v>
      </c>
    </row>
    <row r="169" spans="1:105" ht="12" customHeight="1" x14ac:dyDescent="0.25">
      <c r="A169" s="100" t="s">
        <v>50</v>
      </c>
      <c r="B169" s="101">
        <v>208.80478085295928</v>
      </c>
      <c r="C169" s="101">
        <v>193.98224783191668</v>
      </c>
      <c r="D169" s="101">
        <v>198.45658667989974</v>
      </c>
      <c r="E169" s="101">
        <v>199.23658218120701</v>
      </c>
      <c r="F169" s="101">
        <v>200.6669353741178</v>
      </c>
      <c r="G169" s="101">
        <v>0</v>
      </c>
      <c r="H169" s="101">
        <v>0</v>
      </c>
      <c r="I169" s="101">
        <v>241.82821320116113</v>
      </c>
      <c r="J169" s="101">
        <v>200.15447301513254</v>
      </c>
      <c r="K169" s="101">
        <v>222.54033251455857</v>
      </c>
      <c r="L169" s="101">
        <v>220.6172446264554</v>
      </c>
      <c r="M169" s="101">
        <v>212.4648306107234</v>
      </c>
      <c r="N169" s="101">
        <v>218.64094116961692</v>
      </c>
      <c r="O169" s="101">
        <v>180.99708890643748</v>
      </c>
      <c r="P169" s="101">
        <v>187.43118851219754</v>
      </c>
      <c r="Q169" s="101">
        <v>185.18782094488213</v>
      </c>
      <c r="R169" s="101">
        <v>237.32266128570947</v>
      </c>
      <c r="S169" s="101">
        <v>236.5454571629397</v>
      </c>
      <c r="T169" s="101">
        <v>206.96222816547558</v>
      </c>
      <c r="U169" s="101">
        <v>215.34728836361182</v>
      </c>
      <c r="V169" s="101">
        <v>169.08887020916981</v>
      </c>
      <c r="W169" s="101">
        <v>181.11967192977531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3.2037229606921911</v>
      </c>
      <c r="C175" s="122">
        <v>3.2206429021402525</v>
      </c>
      <c r="D175" s="122">
        <v>3.4049636269739887</v>
      </c>
      <c r="E175" s="122">
        <v>3.8650537031790142</v>
      </c>
      <c r="F175" s="122">
        <v>3.9175345269888635</v>
      </c>
      <c r="G175" s="122">
        <v>3.8852358474585373</v>
      </c>
      <c r="H175" s="122">
        <v>4.178325597597178</v>
      </c>
      <c r="I175" s="122">
        <v>6.1281711856958365</v>
      </c>
      <c r="J175" s="122">
        <v>5.4291243806847982</v>
      </c>
      <c r="K175" s="122">
        <v>6.3423883586432614</v>
      </c>
      <c r="L175" s="122">
        <v>6.1309648201941691</v>
      </c>
      <c r="M175" s="122">
        <v>6.0919043859618771</v>
      </c>
      <c r="N175" s="122">
        <v>6.0355850632225607</v>
      </c>
      <c r="O175" s="122">
        <v>5.8175306927761117</v>
      </c>
      <c r="P175" s="122">
        <v>6.3323355921575519</v>
      </c>
      <c r="Q175" s="122">
        <v>6.0534197046036882</v>
      </c>
      <c r="R175" s="122">
        <v>6.4625735371945305</v>
      </c>
      <c r="S175" s="122">
        <v>6.3396024379189511</v>
      </c>
      <c r="T175" s="122">
        <v>6.2418784982136684</v>
      </c>
      <c r="U175" s="122">
        <v>6.3903299685362978</v>
      </c>
      <c r="V175" s="122">
        <v>5.7349123226760215</v>
      </c>
      <c r="W175" s="122">
        <v>5.6675194938303672</v>
      </c>
      <c r="DA175" s="130" t="s">
        <v>2743</v>
      </c>
    </row>
    <row r="176" spans="1:105" ht="12" customHeight="1" x14ac:dyDescent="0.25">
      <c r="A176" s="97" t="s">
        <v>50</v>
      </c>
      <c r="B176" s="98">
        <v>86.455100362448647</v>
      </c>
      <c r="C176" s="98">
        <v>83.640150970345047</v>
      </c>
      <c r="D176" s="98">
        <v>83.048633683091893</v>
      </c>
      <c r="E176" s="98">
        <v>92.438847787309285</v>
      </c>
      <c r="F176" s="98">
        <v>91.973837194028704</v>
      </c>
      <c r="G176" s="98">
        <v>90.458267121556133</v>
      </c>
      <c r="H176" s="98">
        <v>94.060681627155745</v>
      </c>
      <c r="I176" s="98">
        <v>92.11693142378985</v>
      </c>
      <c r="J176" s="98">
        <v>78.126375403253832</v>
      </c>
      <c r="K176" s="98">
        <v>83.836454594787753</v>
      </c>
      <c r="L176" s="98">
        <v>80.439854287127702</v>
      </c>
      <c r="M176" s="98">
        <v>80.088464568799353</v>
      </c>
      <c r="N176" s="98">
        <v>80.81269682898639</v>
      </c>
      <c r="O176" s="98">
        <v>79.991047025671534</v>
      </c>
      <c r="P176" s="98">
        <v>87.127340103365569</v>
      </c>
      <c r="Q176" s="98">
        <v>83.773353538328593</v>
      </c>
      <c r="R176" s="98">
        <v>89.533448147932972</v>
      </c>
      <c r="S176" s="98">
        <v>87.99285057536521</v>
      </c>
      <c r="T176" s="98">
        <v>87.163599419622713</v>
      </c>
      <c r="U176" s="98">
        <v>90.437926530011339</v>
      </c>
      <c r="V176" s="98">
        <v>86.809369288726955</v>
      </c>
      <c r="W176" s="98">
        <v>90.571202930553241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151.8572830994818</v>
      </c>
      <c r="C3" s="118">
        <f t="shared" si="0"/>
        <v>165.02207101726734</v>
      </c>
      <c r="D3" s="118">
        <f t="shared" si="0"/>
        <v>161.21000459696307</v>
      </c>
      <c r="E3" s="118">
        <f t="shared" si="0"/>
        <v>135.89741192491505</v>
      </c>
      <c r="F3" s="118">
        <f t="shared" si="0"/>
        <v>158.64018663881697</v>
      </c>
      <c r="G3" s="118">
        <f t="shared" si="0"/>
        <v>138.02485521014572</v>
      </c>
      <c r="H3" s="118">
        <f t="shared" si="0"/>
        <v>138.06086010177435</v>
      </c>
      <c r="I3" s="118">
        <f t="shared" si="0"/>
        <v>110.07632912182079</v>
      </c>
      <c r="J3" s="118">
        <f t="shared" si="0"/>
        <v>137.24928011573451</v>
      </c>
      <c r="K3" s="118">
        <f t="shared" si="0"/>
        <v>215.18966988917188</v>
      </c>
      <c r="L3" s="118">
        <f t="shared" si="0"/>
        <v>131.55799973508888</v>
      </c>
      <c r="M3" s="118">
        <f t="shared" si="0"/>
        <v>116.96316332051896</v>
      </c>
      <c r="N3" s="118">
        <f t="shared" si="0"/>
        <v>126.58909616702044</v>
      </c>
      <c r="O3" s="118">
        <f t="shared" si="0"/>
        <v>153.08517863652483</v>
      </c>
      <c r="P3" s="118">
        <f t="shared" si="0"/>
        <v>115.08918501261178</v>
      </c>
      <c r="Q3" s="118">
        <f t="shared" si="0"/>
        <v>123.5414341711552</v>
      </c>
      <c r="R3" s="118">
        <f t="shared" ref="R3:V3" si="1">R4+R7+R9+R19</f>
        <v>130.74250992668485</v>
      </c>
      <c r="S3" s="118">
        <f t="shared" si="1"/>
        <v>137.88627347089911</v>
      </c>
      <c r="T3" s="118">
        <f t="shared" si="1"/>
        <v>133.76815153987175</v>
      </c>
      <c r="U3" s="118">
        <f t="shared" si="1"/>
        <v>121.02743121957612</v>
      </c>
      <c r="V3" s="118">
        <f t="shared" si="1"/>
        <v>119.48808821869537</v>
      </c>
      <c r="W3" s="118">
        <f t="shared" ref="W3" si="2">W4+W7+W9+W19</f>
        <v>148.36498268954867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133.70928311031267</v>
      </c>
      <c r="C4" s="123">
        <f t="shared" si="3"/>
        <v>147.69402637056194</v>
      </c>
      <c r="D4" s="123">
        <f t="shared" si="3"/>
        <v>143.81869976466692</v>
      </c>
      <c r="E4" s="123">
        <f t="shared" si="3"/>
        <v>118.15350815607364</v>
      </c>
      <c r="F4" s="123">
        <f t="shared" si="3"/>
        <v>140.13282167995342</v>
      </c>
      <c r="G4" s="123">
        <f t="shared" si="3"/>
        <v>118.84372625084586</v>
      </c>
      <c r="H4" s="123">
        <f t="shared" si="3"/>
        <v>118.2636136543361</v>
      </c>
      <c r="I4" s="123">
        <f t="shared" si="3"/>
        <v>90.251857592096627</v>
      </c>
      <c r="J4" s="123">
        <f t="shared" si="3"/>
        <v>118.68369092487519</v>
      </c>
      <c r="K4" s="123">
        <f t="shared" si="3"/>
        <v>195.59159847038953</v>
      </c>
      <c r="L4" s="123">
        <f t="shared" si="3"/>
        <v>112.46949503072952</v>
      </c>
      <c r="M4" s="123">
        <f t="shared" si="3"/>
        <v>98.314610361116223</v>
      </c>
      <c r="N4" s="123">
        <f t="shared" si="3"/>
        <v>107.15091954926307</v>
      </c>
      <c r="O4" s="123">
        <f t="shared" si="3"/>
        <v>133.82706176530985</v>
      </c>
      <c r="P4" s="123">
        <f t="shared" si="3"/>
        <v>95.211203519563938</v>
      </c>
      <c r="Q4" s="123">
        <f t="shared" si="3"/>
        <v>103.98114204541881</v>
      </c>
      <c r="R4" s="123">
        <f t="shared" ref="R4:V4" si="4">SUM(R5:R6)</f>
        <v>110.9788101075824</v>
      </c>
      <c r="S4" s="123">
        <f t="shared" si="4"/>
        <v>118.29845009328409</v>
      </c>
      <c r="T4" s="123">
        <f t="shared" si="4"/>
        <v>114.27794306330972</v>
      </c>
      <c r="U4" s="123">
        <f t="shared" si="4"/>
        <v>101.52293326848942</v>
      </c>
      <c r="V4" s="123">
        <f t="shared" si="4"/>
        <v>100.97214606620311</v>
      </c>
      <c r="W4" s="123">
        <f t="shared" ref="W4" si="5">SUM(W5:W6)</f>
        <v>130.06500320761205</v>
      </c>
      <c r="DA4" s="130" t="s">
        <v>2748</v>
      </c>
    </row>
    <row r="5" spans="1:105" ht="12" customHeight="1" x14ac:dyDescent="0.25">
      <c r="A5" s="97" t="s">
        <v>51</v>
      </c>
      <c r="B5" s="99">
        <v>132.91640202933539</v>
      </c>
      <c r="C5" s="99">
        <v>146.83403138521979</v>
      </c>
      <c r="D5" s="99">
        <v>143.00150164520534</v>
      </c>
      <c r="E5" s="99">
        <v>117.49353860123857</v>
      </c>
      <c r="F5" s="99">
        <v>139.35061272904838</v>
      </c>
      <c r="G5" s="99">
        <v>118.19079725949283</v>
      </c>
      <c r="H5" s="99">
        <v>117.62435984294267</v>
      </c>
      <c r="I5" s="99">
        <v>89.762212102760103</v>
      </c>
      <c r="J5" s="99">
        <v>118.0278328012695</v>
      </c>
      <c r="K5" s="99">
        <v>194.50900609405556</v>
      </c>
      <c r="L5" s="99">
        <v>111.84834742488435</v>
      </c>
      <c r="M5" s="99">
        <v>97.771728804065944</v>
      </c>
      <c r="N5" s="99">
        <v>106.55709876584238</v>
      </c>
      <c r="O5" s="99">
        <v>133.07897763665207</v>
      </c>
      <c r="P5" s="99">
        <v>94.682845409393963</v>
      </c>
      <c r="Q5" s="99">
        <v>103.40846334059734</v>
      </c>
      <c r="R5" s="99">
        <v>110.36976079518932</v>
      </c>
      <c r="S5" s="99">
        <v>117.65227027399453</v>
      </c>
      <c r="T5" s="99">
        <v>113.65545115058987</v>
      </c>
      <c r="U5" s="99">
        <v>100.97037344872021</v>
      </c>
      <c r="V5" s="99">
        <v>100.43133663204824</v>
      </c>
      <c r="W5" s="99">
        <v>129.35934240031574</v>
      </c>
      <c r="DA5" s="63" t="s">
        <v>2749</v>
      </c>
    </row>
    <row r="6" spans="1:105" ht="12" customHeight="1" x14ac:dyDescent="0.25">
      <c r="A6" s="97" t="s">
        <v>53</v>
      </c>
      <c r="B6" s="99">
        <v>0.79288108097726873</v>
      </c>
      <c r="C6" s="99">
        <v>0.85999498534216701</v>
      </c>
      <c r="D6" s="99">
        <v>0.81719811946158716</v>
      </c>
      <c r="E6" s="99">
        <v>0.65996955483506869</v>
      </c>
      <c r="F6" s="99">
        <v>0.78220895090504761</v>
      </c>
      <c r="G6" s="99">
        <v>0.65292899135304228</v>
      </c>
      <c r="H6" s="99">
        <v>0.6392538113934344</v>
      </c>
      <c r="I6" s="99">
        <v>0.48964548933652308</v>
      </c>
      <c r="J6" s="99">
        <v>0.65585812360569862</v>
      </c>
      <c r="K6" s="99">
        <v>1.0825923763339587</v>
      </c>
      <c r="L6" s="99">
        <v>0.62114760584516215</v>
      </c>
      <c r="M6" s="99">
        <v>0.54288155705027419</v>
      </c>
      <c r="N6" s="99">
        <v>0.59382078342068523</v>
      </c>
      <c r="O6" s="99">
        <v>0.74808412865779006</v>
      </c>
      <c r="P6" s="99">
        <v>0.52835811016997536</v>
      </c>
      <c r="Q6" s="99">
        <v>0.57267870482146421</v>
      </c>
      <c r="R6" s="99">
        <v>0.60904931239307714</v>
      </c>
      <c r="S6" s="99">
        <v>0.64617981928955759</v>
      </c>
      <c r="T6" s="99">
        <v>0.6224919127198576</v>
      </c>
      <c r="U6" s="99">
        <v>0.55255981976921864</v>
      </c>
      <c r="V6" s="99">
        <v>0.54080943415486227</v>
      </c>
      <c r="W6" s="99">
        <v>0.70566080729630165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1.598395363574508E-2</v>
      </c>
      <c r="C7" s="123">
        <f t="shared" si="6"/>
        <v>1.9980921288568574E-2</v>
      </c>
      <c r="D7" s="123">
        <f t="shared" si="6"/>
        <v>2.6067328921941201E-2</v>
      </c>
      <c r="E7" s="123">
        <f t="shared" si="6"/>
        <v>7.4706894148960742E-2</v>
      </c>
      <c r="F7" s="123">
        <f t="shared" si="6"/>
        <v>3.0730734163297795E-2</v>
      </c>
      <c r="G7" s="123">
        <f t="shared" si="6"/>
        <v>3.1014928560843535E-2</v>
      </c>
      <c r="H7" s="123">
        <f t="shared" si="6"/>
        <v>5.2977690394354807E-2</v>
      </c>
      <c r="I7" s="123">
        <f t="shared" si="6"/>
        <v>2.5112210722380006E-2</v>
      </c>
      <c r="J7" s="123">
        <f t="shared" si="6"/>
        <v>3.5955244642219684E-2</v>
      </c>
      <c r="K7" s="123">
        <f t="shared" si="6"/>
        <v>5.1185316768131102E-2</v>
      </c>
      <c r="L7" s="123">
        <f t="shared" si="6"/>
        <v>8.9027238572534265E-2</v>
      </c>
      <c r="M7" s="123">
        <f t="shared" si="6"/>
        <v>8.2197476293782851E-2</v>
      </c>
      <c r="N7" s="123">
        <f t="shared" si="6"/>
        <v>9.9055559227492207E-2</v>
      </c>
      <c r="O7" s="123">
        <f t="shared" si="6"/>
        <v>0.10491460286694508</v>
      </c>
      <c r="P7" s="123">
        <f t="shared" si="6"/>
        <v>8.5817656495800851E-2</v>
      </c>
      <c r="Q7" s="123">
        <f t="shared" si="6"/>
        <v>0.12331975563375484</v>
      </c>
      <c r="R7" s="123">
        <f t="shared" si="6"/>
        <v>9.5849694121685244E-2</v>
      </c>
      <c r="S7" s="123">
        <f t="shared" si="6"/>
        <v>7.7433796829943571E-2</v>
      </c>
      <c r="T7" s="123">
        <f t="shared" si="6"/>
        <v>6.3936901275710237E-2</v>
      </c>
      <c r="U7" s="123">
        <f t="shared" si="6"/>
        <v>5.1990584578350735E-2</v>
      </c>
      <c r="V7" s="123">
        <f t="shared" si="6"/>
        <v>6.4378427930557119E-2</v>
      </c>
      <c r="W7" s="123">
        <f t="shared" si="6"/>
        <v>4.6351640157433378E-2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1.598395363574508E-2</v>
      </c>
      <c r="C8" s="99">
        <f>RES_hhdet_fech!C8/RES_summary!C$19</f>
        <v>1.9980921288568574E-2</v>
      </c>
      <c r="D8" s="99">
        <f>RES_hhdet_fech!D8/RES_summary!D$19</f>
        <v>2.6067328921941201E-2</v>
      </c>
      <c r="E8" s="99">
        <f>RES_hhdet_fech!E8/RES_summary!E$19</f>
        <v>7.4706894148960742E-2</v>
      </c>
      <c r="F8" s="99">
        <f>RES_hhdet_fech!F8/RES_summary!F$19</f>
        <v>3.0730734163297795E-2</v>
      </c>
      <c r="G8" s="99">
        <f>RES_hhdet_fech!G8/RES_summary!G$19</f>
        <v>3.1014928560843535E-2</v>
      </c>
      <c r="H8" s="99">
        <f>RES_hhdet_fech!H8/RES_summary!H$19</f>
        <v>5.2977690394354807E-2</v>
      </c>
      <c r="I8" s="99">
        <f>RES_hhdet_fech!I8/RES_summary!I$19</f>
        <v>2.5112210722380006E-2</v>
      </c>
      <c r="J8" s="99">
        <f>RES_hhdet_fech!J8/RES_summary!J$19</f>
        <v>3.5955244642219684E-2</v>
      </c>
      <c r="K8" s="99">
        <f>RES_hhdet_fech!K8/RES_summary!K$19</f>
        <v>5.1185316768131102E-2</v>
      </c>
      <c r="L8" s="99">
        <f>RES_hhdet_fech!L8/RES_summary!L$19</f>
        <v>8.9027238572534265E-2</v>
      </c>
      <c r="M8" s="99">
        <f>RES_hhdet_fech!M8/RES_summary!M$19</f>
        <v>8.2197476293782851E-2</v>
      </c>
      <c r="N8" s="99">
        <f>RES_hhdet_fech!N8/RES_summary!N$19</f>
        <v>9.9055559227492207E-2</v>
      </c>
      <c r="O8" s="99">
        <f>RES_hhdet_fech!O8/RES_summary!O$19</f>
        <v>0.10491460286694508</v>
      </c>
      <c r="P8" s="99">
        <f>RES_hhdet_fech!P8/RES_summary!P$19</f>
        <v>8.5817656495800851E-2</v>
      </c>
      <c r="Q8" s="99">
        <f>RES_hhdet_fech!Q8/RES_summary!Q$19</f>
        <v>0.12331975563375484</v>
      </c>
      <c r="R8" s="99">
        <f>RES_hhdet_fech!R8/RES_summary!R$19</f>
        <v>9.5849694121685244E-2</v>
      </c>
      <c r="S8" s="99">
        <f>RES_hhdet_fech!S8/RES_summary!S$19</f>
        <v>7.7433796829943571E-2</v>
      </c>
      <c r="T8" s="99">
        <f>RES_hhdet_fech!T8/RES_summary!T$19</f>
        <v>6.3936901275710237E-2</v>
      </c>
      <c r="U8" s="99">
        <f>RES_hhdet_fech!U8/RES_summary!U$19</f>
        <v>5.1990584578350735E-2</v>
      </c>
      <c r="V8" s="99">
        <f>RES_hhdet_fech!V8/RES_summary!V$19</f>
        <v>6.4378427930557119E-2</v>
      </c>
      <c r="W8" s="99">
        <f>RES_hhdet_fech!W8/RES_summary!W$19</f>
        <v>4.6351640157433378E-2</v>
      </c>
      <c r="DA8" s="63" t="s">
        <v>2752</v>
      </c>
    </row>
    <row r="9" spans="1:105" ht="12" customHeight="1" x14ac:dyDescent="0.25">
      <c r="A9" s="121" t="s">
        <v>55</v>
      </c>
      <c r="B9" s="123">
        <v>15.653092467322548</v>
      </c>
      <c r="C9" s="123">
        <v>14.85121264510526</v>
      </c>
      <c r="D9" s="123">
        <v>14.955394610732888</v>
      </c>
      <c r="E9" s="123">
        <v>15.054356986072998</v>
      </c>
      <c r="F9" s="123">
        <v>15.847286133626332</v>
      </c>
      <c r="G9" s="123">
        <v>16.421633661117983</v>
      </c>
      <c r="H9" s="123">
        <v>17.101798250803419</v>
      </c>
      <c r="I9" s="123">
        <v>17.210137236206076</v>
      </c>
      <c r="J9" s="123">
        <v>16.269036531368872</v>
      </c>
      <c r="K9" s="123">
        <v>17.198853781699214</v>
      </c>
      <c r="L9" s="123">
        <v>16.666723842337138</v>
      </c>
      <c r="M9" s="123">
        <v>16.36065602557272</v>
      </c>
      <c r="N9" s="123">
        <v>17.030446034167518</v>
      </c>
      <c r="O9" s="123">
        <v>16.834413340074768</v>
      </c>
      <c r="P9" s="123">
        <v>17.433515991226496</v>
      </c>
      <c r="Q9" s="123">
        <v>16.985738544503967</v>
      </c>
      <c r="R9" s="123">
        <v>17.221582898978181</v>
      </c>
      <c r="S9" s="123">
        <v>17.073229539708517</v>
      </c>
      <c r="T9" s="123">
        <v>17.001931983528433</v>
      </c>
      <c r="U9" s="123">
        <v>17.061798899487844</v>
      </c>
      <c r="V9" s="123">
        <v>15.97041194355449</v>
      </c>
      <c r="W9" s="123">
        <v>15.819057525144332</v>
      </c>
      <c r="DA9" s="130" t="s">
        <v>2753</v>
      </c>
    </row>
    <row r="10" spans="1:105" ht="12" customHeight="1" x14ac:dyDescent="0.25">
      <c r="A10" s="97" t="s">
        <v>143</v>
      </c>
      <c r="B10" s="99">
        <v>16.045855950177938</v>
      </c>
      <c r="C10" s="99">
        <v>16.704069341922462</v>
      </c>
      <c r="D10" s="99">
        <v>17.222124995170219</v>
      </c>
      <c r="E10" s="99">
        <v>13.259748704112715</v>
      </c>
      <c r="F10" s="99">
        <v>19.018458377470143</v>
      </c>
      <c r="G10" s="99">
        <v>16.646959273706081</v>
      </c>
      <c r="H10" s="99">
        <v>17.915165770085334</v>
      </c>
      <c r="I10" s="99">
        <v>14.250955109230858</v>
      </c>
      <c r="J10" s="99">
        <v>18.805939492816051</v>
      </c>
      <c r="K10" s="99">
        <v>34.309080234368992</v>
      </c>
      <c r="L10" s="99">
        <v>17.435764386713995</v>
      </c>
      <c r="M10" s="99">
        <v>17.331747194203587</v>
      </c>
      <c r="N10" s="99">
        <v>17.762499910340196</v>
      </c>
      <c r="O10" s="99">
        <v>17.847838925057694</v>
      </c>
      <c r="P10" s="99">
        <v>18.059719335657977</v>
      </c>
      <c r="Q10" s="99">
        <v>18.064425637582676</v>
      </c>
      <c r="R10" s="99">
        <v>18.236439675744151</v>
      </c>
      <c r="S10" s="99">
        <v>18.26917854910619</v>
      </c>
      <c r="T10" s="99">
        <v>17.966309311052498</v>
      </c>
      <c r="U10" s="99">
        <v>17.656095386419111</v>
      </c>
      <c r="V10" s="99">
        <v>16.991578546012079</v>
      </c>
      <c r="W10" s="99">
        <v>16.93923799790424</v>
      </c>
      <c r="DA10" s="63" t="s">
        <v>2754</v>
      </c>
    </row>
    <row r="11" spans="1:105" ht="12" customHeight="1" x14ac:dyDescent="0.25">
      <c r="A11" s="97" t="s">
        <v>124</v>
      </c>
      <c r="B11" s="99">
        <v>17.143304305690368</v>
      </c>
      <c r="C11" s="99">
        <v>16.4679265231701</v>
      </c>
      <c r="D11" s="99">
        <v>16.521084186712205</v>
      </c>
      <c r="E11" s="99">
        <v>16.260465193104871</v>
      </c>
      <c r="F11" s="99">
        <v>17.286314592291752</v>
      </c>
      <c r="G11" s="99">
        <v>17.828554491670744</v>
      </c>
      <c r="H11" s="99">
        <v>19.004433214599199</v>
      </c>
      <c r="I11" s="99">
        <v>19.071304916565218</v>
      </c>
      <c r="J11" s="99">
        <v>17.842588446331906</v>
      </c>
      <c r="K11" s="99">
        <v>19.305103772363289</v>
      </c>
      <c r="L11" s="99">
        <v>19.022808672801787</v>
      </c>
      <c r="M11" s="99">
        <v>18.730413062516476</v>
      </c>
      <c r="N11" s="99">
        <v>18.74310803638193</v>
      </c>
      <c r="O11" s="99">
        <v>18.305748622854253</v>
      </c>
      <c r="P11" s="99">
        <v>19.68125239378686</v>
      </c>
      <c r="Q11" s="99">
        <v>17.777887163279551</v>
      </c>
      <c r="R11" s="99">
        <v>19.146689492994845</v>
      </c>
      <c r="S11" s="99">
        <v>18.181185779989011</v>
      </c>
      <c r="T11" s="99">
        <v>17.301069618544904</v>
      </c>
      <c r="U11" s="99">
        <v>17.614691994026423</v>
      </c>
      <c r="V11" s="99">
        <v>16.321366097202151</v>
      </c>
      <c r="W11" s="99">
        <v>16.203359779730071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13.039636701159639</v>
      </c>
      <c r="G12" s="99">
        <v>13.598619367524641</v>
      </c>
      <c r="H12" s="99">
        <v>14.635323329389582</v>
      </c>
      <c r="I12" s="99">
        <v>14.910154169438007</v>
      </c>
      <c r="J12" s="99">
        <v>13.63179671920855</v>
      </c>
      <c r="K12" s="99">
        <v>14.803959310910138</v>
      </c>
      <c r="L12" s="99">
        <v>14.608036067474023</v>
      </c>
      <c r="M12" s="99">
        <v>14.355817625026223</v>
      </c>
      <c r="N12" s="99">
        <v>14.555997328144644</v>
      </c>
      <c r="O12" s="99">
        <v>13.961272516236809</v>
      </c>
      <c r="P12" s="99">
        <v>15.026059907114858</v>
      </c>
      <c r="Q12" s="99">
        <v>13.898987070058853</v>
      </c>
      <c r="R12" s="99">
        <v>15.581926413656609</v>
      </c>
      <c r="S12" s="99">
        <v>15.033795844396316</v>
      </c>
      <c r="T12" s="99">
        <v>14.257980313487732</v>
      </c>
      <c r="U12" s="99">
        <v>14.855066752230469</v>
      </c>
      <c r="V12" s="99">
        <v>13.595944079308319</v>
      </c>
      <c r="W12" s="99">
        <v>14.134380453363937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7.0443638667855506</v>
      </c>
      <c r="G13" s="102">
        <v>7.4594754428329431</v>
      </c>
      <c r="H13" s="102">
        <v>8.1117004110511175</v>
      </c>
      <c r="I13" s="102">
        <v>8.6083313285706886</v>
      </c>
      <c r="J13" s="102">
        <v>7.1921076723932353</v>
      </c>
      <c r="K13" s="102">
        <v>7.9439623415107263</v>
      </c>
      <c r="L13" s="102">
        <v>7.8660245226806733</v>
      </c>
      <c r="M13" s="102">
        <v>7.5479659936671464</v>
      </c>
      <c r="N13" s="102">
        <v>7.7743399405353477</v>
      </c>
      <c r="O13" s="102">
        <v>6.4667919922051347</v>
      </c>
      <c r="P13" s="102">
        <v>6.6225851768953943</v>
      </c>
      <c r="Q13" s="102">
        <v>6.4535082029968009</v>
      </c>
      <c r="R13" s="102">
        <v>8.2964379844599527</v>
      </c>
      <c r="S13" s="102">
        <v>8.2257723702349512</v>
      </c>
      <c r="T13" s="102">
        <v>7.3162569641606847</v>
      </c>
      <c r="U13" s="102">
        <v>7.7318731095584656</v>
      </c>
      <c r="V13" s="102">
        <v>6.2067231115445551</v>
      </c>
      <c r="W13" s="102">
        <v>6.797104017610816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5.995272834374088</v>
      </c>
      <c r="G14" s="105">
        <v>6.1391439246917008</v>
      </c>
      <c r="H14" s="105">
        <v>6.5236229183384662</v>
      </c>
      <c r="I14" s="105">
        <v>6.3018228408673211</v>
      </c>
      <c r="J14" s="105">
        <v>6.4396890468153147</v>
      </c>
      <c r="K14" s="105">
        <v>6.8599969693994165</v>
      </c>
      <c r="L14" s="105">
        <v>6.7420115447933489</v>
      </c>
      <c r="M14" s="105">
        <v>6.8078516313590756</v>
      </c>
      <c r="N14" s="105">
        <v>6.7816573876092949</v>
      </c>
      <c r="O14" s="105">
        <v>7.4944805240316716</v>
      </c>
      <c r="P14" s="105">
        <v>8.4034747302194646</v>
      </c>
      <c r="Q14" s="105">
        <v>7.4454788670620529</v>
      </c>
      <c r="R14" s="105">
        <v>7.2854884291966568</v>
      </c>
      <c r="S14" s="105">
        <v>6.8080234741613648</v>
      </c>
      <c r="T14" s="105">
        <v>6.941723349327046</v>
      </c>
      <c r="U14" s="105">
        <v>7.1231936426720015</v>
      </c>
      <c r="V14" s="105">
        <v>7.3892209677637659</v>
      </c>
      <c r="W14" s="105">
        <v>7.3372764357531199</v>
      </c>
      <c r="DA14" s="132" t="s">
        <v>2758</v>
      </c>
    </row>
    <row r="15" spans="1:105" ht="12" customHeight="1" x14ac:dyDescent="0.25">
      <c r="A15" s="106" t="s">
        <v>122</v>
      </c>
      <c r="B15" s="102">
        <v>15.5363413777779</v>
      </c>
      <c r="C15" s="102">
        <v>14.726856114356373</v>
      </c>
      <c r="D15" s="102">
        <v>14.832399977117044</v>
      </c>
      <c r="E15" s="102">
        <v>14.989964667843633</v>
      </c>
      <c r="F15" s="102">
        <v>15.648877309545627</v>
      </c>
      <c r="G15" s="102">
        <v>16.211725770516836</v>
      </c>
      <c r="H15" s="102">
        <v>16.79175086954087</v>
      </c>
      <c r="I15" s="102">
        <v>17.05522790719991</v>
      </c>
      <c r="J15" s="102">
        <v>16.18280535367786</v>
      </c>
      <c r="K15" s="102">
        <v>16.966540703271765</v>
      </c>
      <c r="L15" s="102">
        <v>16.681197566837739</v>
      </c>
      <c r="M15" s="102">
        <v>16.415728638141523</v>
      </c>
      <c r="N15" s="102">
        <v>17.22244613634512</v>
      </c>
      <c r="O15" s="102">
        <v>17.131549818827484</v>
      </c>
      <c r="P15" s="102">
        <v>17.694027327103669</v>
      </c>
      <c r="Q15" s="102">
        <v>17.420282189411402</v>
      </c>
      <c r="R15" s="102">
        <v>17.462988054907576</v>
      </c>
      <c r="S15" s="102">
        <v>17.385388353937966</v>
      </c>
      <c r="T15" s="102">
        <v>17.44281852653679</v>
      </c>
      <c r="U15" s="102">
        <v>17.483331844391735</v>
      </c>
      <c r="V15" s="102">
        <v>16.411469747830665</v>
      </c>
      <c r="W15" s="102">
        <v>16.195386366207437</v>
      </c>
      <c r="DA15" s="131" t="s">
        <v>2759</v>
      </c>
    </row>
    <row r="16" spans="1:105" ht="12" customHeight="1" x14ac:dyDescent="0.25">
      <c r="A16" s="107" t="s">
        <v>121</v>
      </c>
      <c r="B16" s="105">
        <v>12.413171645759903</v>
      </c>
      <c r="C16" s="105">
        <v>11.629272172706152</v>
      </c>
      <c r="D16" s="105">
        <v>11.773167465344262</v>
      </c>
      <c r="E16" s="105">
        <v>11.946989403400574</v>
      </c>
      <c r="F16" s="105">
        <v>12.395903871261726</v>
      </c>
      <c r="G16" s="105">
        <v>12.968236113466146</v>
      </c>
      <c r="H16" s="105">
        <v>13.587742552825597</v>
      </c>
      <c r="I16" s="105">
        <v>13.961968900675409</v>
      </c>
      <c r="J16" s="105">
        <v>13.007522769204154</v>
      </c>
      <c r="K16" s="105">
        <v>13.702940529636852</v>
      </c>
      <c r="L16" s="105">
        <v>13.499766411027482</v>
      </c>
      <c r="M16" s="105">
        <v>13.248424761103299</v>
      </c>
      <c r="N16" s="105">
        <v>13.97445341063796</v>
      </c>
      <c r="O16" s="105">
        <v>13.619669303431227</v>
      </c>
      <c r="P16" s="105">
        <v>14.020217249085862</v>
      </c>
      <c r="Q16" s="105">
        <v>14.023767415977305</v>
      </c>
      <c r="R16" s="105">
        <v>14.526085713334123</v>
      </c>
      <c r="S16" s="105">
        <v>14.615489987785899</v>
      </c>
      <c r="T16" s="105">
        <v>14.607242955903308</v>
      </c>
      <c r="U16" s="105">
        <v>14.735478365907962</v>
      </c>
      <c r="V16" s="105">
        <v>13.635580383536952</v>
      </c>
      <c r="W16" s="105">
        <v>13.764744513410504</v>
      </c>
      <c r="DA16" s="132" t="s">
        <v>2760</v>
      </c>
    </row>
    <row r="17" spans="1:105" ht="12" customHeight="1" x14ac:dyDescent="0.25">
      <c r="A17" s="108" t="s">
        <v>53</v>
      </c>
      <c r="B17" s="99">
        <v>6.7335501973257994</v>
      </c>
      <c r="C17" s="99">
        <v>6.1221779034489376</v>
      </c>
      <c r="D17" s="99">
        <v>6.3064616936300455</v>
      </c>
      <c r="E17" s="99">
        <v>6.479802565218975</v>
      </c>
      <c r="F17" s="99">
        <v>6.3825235259645847</v>
      </c>
      <c r="G17" s="99">
        <v>6.7843314914895947</v>
      </c>
      <c r="H17" s="99">
        <v>7.1746764825868725</v>
      </c>
      <c r="I17" s="99">
        <v>7.6900745868682074</v>
      </c>
      <c r="J17" s="99">
        <v>6.5122301734827985</v>
      </c>
      <c r="K17" s="99">
        <v>7.0019263901531303</v>
      </c>
      <c r="L17" s="99">
        <v>6.9262690492386261</v>
      </c>
      <c r="M17" s="99">
        <v>6.6436774148333697</v>
      </c>
      <c r="N17" s="99">
        <v>7.1315533475517841</v>
      </c>
      <c r="O17" s="99">
        <v>6.0150317061550602</v>
      </c>
      <c r="P17" s="99">
        <v>5.8958837904888863</v>
      </c>
      <c r="Q17" s="99">
        <v>6.2429717970090293</v>
      </c>
      <c r="R17" s="99">
        <v>7.5170360581655773</v>
      </c>
      <c r="S17" s="99">
        <v>7.8396548767300214</v>
      </c>
      <c r="T17" s="99">
        <v>7.4330824489580598</v>
      </c>
      <c r="U17" s="99">
        <v>7.5856745409144137</v>
      </c>
      <c r="V17" s="99">
        <v>6.2339229095753703</v>
      </c>
      <c r="W17" s="99">
        <v>6.606830580430052</v>
      </c>
      <c r="DA17" s="63" t="s">
        <v>2761</v>
      </c>
    </row>
    <row r="18" spans="1:105" ht="12" customHeight="1" x14ac:dyDescent="0.25">
      <c r="A18" s="108" t="s">
        <v>52</v>
      </c>
      <c r="B18" s="99">
        <v>5.6796214484341032</v>
      </c>
      <c r="C18" s="99">
        <v>5.507094269257216</v>
      </c>
      <c r="D18" s="99">
        <v>5.4667057717142171</v>
      </c>
      <c r="E18" s="99">
        <v>5.4671868381816022</v>
      </c>
      <c r="F18" s="99">
        <v>6.0133803452971408</v>
      </c>
      <c r="G18" s="99">
        <v>6.1839046219765512</v>
      </c>
      <c r="H18" s="99">
        <v>6.4130660702387248</v>
      </c>
      <c r="I18" s="99">
        <v>6.2718943138072039</v>
      </c>
      <c r="J18" s="99">
        <v>6.4952925957213541</v>
      </c>
      <c r="K18" s="99">
        <v>6.7010141394837213</v>
      </c>
      <c r="L18" s="99">
        <v>6.5734973617888564</v>
      </c>
      <c r="M18" s="99">
        <v>6.6047473462699298</v>
      </c>
      <c r="N18" s="99">
        <v>6.8429000630861756</v>
      </c>
      <c r="O18" s="99">
        <v>7.6046375972761657</v>
      </c>
      <c r="P18" s="99">
        <v>8.1243334585969738</v>
      </c>
      <c r="Q18" s="99">
        <v>7.780795618968277</v>
      </c>
      <c r="R18" s="99">
        <v>7.0090496551685462</v>
      </c>
      <c r="S18" s="99">
        <v>6.7758351110558799</v>
      </c>
      <c r="T18" s="99">
        <v>7.1741605069452472</v>
      </c>
      <c r="U18" s="99">
        <v>7.1498038249935485</v>
      </c>
      <c r="V18" s="99">
        <v>7.4016574739615848</v>
      </c>
      <c r="W18" s="99">
        <v>7.1579139329804491</v>
      </c>
      <c r="DA18" s="63" t="s">
        <v>2762</v>
      </c>
    </row>
    <row r="19" spans="1:105" ht="12" customHeight="1" x14ac:dyDescent="0.25">
      <c r="A19" s="121" t="s">
        <v>54</v>
      </c>
      <c r="B19" s="123">
        <v>2.4789235682108219</v>
      </c>
      <c r="C19" s="123">
        <v>2.4568510803115609</v>
      </c>
      <c r="D19" s="123">
        <v>2.4098428926413211</v>
      </c>
      <c r="E19" s="123">
        <v>2.6148398886194668</v>
      </c>
      <c r="F19" s="123">
        <v>2.6293480910739331</v>
      </c>
      <c r="G19" s="123">
        <v>2.728480369621018</v>
      </c>
      <c r="H19" s="123">
        <v>2.6424705062404725</v>
      </c>
      <c r="I19" s="123">
        <v>2.589222082795696</v>
      </c>
      <c r="J19" s="123">
        <v>2.2605974148482133</v>
      </c>
      <c r="K19" s="123">
        <v>2.3480323203150255</v>
      </c>
      <c r="L19" s="123">
        <v>2.3327536234496842</v>
      </c>
      <c r="M19" s="123">
        <v>2.2056994575362197</v>
      </c>
      <c r="N19" s="123">
        <v>2.3086750243623779</v>
      </c>
      <c r="O19" s="123">
        <v>2.3187889282732361</v>
      </c>
      <c r="P19" s="123">
        <v>2.3586478453255286</v>
      </c>
      <c r="Q19" s="123">
        <v>2.4512338255986719</v>
      </c>
      <c r="R19" s="123">
        <v>2.4462672260025875</v>
      </c>
      <c r="S19" s="123">
        <v>2.437160041076567</v>
      </c>
      <c r="T19" s="123">
        <v>2.4243395917578918</v>
      </c>
      <c r="U19" s="123">
        <v>2.390708467020501</v>
      </c>
      <c r="V19" s="123">
        <v>2.4811517810071977</v>
      </c>
      <c r="W19" s="123">
        <v>2.43457031663484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3.0550683360229112</v>
      </c>
      <c r="C21" s="99">
        <v>2.9556515747639076</v>
      </c>
      <c r="D21" s="99">
        <v>2.9381687398101204</v>
      </c>
      <c r="E21" s="99">
        <v>3.2700947696586091</v>
      </c>
      <c r="F21" s="99">
        <v>3.2490959014772605</v>
      </c>
      <c r="G21" s="99">
        <v>3.1904892983837292</v>
      </c>
      <c r="H21" s="99">
        <v>3.3137005153956771</v>
      </c>
      <c r="I21" s="99">
        <v>3.2582302603363464</v>
      </c>
      <c r="J21" s="99">
        <v>2.763932849985157</v>
      </c>
      <c r="K21" s="99">
        <v>2.9669239578199909</v>
      </c>
      <c r="L21" s="99">
        <v>2.8478018448720333</v>
      </c>
      <c r="M21" s="99">
        <v>2.8361900364448447</v>
      </c>
      <c r="N21" s="99">
        <v>2.8625550767636714</v>
      </c>
      <c r="O21" s="99">
        <v>2.8341399603990931</v>
      </c>
      <c r="P21" s="99">
        <v>3.0876782574046362</v>
      </c>
      <c r="Q21" s="99">
        <v>2.9695966021570439</v>
      </c>
      <c r="R21" s="99">
        <v>3.1747519897547116</v>
      </c>
      <c r="S21" s="99">
        <v>3.1213093883454848</v>
      </c>
      <c r="T21" s="99">
        <v>3.0938447974795142</v>
      </c>
      <c r="U21" s="99">
        <v>3.2127935144692721</v>
      </c>
      <c r="V21" s="99">
        <v>3.0875566597245836</v>
      </c>
      <c r="W21" s="99">
        <v>3.2224837815643057</v>
      </c>
      <c r="DA21" s="63" t="s">
        <v>2765</v>
      </c>
    </row>
    <row r="22" spans="1:105" ht="12" customHeight="1" x14ac:dyDescent="0.25">
      <c r="A22" s="109" t="s">
        <v>120</v>
      </c>
      <c r="B22" s="110">
        <v>2.4567505568900878</v>
      </c>
      <c r="C22" s="110">
        <v>2.4368542133737496</v>
      </c>
      <c r="D22" s="110">
        <v>2.3880777225089869</v>
      </c>
      <c r="E22" s="110">
        <v>2.5871667062134271</v>
      </c>
      <c r="F22" s="110">
        <v>2.6010486530012091</v>
      </c>
      <c r="G22" s="110">
        <v>2.7055781209836649</v>
      </c>
      <c r="H22" s="110">
        <v>2.6031188259460127</v>
      </c>
      <c r="I22" s="110">
        <v>2.5441736702540894</v>
      </c>
      <c r="J22" s="110">
        <v>2.2242840679470541</v>
      </c>
      <c r="K22" s="110">
        <v>2.3004449782197969</v>
      </c>
      <c r="L22" s="110">
        <v>2.2924864582766595</v>
      </c>
      <c r="M22" s="110">
        <v>2.1554677929579107</v>
      </c>
      <c r="N22" s="110">
        <v>2.2637494903120299</v>
      </c>
      <c r="O22" s="110">
        <v>2.2771492585332638</v>
      </c>
      <c r="P22" s="110">
        <v>2.2996526193088562</v>
      </c>
      <c r="Q22" s="110">
        <v>2.4098935668715038</v>
      </c>
      <c r="R22" s="110">
        <v>2.3882077862053674</v>
      </c>
      <c r="S22" s="110">
        <v>2.3828422958960398</v>
      </c>
      <c r="T22" s="110">
        <v>2.371097068536308</v>
      </c>
      <c r="U22" s="110">
        <v>2.3250653787496107</v>
      </c>
      <c r="V22" s="110">
        <v>2.4332456029363332</v>
      </c>
      <c r="W22" s="110">
        <v>2.3765330512845741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192.69079190863457</v>
      </c>
      <c r="C24" s="118">
        <f t="shared" si="7"/>
        <v>196.07012174311484</v>
      </c>
      <c r="D24" s="118">
        <f t="shared" si="7"/>
        <v>232.22785588475895</v>
      </c>
      <c r="E24" s="118">
        <f t="shared" si="7"/>
        <v>153.55314054150867</v>
      </c>
      <c r="F24" s="118">
        <f t="shared" si="7"/>
        <v>146.45894933390147</v>
      </c>
      <c r="G24" s="118">
        <f t="shared" si="7"/>
        <v>184.88051122297767</v>
      </c>
      <c r="H24" s="118">
        <f t="shared" si="7"/>
        <v>166.52269140211618</v>
      </c>
      <c r="I24" s="118">
        <f t="shared" si="7"/>
        <v>149.15132966099821</v>
      </c>
      <c r="J24" s="118">
        <f t="shared" si="7"/>
        <v>156.55833963090939</v>
      </c>
      <c r="K24" s="118">
        <f t="shared" si="7"/>
        <v>155.82478263026414</v>
      </c>
      <c r="L24" s="118">
        <f t="shared" si="7"/>
        <v>176.27995795643938</v>
      </c>
      <c r="M24" s="118">
        <f t="shared" si="7"/>
        <v>140.52312157410552</v>
      </c>
      <c r="N24" s="118">
        <f t="shared" si="7"/>
        <v>147.29039331558215</v>
      </c>
      <c r="O24" s="118">
        <f t="shared" si="7"/>
        <v>160.12573137614979</v>
      </c>
      <c r="P24" s="118">
        <f t="shared" si="7"/>
        <v>132.44609530702266</v>
      </c>
      <c r="Q24" s="118">
        <f t="shared" si="7"/>
        <v>136.98904427877531</v>
      </c>
      <c r="R24" s="118">
        <f t="shared" ref="R24:V24" si="8">R25+R28+R30+R39</f>
        <v>142.42362991453902</v>
      </c>
      <c r="S24" s="118">
        <f t="shared" si="8"/>
        <v>143.20430608826899</v>
      </c>
      <c r="T24" s="118">
        <f t="shared" si="8"/>
        <v>137.76056666011468</v>
      </c>
      <c r="U24" s="118">
        <f t="shared" si="8"/>
        <v>126.39065411342935</v>
      </c>
      <c r="V24" s="118">
        <f t="shared" si="8"/>
        <v>134.64338133647126</v>
      </c>
      <c r="W24" s="118">
        <f t="shared" ref="W24" si="9">W25+W28+W30+W39</f>
        <v>141.13940800780691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174.54498224362968</v>
      </c>
      <c r="C25" s="123">
        <f t="shared" si="10"/>
        <v>178.74585444269005</v>
      </c>
      <c r="D25" s="123">
        <f t="shared" si="10"/>
        <v>214.89522460220994</v>
      </c>
      <c r="E25" s="123">
        <f t="shared" si="10"/>
        <v>135.88353211958534</v>
      </c>
      <c r="F25" s="123">
        <f t="shared" si="10"/>
        <v>128.05273064033406</v>
      </c>
      <c r="G25" s="123">
        <f t="shared" si="10"/>
        <v>165.79734115218773</v>
      </c>
      <c r="H25" s="123">
        <f t="shared" si="10"/>
        <v>146.72688568326484</v>
      </c>
      <c r="I25" s="123">
        <f t="shared" si="10"/>
        <v>129.22355888541136</v>
      </c>
      <c r="J25" s="123">
        <f t="shared" si="10"/>
        <v>137.88353401502803</v>
      </c>
      <c r="K25" s="123">
        <f t="shared" si="10"/>
        <v>136.27373891759515</v>
      </c>
      <c r="L25" s="123">
        <f t="shared" si="10"/>
        <v>157.06602878120987</v>
      </c>
      <c r="M25" s="123">
        <f t="shared" si="10"/>
        <v>121.7910297129682</v>
      </c>
      <c r="N25" s="123">
        <f t="shared" si="10"/>
        <v>127.84179286018706</v>
      </c>
      <c r="O25" s="123">
        <f t="shared" si="10"/>
        <v>140.87511605415708</v>
      </c>
      <c r="P25" s="123">
        <f t="shared" si="10"/>
        <v>112.64829556056914</v>
      </c>
      <c r="Q25" s="123">
        <f t="shared" si="10"/>
        <v>117.51413225275658</v>
      </c>
      <c r="R25" s="123">
        <f t="shared" ref="R25:V25" si="11">SUM(R26:R27)</f>
        <v>122.72984551276568</v>
      </c>
      <c r="S25" s="123">
        <f t="shared" si="11"/>
        <v>123.78112495949777</v>
      </c>
      <c r="T25" s="123">
        <f t="shared" si="11"/>
        <v>118.58015189205808</v>
      </c>
      <c r="U25" s="123">
        <f t="shared" si="11"/>
        <v>107.34937274564113</v>
      </c>
      <c r="V25" s="123">
        <f t="shared" si="11"/>
        <v>116.75192436996082</v>
      </c>
      <c r="W25" s="123">
        <f t="shared" ref="W25" si="12">SUM(W26:W27)</f>
        <v>123.26967713362663</v>
      </c>
      <c r="DA25" s="130" t="s">
        <v>2768</v>
      </c>
    </row>
    <row r="26" spans="1:105" ht="12" customHeight="1" x14ac:dyDescent="0.25">
      <c r="A26" s="97" t="s">
        <v>74</v>
      </c>
      <c r="B26" s="99">
        <v>172.53459841867081</v>
      </c>
      <c r="C26" s="99">
        <v>176.71738360737075</v>
      </c>
      <c r="D26" s="99">
        <v>212.49418024760936</v>
      </c>
      <c r="E26" s="99">
        <v>134.3813653464604</v>
      </c>
      <c r="F26" s="99">
        <v>126.60440206946964</v>
      </c>
      <c r="G26" s="99">
        <v>163.89244629288973</v>
      </c>
      <c r="H26" s="99">
        <v>145.0417649399069</v>
      </c>
      <c r="I26" s="99">
        <v>127.73651911292022</v>
      </c>
      <c r="J26" s="99">
        <v>136.27687953559862</v>
      </c>
      <c r="K26" s="99">
        <v>134.68143569071756</v>
      </c>
      <c r="L26" s="99">
        <v>155.22889294674181</v>
      </c>
      <c r="M26" s="99">
        <v>120.36324959163311</v>
      </c>
      <c r="N26" s="99">
        <v>126.32931867512724</v>
      </c>
      <c r="O26" s="99">
        <v>139.19248978990618</v>
      </c>
      <c r="P26" s="99">
        <v>111.30028905856817</v>
      </c>
      <c r="Q26" s="99">
        <v>116.10301292123465</v>
      </c>
      <c r="R26" s="99">
        <v>121.23337391952958</v>
      </c>
      <c r="S26" s="99">
        <v>122.2467688716944</v>
      </c>
      <c r="T26" s="99">
        <v>117.07781231915621</v>
      </c>
      <c r="U26" s="99">
        <v>105.95639136797216</v>
      </c>
      <c r="V26" s="99">
        <v>115.21592544152865</v>
      </c>
      <c r="W26" s="99">
        <v>121.59532336157409</v>
      </c>
      <c r="DA26" s="63" t="s">
        <v>2769</v>
      </c>
    </row>
    <row r="27" spans="1:105" ht="12" customHeight="1" x14ac:dyDescent="0.25">
      <c r="A27" s="97" t="s">
        <v>53</v>
      </c>
      <c r="B27" s="99">
        <v>2.0103838249588675</v>
      </c>
      <c r="C27" s="99">
        <v>2.0284708353192906</v>
      </c>
      <c r="D27" s="99">
        <v>2.4010443546005815</v>
      </c>
      <c r="E27" s="99">
        <v>1.5021667731249326</v>
      </c>
      <c r="F27" s="99">
        <v>1.4483285708644171</v>
      </c>
      <c r="G27" s="99">
        <v>1.9048948592980104</v>
      </c>
      <c r="H27" s="99">
        <v>1.6851207433579296</v>
      </c>
      <c r="I27" s="99">
        <v>1.4870397724911402</v>
      </c>
      <c r="J27" s="99">
        <v>1.6066544794294038</v>
      </c>
      <c r="K27" s="99">
        <v>1.5923032268775976</v>
      </c>
      <c r="L27" s="99">
        <v>1.8371358344680548</v>
      </c>
      <c r="M27" s="99">
        <v>1.4277801213350934</v>
      </c>
      <c r="N27" s="99">
        <v>1.5124741850598098</v>
      </c>
      <c r="O27" s="99">
        <v>1.6826262642509067</v>
      </c>
      <c r="P27" s="99">
        <v>1.3480065020009644</v>
      </c>
      <c r="Q27" s="99">
        <v>1.4111193315219257</v>
      </c>
      <c r="R27" s="99">
        <v>1.4964715932361017</v>
      </c>
      <c r="S27" s="99">
        <v>1.5343560878033786</v>
      </c>
      <c r="T27" s="99">
        <v>1.5023395729018756</v>
      </c>
      <c r="U27" s="99">
        <v>1.3929813776689763</v>
      </c>
      <c r="V27" s="99">
        <v>1.535998928432168</v>
      </c>
      <c r="W27" s="99">
        <v>1.6743537720525428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1.5996251228758855E-2</v>
      </c>
      <c r="C28" s="123">
        <f t="shared" si="13"/>
        <v>2.0083169997055367E-2</v>
      </c>
      <c r="D28" s="123">
        <f t="shared" si="13"/>
        <v>2.3895814221972199E-2</v>
      </c>
      <c r="E28" s="123">
        <f t="shared" si="13"/>
        <v>6.4869552813522469E-2</v>
      </c>
      <c r="F28" s="123">
        <f t="shared" si="13"/>
        <v>2.6541656048764357E-2</v>
      </c>
      <c r="G28" s="123">
        <f t="shared" si="13"/>
        <v>3.5420111176454605E-2</v>
      </c>
      <c r="H28" s="123">
        <f t="shared" si="13"/>
        <v>9.9408931344797544E-2</v>
      </c>
      <c r="I28" s="123">
        <f t="shared" si="13"/>
        <v>5.3342443560537335E-2</v>
      </c>
      <c r="J28" s="123">
        <f t="shared" si="13"/>
        <v>6.8184109748831948E-2</v>
      </c>
      <c r="K28" s="123">
        <f t="shared" si="13"/>
        <v>8.0567413105031127E-2</v>
      </c>
      <c r="L28" s="123">
        <f t="shared" si="13"/>
        <v>0.11249880821231643</v>
      </c>
      <c r="M28" s="123">
        <f t="shared" si="13"/>
        <v>8.9199899569090288E-2</v>
      </c>
      <c r="N28" s="123">
        <f t="shared" si="13"/>
        <v>8.7279459031167586E-2</v>
      </c>
      <c r="O28" s="123">
        <f t="shared" si="13"/>
        <v>8.3690388247739569E-2</v>
      </c>
      <c r="P28" s="123">
        <f t="shared" si="13"/>
        <v>6.1254629846370659E-2</v>
      </c>
      <c r="Q28" s="123">
        <f t="shared" si="13"/>
        <v>8.7660579754992043E-2</v>
      </c>
      <c r="R28" s="123">
        <f t="shared" si="13"/>
        <v>7.7395598635801768E-2</v>
      </c>
      <c r="S28" s="123">
        <f t="shared" si="13"/>
        <v>7.7375588490552399E-2</v>
      </c>
      <c r="T28" s="123">
        <f t="shared" si="13"/>
        <v>8.0736602498790458E-2</v>
      </c>
      <c r="U28" s="123">
        <f t="shared" si="13"/>
        <v>8.652444211882579E-2</v>
      </c>
      <c r="V28" s="123">
        <f t="shared" si="13"/>
        <v>0.13947390055647407</v>
      </c>
      <c r="W28" s="123">
        <f t="shared" si="13"/>
        <v>0.14424609609211092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1.5996251228758855E-2</v>
      </c>
      <c r="C29" s="99">
        <f>RES_hhdet_fech!C29/RES_summary!C$19</f>
        <v>2.0083169997055367E-2</v>
      </c>
      <c r="D29" s="99">
        <f>RES_hhdet_fech!D29/RES_summary!D$19</f>
        <v>2.3895814221972199E-2</v>
      </c>
      <c r="E29" s="99">
        <f>RES_hhdet_fech!E29/RES_summary!E$19</f>
        <v>6.4869552813522469E-2</v>
      </c>
      <c r="F29" s="99">
        <f>RES_hhdet_fech!F29/RES_summary!F$19</f>
        <v>2.6541656048764357E-2</v>
      </c>
      <c r="G29" s="99">
        <f>RES_hhdet_fech!G29/RES_summary!G$19</f>
        <v>3.5420111176454605E-2</v>
      </c>
      <c r="H29" s="99">
        <f>RES_hhdet_fech!H29/RES_summary!H$19</f>
        <v>9.9408931344797544E-2</v>
      </c>
      <c r="I29" s="99">
        <f>RES_hhdet_fech!I29/RES_summary!I$19</f>
        <v>5.3342443560537335E-2</v>
      </c>
      <c r="J29" s="99">
        <f>RES_hhdet_fech!J29/RES_summary!J$19</f>
        <v>6.8184109748831948E-2</v>
      </c>
      <c r="K29" s="99">
        <f>RES_hhdet_fech!K29/RES_summary!K$19</f>
        <v>8.0567413105031127E-2</v>
      </c>
      <c r="L29" s="99">
        <f>RES_hhdet_fech!L29/RES_summary!L$19</f>
        <v>0.11249880821231643</v>
      </c>
      <c r="M29" s="99">
        <f>RES_hhdet_fech!M29/RES_summary!M$19</f>
        <v>8.9199899569090288E-2</v>
      </c>
      <c r="N29" s="99">
        <f>RES_hhdet_fech!N29/RES_summary!N$19</f>
        <v>8.7279459031167586E-2</v>
      </c>
      <c r="O29" s="99">
        <f>RES_hhdet_fech!O29/RES_summary!O$19</f>
        <v>8.3690388247739569E-2</v>
      </c>
      <c r="P29" s="99">
        <f>RES_hhdet_fech!P29/RES_summary!P$19</f>
        <v>6.1254629846370659E-2</v>
      </c>
      <c r="Q29" s="99">
        <f>RES_hhdet_fech!Q29/RES_summary!Q$19</f>
        <v>8.7660579754992043E-2</v>
      </c>
      <c r="R29" s="99">
        <f>RES_hhdet_fech!R29/RES_summary!R$19</f>
        <v>7.7395598635801768E-2</v>
      </c>
      <c r="S29" s="99">
        <f>RES_hhdet_fech!S29/RES_summary!S$19</f>
        <v>7.7375588490552399E-2</v>
      </c>
      <c r="T29" s="99">
        <f>RES_hhdet_fech!T29/RES_summary!T$19</f>
        <v>8.0736602498790458E-2</v>
      </c>
      <c r="U29" s="99">
        <f>RES_hhdet_fech!U29/RES_summary!U$19</f>
        <v>8.652444211882579E-2</v>
      </c>
      <c r="V29" s="99">
        <f>RES_hhdet_fech!V29/RES_summary!V$19</f>
        <v>0.13947390055647407</v>
      </c>
      <c r="W29" s="99">
        <f>RES_hhdet_fech!W29/RES_summary!W$19</f>
        <v>0.14424609609211092</v>
      </c>
      <c r="DA29" s="63" t="s">
        <v>2772</v>
      </c>
    </row>
    <row r="30" spans="1:105" ht="12" customHeight="1" x14ac:dyDescent="0.25">
      <c r="A30" s="121" t="s">
        <v>55</v>
      </c>
      <c r="B30" s="123">
        <v>15.650895283930877</v>
      </c>
      <c r="C30" s="123">
        <v>14.846871439380603</v>
      </c>
      <c r="D30" s="123">
        <v>14.901684979262486</v>
      </c>
      <c r="E30" s="123">
        <v>14.995955072553009</v>
      </c>
      <c r="F30" s="123">
        <v>15.75821937493942</v>
      </c>
      <c r="G30" s="123">
        <v>16.329665052363865</v>
      </c>
      <c r="H30" s="123">
        <v>17.057645222247299</v>
      </c>
      <c r="I30" s="123">
        <v>17.286291460471812</v>
      </c>
      <c r="J30" s="123">
        <v>16.346030559772124</v>
      </c>
      <c r="K30" s="123">
        <v>17.122518598289474</v>
      </c>
      <c r="L30" s="123">
        <v>16.769624221932574</v>
      </c>
      <c r="M30" s="123">
        <v>16.43984479121924</v>
      </c>
      <c r="N30" s="123">
        <v>17.058731311825166</v>
      </c>
      <c r="O30" s="123">
        <v>16.853941180469409</v>
      </c>
      <c r="P30" s="123">
        <v>17.385647197547861</v>
      </c>
      <c r="Q30" s="123">
        <v>16.939974060413039</v>
      </c>
      <c r="R30" s="123">
        <v>17.171589731626227</v>
      </c>
      <c r="S30" s="123">
        <v>16.914507437771054</v>
      </c>
      <c r="T30" s="123">
        <v>16.695959163165931</v>
      </c>
      <c r="U30" s="123">
        <v>16.60391767707689</v>
      </c>
      <c r="V30" s="123">
        <v>15.339304791382553</v>
      </c>
      <c r="W30" s="123">
        <v>15.332250059683986</v>
      </c>
      <c r="DA30" s="130" t="s">
        <v>2773</v>
      </c>
    </row>
    <row r="31" spans="1:105" ht="12" customHeight="1" x14ac:dyDescent="0.25">
      <c r="A31" s="97" t="s">
        <v>141</v>
      </c>
      <c r="B31" s="99">
        <v>17.143304305690368</v>
      </c>
      <c r="C31" s="99">
        <v>16.474542616032075</v>
      </c>
      <c r="D31" s="99">
        <v>16.467525048028918</v>
      </c>
      <c r="E31" s="99">
        <v>16.13648745845769</v>
      </c>
      <c r="F31" s="99">
        <v>17.164136991768718</v>
      </c>
      <c r="G31" s="99">
        <v>17.70274674258123</v>
      </c>
      <c r="H31" s="99">
        <v>18.931166468252485</v>
      </c>
      <c r="I31" s="99">
        <v>19.037789855342265</v>
      </c>
      <c r="J31" s="99">
        <v>17.840657924904548</v>
      </c>
      <c r="K31" s="99">
        <v>19.329821952671455</v>
      </c>
      <c r="L31" s="99">
        <v>19.037355995388612</v>
      </c>
      <c r="M31" s="99">
        <v>18.722834547937452</v>
      </c>
      <c r="N31" s="99">
        <v>18.609708645243735</v>
      </c>
      <c r="O31" s="99">
        <v>18.222065363105234</v>
      </c>
      <c r="P31" s="99">
        <v>19.494291279281825</v>
      </c>
      <c r="Q31" s="99">
        <v>17.693070923125077</v>
      </c>
      <c r="R31" s="99">
        <v>19.084639981772469</v>
      </c>
      <c r="S31" s="99">
        <v>18.016248348321525</v>
      </c>
      <c r="T31" s="99">
        <v>16.85578835601881</v>
      </c>
      <c r="U31" s="99">
        <v>16.849951478917699</v>
      </c>
      <c r="V31" s="99">
        <v>15.289575258908389</v>
      </c>
      <c r="W31" s="99">
        <v>15.505537513402208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13.584762688388308</v>
      </c>
      <c r="H32" s="99">
        <v>14.636262564615931</v>
      </c>
      <c r="I32" s="99">
        <v>14.929375769714969</v>
      </c>
      <c r="J32" s="99">
        <v>13.66465232268966</v>
      </c>
      <c r="K32" s="99">
        <v>14.695440935846484</v>
      </c>
      <c r="L32" s="99">
        <v>14.565479063794445</v>
      </c>
      <c r="M32" s="99">
        <v>14.277825911165259</v>
      </c>
      <c r="N32" s="99">
        <v>14.42891337950908</v>
      </c>
      <c r="O32" s="99">
        <v>13.908880341496079</v>
      </c>
      <c r="P32" s="99">
        <v>14.854255384822627</v>
      </c>
      <c r="Q32" s="99">
        <v>13.862141980681081</v>
      </c>
      <c r="R32" s="99">
        <v>15.394811545923742</v>
      </c>
      <c r="S32" s="99">
        <v>14.754300888265361</v>
      </c>
      <c r="T32" s="99">
        <v>13.819052865008283</v>
      </c>
      <c r="U32" s="99">
        <v>14.252930172673306</v>
      </c>
      <c r="V32" s="99">
        <v>12.862538167394419</v>
      </c>
      <c r="W32" s="99">
        <v>13.247419441279227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7.4456187636966078</v>
      </c>
      <c r="H33" s="102">
        <v>8.112639646277465</v>
      </c>
      <c r="I33" s="102">
        <v>8.6275529288476509</v>
      </c>
      <c r="J33" s="102">
        <v>7.2249632758743454</v>
      </c>
      <c r="K33" s="102">
        <v>7.8786653584924915</v>
      </c>
      <c r="L33" s="102">
        <v>7.8336060763333171</v>
      </c>
      <c r="M33" s="102">
        <v>7.4890750487112241</v>
      </c>
      <c r="N33" s="102">
        <v>7.6762908369116243</v>
      </c>
      <c r="O33" s="102">
        <v>6.3921461556837817</v>
      </c>
      <c r="P33" s="102">
        <v>6.4608343394616385</v>
      </c>
      <c r="Q33" s="102">
        <v>6.4170599976711937</v>
      </c>
      <c r="R33" s="102">
        <v>8.1470712455467549</v>
      </c>
      <c r="S33" s="102">
        <v>8.0173483810785982</v>
      </c>
      <c r="T33" s="102">
        <v>6.9956887934034597</v>
      </c>
      <c r="U33" s="102">
        <v>7.2736904762428143</v>
      </c>
      <c r="V33" s="102">
        <v>5.7336134057159969</v>
      </c>
      <c r="W33" s="102">
        <v>6.1932392673192416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6.1391439246917008</v>
      </c>
      <c r="H34" s="105">
        <v>6.5236229183384653</v>
      </c>
      <c r="I34" s="105">
        <v>6.3018228408673211</v>
      </c>
      <c r="J34" s="105">
        <v>6.4396890468153147</v>
      </c>
      <c r="K34" s="105">
        <v>6.8167755773539938</v>
      </c>
      <c r="L34" s="105">
        <v>6.7318729874611272</v>
      </c>
      <c r="M34" s="105">
        <v>6.7887508624540338</v>
      </c>
      <c r="N34" s="105">
        <v>6.752622542597452</v>
      </c>
      <c r="O34" s="105">
        <v>7.5167341858122985</v>
      </c>
      <c r="P34" s="105">
        <v>8.3934210453609879</v>
      </c>
      <c r="Q34" s="105">
        <v>7.4450819830098869</v>
      </c>
      <c r="R34" s="105">
        <v>7.2477403003769849</v>
      </c>
      <c r="S34" s="105">
        <v>6.736952507186766</v>
      </c>
      <c r="T34" s="105">
        <v>6.8233640716048267</v>
      </c>
      <c r="U34" s="105">
        <v>6.9792396964304926</v>
      </c>
      <c r="V34" s="105">
        <v>7.128924761678423</v>
      </c>
      <c r="W34" s="105">
        <v>7.0541801739599856</v>
      </c>
      <c r="DA34" s="132" t="s">
        <v>2777</v>
      </c>
    </row>
    <row r="35" spans="1:105" ht="12" customHeight="1" x14ac:dyDescent="0.25">
      <c r="A35" s="106" t="s">
        <v>122</v>
      </c>
      <c r="B35" s="102">
        <v>15.536341377777894</v>
      </c>
      <c r="C35" s="102">
        <v>14.732528844183289</v>
      </c>
      <c r="D35" s="102">
        <v>14.79219332522333</v>
      </c>
      <c r="E35" s="102">
        <v>14.914592731322447</v>
      </c>
      <c r="F35" s="102">
        <v>15.54254678620461</v>
      </c>
      <c r="G35" s="102">
        <v>16.064296798183797</v>
      </c>
      <c r="H35" s="102">
        <v>16.70913040693949</v>
      </c>
      <c r="I35" s="102">
        <v>17.0362053543173</v>
      </c>
      <c r="J35" s="102">
        <v>16.1971860175167</v>
      </c>
      <c r="K35" s="102">
        <v>16.993499554460687</v>
      </c>
      <c r="L35" s="102">
        <v>16.696596733450054</v>
      </c>
      <c r="M35" s="102">
        <v>16.418829287566368</v>
      </c>
      <c r="N35" s="102">
        <v>17.175687438948316</v>
      </c>
      <c r="O35" s="102">
        <v>17.094341912170567</v>
      </c>
      <c r="P35" s="102">
        <v>17.593809408075519</v>
      </c>
      <c r="Q35" s="102">
        <v>17.34727410215217</v>
      </c>
      <c r="R35" s="102">
        <v>17.396583644200973</v>
      </c>
      <c r="S35" s="102">
        <v>17.25233464468376</v>
      </c>
      <c r="T35" s="102">
        <v>17.147835869014536</v>
      </c>
      <c r="U35" s="102">
        <v>17.003845870851443</v>
      </c>
      <c r="V35" s="102">
        <v>15.750566636170102</v>
      </c>
      <c r="W35" s="102">
        <v>15.69185226226088</v>
      </c>
      <c r="DA35" s="131" t="s">
        <v>2778</v>
      </c>
    </row>
    <row r="36" spans="1:105" ht="12" customHeight="1" x14ac:dyDescent="0.25">
      <c r="A36" s="107" t="s">
        <v>121</v>
      </c>
      <c r="B36" s="105">
        <v>12.413171645759908</v>
      </c>
      <c r="C36" s="105">
        <v>11.634238793112832</v>
      </c>
      <c r="D36" s="105">
        <v>11.763060568306155</v>
      </c>
      <c r="E36" s="105">
        <v>11.92292284812819</v>
      </c>
      <c r="F36" s="105">
        <v>12.373529943705369</v>
      </c>
      <c r="G36" s="105">
        <v>12.938661042176923</v>
      </c>
      <c r="H36" s="105">
        <v>13.5575958418019</v>
      </c>
      <c r="I36" s="105">
        <v>13.961710394135102</v>
      </c>
      <c r="J36" s="105">
        <v>13.024657855347318</v>
      </c>
      <c r="K36" s="105">
        <v>13.715108592967985</v>
      </c>
      <c r="L36" s="105">
        <v>13.508193153315242</v>
      </c>
      <c r="M36" s="105">
        <v>13.252734510510711</v>
      </c>
      <c r="N36" s="105">
        <v>13.971574328420708</v>
      </c>
      <c r="O36" s="105">
        <v>13.621412500244539</v>
      </c>
      <c r="P36" s="105">
        <v>13.973039166853908</v>
      </c>
      <c r="Q36" s="105">
        <v>13.951677707130347</v>
      </c>
      <c r="R36" s="105">
        <v>14.419571799268326</v>
      </c>
      <c r="S36" s="105">
        <v>14.467102463561188</v>
      </c>
      <c r="T36" s="105">
        <v>14.402433069789028</v>
      </c>
      <c r="U36" s="105">
        <v>14.462697389214792</v>
      </c>
      <c r="V36" s="105">
        <v>13.306896119351045</v>
      </c>
      <c r="W36" s="105">
        <v>13.431297281101379</v>
      </c>
      <c r="DA36" s="132" t="s">
        <v>2779</v>
      </c>
    </row>
    <row r="37" spans="1:105" ht="12" customHeight="1" x14ac:dyDescent="0.25">
      <c r="A37" s="108" t="s">
        <v>53</v>
      </c>
      <c r="B37" s="99">
        <v>6.7335501973258003</v>
      </c>
      <c r="C37" s="99">
        <v>6.1269588725110395</v>
      </c>
      <c r="D37" s="99">
        <v>6.2969215139945653</v>
      </c>
      <c r="E37" s="99">
        <v>6.4573628434305137</v>
      </c>
      <c r="F37" s="99">
        <v>6.3625891497079827</v>
      </c>
      <c r="G37" s="99">
        <v>6.7601897016954418</v>
      </c>
      <c r="H37" s="99">
        <v>7.154483805647442</v>
      </c>
      <c r="I37" s="99">
        <v>7.6905878153021545</v>
      </c>
      <c r="J37" s="99">
        <v>6.5236041443621291</v>
      </c>
      <c r="K37" s="99">
        <v>7.0084907249225683</v>
      </c>
      <c r="L37" s="99">
        <v>6.9285880206261918</v>
      </c>
      <c r="M37" s="99">
        <v>6.6410976883804134</v>
      </c>
      <c r="N37" s="99">
        <v>7.1209140380194738</v>
      </c>
      <c r="O37" s="99">
        <v>6.0050384699270181</v>
      </c>
      <c r="P37" s="99">
        <v>5.8543260677839761</v>
      </c>
      <c r="Q37" s="99">
        <v>6.1960733739452074</v>
      </c>
      <c r="R37" s="99">
        <v>7.4506087494335667</v>
      </c>
      <c r="S37" s="99">
        <v>7.7440830882092948</v>
      </c>
      <c r="T37" s="99">
        <v>7.2981980671636144</v>
      </c>
      <c r="U37" s="99">
        <v>7.3976278681940792</v>
      </c>
      <c r="V37" s="99">
        <v>6.0169143847381212</v>
      </c>
      <c r="W37" s="99">
        <v>6.4068724265365455</v>
      </c>
      <c r="DA37" s="63" t="s">
        <v>2780</v>
      </c>
    </row>
    <row r="38" spans="1:105" ht="12" customHeight="1" x14ac:dyDescent="0.25">
      <c r="A38" s="108" t="s">
        <v>52</v>
      </c>
      <c r="B38" s="99">
        <v>5.6796214484341059</v>
      </c>
      <c r="C38" s="99">
        <v>5.5072799206017917</v>
      </c>
      <c r="D38" s="99">
        <v>5.4661390543115891</v>
      </c>
      <c r="E38" s="99">
        <v>5.4655600046976751</v>
      </c>
      <c r="F38" s="99">
        <v>6.0109407939973867</v>
      </c>
      <c r="G38" s="99">
        <v>6.1784713404814804</v>
      </c>
      <c r="H38" s="99">
        <v>6.4031120361544582</v>
      </c>
      <c r="I38" s="99">
        <v>6.2711225788329461</v>
      </c>
      <c r="J38" s="99">
        <v>6.5010537109851887</v>
      </c>
      <c r="K38" s="99">
        <v>6.7066178680454183</v>
      </c>
      <c r="L38" s="99">
        <v>6.579605132689049</v>
      </c>
      <c r="M38" s="99">
        <v>6.6116368221302952</v>
      </c>
      <c r="N38" s="99">
        <v>6.8506602904012315</v>
      </c>
      <c r="O38" s="99">
        <v>7.6163740303175205</v>
      </c>
      <c r="P38" s="99">
        <v>8.1187130990699323</v>
      </c>
      <c r="Q38" s="99">
        <v>7.7556043331851408</v>
      </c>
      <c r="R38" s="99">
        <v>6.968963049834759</v>
      </c>
      <c r="S38" s="99">
        <v>6.7230193753518943</v>
      </c>
      <c r="T38" s="99">
        <v>7.1042350026254164</v>
      </c>
      <c r="U38" s="99">
        <v>7.0650695210207113</v>
      </c>
      <c r="V38" s="99">
        <v>7.2899817346129234</v>
      </c>
      <c r="W38" s="99">
        <v>7.0244248545648338</v>
      </c>
      <c r="DA38" s="63" t="s">
        <v>2781</v>
      </c>
    </row>
    <row r="39" spans="1:105" ht="12" customHeight="1" x14ac:dyDescent="0.25">
      <c r="A39" s="121" t="s">
        <v>54</v>
      </c>
      <c r="B39" s="123">
        <v>2.4789181298452636</v>
      </c>
      <c r="C39" s="123">
        <v>2.4573126910471261</v>
      </c>
      <c r="D39" s="123">
        <v>2.4070504890645634</v>
      </c>
      <c r="E39" s="123">
        <v>2.6087837965567866</v>
      </c>
      <c r="F39" s="123">
        <v>2.6214576625792128</v>
      </c>
      <c r="G39" s="123">
        <v>2.7180849072496187</v>
      </c>
      <c r="H39" s="123">
        <v>2.6387515652592306</v>
      </c>
      <c r="I39" s="123">
        <v>2.5881368715545179</v>
      </c>
      <c r="J39" s="123">
        <v>2.2605909463604066</v>
      </c>
      <c r="K39" s="123">
        <v>2.3479577012744834</v>
      </c>
      <c r="L39" s="123">
        <v>2.3318061450846086</v>
      </c>
      <c r="M39" s="123">
        <v>2.2030471703489938</v>
      </c>
      <c r="N39" s="123">
        <v>2.3025896845387663</v>
      </c>
      <c r="O39" s="123">
        <v>2.3129837532755677</v>
      </c>
      <c r="P39" s="123">
        <v>2.3508979190592809</v>
      </c>
      <c r="Q39" s="123">
        <v>2.4472773858506991</v>
      </c>
      <c r="R39" s="123">
        <v>2.4447990715113161</v>
      </c>
      <c r="S39" s="123">
        <v>2.4312981025096025</v>
      </c>
      <c r="T39" s="123">
        <v>2.4037190023918749</v>
      </c>
      <c r="U39" s="123">
        <v>2.3508392485924894</v>
      </c>
      <c r="V39" s="123">
        <v>2.412678274571419</v>
      </c>
      <c r="W39" s="123">
        <v>2.3932347184041904</v>
      </c>
      <c r="DA39" s="130" t="s">
        <v>2782</v>
      </c>
    </row>
    <row r="40" spans="1:105" ht="12" customHeight="1" x14ac:dyDescent="0.25">
      <c r="A40" s="97" t="s">
        <v>50</v>
      </c>
      <c r="B40" s="99">
        <v>3.0550683360229107</v>
      </c>
      <c r="C40" s="99">
        <v>2.9560595030493024</v>
      </c>
      <c r="D40" s="99">
        <v>2.9353831789647047</v>
      </c>
      <c r="E40" s="99">
        <v>3.2648077331023715</v>
      </c>
      <c r="F40" s="99">
        <v>3.2434828853768773</v>
      </c>
      <c r="G40" s="99">
        <v>3.1852175419934556</v>
      </c>
      <c r="H40" s="99">
        <v>3.3121023321938465</v>
      </c>
      <c r="I40" s="99">
        <v>3.2582942132808652</v>
      </c>
      <c r="J40" s="99">
        <v>2.7642642819123751</v>
      </c>
      <c r="K40" s="99">
        <v>2.9673021086254576</v>
      </c>
      <c r="L40" s="99">
        <v>2.8479548472419118</v>
      </c>
      <c r="M40" s="99">
        <v>2.8361501695089046</v>
      </c>
      <c r="N40" s="99">
        <v>2.8622498389600706</v>
      </c>
      <c r="O40" s="99">
        <v>2.8338153774385968</v>
      </c>
      <c r="P40" s="99">
        <v>3.0872991372697505</v>
      </c>
      <c r="Q40" s="99">
        <v>2.9694029997461802</v>
      </c>
      <c r="R40" s="99">
        <v>3.174647064937743</v>
      </c>
      <c r="S40" s="99">
        <v>3.1208356860975197</v>
      </c>
      <c r="T40" s="99">
        <v>3.092279431822889</v>
      </c>
      <c r="U40" s="99">
        <v>3.2094393452752783</v>
      </c>
      <c r="V40" s="99">
        <v>3.0822288223612184</v>
      </c>
      <c r="W40" s="99">
        <v>3.2185459858764647</v>
      </c>
      <c r="DA40" s="63" t="s">
        <v>2783</v>
      </c>
    </row>
    <row r="41" spans="1:105" ht="12" customHeight="1" x14ac:dyDescent="0.25">
      <c r="A41" s="109" t="s">
        <v>120</v>
      </c>
      <c r="B41" s="110">
        <v>2.4567505568900878</v>
      </c>
      <c r="C41" s="110">
        <v>2.4373788113644927</v>
      </c>
      <c r="D41" s="110">
        <v>2.3845010522602013</v>
      </c>
      <c r="E41" s="110">
        <v>2.5794950206992495</v>
      </c>
      <c r="F41" s="110">
        <v>2.5910434201546964</v>
      </c>
      <c r="G41" s="110">
        <v>2.6929212561206555</v>
      </c>
      <c r="H41" s="110">
        <v>2.5979739572933709</v>
      </c>
      <c r="I41" s="110">
        <v>2.5441225874426281</v>
      </c>
      <c r="J41" s="110">
        <v>2.2261890157936057</v>
      </c>
      <c r="K41" s="110">
        <v>2.3030611441030646</v>
      </c>
      <c r="L41" s="110">
        <v>2.2935604873502959</v>
      </c>
      <c r="M41" s="110">
        <v>2.1548512960748045</v>
      </c>
      <c r="N41" s="110">
        <v>2.2590850652036161</v>
      </c>
      <c r="O41" s="110">
        <v>2.2722483189834874</v>
      </c>
      <c r="P41" s="110">
        <v>2.2924951492877317</v>
      </c>
      <c r="Q41" s="110">
        <v>2.4060824727490426</v>
      </c>
      <c r="R41" s="110">
        <v>2.3867256233364609</v>
      </c>
      <c r="S41" s="110">
        <v>2.3762792012727254</v>
      </c>
      <c r="T41" s="110">
        <v>2.3496365427268007</v>
      </c>
      <c r="U41" s="110">
        <v>2.2851483864434172</v>
      </c>
      <c r="V41" s="110">
        <v>2.3660269427905929</v>
      </c>
      <c r="W41" s="110">
        <v>2.3384430304098807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203.92327761582297</v>
      </c>
      <c r="C43" s="118">
        <f t="shared" si="14"/>
        <v>209.33345648239239</v>
      </c>
      <c r="D43" s="118">
        <f t="shared" si="14"/>
        <v>185.0525627031916</v>
      </c>
      <c r="E43" s="118">
        <f t="shared" si="14"/>
        <v>200.88619390056712</v>
      </c>
      <c r="F43" s="118">
        <f t="shared" si="14"/>
        <v>190.10122356103105</v>
      </c>
      <c r="G43" s="118">
        <f t="shared" si="14"/>
        <v>187.86553834435929</v>
      </c>
      <c r="H43" s="118">
        <f t="shared" si="14"/>
        <v>170.13916351655587</v>
      </c>
      <c r="I43" s="118">
        <f t="shared" si="14"/>
        <v>148.69786569633735</v>
      </c>
      <c r="J43" s="118">
        <f t="shared" si="14"/>
        <v>186.7168295320954</v>
      </c>
      <c r="K43" s="118">
        <f t="shared" si="14"/>
        <v>163.84729941381332</v>
      </c>
      <c r="L43" s="118">
        <f t="shared" si="14"/>
        <v>179.81729056517932</v>
      </c>
      <c r="M43" s="118">
        <f t="shared" si="14"/>
        <v>153.78584004682108</v>
      </c>
      <c r="N43" s="118">
        <f t="shared" si="14"/>
        <v>154.99317169188745</v>
      </c>
      <c r="O43" s="118">
        <f t="shared" si="14"/>
        <v>165.40691297281313</v>
      </c>
      <c r="P43" s="118">
        <f t="shared" si="14"/>
        <v>135.58772063157204</v>
      </c>
      <c r="Q43" s="118">
        <f t="shared" si="14"/>
        <v>157.94194215526394</v>
      </c>
      <c r="R43" s="118">
        <f t="shared" ref="R43:V43" si="15">R44+R47+R49+R58</f>
        <v>145.93957896925008</v>
      </c>
      <c r="S43" s="118">
        <f t="shared" si="15"/>
        <v>147.05048693557126</v>
      </c>
      <c r="T43" s="118">
        <f t="shared" si="15"/>
        <v>144.28766278847047</v>
      </c>
      <c r="U43" s="118">
        <f t="shared" si="15"/>
        <v>136.27204040200962</v>
      </c>
      <c r="V43" s="118">
        <f t="shared" si="15"/>
        <v>145.54962079585351</v>
      </c>
      <c r="W43" s="118">
        <f t="shared" ref="W43" si="16">W44+W47+W49+W58</f>
        <v>143.60341173302749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185.02114705468207</v>
      </c>
      <c r="C44" s="123">
        <f t="shared" si="17"/>
        <v>191.17449565377348</v>
      </c>
      <c r="D44" s="123">
        <f t="shared" si="17"/>
        <v>167.22688423676033</v>
      </c>
      <c r="E44" s="123">
        <f t="shared" si="17"/>
        <v>182.57651583455029</v>
      </c>
      <c r="F44" s="123">
        <f t="shared" si="17"/>
        <v>170.49471774684869</v>
      </c>
      <c r="G44" s="123">
        <f t="shared" si="17"/>
        <v>167.4463107146513</v>
      </c>
      <c r="H44" s="123">
        <f t="shared" si="17"/>
        <v>149.34893805092543</v>
      </c>
      <c r="I44" s="123">
        <f t="shared" si="17"/>
        <v>128.28412050295069</v>
      </c>
      <c r="J44" s="123">
        <f t="shared" si="17"/>
        <v>166.04679969501319</v>
      </c>
      <c r="K44" s="123">
        <f t="shared" si="17"/>
        <v>142.9983248284087</v>
      </c>
      <c r="L44" s="123">
        <f t="shared" si="17"/>
        <v>159.40183487821301</v>
      </c>
      <c r="M44" s="123">
        <f t="shared" si="17"/>
        <v>133.27214882306262</v>
      </c>
      <c r="N44" s="123">
        <f t="shared" si="17"/>
        <v>134.29060439590404</v>
      </c>
      <c r="O44" s="123">
        <f t="shared" si="17"/>
        <v>145.02528769605271</v>
      </c>
      <c r="P44" s="123">
        <f t="shared" si="17"/>
        <v>114.37275922141869</v>
      </c>
      <c r="Q44" s="123">
        <f t="shared" si="17"/>
        <v>136.4839187024088</v>
      </c>
      <c r="R44" s="123">
        <f t="shared" ref="R44:V44" si="18">SUM(R45:R46)</f>
        <v>125.04751860179621</v>
      </c>
      <c r="S44" s="123">
        <f t="shared" si="18"/>
        <v>126.39715517705312</v>
      </c>
      <c r="T44" s="123">
        <f t="shared" si="18"/>
        <v>123.98865069557486</v>
      </c>
      <c r="U44" s="123">
        <f t="shared" si="18"/>
        <v>116.48956995352012</v>
      </c>
      <c r="V44" s="123">
        <f t="shared" si="18"/>
        <v>126.65710020937854</v>
      </c>
      <c r="W44" s="123">
        <f t="shared" ref="W44" si="19">SUM(W45:W46)</f>
        <v>124.79786040205546</v>
      </c>
      <c r="DA44" s="130" t="s">
        <v>2786</v>
      </c>
    </row>
    <row r="45" spans="1:105" ht="12" customHeight="1" x14ac:dyDescent="0.25">
      <c r="A45" s="97" t="s">
        <v>216</v>
      </c>
      <c r="B45" s="99">
        <v>182.9944094387545</v>
      </c>
      <c r="C45" s="99">
        <v>189.11534791191531</v>
      </c>
      <c r="D45" s="99">
        <v>165.4517785620082</v>
      </c>
      <c r="E45" s="99">
        <v>180.64096269348707</v>
      </c>
      <c r="F45" s="99">
        <v>168.65593421420721</v>
      </c>
      <c r="G45" s="99">
        <v>165.6435702356728</v>
      </c>
      <c r="H45" s="99">
        <v>147.75962830864449</v>
      </c>
      <c r="I45" s="99">
        <v>126.92390625691829</v>
      </c>
      <c r="J45" s="99">
        <v>164.25776212175077</v>
      </c>
      <c r="K45" s="99">
        <v>141.45291726174517</v>
      </c>
      <c r="L45" s="99">
        <v>157.66943363317768</v>
      </c>
      <c r="M45" s="99">
        <v>131.80746176831008</v>
      </c>
      <c r="N45" s="99">
        <v>132.7841768677072</v>
      </c>
      <c r="O45" s="99">
        <v>143.36044624652729</v>
      </c>
      <c r="P45" s="99">
        <v>113.05586699268184</v>
      </c>
      <c r="Q45" s="99">
        <v>134.90661682866457</v>
      </c>
      <c r="R45" s="99">
        <v>123.58548372613944</v>
      </c>
      <c r="S45" s="99">
        <v>124.89854978299796</v>
      </c>
      <c r="T45" s="99">
        <v>122.48674588436624</v>
      </c>
      <c r="U45" s="99">
        <v>115.04401423230941</v>
      </c>
      <c r="V45" s="99">
        <v>125.0750900175052</v>
      </c>
      <c r="W45" s="99">
        <v>123.19946489850572</v>
      </c>
      <c r="DA45" s="63" t="s">
        <v>2787</v>
      </c>
    </row>
    <row r="46" spans="1:105" ht="12" customHeight="1" x14ac:dyDescent="0.25">
      <c r="A46" s="97" t="s">
        <v>53</v>
      </c>
      <c r="B46" s="99">
        <v>2.0267376159275861</v>
      </c>
      <c r="C46" s="99">
        <v>2.0591477418581707</v>
      </c>
      <c r="D46" s="99">
        <v>1.7751056747521228</v>
      </c>
      <c r="E46" s="99">
        <v>1.9355531410632125</v>
      </c>
      <c r="F46" s="99">
        <v>1.8387835326414832</v>
      </c>
      <c r="G46" s="99">
        <v>1.8027404789785042</v>
      </c>
      <c r="H46" s="99">
        <v>1.5893097422809401</v>
      </c>
      <c r="I46" s="99">
        <v>1.3602142460323998</v>
      </c>
      <c r="J46" s="99">
        <v>1.7890375732624257</v>
      </c>
      <c r="K46" s="99">
        <v>1.5454075666635154</v>
      </c>
      <c r="L46" s="99">
        <v>1.7324012450353294</v>
      </c>
      <c r="M46" s="99">
        <v>1.4646870547525523</v>
      </c>
      <c r="N46" s="99">
        <v>1.5064275281968378</v>
      </c>
      <c r="O46" s="99">
        <v>1.6648414495254162</v>
      </c>
      <c r="P46" s="99">
        <v>1.3168922287368476</v>
      </c>
      <c r="Q46" s="99">
        <v>1.5773018737442339</v>
      </c>
      <c r="R46" s="99">
        <v>1.4620348756567763</v>
      </c>
      <c r="S46" s="99">
        <v>1.4986053940551656</v>
      </c>
      <c r="T46" s="99">
        <v>1.5019048112086222</v>
      </c>
      <c r="U46" s="99">
        <v>1.4455557212107026</v>
      </c>
      <c r="V46" s="99">
        <v>1.5820101918733442</v>
      </c>
      <c r="W46" s="99">
        <v>1.5983955035497373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1.5976264808149399E-2</v>
      </c>
      <c r="C47" s="123">
        <f t="shared" si="20"/>
        <v>2.0105154055820976E-2</v>
      </c>
      <c r="D47" s="123">
        <f t="shared" si="20"/>
        <v>2.3842160077607463E-2</v>
      </c>
      <c r="E47" s="123">
        <f t="shared" si="20"/>
        <v>6.0778139935543304E-2</v>
      </c>
      <c r="F47" s="123">
        <f t="shared" si="20"/>
        <v>2.7682536167399775E-2</v>
      </c>
      <c r="G47" s="123">
        <f t="shared" si="20"/>
        <v>3.7422973993166783E-2</v>
      </c>
      <c r="H47" s="123">
        <f t="shared" si="20"/>
        <v>8.9040812429362348E-2</v>
      </c>
      <c r="I47" s="123">
        <f t="shared" si="20"/>
        <v>4.3162874070223907E-2</v>
      </c>
      <c r="J47" s="123">
        <f t="shared" si="20"/>
        <v>5.1179660846456219E-2</v>
      </c>
      <c r="K47" s="123">
        <f t="shared" si="20"/>
        <v>6.0393366507361879E-2</v>
      </c>
      <c r="L47" s="123">
        <f t="shared" si="20"/>
        <v>8.5346467626623249E-2</v>
      </c>
      <c r="M47" s="123">
        <f t="shared" si="20"/>
        <v>6.6052176975047949E-2</v>
      </c>
      <c r="N47" s="123">
        <f t="shared" si="20"/>
        <v>6.7549678293825369E-2</v>
      </c>
      <c r="O47" s="123">
        <f t="shared" si="20"/>
        <v>7.180525637796159E-2</v>
      </c>
      <c r="P47" s="123">
        <f t="shared" si="20"/>
        <v>6.0889126918242359E-2</v>
      </c>
      <c r="Q47" s="123">
        <f t="shared" si="20"/>
        <v>9.6464753016577351E-2</v>
      </c>
      <c r="R47" s="123">
        <f t="shared" si="20"/>
        <v>9.0206349143538492E-2</v>
      </c>
      <c r="S47" s="123">
        <f t="shared" si="20"/>
        <v>9.0728466314490469E-2</v>
      </c>
      <c r="T47" s="123">
        <f t="shared" si="20"/>
        <v>9.0005366277306098E-2</v>
      </c>
      <c r="U47" s="123">
        <f t="shared" si="20"/>
        <v>8.8418812915390013E-2</v>
      </c>
      <c r="V47" s="123">
        <f t="shared" si="20"/>
        <v>0.1311273271616378</v>
      </c>
      <c r="W47" s="123">
        <f t="shared" si="20"/>
        <v>0.12648702227553058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1.5976264808149399E-2</v>
      </c>
      <c r="C48" s="99">
        <f>RES_hhdet_fech!C48/RES_summary!C$19</f>
        <v>2.0105154055820976E-2</v>
      </c>
      <c r="D48" s="99">
        <f>RES_hhdet_fech!D48/RES_summary!D$19</f>
        <v>2.3842160077607463E-2</v>
      </c>
      <c r="E48" s="99">
        <f>RES_hhdet_fech!E48/RES_summary!E$19</f>
        <v>6.0778139935543304E-2</v>
      </c>
      <c r="F48" s="99">
        <f>RES_hhdet_fech!F48/RES_summary!F$19</f>
        <v>2.7682536167399775E-2</v>
      </c>
      <c r="G48" s="99">
        <f>RES_hhdet_fech!G48/RES_summary!G$19</f>
        <v>3.7422973993166783E-2</v>
      </c>
      <c r="H48" s="99">
        <f>RES_hhdet_fech!H48/RES_summary!H$19</f>
        <v>8.9040812429362348E-2</v>
      </c>
      <c r="I48" s="99">
        <f>RES_hhdet_fech!I48/RES_summary!I$19</f>
        <v>4.3162874070223907E-2</v>
      </c>
      <c r="J48" s="99">
        <f>RES_hhdet_fech!J48/RES_summary!J$19</f>
        <v>5.1179660846456219E-2</v>
      </c>
      <c r="K48" s="99">
        <f>RES_hhdet_fech!K48/RES_summary!K$19</f>
        <v>6.0393366507361879E-2</v>
      </c>
      <c r="L48" s="99">
        <f>RES_hhdet_fech!L48/RES_summary!L$19</f>
        <v>8.5346467626623249E-2</v>
      </c>
      <c r="M48" s="99">
        <f>RES_hhdet_fech!M48/RES_summary!M$19</f>
        <v>6.6052176975047949E-2</v>
      </c>
      <c r="N48" s="99">
        <f>RES_hhdet_fech!N48/RES_summary!N$19</f>
        <v>6.7549678293825369E-2</v>
      </c>
      <c r="O48" s="99">
        <f>RES_hhdet_fech!O48/RES_summary!O$19</f>
        <v>7.180525637796159E-2</v>
      </c>
      <c r="P48" s="99">
        <f>RES_hhdet_fech!P48/RES_summary!P$19</f>
        <v>6.0889126918242359E-2</v>
      </c>
      <c r="Q48" s="99">
        <f>RES_hhdet_fech!Q48/RES_summary!Q$19</f>
        <v>9.6464753016577351E-2</v>
      </c>
      <c r="R48" s="99">
        <f>RES_hhdet_fech!R48/RES_summary!R$19</f>
        <v>9.0206349143538492E-2</v>
      </c>
      <c r="S48" s="99">
        <f>RES_hhdet_fech!S48/RES_summary!S$19</f>
        <v>9.0728466314490469E-2</v>
      </c>
      <c r="T48" s="99">
        <f>RES_hhdet_fech!T48/RES_summary!T$19</f>
        <v>9.0005366277306098E-2</v>
      </c>
      <c r="U48" s="99">
        <f>RES_hhdet_fech!U48/RES_summary!U$19</f>
        <v>8.8418812915390013E-2</v>
      </c>
      <c r="V48" s="99">
        <f>RES_hhdet_fech!V48/RES_summary!V$19</f>
        <v>0.1311273271616378</v>
      </c>
      <c r="W48" s="99">
        <f>RES_hhdet_fech!W48/RES_summary!W$19</f>
        <v>0.12648702227553058</v>
      </c>
      <c r="DA48" s="63" t="s">
        <v>2790</v>
      </c>
    </row>
    <row r="49" spans="1:105" ht="12" customHeight="1" x14ac:dyDescent="0.25">
      <c r="A49" s="121" t="s">
        <v>55</v>
      </c>
      <c r="B49" s="123">
        <v>16.407232287319122</v>
      </c>
      <c r="C49" s="123">
        <v>15.680939447946631</v>
      </c>
      <c r="D49" s="123">
        <v>15.394490506632534</v>
      </c>
      <c r="E49" s="123">
        <v>15.642082863864571</v>
      </c>
      <c r="F49" s="123">
        <v>16.957810799688716</v>
      </c>
      <c r="G49" s="123">
        <v>17.661103912669262</v>
      </c>
      <c r="H49" s="123">
        <v>18.060812714712455</v>
      </c>
      <c r="I49" s="123">
        <v>17.781939367321694</v>
      </c>
      <c r="J49" s="123">
        <v>18.357809441913584</v>
      </c>
      <c r="K49" s="123">
        <v>18.440583568427396</v>
      </c>
      <c r="L49" s="123">
        <v>17.998667119504432</v>
      </c>
      <c r="M49" s="123">
        <v>18.245939015866096</v>
      </c>
      <c r="N49" s="123">
        <v>18.333952605346781</v>
      </c>
      <c r="O49" s="123">
        <v>17.997432770886654</v>
      </c>
      <c r="P49" s="123">
        <v>18.801531101034652</v>
      </c>
      <c r="Q49" s="123">
        <v>18.910988035716219</v>
      </c>
      <c r="R49" s="123">
        <v>18.353062711145807</v>
      </c>
      <c r="S49" s="123">
        <v>18.125893958692565</v>
      </c>
      <c r="T49" s="123">
        <v>17.800714750602516</v>
      </c>
      <c r="U49" s="123">
        <v>17.340999981240486</v>
      </c>
      <c r="V49" s="123">
        <v>16.342355534292587</v>
      </c>
      <c r="W49" s="123">
        <v>16.27784902656818</v>
      </c>
      <c r="DA49" s="130" t="s">
        <v>2791</v>
      </c>
    </row>
    <row r="50" spans="1:105" ht="12" customHeight="1" x14ac:dyDescent="0.25">
      <c r="A50" s="97" t="s">
        <v>138</v>
      </c>
      <c r="B50" s="99">
        <v>19.125362949187171</v>
      </c>
      <c r="C50" s="99">
        <v>18.523961631981717</v>
      </c>
      <c r="D50" s="99">
        <v>17.09169716795272</v>
      </c>
      <c r="E50" s="99">
        <v>17.674918710165741</v>
      </c>
      <c r="F50" s="99">
        <v>20.491491496182679</v>
      </c>
      <c r="G50" s="99">
        <v>21.273243425937995</v>
      </c>
      <c r="H50" s="99">
        <v>20.907582540585192</v>
      </c>
      <c r="I50" s="99">
        <v>19.284814694882769</v>
      </c>
      <c r="J50" s="99">
        <v>22.269212442451636</v>
      </c>
      <c r="K50" s="99">
        <v>21.048398096403151</v>
      </c>
      <c r="L50" s="99">
        <v>20.304322314979405</v>
      </c>
      <c r="M50" s="99">
        <v>21.300919022062217</v>
      </c>
      <c r="N50" s="99">
        <v>20.472246840438181</v>
      </c>
      <c r="O50" s="99">
        <v>19.892190120205616</v>
      </c>
      <c r="P50" s="99">
        <v>21.220664297138228</v>
      </c>
      <c r="Q50" s="99">
        <v>21.887296140475613</v>
      </c>
      <c r="R50" s="99">
        <v>20.453303003794698</v>
      </c>
      <c r="S50" s="99">
        <v>20.191229419015734</v>
      </c>
      <c r="T50" s="99">
        <v>19.631329939746657</v>
      </c>
      <c r="U50" s="99">
        <v>18.631608162560315</v>
      </c>
      <c r="V50" s="99">
        <v>17.866340840089229</v>
      </c>
      <c r="W50" s="99">
        <v>17.610381809007396</v>
      </c>
      <c r="DA50" s="63" t="s">
        <v>2792</v>
      </c>
    </row>
    <row r="51" spans="1:105" ht="12" customHeight="1" x14ac:dyDescent="0.25">
      <c r="A51" s="97" t="s">
        <v>137</v>
      </c>
      <c r="B51" s="99">
        <v>13.913110736330159</v>
      </c>
      <c r="C51" s="99">
        <v>13.245766051032618</v>
      </c>
      <c r="D51" s="99">
        <v>12.328340134831944</v>
      </c>
      <c r="E51" s="99">
        <v>12.823296433310439</v>
      </c>
      <c r="F51" s="99">
        <v>14.683999387985407</v>
      </c>
      <c r="G51" s="99">
        <v>15.388024946047079</v>
      </c>
      <c r="H51" s="99">
        <v>15.207680735588141</v>
      </c>
      <c r="I51" s="99">
        <v>14.234990390358886</v>
      </c>
      <c r="J51" s="99">
        <v>15.991891207820874</v>
      </c>
      <c r="K51" s="99">
        <v>15.22687574013657</v>
      </c>
      <c r="L51" s="99">
        <v>14.793215645897485</v>
      </c>
      <c r="M51" s="99">
        <v>15.528458483482817</v>
      </c>
      <c r="N51" s="99">
        <v>15.236380628793636</v>
      </c>
      <c r="O51" s="99">
        <v>14.435379216873796</v>
      </c>
      <c r="P51" s="99">
        <v>15.185174620896802</v>
      </c>
      <c r="Q51" s="99">
        <v>15.811147106767537</v>
      </c>
      <c r="R51" s="99">
        <v>15.512565106899803</v>
      </c>
      <c r="S51" s="99">
        <v>15.627873040550554</v>
      </c>
      <c r="T51" s="99">
        <v>15.248808282270671</v>
      </c>
      <c r="U51" s="99">
        <v>14.811043811979765</v>
      </c>
      <c r="V51" s="99">
        <v>14.104545232681634</v>
      </c>
      <c r="W51" s="99">
        <v>14.272698985231854</v>
      </c>
      <c r="DA51" s="63" t="s">
        <v>2793</v>
      </c>
    </row>
    <row r="52" spans="1:105" ht="12" customHeight="1" x14ac:dyDescent="0.25">
      <c r="A52" s="100" t="s">
        <v>216</v>
      </c>
      <c r="B52" s="102">
        <v>8.2889756049320962</v>
      </c>
      <c r="C52" s="102">
        <v>7.6881515630408614</v>
      </c>
      <c r="D52" s="102">
        <v>7.2635809185462206</v>
      </c>
      <c r="E52" s="102">
        <v>7.6243579924158498</v>
      </c>
      <c r="F52" s="102">
        <v>8.3342893691250879</v>
      </c>
      <c r="G52" s="102">
        <v>8.861870602302</v>
      </c>
      <c r="H52" s="102">
        <v>8.8363064125503588</v>
      </c>
      <c r="I52" s="102">
        <v>8.5808289135389977</v>
      </c>
      <c r="J52" s="102">
        <v>8.8378762385520755</v>
      </c>
      <c r="K52" s="102">
        <v>8.5385353124561298</v>
      </c>
      <c r="L52" s="102">
        <v>8.3089769754486369</v>
      </c>
      <c r="M52" s="102">
        <v>8.517228401716114</v>
      </c>
      <c r="N52" s="102">
        <v>8.4862869257460893</v>
      </c>
      <c r="O52" s="102">
        <v>7.0069396509658137</v>
      </c>
      <c r="P52" s="102">
        <v>6.9822977306047491</v>
      </c>
      <c r="Q52" s="102">
        <v>7.6174084286692523</v>
      </c>
      <c r="R52" s="102">
        <v>8.6209368948762801</v>
      </c>
      <c r="S52" s="102">
        <v>8.9474823862139008</v>
      </c>
      <c r="T52" s="102">
        <v>8.2597271892067372</v>
      </c>
      <c r="U52" s="102">
        <v>8.0433597673240751</v>
      </c>
      <c r="V52" s="102">
        <v>6.7160413084905546</v>
      </c>
      <c r="W52" s="102">
        <v>7.1136074654351154</v>
      </c>
      <c r="DA52" s="131" t="s">
        <v>2794</v>
      </c>
    </row>
    <row r="53" spans="1:105" ht="12" customHeight="1" x14ac:dyDescent="0.25">
      <c r="A53" s="103" t="s">
        <v>52</v>
      </c>
      <c r="B53" s="105">
        <v>5.624135131398063</v>
      </c>
      <c r="C53" s="105">
        <v>5.5576144879917555</v>
      </c>
      <c r="D53" s="105">
        <v>5.0647592162857213</v>
      </c>
      <c r="E53" s="105">
        <v>5.1989384408945902</v>
      </c>
      <c r="F53" s="105">
        <v>6.3497100188603204</v>
      </c>
      <c r="G53" s="105">
        <v>6.5261543437450795</v>
      </c>
      <c r="H53" s="105">
        <v>6.3713743230377826</v>
      </c>
      <c r="I53" s="105">
        <v>5.6541614768198896</v>
      </c>
      <c r="J53" s="105">
        <v>7.1540149692687951</v>
      </c>
      <c r="K53" s="105">
        <v>6.6883404276804406</v>
      </c>
      <c r="L53" s="105">
        <v>6.4842386704488479</v>
      </c>
      <c r="M53" s="105">
        <v>7.0112300817667039</v>
      </c>
      <c r="N53" s="105">
        <v>6.7500937030475434</v>
      </c>
      <c r="O53" s="105">
        <v>7.4284395659079836</v>
      </c>
      <c r="P53" s="105">
        <v>8.2028768902920515</v>
      </c>
      <c r="Q53" s="105">
        <v>8.1937386780982866</v>
      </c>
      <c r="R53" s="105">
        <v>6.8916282120235222</v>
      </c>
      <c r="S53" s="105">
        <v>6.6803906543366498</v>
      </c>
      <c r="T53" s="105">
        <v>6.9890810930639331</v>
      </c>
      <c r="U53" s="105">
        <v>6.7676840446556907</v>
      </c>
      <c r="V53" s="105">
        <v>7.3885039241910775</v>
      </c>
      <c r="W53" s="105">
        <v>7.1590915197967417</v>
      </c>
      <c r="DA53" s="132" t="s">
        <v>2795</v>
      </c>
    </row>
    <row r="54" spans="1:105" ht="12" customHeight="1" x14ac:dyDescent="0.25">
      <c r="A54" s="106" t="s">
        <v>122</v>
      </c>
      <c r="B54" s="102">
        <v>15.536341377777898</v>
      </c>
      <c r="C54" s="102">
        <v>14.743813485416208</v>
      </c>
      <c r="D54" s="102">
        <v>14.804702111014748</v>
      </c>
      <c r="E54" s="102">
        <v>14.895503249920182</v>
      </c>
      <c r="F54" s="102">
        <v>15.525830765005967</v>
      </c>
      <c r="G54" s="102">
        <v>16.089720309722711</v>
      </c>
      <c r="H54" s="102">
        <v>16.745905581704704</v>
      </c>
      <c r="I54" s="102">
        <v>17.075627749646255</v>
      </c>
      <c r="J54" s="102">
        <v>16.234357583372599</v>
      </c>
      <c r="K54" s="102">
        <v>17.033600257211369</v>
      </c>
      <c r="L54" s="102">
        <v>16.721114234149812</v>
      </c>
      <c r="M54" s="102">
        <v>16.408147710693779</v>
      </c>
      <c r="N54" s="102">
        <v>17.141737152089092</v>
      </c>
      <c r="O54" s="102">
        <v>17.066239555404195</v>
      </c>
      <c r="P54" s="102">
        <v>17.580003320409652</v>
      </c>
      <c r="Q54" s="102">
        <v>17.347876269732993</v>
      </c>
      <c r="R54" s="102">
        <v>17.412549798397063</v>
      </c>
      <c r="S54" s="102">
        <v>17.281240501951178</v>
      </c>
      <c r="T54" s="102">
        <v>17.157590502969956</v>
      </c>
      <c r="U54" s="102">
        <v>16.993642241122735</v>
      </c>
      <c r="V54" s="102">
        <v>15.794294172595359</v>
      </c>
      <c r="W54" s="102">
        <v>15.776492531880747</v>
      </c>
      <c r="DA54" s="131" t="s">
        <v>2796</v>
      </c>
    </row>
    <row r="55" spans="1:105" ht="12" customHeight="1" x14ac:dyDescent="0.25">
      <c r="A55" s="107" t="s">
        <v>121</v>
      </c>
      <c r="B55" s="105">
        <v>12.413171645759906</v>
      </c>
      <c r="C55" s="105">
        <v>11.644342798700547</v>
      </c>
      <c r="D55" s="105">
        <v>11.767993557904269</v>
      </c>
      <c r="E55" s="105">
        <v>11.907628023011659</v>
      </c>
      <c r="F55" s="105">
        <v>12.359564079584102</v>
      </c>
      <c r="G55" s="105">
        <v>12.93376879085784</v>
      </c>
      <c r="H55" s="105">
        <v>13.574858473954011</v>
      </c>
      <c r="I55" s="105">
        <v>14.002575458764863</v>
      </c>
      <c r="J55" s="105">
        <v>13.047809910941762</v>
      </c>
      <c r="K55" s="105">
        <v>13.732705326581257</v>
      </c>
      <c r="L55" s="105">
        <v>13.515551948036485</v>
      </c>
      <c r="M55" s="105">
        <v>13.2447797755983</v>
      </c>
      <c r="N55" s="105">
        <v>13.959776513867856</v>
      </c>
      <c r="O55" s="105">
        <v>13.606988944705998</v>
      </c>
      <c r="P55" s="105">
        <v>13.952082589519941</v>
      </c>
      <c r="Q55" s="105">
        <v>13.930172351052525</v>
      </c>
      <c r="R55" s="105">
        <v>14.404599464379888</v>
      </c>
      <c r="S55" s="105">
        <v>14.458542792734834</v>
      </c>
      <c r="T55" s="105">
        <v>14.384481675955858</v>
      </c>
      <c r="U55" s="105">
        <v>14.439814753881425</v>
      </c>
      <c r="V55" s="105">
        <v>13.315500827599694</v>
      </c>
      <c r="W55" s="105">
        <v>13.478083369002265</v>
      </c>
      <c r="DA55" s="132" t="s">
        <v>2797</v>
      </c>
    </row>
    <row r="56" spans="1:105" ht="12" customHeight="1" x14ac:dyDescent="0.25">
      <c r="A56" s="108" t="s">
        <v>53</v>
      </c>
      <c r="B56" s="99">
        <v>6.7335501973258012</v>
      </c>
      <c r="C56" s="99">
        <v>6.1371374426437715</v>
      </c>
      <c r="D56" s="99">
        <v>6.3024664200500133</v>
      </c>
      <c r="E56" s="99">
        <v>6.4456845311436712</v>
      </c>
      <c r="F56" s="99">
        <v>6.3525625446867355</v>
      </c>
      <c r="G56" s="99">
        <v>6.7575436431003535</v>
      </c>
      <c r="H56" s="99">
        <v>7.1684527427308602</v>
      </c>
      <c r="I56" s="99">
        <v>7.7216438586547573</v>
      </c>
      <c r="J56" s="99">
        <v>6.5407277980940943</v>
      </c>
      <c r="K56" s="99">
        <v>7.0199132723924444</v>
      </c>
      <c r="L56" s="99">
        <v>6.9322932715257854</v>
      </c>
      <c r="M56" s="99">
        <v>6.6340625696647653</v>
      </c>
      <c r="N56" s="99">
        <v>7.1116469669516134</v>
      </c>
      <c r="O56" s="99">
        <v>5.9985775627553197</v>
      </c>
      <c r="P56" s="99">
        <v>5.8495572371635545</v>
      </c>
      <c r="Q56" s="99">
        <v>6.1938161629199646</v>
      </c>
      <c r="R56" s="99">
        <v>7.4512191634458089</v>
      </c>
      <c r="S56" s="99">
        <v>7.7486615164118913</v>
      </c>
      <c r="T56" s="99">
        <v>7.2938963678023034</v>
      </c>
      <c r="U56" s="99">
        <v>7.3878029443803568</v>
      </c>
      <c r="V56" s="99">
        <v>6.0292079965006593</v>
      </c>
      <c r="W56" s="99">
        <v>6.4430266147661142</v>
      </c>
      <c r="DA56" s="63" t="s">
        <v>2798</v>
      </c>
    </row>
    <row r="57" spans="1:105" ht="12" customHeight="1" x14ac:dyDescent="0.25">
      <c r="A57" s="108" t="s">
        <v>52</v>
      </c>
      <c r="B57" s="99">
        <v>5.6796214484341041</v>
      </c>
      <c r="C57" s="99">
        <v>5.5072053560567769</v>
      </c>
      <c r="D57" s="99">
        <v>5.4655271378542567</v>
      </c>
      <c r="E57" s="99">
        <v>5.4619434918679888</v>
      </c>
      <c r="F57" s="99">
        <v>6.0070015348973671</v>
      </c>
      <c r="G57" s="99">
        <v>6.1762251477574841</v>
      </c>
      <c r="H57" s="99">
        <v>6.4064057312231508</v>
      </c>
      <c r="I57" s="99">
        <v>6.2809316001101072</v>
      </c>
      <c r="J57" s="99">
        <v>6.507082112847665</v>
      </c>
      <c r="K57" s="99">
        <v>6.7127920541888129</v>
      </c>
      <c r="L57" s="99">
        <v>6.5832586765106997</v>
      </c>
      <c r="M57" s="99">
        <v>6.6107172059335371</v>
      </c>
      <c r="N57" s="99">
        <v>6.8481295469162413</v>
      </c>
      <c r="O57" s="99">
        <v>7.6084113819506749</v>
      </c>
      <c r="P57" s="99">
        <v>8.1025253523563876</v>
      </c>
      <c r="Q57" s="99">
        <v>7.7363561881325591</v>
      </c>
      <c r="R57" s="99">
        <v>6.9533803009340778</v>
      </c>
      <c r="S57" s="99">
        <v>6.7098812763229434</v>
      </c>
      <c r="T57" s="99">
        <v>7.0905853081535559</v>
      </c>
      <c r="U57" s="99">
        <v>7.0520118095010673</v>
      </c>
      <c r="V57" s="99">
        <v>7.2862928310990336</v>
      </c>
      <c r="W57" s="99">
        <v>7.0350567542361508</v>
      </c>
      <c r="DA57" s="63" t="s">
        <v>2799</v>
      </c>
    </row>
    <row r="58" spans="1:105" ht="12" customHeight="1" x14ac:dyDescent="0.25">
      <c r="A58" s="121" t="s">
        <v>54</v>
      </c>
      <c r="B58" s="123">
        <v>2.478922009013619</v>
      </c>
      <c r="C58" s="123">
        <v>2.457916226616478</v>
      </c>
      <c r="D58" s="123">
        <v>2.4073457997211252</v>
      </c>
      <c r="E58" s="123">
        <v>2.6068170622167175</v>
      </c>
      <c r="F58" s="123">
        <v>2.6210124783262754</v>
      </c>
      <c r="G58" s="123">
        <v>2.7207007430455761</v>
      </c>
      <c r="H58" s="123">
        <v>2.6403719384886273</v>
      </c>
      <c r="I58" s="123">
        <v>2.588642951994752</v>
      </c>
      <c r="J58" s="123">
        <v>2.2610407343221635</v>
      </c>
      <c r="K58" s="123">
        <v>2.3479976504698641</v>
      </c>
      <c r="L58" s="123">
        <v>2.3314420998352432</v>
      </c>
      <c r="M58" s="123">
        <v>2.2017000309173302</v>
      </c>
      <c r="N58" s="123">
        <v>2.3010650123428036</v>
      </c>
      <c r="O58" s="123">
        <v>2.3123872494958064</v>
      </c>
      <c r="P58" s="123">
        <v>2.3525411822004791</v>
      </c>
      <c r="Q58" s="123">
        <v>2.4505706641223193</v>
      </c>
      <c r="R58" s="123">
        <v>2.4487913071645209</v>
      </c>
      <c r="S58" s="123">
        <v>2.4367093335110774</v>
      </c>
      <c r="T58" s="123">
        <v>2.4082919760157764</v>
      </c>
      <c r="U58" s="123">
        <v>2.3530516543336333</v>
      </c>
      <c r="V58" s="123">
        <v>2.4190377250207491</v>
      </c>
      <c r="W58" s="123">
        <v>2.4012152821282973</v>
      </c>
      <c r="DA58" s="130" t="s">
        <v>2800</v>
      </c>
    </row>
    <row r="59" spans="1:105" ht="12" customHeight="1" x14ac:dyDescent="0.25">
      <c r="A59" s="97" t="s">
        <v>50</v>
      </c>
      <c r="B59" s="99">
        <v>3.0550683360229112</v>
      </c>
      <c r="C59" s="99">
        <v>2.9566059165586571</v>
      </c>
      <c r="D59" s="99">
        <v>2.9356014765102207</v>
      </c>
      <c r="E59" s="99">
        <v>3.2634049416890849</v>
      </c>
      <c r="F59" s="99">
        <v>3.243276433902273</v>
      </c>
      <c r="G59" s="99">
        <v>3.1863758093513375</v>
      </c>
      <c r="H59" s="99">
        <v>3.3129756145265801</v>
      </c>
      <c r="I59" s="99">
        <v>3.2588168036037439</v>
      </c>
      <c r="J59" s="99">
        <v>2.7645648726559755</v>
      </c>
      <c r="K59" s="99">
        <v>2.9675421112747253</v>
      </c>
      <c r="L59" s="99">
        <v>2.8479980115308461</v>
      </c>
      <c r="M59" s="99">
        <v>2.8359988651163488</v>
      </c>
      <c r="N59" s="99">
        <v>2.8620696350716073</v>
      </c>
      <c r="O59" s="99">
        <v>2.8337035840407947</v>
      </c>
      <c r="P59" s="99">
        <v>3.0872930761810182</v>
      </c>
      <c r="Q59" s="99">
        <v>2.969429345481478</v>
      </c>
      <c r="R59" s="99">
        <v>3.1747105254390515</v>
      </c>
      <c r="S59" s="99">
        <v>3.1210178715398653</v>
      </c>
      <c r="T59" s="99">
        <v>3.0924610275406175</v>
      </c>
      <c r="U59" s="99">
        <v>3.2095234002327167</v>
      </c>
      <c r="V59" s="99">
        <v>3.0826327311357193</v>
      </c>
      <c r="W59" s="99">
        <v>3.2193158663216006</v>
      </c>
      <c r="DA59" s="63" t="s">
        <v>2801</v>
      </c>
    </row>
    <row r="60" spans="1:105" ht="12" customHeight="1" x14ac:dyDescent="0.25">
      <c r="A60" s="109" t="s">
        <v>120</v>
      </c>
      <c r="B60" s="110">
        <v>2.4567505568900883</v>
      </c>
      <c r="C60" s="110">
        <v>2.4380668028982257</v>
      </c>
      <c r="D60" s="110">
        <v>2.3848172641552754</v>
      </c>
      <c r="E60" s="110">
        <v>2.5771014189544972</v>
      </c>
      <c r="F60" s="110">
        <v>2.5906191395186293</v>
      </c>
      <c r="G60" s="110">
        <v>2.6962909296082231</v>
      </c>
      <c r="H60" s="110">
        <v>2.6014223554371183</v>
      </c>
      <c r="I60" s="110">
        <v>2.5471819298218676</v>
      </c>
      <c r="J60" s="110">
        <v>2.2282350869739593</v>
      </c>
      <c r="K60" s="110">
        <v>2.3048221076283011</v>
      </c>
      <c r="L60" s="110">
        <v>2.2940321354185311</v>
      </c>
      <c r="M60" s="110">
        <v>2.1536156548289966</v>
      </c>
      <c r="N60" s="110">
        <v>2.2574913905576213</v>
      </c>
      <c r="O60" s="110">
        <v>2.2716880553412633</v>
      </c>
      <c r="P60" s="110">
        <v>2.2945827746603675</v>
      </c>
      <c r="Q60" s="110">
        <v>2.4098020364442814</v>
      </c>
      <c r="R60" s="110">
        <v>2.3914072223580982</v>
      </c>
      <c r="S60" s="110">
        <v>2.3824145868702442</v>
      </c>
      <c r="T60" s="110">
        <v>2.3545666600241968</v>
      </c>
      <c r="U60" s="110">
        <v>2.2874978455428021</v>
      </c>
      <c r="V60" s="110">
        <v>2.3717820495708803</v>
      </c>
      <c r="W60" s="110">
        <v>2.3454581353866075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179.95226465853875</v>
      </c>
      <c r="C62" s="118">
        <f t="shared" si="21"/>
        <v>187.4941658462746</v>
      </c>
      <c r="D62" s="118">
        <f t="shared" si="21"/>
        <v>173.93925815907122</v>
      </c>
      <c r="E62" s="118">
        <f t="shared" si="21"/>
        <v>177.31393726315736</v>
      </c>
      <c r="F62" s="118">
        <f t="shared" si="21"/>
        <v>166.92030448425376</v>
      </c>
      <c r="G62" s="118">
        <f t="shared" si="21"/>
        <v>157.80271180248926</v>
      </c>
      <c r="H62" s="118">
        <f t="shared" si="21"/>
        <v>153.12467018306924</v>
      </c>
      <c r="I62" s="118">
        <f t="shared" si="21"/>
        <v>141.02611354308488</v>
      </c>
      <c r="J62" s="118">
        <f t="shared" si="21"/>
        <v>149.39061062906251</v>
      </c>
      <c r="K62" s="118">
        <f t="shared" si="21"/>
        <v>145.73216467914642</v>
      </c>
      <c r="L62" s="118">
        <f t="shared" si="21"/>
        <v>164.66375764086695</v>
      </c>
      <c r="M62" s="118">
        <f t="shared" si="21"/>
        <v>125.96861770000918</v>
      </c>
      <c r="N62" s="118">
        <f t="shared" si="21"/>
        <v>139.53549001502105</v>
      </c>
      <c r="O62" s="118">
        <f t="shared" si="21"/>
        <v>151.18615719544894</v>
      </c>
      <c r="P62" s="118">
        <f t="shared" si="21"/>
        <v>117.44118341667536</v>
      </c>
      <c r="Q62" s="118">
        <f t="shared" si="21"/>
        <v>127.31545085570592</v>
      </c>
      <c r="R62" s="118">
        <f t="shared" ref="R62:V62" si="22">R63+R66+R68+R77</f>
        <v>134.44777889670283</v>
      </c>
      <c r="S62" s="118">
        <f t="shared" si="22"/>
        <v>130.41749335708047</v>
      </c>
      <c r="T62" s="118">
        <f t="shared" si="22"/>
        <v>128.77317571395255</v>
      </c>
      <c r="U62" s="118">
        <f t="shared" si="22"/>
        <v>126.13213666958436</v>
      </c>
      <c r="V62" s="118">
        <f t="shared" si="22"/>
        <v>118.95757858176079</v>
      </c>
      <c r="W62" s="118">
        <f t="shared" ref="W62" si="23">W63+W66+W68+W77</f>
        <v>136.48550306494408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159.63124139594444</v>
      </c>
      <c r="C63" s="123">
        <f t="shared" si="24"/>
        <v>167.51819307567746</v>
      </c>
      <c r="D63" s="123">
        <f t="shared" si="24"/>
        <v>154.3703762316218</v>
      </c>
      <c r="E63" s="123">
        <f t="shared" si="24"/>
        <v>158.08952308711187</v>
      </c>
      <c r="F63" s="123">
        <f t="shared" si="24"/>
        <v>145.59636599232184</v>
      </c>
      <c r="G63" s="123">
        <f t="shared" si="24"/>
        <v>136.48589352733234</v>
      </c>
      <c r="H63" s="123">
        <f t="shared" si="24"/>
        <v>131.18014892688413</v>
      </c>
      <c r="I63" s="123">
        <f t="shared" si="24"/>
        <v>120.07102653293499</v>
      </c>
      <c r="J63" s="123">
        <f t="shared" si="24"/>
        <v>127.73431977311711</v>
      </c>
      <c r="K63" s="123">
        <f t="shared" si="24"/>
        <v>123.35346231689294</v>
      </c>
      <c r="L63" s="123">
        <f t="shared" si="24"/>
        <v>142.85049386995067</v>
      </c>
      <c r="M63" s="123">
        <f t="shared" si="24"/>
        <v>106.09230730460619</v>
      </c>
      <c r="N63" s="123">
        <f t="shared" si="24"/>
        <v>118.06291628532664</v>
      </c>
      <c r="O63" s="123">
        <f t="shared" si="24"/>
        <v>129.96208056255108</v>
      </c>
      <c r="P63" s="123">
        <f t="shared" si="24"/>
        <v>96.276584918080943</v>
      </c>
      <c r="Q63" s="123">
        <f t="shared" si="24"/>
        <v>106.60295083034052</v>
      </c>
      <c r="R63" s="123">
        <f t="shared" ref="R63:V63" si="25">SUM(R64:R65)</f>
        <v>112.82364419816231</v>
      </c>
      <c r="S63" s="123">
        <f t="shared" si="25"/>
        <v>109.57619530415708</v>
      </c>
      <c r="T63" s="123">
        <f t="shared" si="25"/>
        <v>108.21672686969372</v>
      </c>
      <c r="U63" s="123">
        <f t="shared" si="25"/>
        <v>105.6782462321241</v>
      </c>
      <c r="V63" s="123">
        <f t="shared" si="25"/>
        <v>100.62578842662155</v>
      </c>
      <c r="W63" s="123">
        <f t="shared" ref="W63" si="26">SUM(W64:W65)</f>
        <v>116.91970177406463</v>
      </c>
      <c r="DA63" s="130" t="s">
        <v>2804</v>
      </c>
    </row>
    <row r="64" spans="1:105" ht="12" customHeight="1" x14ac:dyDescent="0.25">
      <c r="A64" s="97" t="s">
        <v>217</v>
      </c>
      <c r="B64" s="99">
        <v>157.67276913904919</v>
      </c>
      <c r="C64" s="99">
        <v>165.46736066862474</v>
      </c>
      <c r="D64" s="99">
        <v>152.49509307411125</v>
      </c>
      <c r="E64" s="99">
        <v>156.17092203065218</v>
      </c>
      <c r="F64" s="99">
        <v>143.79344218712563</v>
      </c>
      <c r="G64" s="99">
        <v>134.78909822523059</v>
      </c>
      <c r="H64" s="99">
        <v>129.55601467829882</v>
      </c>
      <c r="I64" s="99">
        <v>118.57913236789827</v>
      </c>
      <c r="J64" s="99">
        <v>126.11980848143678</v>
      </c>
      <c r="K64" s="99">
        <v>121.78005690504332</v>
      </c>
      <c r="L64" s="99">
        <v>141.01668455872263</v>
      </c>
      <c r="M64" s="99">
        <v>104.71623810071188</v>
      </c>
      <c r="N64" s="99">
        <v>116.50628878982678</v>
      </c>
      <c r="O64" s="99">
        <v>128.22435284271413</v>
      </c>
      <c r="P64" s="99">
        <v>94.990789208763417</v>
      </c>
      <c r="Q64" s="99">
        <v>105.17319034335665</v>
      </c>
      <c r="R64" s="99">
        <v>111.29611437339716</v>
      </c>
      <c r="S64" s="99">
        <v>108.07361198947804</v>
      </c>
      <c r="T64" s="99">
        <v>106.7099436684355</v>
      </c>
      <c r="U64" s="99">
        <v>104.18195777771795</v>
      </c>
      <c r="V64" s="99">
        <v>99.200086384773599</v>
      </c>
      <c r="W64" s="99">
        <v>115.2229862007059</v>
      </c>
      <c r="DA64" s="63" t="s">
        <v>2805</v>
      </c>
    </row>
    <row r="65" spans="1:105" ht="12" customHeight="1" x14ac:dyDescent="0.25">
      <c r="A65" s="97" t="s">
        <v>53</v>
      </c>
      <c r="B65" s="99">
        <v>1.9584722568952349</v>
      </c>
      <c r="C65" s="99">
        <v>2.0508324070527157</v>
      </c>
      <c r="D65" s="99">
        <v>1.87528315751054</v>
      </c>
      <c r="E65" s="99">
        <v>1.9186010564597011</v>
      </c>
      <c r="F65" s="99">
        <v>1.8029238051962058</v>
      </c>
      <c r="G65" s="99">
        <v>1.6967953021017508</v>
      </c>
      <c r="H65" s="99">
        <v>1.6241342485853052</v>
      </c>
      <c r="I65" s="99">
        <v>1.4918941650367277</v>
      </c>
      <c r="J65" s="99">
        <v>1.6145112916803268</v>
      </c>
      <c r="K65" s="99">
        <v>1.5734054118496144</v>
      </c>
      <c r="L65" s="99">
        <v>1.8338093112280458</v>
      </c>
      <c r="M65" s="99">
        <v>1.3760692038943183</v>
      </c>
      <c r="N65" s="99">
        <v>1.5566274954998558</v>
      </c>
      <c r="O65" s="99">
        <v>1.737727719836951</v>
      </c>
      <c r="P65" s="99">
        <v>1.2857957093175194</v>
      </c>
      <c r="Q65" s="99">
        <v>1.4297604869838596</v>
      </c>
      <c r="R65" s="99">
        <v>1.5275298247651492</v>
      </c>
      <c r="S65" s="99">
        <v>1.5025833146790408</v>
      </c>
      <c r="T65" s="99">
        <v>1.5067832012582159</v>
      </c>
      <c r="U65" s="99">
        <v>1.496288454406141</v>
      </c>
      <c r="V65" s="99">
        <v>1.4257020418479576</v>
      </c>
      <c r="W65" s="99">
        <v>1.6967155733587234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1.5976360527026327E-2</v>
      </c>
      <c r="C66" s="123">
        <f t="shared" si="27"/>
        <v>1.9702122092698109E-2</v>
      </c>
      <c r="D66" s="123">
        <f t="shared" si="27"/>
        <v>2.3041463409808071E-2</v>
      </c>
      <c r="E66" s="123">
        <f t="shared" si="27"/>
        <v>6.4807219971803942E-2</v>
      </c>
      <c r="F66" s="123">
        <f t="shared" si="27"/>
        <v>2.9939177777294219E-2</v>
      </c>
      <c r="G66" s="123">
        <f t="shared" si="27"/>
        <v>3.9198523327169547E-2</v>
      </c>
      <c r="H66" s="123">
        <f t="shared" si="27"/>
        <v>9.4501437634886457E-2</v>
      </c>
      <c r="I66" s="123">
        <f t="shared" si="27"/>
        <v>4.6315110519019216E-2</v>
      </c>
      <c r="J66" s="123">
        <f t="shared" si="27"/>
        <v>5.6502823601339694E-2</v>
      </c>
      <c r="K66" s="123">
        <f t="shared" si="27"/>
        <v>6.443999080711893E-2</v>
      </c>
      <c r="L66" s="123">
        <f t="shared" si="27"/>
        <v>9.1429016550460943E-2</v>
      </c>
      <c r="M66" s="123">
        <f t="shared" si="27"/>
        <v>7.1483303431458436E-2</v>
      </c>
      <c r="N66" s="123">
        <f t="shared" si="27"/>
        <v>7.3052723314313867E-2</v>
      </c>
      <c r="O66" s="123">
        <f t="shared" si="27"/>
        <v>7.7600576431095108E-2</v>
      </c>
      <c r="P66" s="123">
        <f t="shared" si="27"/>
        <v>6.2891329514090821E-2</v>
      </c>
      <c r="Q66" s="123">
        <f t="shared" si="27"/>
        <v>9.2254922419762631E-2</v>
      </c>
      <c r="R66" s="123">
        <f t="shared" si="27"/>
        <v>8.4489200064766304E-2</v>
      </c>
      <c r="S66" s="123">
        <f t="shared" si="27"/>
        <v>8.46354582238662E-2</v>
      </c>
      <c r="T66" s="123">
        <f t="shared" si="27"/>
        <v>8.4795487394626223E-2</v>
      </c>
      <c r="U66" s="123">
        <f t="shared" si="27"/>
        <v>8.589858193059062E-2</v>
      </c>
      <c r="V66" s="123">
        <f t="shared" si="27"/>
        <v>0.13109665403260407</v>
      </c>
      <c r="W66" s="123">
        <f t="shared" si="27"/>
        <v>0.12918515214128973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1.5976360527026327E-2</v>
      </c>
      <c r="C67" s="99">
        <f>RES_hhdet_fech!C67/RES_summary!C$19</f>
        <v>1.9702122092698109E-2</v>
      </c>
      <c r="D67" s="99">
        <f>RES_hhdet_fech!D67/RES_summary!D$19</f>
        <v>2.3041463409808071E-2</v>
      </c>
      <c r="E67" s="99">
        <f>RES_hhdet_fech!E67/RES_summary!E$19</f>
        <v>6.4807219971803942E-2</v>
      </c>
      <c r="F67" s="99">
        <f>RES_hhdet_fech!F67/RES_summary!F$19</f>
        <v>2.9939177777294219E-2</v>
      </c>
      <c r="G67" s="99">
        <f>RES_hhdet_fech!G67/RES_summary!G$19</f>
        <v>3.9198523327169547E-2</v>
      </c>
      <c r="H67" s="99">
        <f>RES_hhdet_fech!H67/RES_summary!H$19</f>
        <v>9.4501437634886457E-2</v>
      </c>
      <c r="I67" s="99">
        <f>RES_hhdet_fech!I67/RES_summary!I$19</f>
        <v>4.6315110519019216E-2</v>
      </c>
      <c r="J67" s="99">
        <f>RES_hhdet_fech!J67/RES_summary!J$19</f>
        <v>5.6502823601339694E-2</v>
      </c>
      <c r="K67" s="99">
        <f>RES_hhdet_fech!K67/RES_summary!K$19</f>
        <v>6.443999080711893E-2</v>
      </c>
      <c r="L67" s="99">
        <f>RES_hhdet_fech!L67/RES_summary!L$19</f>
        <v>9.1429016550460943E-2</v>
      </c>
      <c r="M67" s="99">
        <f>RES_hhdet_fech!M67/RES_summary!M$19</f>
        <v>7.1483303431458436E-2</v>
      </c>
      <c r="N67" s="99">
        <f>RES_hhdet_fech!N67/RES_summary!N$19</f>
        <v>7.3052723314313867E-2</v>
      </c>
      <c r="O67" s="99">
        <f>RES_hhdet_fech!O67/RES_summary!O$19</f>
        <v>7.7600576431095108E-2</v>
      </c>
      <c r="P67" s="99">
        <f>RES_hhdet_fech!P67/RES_summary!P$19</f>
        <v>6.2891329514090821E-2</v>
      </c>
      <c r="Q67" s="99">
        <f>RES_hhdet_fech!Q67/RES_summary!Q$19</f>
        <v>9.2254922419762631E-2</v>
      </c>
      <c r="R67" s="99">
        <f>RES_hhdet_fech!R67/RES_summary!R$19</f>
        <v>8.4489200064766304E-2</v>
      </c>
      <c r="S67" s="99">
        <f>RES_hhdet_fech!S67/RES_summary!S$19</f>
        <v>8.46354582238662E-2</v>
      </c>
      <c r="T67" s="99">
        <f>RES_hhdet_fech!T67/RES_summary!T$19</f>
        <v>8.4795487394626223E-2</v>
      </c>
      <c r="U67" s="99">
        <f>RES_hhdet_fech!U67/RES_summary!U$19</f>
        <v>8.589858193059062E-2</v>
      </c>
      <c r="V67" s="99">
        <f>RES_hhdet_fech!V67/RES_summary!V$19</f>
        <v>0.13109665403260407</v>
      </c>
      <c r="W67" s="99">
        <f>RES_hhdet_fech!W67/RES_summary!W$19</f>
        <v>0.12918515214128973</v>
      </c>
      <c r="DA67" s="63" t="s">
        <v>2808</v>
      </c>
    </row>
    <row r="68" spans="1:105" ht="12" customHeight="1" x14ac:dyDescent="0.25">
      <c r="A68" s="121" t="s">
        <v>55</v>
      </c>
      <c r="B68" s="123">
        <v>17.539708721382588</v>
      </c>
      <c r="C68" s="123">
        <v>17.150775248395401</v>
      </c>
      <c r="D68" s="123">
        <v>16.813985608755797</v>
      </c>
      <c r="E68" s="123">
        <v>16.274709017264655</v>
      </c>
      <c r="F68" s="123">
        <v>18.270611882841827</v>
      </c>
      <c r="G68" s="123">
        <v>18.204377000210552</v>
      </c>
      <c r="H68" s="123">
        <v>18.795374507759782</v>
      </c>
      <c r="I68" s="123">
        <v>17.878906068941514</v>
      </c>
      <c r="J68" s="123">
        <v>19.133997212519692</v>
      </c>
      <c r="K68" s="123">
        <v>19.647345045429191</v>
      </c>
      <c r="L68" s="123">
        <v>19.025391228912198</v>
      </c>
      <c r="M68" s="123">
        <v>17.337056109440816</v>
      </c>
      <c r="N68" s="123">
        <v>18.75278902972428</v>
      </c>
      <c r="O68" s="123">
        <v>18.49831238841562</v>
      </c>
      <c r="P68" s="123">
        <v>18.434271878124562</v>
      </c>
      <c r="Q68" s="123">
        <v>17.857240967521538</v>
      </c>
      <c r="R68" s="123">
        <v>18.681890404843319</v>
      </c>
      <c r="S68" s="123">
        <v>17.984293439127693</v>
      </c>
      <c r="T68" s="123">
        <v>17.786909122081777</v>
      </c>
      <c r="U68" s="123">
        <v>17.800662241097751</v>
      </c>
      <c r="V68" s="123">
        <v>15.453482273267785</v>
      </c>
      <c r="W68" s="123">
        <v>16.716441397580592</v>
      </c>
      <c r="DA68" s="130" t="s">
        <v>2809</v>
      </c>
    </row>
    <row r="69" spans="1:105" ht="12" customHeight="1" x14ac:dyDescent="0.25">
      <c r="A69" s="97" t="s">
        <v>134</v>
      </c>
      <c r="B69" s="99">
        <v>18.056196976595167</v>
      </c>
      <c r="C69" s="99">
        <v>17.865579174840256</v>
      </c>
      <c r="D69" s="99">
        <v>17.413122204613352</v>
      </c>
      <c r="E69" s="99">
        <v>16.666504321697996</v>
      </c>
      <c r="F69" s="99">
        <v>19.0108167874256</v>
      </c>
      <c r="G69" s="99">
        <v>18.7856534587354</v>
      </c>
      <c r="H69" s="99">
        <v>19.28145325657146</v>
      </c>
      <c r="I69" s="99">
        <v>18.031158151294171</v>
      </c>
      <c r="J69" s="99">
        <v>19.384101907950587</v>
      </c>
      <c r="K69" s="99">
        <v>19.774254300802671</v>
      </c>
      <c r="L69" s="99">
        <v>19.073116749042644</v>
      </c>
      <c r="M69" s="99">
        <v>17.357368960796073</v>
      </c>
      <c r="N69" s="99">
        <v>18.787679334600849</v>
      </c>
      <c r="O69" s="99">
        <v>18.540335773277288</v>
      </c>
      <c r="P69" s="99">
        <v>18.476582815897348</v>
      </c>
      <c r="Q69" s="99">
        <v>17.918636325108075</v>
      </c>
      <c r="R69" s="99">
        <v>18.740907981016804</v>
      </c>
      <c r="S69" s="99">
        <v>18.024730094234247</v>
      </c>
      <c r="T69" s="99">
        <v>17.81881266478549</v>
      </c>
      <c r="U69" s="99">
        <v>17.828656431139251</v>
      </c>
      <c r="V69" s="99">
        <v>15.463953846853329</v>
      </c>
      <c r="W69" s="99">
        <v>16.76256186388358</v>
      </c>
      <c r="DA69" s="63" t="s">
        <v>2810</v>
      </c>
    </row>
    <row r="70" spans="1:105" ht="12" customHeight="1" x14ac:dyDescent="0.25">
      <c r="A70" s="97" t="s">
        <v>133</v>
      </c>
      <c r="B70" s="99">
        <v>13.319465472230917</v>
      </c>
      <c r="C70" s="99">
        <v>12.746152357403838</v>
      </c>
      <c r="D70" s="99">
        <v>12.540699351370211</v>
      </c>
      <c r="E70" s="99">
        <v>12.069224543917173</v>
      </c>
      <c r="F70" s="99">
        <v>13.705544073463308</v>
      </c>
      <c r="G70" s="99">
        <v>13.754601151124708</v>
      </c>
      <c r="H70" s="99">
        <v>14.268496128877285</v>
      </c>
      <c r="I70" s="99">
        <v>13.573427934292969</v>
      </c>
      <c r="J70" s="99">
        <v>14.371015942657564</v>
      </c>
      <c r="K70" s="99">
        <v>14.819855869425348</v>
      </c>
      <c r="L70" s="99">
        <v>14.462659688061457</v>
      </c>
      <c r="M70" s="99">
        <v>13.261479215211558</v>
      </c>
      <c r="N70" s="99">
        <v>14.606552498422623</v>
      </c>
      <c r="O70" s="99">
        <v>14.120719881193331</v>
      </c>
      <c r="P70" s="99">
        <v>13.994086844080369</v>
      </c>
      <c r="Q70" s="99">
        <v>13.766501598203753</v>
      </c>
      <c r="R70" s="99">
        <v>14.921550732900901</v>
      </c>
      <c r="S70" s="99">
        <v>14.660211009513402</v>
      </c>
      <c r="T70" s="99">
        <v>14.569210533544345</v>
      </c>
      <c r="U70" s="99">
        <v>14.837837118202053</v>
      </c>
      <c r="V70" s="99">
        <v>12.862372346788685</v>
      </c>
      <c r="W70" s="99">
        <v>14.17507916674564</v>
      </c>
      <c r="DA70" s="63" t="s">
        <v>2811</v>
      </c>
    </row>
    <row r="71" spans="1:105" ht="12" customHeight="1" x14ac:dyDescent="0.25">
      <c r="A71" s="100" t="s">
        <v>217</v>
      </c>
      <c r="B71" s="102">
        <v>7.825597031362987</v>
      </c>
      <c r="C71" s="102">
        <v>7.157091327011897</v>
      </c>
      <c r="D71" s="102">
        <v>7.1268632962577456</v>
      </c>
      <c r="E71" s="102">
        <v>6.8970943321276659</v>
      </c>
      <c r="F71" s="102">
        <v>7.4458550550499849</v>
      </c>
      <c r="G71" s="102">
        <v>7.5831854104065766</v>
      </c>
      <c r="H71" s="102">
        <v>7.9142831826861348</v>
      </c>
      <c r="I71" s="102">
        <v>7.794605575899066</v>
      </c>
      <c r="J71" s="102">
        <v>7.4928663146814847</v>
      </c>
      <c r="K71" s="102">
        <v>7.82153197094111</v>
      </c>
      <c r="L71" s="102">
        <v>7.6379138483919711</v>
      </c>
      <c r="M71" s="102">
        <v>6.8289114544517933</v>
      </c>
      <c r="N71" s="102">
        <v>7.6366140328344727</v>
      </c>
      <c r="O71" s="102">
        <v>6.3854460082833482</v>
      </c>
      <c r="P71" s="102">
        <v>6.0131308079269834</v>
      </c>
      <c r="Q71" s="102">
        <v>6.2379430147489066</v>
      </c>
      <c r="R71" s="102">
        <v>7.8243601113182502</v>
      </c>
      <c r="S71" s="102">
        <v>7.9532682839289501</v>
      </c>
      <c r="T71" s="102">
        <v>7.468857180396709</v>
      </c>
      <c r="U71" s="102">
        <v>7.659283891476881</v>
      </c>
      <c r="V71" s="102">
        <v>5.8792485116903466</v>
      </c>
      <c r="W71" s="102">
        <v>6.7909113539862016</v>
      </c>
      <c r="DA71" s="131" t="s">
        <v>2812</v>
      </c>
    </row>
    <row r="72" spans="1:105" ht="12" customHeight="1" x14ac:dyDescent="0.25">
      <c r="A72" s="103" t="s">
        <v>52</v>
      </c>
      <c r="B72" s="105">
        <v>5.4938684408679261</v>
      </c>
      <c r="C72" s="105">
        <v>5.5890610303919424</v>
      </c>
      <c r="D72" s="105">
        <v>5.4138360551124638</v>
      </c>
      <c r="E72" s="105">
        <v>5.1721302117895078</v>
      </c>
      <c r="F72" s="105">
        <v>6.2596890184133231</v>
      </c>
      <c r="G72" s="105">
        <v>6.1714157407181292</v>
      </c>
      <c r="H72" s="105">
        <v>6.354212946191149</v>
      </c>
      <c r="I72" s="105">
        <v>5.7788223583939038</v>
      </c>
      <c r="J72" s="105">
        <v>6.8781496279760805</v>
      </c>
      <c r="K72" s="105">
        <v>6.9983238984842373</v>
      </c>
      <c r="L72" s="105">
        <v>6.824745839669486</v>
      </c>
      <c r="M72" s="105">
        <v>6.4325677607597687</v>
      </c>
      <c r="N72" s="105">
        <v>6.9699384655881493</v>
      </c>
      <c r="O72" s="105">
        <v>7.7352738729099828</v>
      </c>
      <c r="P72" s="105">
        <v>7.9809560361533851</v>
      </c>
      <c r="Q72" s="105">
        <v>7.5285585834548465</v>
      </c>
      <c r="R72" s="105">
        <v>7.0971906215826506</v>
      </c>
      <c r="S72" s="105">
        <v>6.7069427255844509</v>
      </c>
      <c r="T72" s="105">
        <v>7.1003533531476348</v>
      </c>
      <c r="U72" s="105">
        <v>7.178553226725171</v>
      </c>
      <c r="V72" s="105">
        <v>6.9831238350983398</v>
      </c>
      <c r="W72" s="105">
        <v>7.3841678127594372</v>
      </c>
      <c r="DA72" s="132" t="s">
        <v>2813</v>
      </c>
    </row>
    <row r="73" spans="1:105" ht="12" customHeight="1" x14ac:dyDescent="0.25">
      <c r="A73" s="106" t="s">
        <v>122</v>
      </c>
      <c r="B73" s="102">
        <v>15.536341377777896</v>
      </c>
      <c r="C73" s="102">
        <v>14.668835802779856</v>
      </c>
      <c r="D73" s="102">
        <v>14.724268311224849</v>
      </c>
      <c r="E73" s="102">
        <v>14.846511403042104</v>
      </c>
      <c r="F73" s="102">
        <v>15.488825686667774</v>
      </c>
      <c r="G73" s="102">
        <v>16.054823385267614</v>
      </c>
      <c r="H73" s="102">
        <v>16.735984123750203</v>
      </c>
      <c r="I73" s="102">
        <v>17.077047827964151</v>
      </c>
      <c r="J73" s="102">
        <v>16.206631564886376</v>
      </c>
      <c r="K73" s="102">
        <v>17.019364539143194</v>
      </c>
      <c r="L73" s="102">
        <v>16.745025303453641</v>
      </c>
      <c r="M73" s="102">
        <v>16.503322594834653</v>
      </c>
      <c r="N73" s="102">
        <v>17.231020637119201</v>
      </c>
      <c r="O73" s="102">
        <v>16.962880304998453</v>
      </c>
      <c r="P73" s="102">
        <v>17.173370892701215</v>
      </c>
      <c r="Q73" s="102">
        <v>16.80405761378919</v>
      </c>
      <c r="R73" s="102">
        <v>16.697105779211519</v>
      </c>
      <c r="S73" s="102">
        <v>16.78959912628363</v>
      </c>
      <c r="T73" s="102">
        <v>16.97908872038353</v>
      </c>
      <c r="U73" s="102">
        <v>17.084429686458943</v>
      </c>
      <c r="V73" s="102">
        <v>15.669804935038378</v>
      </c>
      <c r="W73" s="102">
        <v>15.566992902853634</v>
      </c>
      <c r="DA73" s="131" t="s">
        <v>2814</v>
      </c>
    </row>
    <row r="74" spans="1:105" ht="12" customHeight="1" x14ac:dyDescent="0.25">
      <c r="A74" s="107" t="s">
        <v>121</v>
      </c>
      <c r="B74" s="105">
        <v>12.413171645759904</v>
      </c>
      <c r="C74" s="105">
        <v>11.596185669530451</v>
      </c>
      <c r="D74" s="105">
        <v>11.736551382397685</v>
      </c>
      <c r="E74" s="105">
        <v>11.905806910518271</v>
      </c>
      <c r="F74" s="105">
        <v>12.359885820424189</v>
      </c>
      <c r="G74" s="105">
        <v>12.933764641891715</v>
      </c>
      <c r="H74" s="105">
        <v>13.575961967414166</v>
      </c>
      <c r="I74" s="105">
        <v>14.025518934818189</v>
      </c>
      <c r="J74" s="105">
        <v>13.04728110329803</v>
      </c>
      <c r="K74" s="105">
        <v>13.779326820401515</v>
      </c>
      <c r="L74" s="105">
        <v>13.578141634600591</v>
      </c>
      <c r="M74" s="105">
        <v>13.280991256666155</v>
      </c>
      <c r="N74" s="105">
        <v>13.933368463055121</v>
      </c>
      <c r="O74" s="105">
        <v>13.462625255466094</v>
      </c>
      <c r="P74" s="105">
        <v>13.706866123865211</v>
      </c>
      <c r="Q74" s="105">
        <v>13.617980858636301</v>
      </c>
      <c r="R74" s="105">
        <v>14.062792513887221</v>
      </c>
      <c r="S74" s="105">
        <v>14.252111181682103</v>
      </c>
      <c r="T74" s="105">
        <v>14.286393057385821</v>
      </c>
      <c r="U74" s="105">
        <v>14.428135783416245</v>
      </c>
      <c r="V74" s="105">
        <v>13.22353051528704</v>
      </c>
      <c r="W74" s="105">
        <v>13.328507660594937</v>
      </c>
      <c r="DA74" s="132" t="s">
        <v>2815</v>
      </c>
    </row>
    <row r="75" spans="1:105" ht="12" customHeight="1" x14ac:dyDescent="0.25">
      <c r="A75" s="108" t="s">
        <v>53</v>
      </c>
      <c r="B75" s="99">
        <v>6.7335501973257994</v>
      </c>
      <c r="C75" s="99">
        <v>6.0908942376213897</v>
      </c>
      <c r="D75" s="99">
        <v>6.272747883872257</v>
      </c>
      <c r="E75" s="99">
        <v>6.4440784749824678</v>
      </c>
      <c r="F75" s="99">
        <v>6.3531718612139381</v>
      </c>
      <c r="G75" s="99">
        <v>6.7586243324171571</v>
      </c>
      <c r="H75" s="99">
        <v>7.1727008673227717</v>
      </c>
      <c r="I75" s="99">
        <v>7.7428431961831095</v>
      </c>
      <c r="J75" s="99">
        <v>6.542474511546482</v>
      </c>
      <c r="K75" s="99">
        <v>7.0599091849351172</v>
      </c>
      <c r="L75" s="99">
        <v>6.9857552588225849</v>
      </c>
      <c r="M75" s="99">
        <v>6.6694479209132185</v>
      </c>
      <c r="N75" s="99">
        <v>7.0959303720267028</v>
      </c>
      <c r="O75" s="99">
        <v>5.8878266008101363</v>
      </c>
      <c r="P75" s="99">
        <v>5.6838874503753472</v>
      </c>
      <c r="Q75" s="99">
        <v>5.9783507489254868</v>
      </c>
      <c r="R75" s="99">
        <v>7.2093361999852767</v>
      </c>
      <c r="S75" s="99">
        <v>7.6251031478490701</v>
      </c>
      <c r="T75" s="99">
        <v>7.2696440703348317</v>
      </c>
      <c r="U75" s="99">
        <v>7.4366515355001308</v>
      </c>
      <c r="V75" s="99">
        <v>6.0067578196542941</v>
      </c>
      <c r="W75" s="99">
        <v>6.3754913575237042</v>
      </c>
      <c r="DA75" s="63" t="s">
        <v>2816</v>
      </c>
    </row>
    <row r="76" spans="1:105" ht="12" customHeight="1" x14ac:dyDescent="0.25">
      <c r="A76" s="108" t="s">
        <v>52</v>
      </c>
      <c r="B76" s="99">
        <v>5.6796214484341041</v>
      </c>
      <c r="C76" s="99">
        <v>5.5052914319090629</v>
      </c>
      <c r="D76" s="99">
        <v>5.4638034985254267</v>
      </c>
      <c r="E76" s="99">
        <v>5.4617284355358029</v>
      </c>
      <c r="F76" s="99">
        <v>6.0067139592102512</v>
      </c>
      <c r="G76" s="99">
        <v>6.1751403094745605</v>
      </c>
      <c r="H76" s="99">
        <v>6.4032611000913935</v>
      </c>
      <c r="I76" s="99">
        <v>6.2826757386350778</v>
      </c>
      <c r="J76" s="99">
        <v>6.5048065917515485</v>
      </c>
      <c r="K76" s="99">
        <v>6.7194176354663977</v>
      </c>
      <c r="L76" s="99">
        <v>6.5923863757780046</v>
      </c>
      <c r="M76" s="99">
        <v>6.6115433357529358</v>
      </c>
      <c r="N76" s="99">
        <v>6.8374380910284183</v>
      </c>
      <c r="O76" s="99">
        <v>7.5747986546559565</v>
      </c>
      <c r="P76" s="99">
        <v>8.0229786734898649</v>
      </c>
      <c r="Q76" s="99">
        <v>7.6396301097108141</v>
      </c>
      <c r="R76" s="99">
        <v>6.8534563139019395</v>
      </c>
      <c r="S76" s="99">
        <v>6.6270080338330324</v>
      </c>
      <c r="T76" s="99">
        <v>7.0167489870509865</v>
      </c>
      <c r="U76" s="99">
        <v>6.9914842479161132</v>
      </c>
      <c r="V76" s="99">
        <v>7.2167726956327467</v>
      </c>
      <c r="W76" s="99">
        <v>6.9530163030712373</v>
      </c>
      <c r="DA76" s="63" t="s">
        <v>2817</v>
      </c>
    </row>
    <row r="77" spans="1:105" ht="12" customHeight="1" x14ac:dyDescent="0.25">
      <c r="A77" s="121" t="s">
        <v>54</v>
      </c>
      <c r="B77" s="123">
        <v>2.7653381806846968</v>
      </c>
      <c r="C77" s="123">
        <v>2.8054954001090255</v>
      </c>
      <c r="D77" s="123">
        <v>2.7318548552838124</v>
      </c>
      <c r="E77" s="123">
        <v>2.8848979388090163</v>
      </c>
      <c r="F77" s="123">
        <v>3.0233874313128153</v>
      </c>
      <c r="G77" s="123">
        <v>3.0732427516192007</v>
      </c>
      <c r="H77" s="123">
        <v>3.0546453107904554</v>
      </c>
      <c r="I77" s="123">
        <v>3.0298658306893347</v>
      </c>
      <c r="J77" s="123">
        <v>2.4657908198243685</v>
      </c>
      <c r="K77" s="123">
        <v>2.6669173260171739</v>
      </c>
      <c r="L77" s="123">
        <v>2.6964435254536068</v>
      </c>
      <c r="M77" s="123">
        <v>2.4677709825306957</v>
      </c>
      <c r="N77" s="123">
        <v>2.6467319766558211</v>
      </c>
      <c r="O77" s="123">
        <v>2.6481636680511458</v>
      </c>
      <c r="P77" s="123">
        <v>2.6674352909557584</v>
      </c>
      <c r="Q77" s="123">
        <v>2.7630041354240991</v>
      </c>
      <c r="R77" s="123">
        <v>2.857755093632413</v>
      </c>
      <c r="S77" s="123">
        <v>2.7723691555718251</v>
      </c>
      <c r="T77" s="123">
        <v>2.68474423478244</v>
      </c>
      <c r="U77" s="123">
        <v>2.5673296144319173</v>
      </c>
      <c r="V77" s="123">
        <v>2.7472112278388527</v>
      </c>
      <c r="W77" s="123">
        <v>2.7201747411575727</v>
      </c>
      <c r="DA77" s="130" t="s">
        <v>2818</v>
      </c>
    </row>
    <row r="78" spans="1:105" ht="12" customHeight="1" x14ac:dyDescent="0.25">
      <c r="A78" s="97" t="s">
        <v>192</v>
      </c>
      <c r="B78" s="99">
        <v>2.9784247111853004</v>
      </c>
      <c r="C78" s="99">
        <v>3.0761994973184072</v>
      </c>
      <c r="D78" s="99">
        <v>2.9873956711080401</v>
      </c>
      <c r="E78" s="99">
        <v>3.1041782292977085</v>
      </c>
      <c r="F78" s="99">
        <v>3.3294491895608513</v>
      </c>
      <c r="G78" s="99">
        <v>3.341532794694857</v>
      </c>
      <c r="H78" s="99">
        <v>3.3722606802569777</v>
      </c>
      <c r="I78" s="99">
        <v>3.3688067132216863</v>
      </c>
      <c r="J78" s="99">
        <v>2.6338123606603312</v>
      </c>
      <c r="K78" s="99">
        <v>2.9299949819864111</v>
      </c>
      <c r="L78" s="99">
        <v>2.9808973119391147</v>
      </c>
      <c r="M78" s="99">
        <v>2.6967810637220908</v>
      </c>
      <c r="N78" s="99">
        <v>2.9290078129028831</v>
      </c>
      <c r="O78" s="99">
        <v>2.9218100054606673</v>
      </c>
      <c r="P78" s="99">
        <v>2.940848227185008</v>
      </c>
      <c r="Q78" s="99">
        <v>3.0470054164425973</v>
      </c>
      <c r="R78" s="99">
        <v>3.2478665347650568</v>
      </c>
      <c r="S78" s="99">
        <v>3.1478865934171059</v>
      </c>
      <c r="T78" s="99">
        <v>3.050494100907295</v>
      </c>
      <c r="U78" s="99">
        <v>2.91450882177653</v>
      </c>
      <c r="V78" s="99">
        <v>3.2236071858244997</v>
      </c>
      <c r="W78" s="99">
        <v>3.2041203259424944</v>
      </c>
      <c r="DA78" s="63" t="s">
        <v>2819</v>
      </c>
    </row>
    <row r="79" spans="1:105" ht="12" customHeight="1" x14ac:dyDescent="0.25">
      <c r="A79" s="109" t="s">
        <v>120</v>
      </c>
      <c r="B79" s="110">
        <v>2.4567505568900883</v>
      </c>
      <c r="C79" s="110">
        <v>2.433405761139726</v>
      </c>
      <c r="D79" s="110">
        <v>2.3799372002500108</v>
      </c>
      <c r="E79" s="110">
        <v>2.5741953613017556</v>
      </c>
      <c r="F79" s="110">
        <v>2.5888566702717464</v>
      </c>
      <c r="G79" s="110">
        <v>2.6949306169859368</v>
      </c>
      <c r="H79" s="110">
        <v>2.6009022466498624</v>
      </c>
      <c r="I79" s="110">
        <v>2.5464624562943818</v>
      </c>
      <c r="J79" s="110">
        <v>2.2274751147966914</v>
      </c>
      <c r="K79" s="110">
        <v>2.302488296302565</v>
      </c>
      <c r="L79" s="110">
        <v>2.2927600125617547</v>
      </c>
      <c r="M79" s="110">
        <v>2.1534560393304019</v>
      </c>
      <c r="N79" s="110">
        <v>2.2586601199144969</v>
      </c>
      <c r="O79" s="110">
        <v>2.2740121631592864</v>
      </c>
      <c r="P79" s="110">
        <v>2.295547368154736</v>
      </c>
      <c r="Q79" s="110">
        <v>2.4056556840818901</v>
      </c>
      <c r="R79" s="110">
        <v>2.3860407042247687</v>
      </c>
      <c r="S79" s="110">
        <v>2.3711199861650467</v>
      </c>
      <c r="T79" s="110">
        <v>2.3438098263399838</v>
      </c>
      <c r="U79" s="110">
        <v>2.2797420773328025</v>
      </c>
      <c r="V79" s="110">
        <v>2.3711151725984054</v>
      </c>
      <c r="W79" s="110">
        <v>2.3473881859309946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195.47194209019887</v>
      </c>
      <c r="C81" s="118">
        <f t="shared" si="28"/>
        <v>212.3771729202783</v>
      </c>
      <c r="D81" s="118">
        <f t="shared" si="28"/>
        <v>173.14882179740999</v>
      </c>
      <c r="E81" s="118">
        <f t="shared" si="28"/>
        <v>191.35263819306437</v>
      </c>
      <c r="F81" s="118">
        <f t="shared" si="28"/>
        <v>172.16008871977598</v>
      </c>
      <c r="G81" s="118">
        <f t="shared" si="28"/>
        <v>147.50435293769294</v>
      </c>
      <c r="H81" s="118">
        <f t="shared" si="28"/>
        <v>124.68733596000139</v>
      </c>
      <c r="I81" s="118">
        <f t="shared" si="28"/>
        <v>151.65188355141805</v>
      </c>
      <c r="J81" s="118">
        <f t="shared" si="28"/>
        <v>146.66244410436101</v>
      </c>
      <c r="K81" s="118">
        <f t="shared" si="28"/>
        <v>136.29062058646466</v>
      </c>
      <c r="L81" s="118">
        <f t="shared" si="28"/>
        <v>169.66669946235135</v>
      </c>
      <c r="M81" s="118">
        <f t="shared" si="28"/>
        <v>123.5146982062448</v>
      </c>
      <c r="N81" s="118">
        <f t="shared" si="28"/>
        <v>137.69923383813367</v>
      </c>
      <c r="O81" s="118">
        <f t="shared" si="28"/>
        <v>153.68103200001505</v>
      </c>
      <c r="P81" s="118">
        <f t="shared" si="28"/>
        <v>115.68151779702525</v>
      </c>
      <c r="Q81" s="118">
        <f t="shared" si="28"/>
        <v>130.06316674100796</v>
      </c>
      <c r="R81" s="118">
        <f t="shared" ref="R81:V81" si="29">R82+R85+R87+R100</f>
        <v>140.25125558177044</v>
      </c>
      <c r="S81" s="118">
        <f t="shared" si="29"/>
        <v>133.04491057728978</v>
      </c>
      <c r="T81" s="118">
        <f t="shared" si="29"/>
        <v>130.96894165874309</v>
      </c>
      <c r="U81" s="118">
        <f t="shared" si="29"/>
        <v>130.41034591245611</v>
      </c>
      <c r="V81" s="118">
        <f t="shared" si="29"/>
        <v>119.6223514603912</v>
      </c>
      <c r="W81" s="118">
        <f t="shared" ref="W81" si="30">W82+W85+W87+W100</f>
        <v>144.73320352476225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177.25091937939516</v>
      </c>
      <c r="C82" s="123">
        <f t="shared" si="31"/>
        <v>194.97364447557203</v>
      </c>
      <c r="D82" s="123">
        <f t="shared" si="31"/>
        <v>155.83944371387798</v>
      </c>
      <c r="E82" s="123">
        <f t="shared" si="31"/>
        <v>173.7333599246731</v>
      </c>
      <c r="F82" s="123">
        <f t="shared" si="31"/>
        <v>153.75533516723581</v>
      </c>
      <c r="G82" s="123">
        <f t="shared" si="31"/>
        <v>128.46405072818897</v>
      </c>
      <c r="H82" s="123">
        <f t="shared" si="31"/>
        <v>104.99286398278559</v>
      </c>
      <c r="I82" s="123">
        <f t="shared" si="31"/>
        <v>131.80747237398438</v>
      </c>
      <c r="J82" s="123">
        <f t="shared" si="31"/>
        <v>128.15640925219702</v>
      </c>
      <c r="K82" s="123">
        <f t="shared" si="31"/>
        <v>116.9852705244721</v>
      </c>
      <c r="L82" s="123">
        <f t="shared" si="31"/>
        <v>150.60455249966375</v>
      </c>
      <c r="M82" s="123">
        <f t="shared" si="31"/>
        <v>104.94995479591239</v>
      </c>
      <c r="N82" s="123">
        <f t="shared" si="31"/>
        <v>118.32519842970217</v>
      </c>
      <c r="O82" s="123">
        <f t="shared" si="31"/>
        <v>134.41214988567003</v>
      </c>
      <c r="P82" s="123">
        <f t="shared" si="31"/>
        <v>95.90321660037381</v>
      </c>
      <c r="Q82" s="123">
        <f t="shared" si="31"/>
        <v>110.67552168465157</v>
      </c>
      <c r="R82" s="123">
        <f t="shared" ref="R82:V82" si="32">SUM(R83:R84)</f>
        <v>120.67029513528308</v>
      </c>
      <c r="S82" s="123">
        <f t="shared" si="32"/>
        <v>113.66303662571516</v>
      </c>
      <c r="T82" s="123">
        <f t="shared" si="32"/>
        <v>111.71640622706225</v>
      </c>
      <c r="U82" s="123">
        <f t="shared" si="32"/>
        <v>111.27327157556991</v>
      </c>
      <c r="V82" s="123">
        <f t="shared" si="32"/>
        <v>101.63894974716486</v>
      </c>
      <c r="W82" s="123">
        <f t="shared" ref="W82" si="33">SUM(W83:W84)</f>
        <v>126.77629831114248</v>
      </c>
      <c r="DA82" s="130" t="s">
        <v>2822</v>
      </c>
    </row>
    <row r="83" spans="1:105" ht="12" customHeight="1" x14ac:dyDescent="0.25">
      <c r="A83" s="97" t="s">
        <v>204</v>
      </c>
      <c r="B83" s="99">
        <v>176.46834160287824</v>
      </c>
      <c r="C83" s="99">
        <v>194.11474464700572</v>
      </c>
      <c r="D83" s="99">
        <v>155.14708271876626</v>
      </c>
      <c r="E83" s="99">
        <v>172.94271627406414</v>
      </c>
      <c r="F83" s="99">
        <v>153.02782205404819</v>
      </c>
      <c r="G83" s="99">
        <v>127.83766975206825</v>
      </c>
      <c r="H83" s="99">
        <v>104.4707966850595</v>
      </c>
      <c r="I83" s="99">
        <v>131.13448774215323</v>
      </c>
      <c r="J83" s="99">
        <v>127.48534916565799</v>
      </c>
      <c r="K83" s="99">
        <v>116.36752818402242</v>
      </c>
      <c r="L83" s="99">
        <v>149.8061549264871</v>
      </c>
      <c r="M83" s="99">
        <v>104.39407728742596</v>
      </c>
      <c r="N83" s="99">
        <v>117.6958151663067</v>
      </c>
      <c r="O83" s="99">
        <v>133.69644461438784</v>
      </c>
      <c r="P83" s="99">
        <v>95.394215028207583</v>
      </c>
      <c r="Q83" s="99">
        <v>110.0888127516109</v>
      </c>
      <c r="R83" s="99">
        <v>120.0272430452534</v>
      </c>
      <c r="S83" s="99">
        <v>113.05522330379911</v>
      </c>
      <c r="T83" s="99">
        <v>111.11417993227252</v>
      </c>
      <c r="U83" s="99">
        <v>110.66563732384083</v>
      </c>
      <c r="V83" s="99">
        <v>101.08358642030784</v>
      </c>
      <c r="W83" s="99">
        <v>126.06561397214</v>
      </c>
      <c r="DA83" s="63" t="s">
        <v>2823</v>
      </c>
    </row>
    <row r="84" spans="1:105" ht="12" customHeight="1" x14ac:dyDescent="0.25">
      <c r="A84" s="97" t="s">
        <v>53</v>
      </c>
      <c r="B84" s="99">
        <v>0.78257777651692373</v>
      </c>
      <c r="C84" s="99">
        <v>0.8588998285663112</v>
      </c>
      <c r="D84" s="99">
        <v>0.69236099511172788</v>
      </c>
      <c r="E84" s="99">
        <v>0.7906436506089507</v>
      </c>
      <c r="F84" s="99">
        <v>0.72751311318762601</v>
      </c>
      <c r="G84" s="99">
        <v>0.62638097612071331</v>
      </c>
      <c r="H84" s="99">
        <v>0.5220672977261025</v>
      </c>
      <c r="I84" s="99">
        <v>0.67298463183114299</v>
      </c>
      <c r="J84" s="99">
        <v>0.67106008653902105</v>
      </c>
      <c r="K84" s="99">
        <v>0.61774234044968057</v>
      </c>
      <c r="L84" s="99">
        <v>0.79839757317664684</v>
      </c>
      <c r="M84" s="99">
        <v>0.55587750848643547</v>
      </c>
      <c r="N84" s="99">
        <v>0.62938326339546735</v>
      </c>
      <c r="O84" s="99">
        <v>0.71570527128217731</v>
      </c>
      <c r="P84" s="99">
        <v>0.50900157216622155</v>
      </c>
      <c r="Q84" s="99">
        <v>0.58670893304067395</v>
      </c>
      <c r="R84" s="99">
        <v>0.64305209002967711</v>
      </c>
      <c r="S84" s="99">
        <v>0.60781332191606141</v>
      </c>
      <c r="T84" s="99">
        <v>0.60222629478972467</v>
      </c>
      <c r="U84" s="99">
        <v>0.60763425172908669</v>
      </c>
      <c r="V84" s="99">
        <v>0.55536332685701573</v>
      </c>
      <c r="W84" s="99">
        <v>0.71068433900248618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1.5975522513838974E-2</v>
      </c>
      <c r="C85" s="123">
        <f t="shared" si="34"/>
        <v>1.984356439355343E-2</v>
      </c>
      <c r="D85" s="123">
        <f t="shared" si="34"/>
        <v>2.2191123395095446E-2</v>
      </c>
      <c r="E85" s="123">
        <f t="shared" si="34"/>
        <v>5.8317169315404767E-2</v>
      </c>
      <c r="F85" s="123">
        <f t="shared" si="34"/>
        <v>2.8178218200375679E-2</v>
      </c>
      <c r="G85" s="123">
        <f t="shared" si="34"/>
        <v>4.1868430914032376E-2</v>
      </c>
      <c r="H85" s="123">
        <f t="shared" si="34"/>
        <v>0.11311702234849515</v>
      </c>
      <c r="I85" s="123">
        <f t="shared" si="34"/>
        <v>5.5194968681123259E-2</v>
      </c>
      <c r="J85" s="123">
        <f t="shared" si="34"/>
        <v>6.9609347460499557E-2</v>
      </c>
      <c r="K85" s="123">
        <f t="shared" si="34"/>
        <v>8.4560960251238951E-2</v>
      </c>
      <c r="L85" s="123">
        <f t="shared" si="34"/>
        <v>0.12037054420225916</v>
      </c>
      <c r="M85" s="123">
        <f t="shared" si="34"/>
        <v>9.8526622171546716E-2</v>
      </c>
      <c r="N85" s="123">
        <f t="shared" si="34"/>
        <v>9.8134186625483288E-2</v>
      </c>
      <c r="O85" s="123">
        <f t="shared" si="34"/>
        <v>9.7292186497277541E-2</v>
      </c>
      <c r="P85" s="123">
        <f t="shared" si="34"/>
        <v>7.3036239028731825E-2</v>
      </c>
      <c r="Q85" s="123">
        <f t="shared" si="34"/>
        <v>9.8893708121420093E-2</v>
      </c>
      <c r="R85" s="123">
        <f t="shared" si="34"/>
        <v>8.1819575356094257E-2</v>
      </c>
      <c r="S85" s="123">
        <f t="shared" si="34"/>
        <v>7.7970303520879372E-2</v>
      </c>
      <c r="T85" s="123">
        <f t="shared" si="34"/>
        <v>7.6252925591319701E-2</v>
      </c>
      <c r="U85" s="123">
        <f t="shared" si="34"/>
        <v>7.4374816178823161E-2</v>
      </c>
      <c r="V85" s="123">
        <f t="shared" si="34"/>
        <v>0.11458321551723595</v>
      </c>
      <c r="W85" s="123">
        <f t="shared" si="34"/>
        <v>0.11853376314284114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1.5975522513838974E-2</v>
      </c>
      <c r="C86" s="99">
        <f>RES_hhdet_fech!C86/RES_summary!C$19</f>
        <v>1.984356439355343E-2</v>
      </c>
      <c r="D86" s="99">
        <f>RES_hhdet_fech!D86/RES_summary!D$19</f>
        <v>2.2191123395095446E-2</v>
      </c>
      <c r="E86" s="99">
        <f>RES_hhdet_fech!E86/RES_summary!E$19</f>
        <v>5.8317169315404767E-2</v>
      </c>
      <c r="F86" s="99">
        <f>RES_hhdet_fech!F86/RES_summary!F$19</f>
        <v>2.8178218200375679E-2</v>
      </c>
      <c r="G86" s="99">
        <f>RES_hhdet_fech!G86/RES_summary!G$19</f>
        <v>4.1868430914032376E-2</v>
      </c>
      <c r="H86" s="99">
        <f>RES_hhdet_fech!H86/RES_summary!H$19</f>
        <v>0.11311702234849515</v>
      </c>
      <c r="I86" s="99">
        <f>RES_hhdet_fech!I86/RES_summary!I$19</f>
        <v>5.5194968681123259E-2</v>
      </c>
      <c r="J86" s="99">
        <f>RES_hhdet_fech!J86/RES_summary!J$19</f>
        <v>6.9609347460499557E-2</v>
      </c>
      <c r="K86" s="99">
        <f>RES_hhdet_fech!K86/RES_summary!K$19</f>
        <v>8.4560960251238951E-2</v>
      </c>
      <c r="L86" s="99">
        <f>RES_hhdet_fech!L86/RES_summary!L$19</f>
        <v>0.12037054420225916</v>
      </c>
      <c r="M86" s="99">
        <f>RES_hhdet_fech!M86/RES_summary!M$19</f>
        <v>9.8526622171546716E-2</v>
      </c>
      <c r="N86" s="99">
        <f>RES_hhdet_fech!N86/RES_summary!N$19</f>
        <v>9.8134186625483288E-2</v>
      </c>
      <c r="O86" s="99">
        <f>RES_hhdet_fech!O86/RES_summary!O$19</f>
        <v>9.7292186497277541E-2</v>
      </c>
      <c r="P86" s="99">
        <f>RES_hhdet_fech!P86/RES_summary!P$19</f>
        <v>7.3036239028731825E-2</v>
      </c>
      <c r="Q86" s="99">
        <f>RES_hhdet_fech!Q86/RES_summary!Q$19</f>
        <v>9.8893708121420093E-2</v>
      </c>
      <c r="R86" s="99">
        <f>RES_hhdet_fech!R86/RES_summary!R$19</f>
        <v>8.1819575356094257E-2</v>
      </c>
      <c r="S86" s="99">
        <f>RES_hhdet_fech!S86/RES_summary!S$19</f>
        <v>7.7970303520879372E-2</v>
      </c>
      <c r="T86" s="99">
        <f>RES_hhdet_fech!T86/RES_summary!T$19</f>
        <v>7.6252925591319701E-2</v>
      </c>
      <c r="U86" s="99">
        <f>RES_hhdet_fech!U86/RES_summary!U$19</f>
        <v>7.4374816178823161E-2</v>
      </c>
      <c r="V86" s="99">
        <f>RES_hhdet_fech!V86/RES_summary!V$19</f>
        <v>0.11458321551723595</v>
      </c>
      <c r="W86" s="99">
        <f>RES_hhdet_fech!W86/RES_summary!W$19</f>
        <v>0.11853376314284114</v>
      </c>
      <c r="DA86" s="63" t="s">
        <v>2826</v>
      </c>
    </row>
    <row r="87" spans="1:105" ht="12" customHeight="1" x14ac:dyDescent="0.25">
      <c r="A87" s="121" t="s">
        <v>55</v>
      </c>
      <c r="B87" s="123">
        <v>15.726122344194284</v>
      </c>
      <c r="C87" s="123">
        <v>14.927695241523747</v>
      </c>
      <c r="D87" s="123">
        <v>14.883708197296205</v>
      </c>
      <c r="E87" s="123">
        <v>14.959481337522874</v>
      </c>
      <c r="F87" s="123">
        <v>15.760684824517751</v>
      </c>
      <c r="G87" s="123">
        <v>16.283470198012793</v>
      </c>
      <c r="H87" s="123">
        <v>16.943464110756743</v>
      </c>
      <c r="I87" s="123">
        <v>17.200310726292098</v>
      </c>
      <c r="J87" s="123">
        <v>16.176144473529341</v>
      </c>
      <c r="K87" s="123">
        <v>16.872858853359851</v>
      </c>
      <c r="L87" s="123">
        <v>16.611044294771418</v>
      </c>
      <c r="M87" s="123">
        <v>16.263106084523283</v>
      </c>
      <c r="N87" s="123">
        <v>16.972208802692265</v>
      </c>
      <c r="O87" s="123">
        <v>16.85541288304757</v>
      </c>
      <c r="P87" s="123">
        <v>17.351329243850557</v>
      </c>
      <c r="Q87" s="123">
        <v>16.842130164485752</v>
      </c>
      <c r="R87" s="123">
        <v>17.056692056094075</v>
      </c>
      <c r="S87" s="123">
        <v>16.872736293333798</v>
      </c>
      <c r="T87" s="123">
        <v>16.767102544223498</v>
      </c>
      <c r="U87" s="123">
        <v>16.700800207241372</v>
      </c>
      <c r="V87" s="123">
        <v>15.438630287708749</v>
      </c>
      <c r="W87" s="123">
        <v>15.428430814288673</v>
      </c>
      <c r="DA87" s="130" t="s">
        <v>2827</v>
      </c>
    </row>
    <row r="88" spans="1:105" ht="12" customHeight="1" x14ac:dyDescent="0.25">
      <c r="A88" s="97" t="s">
        <v>132</v>
      </c>
      <c r="B88" s="99">
        <v>19.59319955594351</v>
      </c>
      <c r="C88" s="99">
        <v>19.900707800065206</v>
      </c>
      <c r="D88" s="99">
        <v>16.463024418334747</v>
      </c>
      <c r="E88" s="99">
        <v>17.114660039760935</v>
      </c>
      <c r="F88" s="99">
        <v>18.442163255985086</v>
      </c>
      <c r="G88" s="99">
        <v>15.913486535721489</v>
      </c>
      <c r="H88" s="99">
        <v>14.18421763855954</v>
      </c>
      <c r="I88" s="99">
        <v>19.125653141826511</v>
      </c>
      <c r="J88" s="99">
        <v>16.468662607966944</v>
      </c>
      <c r="K88" s="99">
        <v>16.412466665450964</v>
      </c>
      <c r="L88" s="99">
        <v>18.092839536496378</v>
      </c>
      <c r="M88" s="99">
        <v>15.596027883841478</v>
      </c>
      <c r="N88" s="99">
        <v>16.622755209380149</v>
      </c>
      <c r="O88" s="99">
        <v>16.820647195403577</v>
      </c>
      <c r="P88" s="99">
        <v>16.126356679438668</v>
      </c>
      <c r="Q88" s="99">
        <v>15.585732839879547</v>
      </c>
      <c r="R88" s="99">
        <v>15.882273439765365</v>
      </c>
      <c r="S88" s="99">
        <v>16.384599157692403</v>
      </c>
      <c r="T88" s="99">
        <v>17.467241648835376</v>
      </c>
      <c r="U88" s="99">
        <v>16.850323036710684</v>
      </c>
      <c r="V88" s="99">
        <v>14.976798416241468</v>
      </c>
      <c r="W88" s="99">
        <v>14.88825310539392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14.302258828118811</v>
      </c>
      <c r="J89" s="99">
        <v>12.793531496452349</v>
      </c>
      <c r="K89" s="99">
        <v>12.976597450642311</v>
      </c>
      <c r="L89" s="99">
        <v>14.488607352590824</v>
      </c>
      <c r="M89" s="99">
        <v>12.628857607413648</v>
      </c>
      <c r="N89" s="99">
        <v>13.714100141933667</v>
      </c>
      <c r="O89" s="99">
        <v>13.702153204438927</v>
      </c>
      <c r="P89" s="99">
        <v>13.112451626893829</v>
      </c>
      <c r="Q89" s="99">
        <v>12.842675798468591</v>
      </c>
      <c r="R89" s="99">
        <v>13.412986308725403</v>
      </c>
      <c r="S89" s="99">
        <v>14.078708552458403</v>
      </c>
      <c r="T89" s="99">
        <v>15.081239831547199</v>
      </c>
      <c r="U89" s="99">
        <v>14.824548519668761</v>
      </c>
      <c r="V89" s="99">
        <v>13.168923967394862</v>
      </c>
      <c r="W89" s="99">
        <v>13.33507729269628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6.2277933559321177</v>
      </c>
      <c r="J90" s="102">
        <v>6.2417497236773922</v>
      </c>
      <c r="K90" s="102">
        <v>6.4081932918138191</v>
      </c>
      <c r="L90" s="102">
        <v>7.1779807405055385</v>
      </c>
      <c r="M90" s="102">
        <v>6.0935212348138421</v>
      </c>
      <c r="N90" s="102">
        <v>6.7398636234489251</v>
      </c>
      <c r="O90" s="102">
        <v>5.7743035078391234</v>
      </c>
      <c r="P90" s="102">
        <v>5.2699657917663698</v>
      </c>
      <c r="Q90" s="102">
        <v>5.5092359125487791</v>
      </c>
      <c r="R90" s="102">
        <v>6.6985248265985531</v>
      </c>
      <c r="S90" s="102">
        <v>7.2937300601434645</v>
      </c>
      <c r="T90" s="102">
        <v>7.3770650263134634</v>
      </c>
      <c r="U90" s="102">
        <v>7.3565015141195822</v>
      </c>
      <c r="V90" s="102">
        <v>5.780952607456217</v>
      </c>
      <c r="W90" s="102">
        <v>6.1898022360290081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8.0744654721866951</v>
      </c>
      <c r="J91" s="105">
        <v>6.5517817727749579</v>
      </c>
      <c r="K91" s="105">
        <v>6.5684041588284918</v>
      </c>
      <c r="L91" s="105">
        <v>7.3106266120852856</v>
      </c>
      <c r="M91" s="105">
        <v>6.5353363725998053</v>
      </c>
      <c r="N91" s="105">
        <v>6.9742365184847417</v>
      </c>
      <c r="O91" s="105">
        <v>7.9278496965998064</v>
      </c>
      <c r="P91" s="105">
        <v>7.8424858351274604</v>
      </c>
      <c r="Q91" s="105">
        <v>7.3334398859198107</v>
      </c>
      <c r="R91" s="105">
        <v>6.7144614821268505</v>
      </c>
      <c r="S91" s="105">
        <v>6.7849784923149397</v>
      </c>
      <c r="T91" s="105">
        <v>7.7041748052337358</v>
      </c>
      <c r="U91" s="105">
        <v>7.468047005549181</v>
      </c>
      <c r="V91" s="105">
        <v>7.3879713599386463</v>
      </c>
      <c r="W91" s="105">
        <v>7.1452750566672725</v>
      </c>
      <c r="DA91" s="132" t="s">
        <v>2831</v>
      </c>
    </row>
    <row r="92" spans="1:105" ht="12" customHeight="1" x14ac:dyDescent="0.25">
      <c r="A92" s="106" t="s">
        <v>124</v>
      </c>
      <c r="B92" s="102">
        <v>17.143304305690364</v>
      </c>
      <c r="C92" s="102">
        <v>16.454956744495814</v>
      </c>
      <c r="D92" s="102">
        <v>16.407631528222016</v>
      </c>
      <c r="E92" s="102">
        <v>16.015040442614573</v>
      </c>
      <c r="F92" s="102">
        <v>17.112213940898304</v>
      </c>
      <c r="G92" s="102">
        <v>17.682257266406086</v>
      </c>
      <c r="H92" s="102">
        <v>18.915273974724027</v>
      </c>
      <c r="I92" s="102">
        <v>19.004306891141709</v>
      </c>
      <c r="J92" s="102">
        <v>17.785546413835466</v>
      </c>
      <c r="K92" s="102">
        <v>19.235349632514549</v>
      </c>
      <c r="L92" s="102">
        <v>18.911320750507112</v>
      </c>
      <c r="M92" s="102">
        <v>18.610452059413024</v>
      </c>
      <c r="N92" s="102">
        <v>18.571928839115412</v>
      </c>
      <c r="O92" s="102">
        <v>18.289106321979272</v>
      </c>
      <c r="P92" s="102">
        <v>19.550569462966855</v>
      </c>
      <c r="Q92" s="102">
        <v>17.641411920215049</v>
      </c>
      <c r="R92" s="102">
        <v>18.984482114627664</v>
      </c>
      <c r="S92" s="102">
        <v>17.96990034390166</v>
      </c>
      <c r="T92" s="102">
        <v>16.917549913979478</v>
      </c>
      <c r="U92" s="102">
        <v>17.014365345056589</v>
      </c>
      <c r="V92" s="102">
        <v>15.500217956858975</v>
      </c>
      <c r="W92" s="102">
        <v>15.703190239210667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12.244676603510834</v>
      </c>
      <c r="F93" s="105">
        <v>13.025591289008089</v>
      </c>
      <c r="G93" s="105">
        <v>13.565802783863218</v>
      </c>
      <c r="H93" s="105">
        <v>14.587072129578036</v>
      </c>
      <c r="I93" s="105">
        <v>14.828890500507612</v>
      </c>
      <c r="J93" s="105">
        <v>13.553527225182062</v>
      </c>
      <c r="K93" s="105">
        <v>14.721701707716029</v>
      </c>
      <c r="L93" s="105">
        <v>14.527024101496158</v>
      </c>
      <c r="M93" s="105">
        <v>14.305927320622901</v>
      </c>
      <c r="N93" s="105">
        <v>14.492134942537461</v>
      </c>
      <c r="O93" s="105">
        <v>13.908265901331754</v>
      </c>
      <c r="P93" s="105">
        <v>14.857950454009259</v>
      </c>
      <c r="Q93" s="105">
        <v>13.701047382201244</v>
      </c>
      <c r="R93" s="105">
        <v>15.287385074997596</v>
      </c>
      <c r="S93" s="105">
        <v>14.789307679604288</v>
      </c>
      <c r="T93" s="105">
        <v>14.041697705066488</v>
      </c>
      <c r="U93" s="105">
        <v>14.508576305250653</v>
      </c>
      <c r="V93" s="105">
        <v>13.263850030857311</v>
      </c>
      <c r="W93" s="105">
        <v>13.637362305735484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6.9499709053836218</v>
      </c>
      <c r="F94" s="99">
        <v>7.0438982547240032</v>
      </c>
      <c r="G94" s="99">
        <v>7.4437652473587637</v>
      </c>
      <c r="H94" s="99">
        <v>8.0892670556317441</v>
      </c>
      <c r="I94" s="99">
        <v>8.5609530439634351</v>
      </c>
      <c r="J94" s="99">
        <v>7.1513983539682213</v>
      </c>
      <c r="K94" s="99">
        <v>7.8997494845633707</v>
      </c>
      <c r="L94" s="99">
        <v>7.8123956871839484</v>
      </c>
      <c r="M94" s="99">
        <v>7.5096373937204541</v>
      </c>
      <c r="N94" s="99">
        <v>7.721002928186901</v>
      </c>
      <c r="O94" s="99">
        <v>6.400022434476587</v>
      </c>
      <c r="P94" s="99">
        <v>6.4521246118579585</v>
      </c>
      <c r="Q94" s="99">
        <v>6.2483233932664275</v>
      </c>
      <c r="R94" s="99">
        <v>8.0120604386106073</v>
      </c>
      <c r="S94" s="99">
        <v>7.9916279111580319</v>
      </c>
      <c r="T94" s="99">
        <v>7.1362752218606698</v>
      </c>
      <c r="U94" s="99">
        <v>7.4293590070345816</v>
      </c>
      <c r="V94" s="99">
        <v>5.9796264214115418</v>
      </c>
      <c r="W94" s="99">
        <v>6.4436740713191307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5.2947056981272143</v>
      </c>
      <c r="F95" s="99">
        <v>5.9816930342840857</v>
      </c>
      <c r="G95" s="99">
        <v>6.1220375365044539</v>
      </c>
      <c r="H95" s="99">
        <v>6.4978050739462923</v>
      </c>
      <c r="I95" s="99">
        <v>6.2679374565441774</v>
      </c>
      <c r="J95" s="99">
        <v>6.4021288712138436</v>
      </c>
      <c r="K95" s="99">
        <v>6.8219522231526586</v>
      </c>
      <c r="L95" s="99">
        <v>6.7146284143122115</v>
      </c>
      <c r="M95" s="99">
        <v>6.7962899269024488</v>
      </c>
      <c r="N95" s="99">
        <v>6.7711320143505578</v>
      </c>
      <c r="O95" s="99">
        <v>7.5082434668551663</v>
      </c>
      <c r="P95" s="99">
        <v>8.4058258421513052</v>
      </c>
      <c r="Q95" s="99">
        <v>7.4527239889348191</v>
      </c>
      <c r="R95" s="99">
        <v>7.2753246363869879</v>
      </c>
      <c r="S95" s="99">
        <v>6.7976797684462538</v>
      </c>
      <c r="T95" s="99">
        <v>6.9054224832058191</v>
      </c>
      <c r="U95" s="99">
        <v>7.0792172982160722</v>
      </c>
      <c r="V95" s="99">
        <v>7.2842236094457693</v>
      </c>
      <c r="W95" s="99">
        <v>7.1936882344163529</v>
      </c>
      <c r="DA95" s="63" t="s">
        <v>2835</v>
      </c>
    </row>
    <row r="96" spans="1:105" ht="12" customHeight="1" x14ac:dyDescent="0.25">
      <c r="A96" s="106" t="s">
        <v>122</v>
      </c>
      <c r="B96" s="102">
        <v>15.536341377777898</v>
      </c>
      <c r="C96" s="102">
        <v>14.716023427492404</v>
      </c>
      <c r="D96" s="102">
        <v>14.742441821751726</v>
      </c>
      <c r="E96" s="102">
        <v>14.823652592583734</v>
      </c>
      <c r="F96" s="102">
        <v>15.463874828937737</v>
      </c>
      <c r="G96" s="102">
        <v>16.017466052696104</v>
      </c>
      <c r="H96" s="102">
        <v>16.680972043559368</v>
      </c>
      <c r="I96" s="102">
        <v>16.994209285139743</v>
      </c>
      <c r="J96" s="102">
        <v>16.140485696994411</v>
      </c>
      <c r="K96" s="102">
        <v>16.931192769971616</v>
      </c>
      <c r="L96" s="102">
        <v>16.635573039627275</v>
      </c>
      <c r="M96" s="102">
        <v>16.374128528165603</v>
      </c>
      <c r="N96" s="102">
        <v>17.157665729416355</v>
      </c>
      <c r="O96" s="102">
        <v>17.117648238569739</v>
      </c>
      <c r="P96" s="102">
        <v>17.621945055037845</v>
      </c>
      <c r="Q96" s="102">
        <v>17.323489402379508</v>
      </c>
      <c r="R96" s="102">
        <v>17.356845675405001</v>
      </c>
      <c r="S96" s="102">
        <v>17.246721689031286</v>
      </c>
      <c r="T96" s="102">
        <v>17.204174536488431</v>
      </c>
      <c r="U96" s="102">
        <v>17.114950637332424</v>
      </c>
      <c r="V96" s="102">
        <v>15.897766546060899</v>
      </c>
      <c r="W96" s="102">
        <v>15.833682052296975</v>
      </c>
      <c r="DA96" s="131" t="s">
        <v>2836</v>
      </c>
    </row>
    <row r="97" spans="1:105" ht="12" customHeight="1" x14ac:dyDescent="0.25">
      <c r="A97" s="107" t="s">
        <v>121</v>
      </c>
      <c r="B97" s="105">
        <v>12.413171645759904</v>
      </c>
      <c r="C97" s="105">
        <v>11.621205929752406</v>
      </c>
      <c r="D97" s="105">
        <v>11.746791230536237</v>
      </c>
      <c r="E97" s="105">
        <v>11.897831364848331</v>
      </c>
      <c r="F97" s="105">
        <v>12.35307790405923</v>
      </c>
      <c r="G97" s="105">
        <v>12.925464434515344</v>
      </c>
      <c r="H97" s="105">
        <v>13.54426846760057</v>
      </c>
      <c r="I97" s="105">
        <v>13.928164747792449</v>
      </c>
      <c r="J97" s="105">
        <v>12.992626722659551</v>
      </c>
      <c r="K97" s="105">
        <v>13.690156888389124</v>
      </c>
      <c r="L97" s="105">
        <v>13.486062100642679</v>
      </c>
      <c r="M97" s="105">
        <v>13.23766944573871</v>
      </c>
      <c r="N97" s="105">
        <v>13.95967998410328</v>
      </c>
      <c r="O97" s="105">
        <v>13.622614259369334</v>
      </c>
      <c r="P97" s="105">
        <v>13.981285936064253</v>
      </c>
      <c r="Q97" s="105">
        <v>13.94080171586349</v>
      </c>
      <c r="R97" s="105">
        <v>14.413184170244506</v>
      </c>
      <c r="S97" s="105">
        <v>14.487921669875245</v>
      </c>
      <c r="T97" s="105">
        <v>14.448183377093113</v>
      </c>
      <c r="U97" s="105">
        <v>14.530299981739105</v>
      </c>
      <c r="V97" s="105">
        <v>13.390449391549488</v>
      </c>
      <c r="W97" s="105">
        <v>13.525497882059861</v>
      </c>
      <c r="DA97" s="132" t="s">
        <v>2837</v>
      </c>
    </row>
    <row r="98" spans="1:105" ht="12" customHeight="1" x14ac:dyDescent="0.25">
      <c r="A98" s="108" t="s">
        <v>53</v>
      </c>
      <c r="B98" s="99">
        <v>6.7335501973257994</v>
      </c>
      <c r="C98" s="99">
        <v>6.1143980122048527</v>
      </c>
      <c r="D98" s="99">
        <v>6.2818147212552713</v>
      </c>
      <c r="E98" s="99">
        <v>6.4359951167246887</v>
      </c>
      <c r="F98" s="99">
        <v>6.3460623309288469</v>
      </c>
      <c r="G98" s="99">
        <v>6.7501955054255536</v>
      </c>
      <c r="H98" s="99">
        <v>7.1459440735489475</v>
      </c>
      <c r="I98" s="99">
        <v>7.6679922214706151</v>
      </c>
      <c r="J98" s="99">
        <v>6.5038412776644066</v>
      </c>
      <c r="K98" s="99">
        <v>6.9945832370974426</v>
      </c>
      <c r="L98" s="99">
        <v>6.916802246775049</v>
      </c>
      <c r="M98" s="99">
        <v>6.6349707257144583</v>
      </c>
      <c r="N98" s="99">
        <v>7.1180446073874846</v>
      </c>
      <c r="O98" s="99">
        <v>6.0142044758735764</v>
      </c>
      <c r="P98" s="99">
        <v>5.865068593511082</v>
      </c>
      <c r="Q98" s="99">
        <v>6.1862886901374914</v>
      </c>
      <c r="R98" s="99">
        <v>7.4401548582752888</v>
      </c>
      <c r="S98" s="99">
        <v>7.754575604344466</v>
      </c>
      <c r="T98" s="99">
        <v>7.3272761163902054</v>
      </c>
      <c r="U98" s="99">
        <v>7.4446449359740186</v>
      </c>
      <c r="V98" s="99">
        <v>6.0722810704821848</v>
      </c>
      <c r="W98" s="99">
        <v>6.4703560973641006</v>
      </c>
      <c r="DA98" s="63" t="s">
        <v>2838</v>
      </c>
    </row>
    <row r="99" spans="1:105" ht="12" customHeight="1" x14ac:dyDescent="0.25">
      <c r="A99" s="108" t="s">
        <v>52</v>
      </c>
      <c r="B99" s="99">
        <v>5.6796214484341059</v>
      </c>
      <c r="C99" s="99">
        <v>5.5068079175475555</v>
      </c>
      <c r="D99" s="99">
        <v>5.464976509280965</v>
      </c>
      <c r="E99" s="99">
        <v>5.4618362481236433</v>
      </c>
      <c r="F99" s="99">
        <v>6.0070155731303814</v>
      </c>
      <c r="G99" s="99">
        <v>6.1752689290897909</v>
      </c>
      <c r="H99" s="99">
        <v>6.3983243940516239</v>
      </c>
      <c r="I99" s="99">
        <v>6.260172526321834</v>
      </c>
      <c r="J99" s="99">
        <v>6.4887854449951483</v>
      </c>
      <c r="K99" s="99">
        <v>6.6955736512916815</v>
      </c>
      <c r="L99" s="99">
        <v>6.5692598538676297</v>
      </c>
      <c r="M99" s="99">
        <v>6.6026987200242493</v>
      </c>
      <c r="N99" s="99">
        <v>6.8416353767157982</v>
      </c>
      <c r="O99" s="99">
        <v>7.6084097834957589</v>
      </c>
      <c r="P99" s="99">
        <v>8.1162173425531741</v>
      </c>
      <c r="Q99" s="99">
        <v>7.7545130257259984</v>
      </c>
      <c r="R99" s="99">
        <v>6.9730293119692153</v>
      </c>
      <c r="S99" s="99">
        <v>6.7333460655307809</v>
      </c>
      <c r="T99" s="99">
        <v>7.1209072607029071</v>
      </c>
      <c r="U99" s="99">
        <v>7.0856550457650878</v>
      </c>
      <c r="V99" s="99">
        <v>7.3181683210673043</v>
      </c>
      <c r="W99" s="99">
        <v>7.0551417846957616</v>
      </c>
      <c r="DA99" s="63" t="s">
        <v>2839</v>
      </c>
    </row>
    <row r="100" spans="1:105" ht="12" customHeight="1" x14ac:dyDescent="0.25">
      <c r="A100" s="121" t="s">
        <v>54</v>
      </c>
      <c r="B100" s="123">
        <v>2.4789248440955789</v>
      </c>
      <c r="C100" s="123">
        <v>2.4559896387889801</v>
      </c>
      <c r="D100" s="123">
        <v>2.4034787628407006</v>
      </c>
      <c r="E100" s="123">
        <v>2.6014797615529814</v>
      </c>
      <c r="F100" s="123">
        <v>2.6158905098220528</v>
      </c>
      <c r="G100" s="123">
        <v>2.7149635805771513</v>
      </c>
      <c r="H100" s="123">
        <v>2.6378908441105766</v>
      </c>
      <c r="I100" s="123">
        <v>2.5889054824604614</v>
      </c>
      <c r="J100" s="123">
        <v>2.2602810311741459</v>
      </c>
      <c r="K100" s="123">
        <v>2.3479302483814579</v>
      </c>
      <c r="L100" s="123">
        <v>2.3307321237139154</v>
      </c>
      <c r="M100" s="123">
        <v>2.2031107036375754</v>
      </c>
      <c r="N100" s="123">
        <v>2.3036924191137307</v>
      </c>
      <c r="O100" s="123">
        <v>2.3161770448001708</v>
      </c>
      <c r="P100" s="123">
        <v>2.3539357137721457</v>
      </c>
      <c r="Q100" s="123">
        <v>2.4466211837492065</v>
      </c>
      <c r="R100" s="123">
        <v>2.4424488150371948</v>
      </c>
      <c r="S100" s="123">
        <v>2.4311673547199431</v>
      </c>
      <c r="T100" s="123">
        <v>2.4091799618660272</v>
      </c>
      <c r="U100" s="123">
        <v>2.361899313466008</v>
      </c>
      <c r="V100" s="123">
        <v>2.430188210000352</v>
      </c>
      <c r="W100" s="123">
        <v>2.4099406361882667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3.0550683360229116</v>
      </c>
      <c r="C102" s="99">
        <v>2.9548861294392612</v>
      </c>
      <c r="D102" s="99">
        <v>2.9322693433620368</v>
      </c>
      <c r="E102" s="99">
        <v>3.2594054287805507</v>
      </c>
      <c r="F102" s="99">
        <v>3.2400379360861127</v>
      </c>
      <c r="G102" s="99">
        <v>3.1837214625113179</v>
      </c>
      <c r="H102" s="99">
        <v>3.311578161455909</v>
      </c>
      <c r="I102" s="99">
        <v>3.2578646444421802</v>
      </c>
      <c r="J102" s="99">
        <v>2.7637595766972614</v>
      </c>
      <c r="K102" s="99">
        <v>2.9667991653069707</v>
      </c>
      <c r="L102" s="99">
        <v>2.8475357105683443</v>
      </c>
      <c r="M102" s="99">
        <v>2.8359018628194947</v>
      </c>
      <c r="N102" s="99">
        <v>2.8622137369818854</v>
      </c>
      <c r="O102" s="99">
        <v>2.8339504656256609</v>
      </c>
      <c r="P102" s="99">
        <v>3.0874355462752843</v>
      </c>
      <c r="Q102" s="99">
        <v>2.9694541259878471</v>
      </c>
      <c r="R102" s="99">
        <v>3.1746321814889442</v>
      </c>
      <c r="S102" s="99">
        <v>3.1209818514935463</v>
      </c>
      <c r="T102" s="99">
        <v>3.0928413787580844</v>
      </c>
      <c r="U102" s="99">
        <v>3.2105131739198391</v>
      </c>
      <c r="V102" s="99">
        <v>3.0837838621721567</v>
      </c>
      <c r="W102" s="99">
        <v>3.2202789864967607</v>
      </c>
      <c r="DA102" s="63" t="s">
        <v>2842</v>
      </c>
    </row>
    <row r="103" spans="1:105" ht="12" customHeight="1" x14ac:dyDescent="0.25">
      <c r="A103" s="109" t="s">
        <v>120</v>
      </c>
      <c r="B103" s="110">
        <v>2.4567505568900878</v>
      </c>
      <c r="C103" s="110">
        <v>2.4358672137264894</v>
      </c>
      <c r="D103" s="110">
        <v>2.3801120112586158</v>
      </c>
      <c r="E103" s="110">
        <v>2.5705290116238335</v>
      </c>
      <c r="F103" s="110">
        <v>2.5842682065001004</v>
      </c>
      <c r="G103" s="110">
        <v>2.6893426236745173</v>
      </c>
      <c r="H103" s="110">
        <v>2.596374121809129</v>
      </c>
      <c r="I103" s="110">
        <v>2.541722924971475</v>
      </c>
      <c r="J103" s="110">
        <v>2.2229594028048218</v>
      </c>
      <c r="K103" s="110">
        <v>2.2995975442263714</v>
      </c>
      <c r="L103" s="110">
        <v>2.2902354160178606</v>
      </c>
      <c r="M103" s="110">
        <v>2.1529179050658214</v>
      </c>
      <c r="N103" s="110">
        <v>2.2593041300895234</v>
      </c>
      <c r="O103" s="110">
        <v>2.2751595383019212</v>
      </c>
      <c r="P103" s="110">
        <v>2.2951717615328509</v>
      </c>
      <c r="Q103" s="110">
        <v>2.4050917157895402</v>
      </c>
      <c r="R103" s="110">
        <v>2.383912851449677</v>
      </c>
      <c r="S103" s="110">
        <v>2.3758945788758328</v>
      </c>
      <c r="T103" s="110">
        <v>2.3548418315721729</v>
      </c>
      <c r="U103" s="110">
        <v>2.2957816552919383</v>
      </c>
      <c r="V103" s="110">
        <v>2.3827081453106103</v>
      </c>
      <c r="W103" s="110">
        <v>2.3539132571691663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135.49717058081501</v>
      </c>
      <c r="C124" s="118">
        <f t="shared" si="42"/>
        <v>123.31039508430149</v>
      </c>
      <c r="D124" s="118">
        <f t="shared" si="42"/>
        <v>126.33185793701045</v>
      </c>
      <c r="E124" s="118">
        <f t="shared" si="42"/>
        <v>127.21999121229801</v>
      </c>
      <c r="F124" s="118">
        <f t="shared" si="42"/>
        <v>122.8131641896865</v>
      </c>
      <c r="G124" s="118">
        <f t="shared" si="42"/>
        <v>116.78641028220061</v>
      </c>
      <c r="H124" s="118">
        <f t="shared" si="42"/>
        <v>115.25681172996677</v>
      </c>
      <c r="I124" s="118">
        <f t="shared" si="42"/>
        <v>121.41335247336588</v>
      </c>
      <c r="J124" s="118">
        <f t="shared" si="42"/>
        <v>118.52661776284104</v>
      </c>
      <c r="K124" s="118">
        <f t="shared" si="42"/>
        <v>108.53917285476807</v>
      </c>
      <c r="L124" s="118">
        <f t="shared" si="42"/>
        <v>108.22748146465287</v>
      </c>
      <c r="M124" s="118">
        <f t="shared" si="42"/>
        <v>114.76152905066526</v>
      </c>
      <c r="N124" s="118">
        <f t="shared" si="42"/>
        <v>120.38018393064576</v>
      </c>
      <c r="O124" s="118">
        <f t="shared" si="42"/>
        <v>111.26761762631718</v>
      </c>
      <c r="P124" s="118">
        <f t="shared" si="42"/>
        <v>112.38989160320149</v>
      </c>
      <c r="Q124" s="118">
        <f t="shared" si="42"/>
        <v>110.45330396187022</v>
      </c>
      <c r="R124" s="118">
        <f t="shared" ref="R124:V124" si="43">R125+R128+R130+R139</f>
        <v>110.22423339441376</v>
      </c>
      <c r="S124" s="118">
        <f t="shared" si="43"/>
        <v>111.50919619843982</v>
      </c>
      <c r="T124" s="118">
        <f t="shared" si="43"/>
        <v>114.2812917238589</v>
      </c>
      <c r="U124" s="118">
        <f t="shared" si="43"/>
        <v>111.34315333898087</v>
      </c>
      <c r="V124" s="118">
        <f t="shared" si="43"/>
        <v>112.89936203246768</v>
      </c>
      <c r="W124" s="118">
        <f t="shared" ref="W124" si="44">W125+W128+W130+W139</f>
        <v>121.47902102140692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117.47575263988092</v>
      </c>
      <c r="C125" s="123">
        <f t="shared" si="45"/>
        <v>106.11807512926769</v>
      </c>
      <c r="D125" s="123">
        <f t="shared" si="45"/>
        <v>109.13696527320018</v>
      </c>
      <c r="E125" s="123">
        <f t="shared" si="45"/>
        <v>109.69345511243831</v>
      </c>
      <c r="F125" s="123">
        <f t="shared" si="45"/>
        <v>104.67689267513182</v>
      </c>
      <c r="G125" s="123">
        <f t="shared" si="45"/>
        <v>97.980155405246151</v>
      </c>
      <c r="H125" s="123">
        <f t="shared" si="45"/>
        <v>95.847463376181722</v>
      </c>
      <c r="I125" s="123">
        <f t="shared" si="45"/>
        <v>101.80743073334254</v>
      </c>
      <c r="J125" s="123">
        <f t="shared" si="45"/>
        <v>100.11328180447319</v>
      </c>
      <c r="K125" s="123">
        <f t="shared" si="45"/>
        <v>89.329989549815437</v>
      </c>
      <c r="L125" s="123">
        <f t="shared" si="45"/>
        <v>89.36373522304055</v>
      </c>
      <c r="M125" s="123">
        <f t="shared" si="45"/>
        <v>96.399152375402991</v>
      </c>
      <c r="N125" s="123">
        <f t="shared" si="45"/>
        <v>101.18305853167803</v>
      </c>
      <c r="O125" s="123">
        <f t="shared" si="45"/>
        <v>92.198165604198323</v>
      </c>
      <c r="P125" s="123">
        <f t="shared" si="45"/>
        <v>92.800389055834145</v>
      </c>
      <c r="Q125" s="123">
        <f t="shared" si="45"/>
        <v>90.93823510737397</v>
      </c>
      <c r="R125" s="123">
        <f t="shared" ref="R125:V125" si="46">SUM(R126:R127)</f>
        <v>90.586109478870597</v>
      </c>
      <c r="S125" s="123">
        <f t="shared" si="46"/>
        <v>92.022022032685726</v>
      </c>
      <c r="T125" s="123">
        <f t="shared" si="46"/>
        <v>95.00109198011738</v>
      </c>
      <c r="U125" s="123">
        <f t="shared" si="46"/>
        <v>92.286223122057038</v>
      </c>
      <c r="V125" s="123">
        <f t="shared" si="46"/>
        <v>94.973573836226336</v>
      </c>
      <c r="W125" s="123">
        <f t="shared" ref="W125" si="47">SUM(W126:W127)</f>
        <v>103.56723155897174</v>
      </c>
      <c r="DA125" s="130" t="s">
        <v>2863</v>
      </c>
    </row>
    <row r="126" spans="1:105" ht="12" customHeight="1" x14ac:dyDescent="0.25">
      <c r="A126" s="97" t="s">
        <v>203</v>
      </c>
      <c r="B126" s="99">
        <v>117.03512393982021</v>
      </c>
      <c r="C126" s="99">
        <v>105.72822979917042</v>
      </c>
      <c r="D126" s="99">
        <v>108.74489213393136</v>
      </c>
      <c r="E126" s="99">
        <v>109.30529605242373</v>
      </c>
      <c r="F126" s="99">
        <v>104.30536745997951</v>
      </c>
      <c r="G126" s="99">
        <v>97.63690333709836</v>
      </c>
      <c r="H126" s="99">
        <v>95.518133823137873</v>
      </c>
      <c r="I126" s="99">
        <v>101.46134406255835</v>
      </c>
      <c r="J126" s="99">
        <v>99.771557428813409</v>
      </c>
      <c r="K126" s="99">
        <v>89.027738481486381</v>
      </c>
      <c r="L126" s="99">
        <v>89.06424405268298</v>
      </c>
      <c r="M126" s="99">
        <v>96.078717886418787</v>
      </c>
      <c r="N126" s="99">
        <v>100.84780618540289</v>
      </c>
      <c r="O126" s="99">
        <v>91.894014051769304</v>
      </c>
      <c r="P126" s="99">
        <v>92.496427713628364</v>
      </c>
      <c r="Q126" s="99">
        <v>90.642613115455163</v>
      </c>
      <c r="R126" s="99">
        <v>90.292515448910237</v>
      </c>
      <c r="S126" s="99">
        <v>91.724806165526203</v>
      </c>
      <c r="T126" s="99">
        <v>94.693591628586475</v>
      </c>
      <c r="U126" s="99">
        <v>91.986233738640522</v>
      </c>
      <c r="V126" s="99">
        <v>94.668151366370864</v>
      </c>
      <c r="W126" s="99">
        <v>103.22997563784486</v>
      </c>
      <c r="DA126" s="63" t="s">
        <v>2864</v>
      </c>
    </row>
    <row r="127" spans="1:105" ht="12" customHeight="1" x14ac:dyDescent="0.25">
      <c r="A127" s="97" t="s">
        <v>53</v>
      </c>
      <c r="B127" s="99">
        <v>0.44062870006071458</v>
      </c>
      <c r="C127" s="99">
        <v>0.38984533009727185</v>
      </c>
      <c r="D127" s="99">
        <v>0.3920731392688116</v>
      </c>
      <c r="E127" s="99">
        <v>0.38815906001458922</v>
      </c>
      <c r="F127" s="99">
        <v>0.37152521515231718</v>
      </c>
      <c r="G127" s="99">
        <v>0.3432520681477893</v>
      </c>
      <c r="H127" s="99">
        <v>0.32932955304384942</v>
      </c>
      <c r="I127" s="99">
        <v>0.3460866707841922</v>
      </c>
      <c r="J127" s="99">
        <v>0.34172437565978692</v>
      </c>
      <c r="K127" s="99">
        <v>0.30225106832905624</v>
      </c>
      <c r="L127" s="99">
        <v>0.2994911703575765</v>
      </c>
      <c r="M127" s="99">
        <v>0.32043448898420518</v>
      </c>
      <c r="N127" s="99">
        <v>0.33525234627513828</v>
      </c>
      <c r="O127" s="99">
        <v>0.30415155242902092</v>
      </c>
      <c r="P127" s="99">
        <v>0.30396134220578258</v>
      </c>
      <c r="Q127" s="99">
        <v>0.29562199191881222</v>
      </c>
      <c r="R127" s="99">
        <v>0.29359402996035439</v>
      </c>
      <c r="S127" s="99">
        <v>0.29721586715952852</v>
      </c>
      <c r="T127" s="99">
        <v>0.30750035153090771</v>
      </c>
      <c r="U127" s="99">
        <v>0.29998938341650988</v>
      </c>
      <c r="V127" s="99">
        <v>0.30542246985547733</v>
      </c>
      <c r="W127" s="99">
        <v>0.33725592112688446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1.6034683057470692E-2</v>
      </c>
      <c r="C128" s="123">
        <f t="shared" si="48"/>
        <v>2.0262742587620165E-2</v>
      </c>
      <c r="D128" s="123">
        <f t="shared" si="48"/>
        <v>2.3980448486428836E-2</v>
      </c>
      <c r="E128" s="123">
        <f t="shared" si="48"/>
        <v>6.4744909437728385E-2</v>
      </c>
      <c r="F128" s="123">
        <f t="shared" si="48"/>
        <v>2.8875003285776253E-2</v>
      </c>
      <c r="G128" s="123">
        <f t="shared" si="48"/>
        <v>3.581149807103718E-2</v>
      </c>
      <c r="H128" s="123">
        <f t="shared" si="48"/>
        <v>8.389653531810537E-2</v>
      </c>
      <c r="I128" s="123">
        <f t="shared" si="48"/>
        <v>4.1678894438862024E-2</v>
      </c>
      <c r="J128" s="123">
        <f t="shared" si="48"/>
        <v>5.1466320845337303E-2</v>
      </c>
      <c r="K128" s="123">
        <f t="shared" si="48"/>
        <v>6.1524074417211846E-2</v>
      </c>
      <c r="L128" s="123">
        <f t="shared" si="48"/>
        <v>8.7425175815180903E-2</v>
      </c>
      <c r="M128" s="123">
        <f t="shared" si="48"/>
        <v>6.5956343126171449E-2</v>
      </c>
      <c r="N128" s="123">
        <f t="shared" si="48"/>
        <v>7.0615458932566308E-2</v>
      </c>
      <c r="O128" s="123">
        <f t="shared" si="48"/>
        <v>7.7537369993615435E-2</v>
      </c>
      <c r="P128" s="123">
        <f t="shared" si="48"/>
        <v>6.3716439982771572E-2</v>
      </c>
      <c r="Q128" s="123">
        <f t="shared" si="48"/>
        <v>9.4642603308449744E-2</v>
      </c>
      <c r="R128" s="123">
        <f t="shared" si="48"/>
        <v>8.2625995549341774E-2</v>
      </c>
      <c r="S128" s="123">
        <f t="shared" si="48"/>
        <v>7.771053949401481E-2</v>
      </c>
      <c r="T128" s="123">
        <f t="shared" si="48"/>
        <v>7.1012560601524347E-2</v>
      </c>
      <c r="U128" s="123">
        <f t="shared" si="48"/>
        <v>7.3131291105393154E-2</v>
      </c>
      <c r="V128" s="123">
        <f t="shared" si="48"/>
        <v>0.11595103050546374</v>
      </c>
      <c r="W128" s="123">
        <f t="shared" si="48"/>
        <v>0.11861059524738032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1.6034683057470692E-2</v>
      </c>
      <c r="C129" s="99">
        <f>RES_hhdet_fech!C129/RES_summary!C$19</f>
        <v>2.0262742587620165E-2</v>
      </c>
      <c r="D129" s="99">
        <f>RES_hhdet_fech!D129/RES_summary!D$19</f>
        <v>2.3980448486428836E-2</v>
      </c>
      <c r="E129" s="99">
        <f>RES_hhdet_fech!E129/RES_summary!E$19</f>
        <v>6.4744909437728385E-2</v>
      </c>
      <c r="F129" s="99">
        <f>RES_hhdet_fech!F129/RES_summary!F$19</f>
        <v>2.8875003285776253E-2</v>
      </c>
      <c r="G129" s="99">
        <f>RES_hhdet_fech!G129/RES_summary!G$19</f>
        <v>3.581149807103718E-2</v>
      </c>
      <c r="H129" s="99">
        <f>RES_hhdet_fech!H129/RES_summary!H$19</f>
        <v>8.389653531810537E-2</v>
      </c>
      <c r="I129" s="99">
        <f>RES_hhdet_fech!I129/RES_summary!I$19</f>
        <v>4.1678894438862024E-2</v>
      </c>
      <c r="J129" s="99">
        <f>RES_hhdet_fech!J129/RES_summary!J$19</f>
        <v>5.1466320845337303E-2</v>
      </c>
      <c r="K129" s="99">
        <f>RES_hhdet_fech!K129/RES_summary!K$19</f>
        <v>6.1524074417211846E-2</v>
      </c>
      <c r="L129" s="99">
        <f>RES_hhdet_fech!L129/RES_summary!L$19</f>
        <v>8.7425175815180903E-2</v>
      </c>
      <c r="M129" s="99">
        <f>RES_hhdet_fech!M129/RES_summary!M$19</f>
        <v>6.5956343126171449E-2</v>
      </c>
      <c r="N129" s="99">
        <f>RES_hhdet_fech!N129/RES_summary!N$19</f>
        <v>7.0615458932566308E-2</v>
      </c>
      <c r="O129" s="99">
        <f>RES_hhdet_fech!O129/RES_summary!O$19</f>
        <v>7.7537369993615435E-2</v>
      </c>
      <c r="P129" s="99">
        <f>RES_hhdet_fech!P129/RES_summary!P$19</f>
        <v>6.3716439982771572E-2</v>
      </c>
      <c r="Q129" s="99">
        <f>RES_hhdet_fech!Q129/RES_summary!Q$19</f>
        <v>9.4642603308449744E-2</v>
      </c>
      <c r="R129" s="99">
        <f>RES_hhdet_fech!R129/RES_summary!R$19</f>
        <v>8.2625995549341774E-2</v>
      </c>
      <c r="S129" s="99">
        <f>RES_hhdet_fech!S129/RES_summary!S$19</f>
        <v>7.771053949401481E-2</v>
      </c>
      <c r="T129" s="99">
        <f>RES_hhdet_fech!T129/RES_summary!T$19</f>
        <v>7.1012560601524347E-2</v>
      </c>
      <c r="U129" s="99">
        <f>RES_hhdet_fech!U129/RES_summary!U$19</f>
        <v>7.3131291105393154E-2</v>
      </c>
      <c r="V129" s="99">
        <f>RES_hhdet_fech!V129/RES_summary!V$19</f>
        <v>0.11595103050546374</v>
      </c>
      <c r="W129" s="99">
        <f>RES_hhdet_fech!W129/RES_summary!W$19</f>
        <v>0.11861059524738032</v>
      </c>
      <c r="DA129" s="63" t="s">
        <v>2867</v>
      </c>
    </row>
    <row r="130" spans="1:105" ht="12" customHeight="1" x14ac:dyDescent="0.25">
      <c r="A130" s="121" t="s">
        <v>55</v>
      </c>
      <c r="B130" s="123">
        <v>15.526447255219844</v>
      </c>
      <c r="C130" s="123">
        <v>14.714326363088665</v>
      </c>
      <c r="D130" s="123">
        <v>14.763733895298689</v>
      </c>
      <c r="E130" s="123">
        <v>14.853580637280254</v>
      </c>
      <c r="F130" s="123">
        <v>15.484943237986515</v>
      </c>
      <c r="G130" s="123">
        <v>16.048506269096169</v>
      </c>
      <c r="H130" s="123">
        <v>16.684815696645689</v>
      </c>
      <c r="I130" s="123">
        <v>16.975602196253195</v>
      </c>
      <c r="J130" s="123">
        <v>16.100877486924794</v>
      </c>
      <c r="K130" s="123">
        <v>16.799476800726165</v>
      </c>
      <c r="L130" s="123">
        <v>16.444846181184076</v>
      </c>
      <c r="M130" s="123">
        <v>16.094378432565605</v>
      </c>
      <c r="N130" s="123">
        <v>16.825217126463823</v>
      </c>
      <c r="O130" s="123">
        <v>16.67869599243534</v>
      </c>
      <c r="P130" s="123">
        <v>17.172850027853443</v>
      </c>
      <c r="Q130" s="123">
        <v>16.968911850350018</v>
      </c>
      <c r="R130" s="123">
        <v>17.104388411313067</v>
      </c>
      <c r="S130" s="123">
        <v>16.970886389143523</v>
      </c>
      <c r="T130" s="123">
        <v>16.803754550496595</v>
      </c>
      <c r="U130" s="123">
        <v>16.637611179762459</v>
      </c>
      <c r="V130" s="123">
        <v>15.40070586587402</v>
      </c>
      <c r="W130" s="123">
        <v>15.399905766225015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15.536341377777898</v>
      </c>
      <c r="C135" s="102">
        <v>14.737126806709663</v>
      </c>
      <c r="D135" s="102">
        <v>14.792051149384193</v>
      </c>
      <c r="E135" s="102">
        <v>14.900048367929053</v>
      </c>
      <c r="F135" s="102">
        <v>15.534087678018674</v>
      </c>
      <c r="G135" s="102">
        <v>16.098517435646194</v>
      </c>
      <c r="H135" s="102">
        <v>16.748419018271772</v>
      </c>
      <c r="I135" s="102">
        <v>17.072150437629283</v>
      </c>
      <c r="J135" s="102">
        <v>16.226783227338867</v>
      </c>
      <c r="K135" s="102">
        <v>17.026721148480416</v>
      </c>
      <c r="L135" s="102">
        <v>16.716178057524115</v>
      </c>
      <c r="M135" s="102">
        <v>16.408725191698132</v>
      </c>
      <c r="N135" s="102">
        <v>17.149674341058098</v>
      </c>
      <c r="O135" s="102">
        <v>17.083367572023416</v>
      </c>
      <c r="P135" s="102">
        <v>17.631419587337401</v>
      </c>
      <c r="Q135" s="102">
        <v>17.435128439309395</v>
      </c>
      <c r="R135" s="102">
        <v>17.53790427938582</v>
      </c>
      <c r="S135" s="102">
        <v>17.414555864090147</v>
      </c>
      <c r="T135" s="102">
        <v>17.248988352437731</v>
      </c>
      <c r="U135" s="102">
        <v>17.042758065450524</v>
      </c>
      <c r="V135" s="102">
        <v>15.791585185005296</v>
      </c>
      <c r="W135" s="102">
        <v>15.765955459836945</v>
      </c>
      <c r="DA135" s="131" t="s">
        <v>2873</v>
      </c>
    </row>
    <row r="136" spans="1:105" ht="12" customHeight="1" x14ac:dyDescent="0.25">
      <c r="A136" s="107" t="s">
        <v>121</v>
      </c>
      <c r="B136" s="105">
        <v>12.413171645759906</v>
      </c>
      <c r="C136" s="105">
        <v>11.638108934344586</v>
      </c>
      <c r="D136" s="105">
        <v>11.763011114365712</v>
      </c>
      <c r="E136" s="105">
        <v>11.91609115469743</v>
      </c>
      <c r="F136" s="105">
        <v>12.368996722870378</v>
      </c>
      <c r="G136" s="105">
        <v>12.943095908414451</v>
      </c>
      <c r="H136" s="105">
        <v>13.57865645425994</v>
      </c>
      <c r="I136" s="105">
        <v>13.991383826446842</v>
      </c>
      <c r="J136" s="105">
        <v>13.041610121286604</v>
      </c>
      <c r="K136" s="105">
        <v>13.738148617084569</v>
      </c>
      <c r="L136" s="105">
        <v>13.522945744112448</v>
      </c>
      <c r="M136" s="105">
        <v>13.251600767087359</v>
      </c>
      <c r="N136" s="105">
        <v>13.967130780258383</v>
      </c>
      <c r="O136" s="105">
        <v>13.619378850749504</v>
      </c>
      <c r="P136" s="105">
        <v>13.99414792880931</v>
      </c>
      <c r="Q136" s="105">
        <v>14.010507099893223</v>
      </c>
      <c r="R136" s="105">
        <v>14.512522112112835</v>
      </c>
      <c r="S136" s="105">
        <v>14.558725506933712</v>
      </c>
      <c r="T136" s="105">
        <v>14.459019047989258</v>
      </c>
      <c r="U136" s="105">
        <v>14.496232882980093</v>
      </c>
      <c r="V136" s="105">
        <v>13.346346690243067</v>
      </c>
      <c r="W136" s="105">
        <v>13.492773254711551</v>
      </c>
      <c r="DA136" s="132" t="s">
        <v>2874</v>
      </c>
    </row>
    <row r="137" spans="1:105" ht="12" customHeight="1" x14ac:dyDescent="0.25">
      <c r="A137" s="108" t="s">
        <v>53</v>
      </c>
      <c r="B137" s="99">
        <v>6.7335501973258003</v>
      </c>
      <c r="C137" s="99">
        <v>6.1306928525854243</v>
      </c>
      <c r="D137" s="99">
        <v>6.29697503711607</v>
      </c>
      <c r="E137" s="99">
        <v>6.4512461506538026</v>
      </c>
      <c r="F137" s="99">
        <v>6.3586967732684556</v>
      </c>
      <c r="G137" s="99">
        <v>6.7633561215784574</v>
      </c>
      <c r="H137" s="99">
        <v>7.1694175413292127</v>
      </c>
      <c r="I137" s="99">
        <v>7.7112612082921981</v>
      </c>
      <c r="J137" s="99">
        <v>6.5341740693254966</v>
      </c>
      <c r="K137" s="99">
        <v>7.0221434870005783</v>
      </c>
      <c r="L137" s="99">
        <v>6.9364747663296162</v>
      </c>
      <c r="M137" s="99">
        <v>6.6385052854799804</v>
      </c>
      <c r="N137" s="99">
        <v>7.1163424137380407</v>
      </c>
      <c r="O137" s="99">
        <v>6.0059636253472748</v>
      </c>
      <c r="P137" s="99">
        <v>5.8724140040243098</v>
      </c>
      <c r="Q137" s="99">
        <v>6.2400264756764203</v>
      </c>
      <c r="R137" s="99">
        <v>7.5214680267786251</v>
      </c>
      <c r="S137" s="99">
        <v>7.8126286670344411</v>
      </c>
      <c r="T137" s="99">
        <v>7.3331160348801125</v>
      </c>
      <c r="U137" s="99">
        <v>7.4113213706616037</v>
      </c>
      <c r="V137" s="99">
        <v>6.0320129453128883</v>
      </c>
      <c r="W137" s="99">
        <v>6.4377050711139248</v>
      </c>
      <c r="DA137" s="63" t="s">
        <v>2875</v>
      </c>
    </row>
    <row r="138" spans="1:105" ht="12" customHeight="1" x14ac:dyDescent="0.25">
      <c r="A138" s="108" t="s">
        <v>52</v>
      </c>
      <c r="B138" s="99">
        <v>5.679621448434105</v>
      </c>
      <c r="C138" s="99">
        <v>5.5074160817591631</v>
      </c>
      <c r="D138" s="99">
        <v>5.466036077249643</v>
      </c>
      <c r="E138" s="99">
        <v>5.4648450040436263</v>
      </c>
      <c r="F138" s="99">
        <v>6.0102999496019214</v>
      </c>
      <c r="G138" s="99">
        <v>6.1797397868359951</v>
      </c>
      <c r="H138" s="99">
        <v>6.4092389129307294</v>
      </c>
      <c r="I138" s="99">
        <v>6.2801226181546426</v>
      </c>
      <c r="J138" s="99">
        <v>6.5074360519611085</v>
      </c>
      <c r="K138" s="99">
        <v>6.7160051300839916</v>
      </c>
      <c r="L138" s="99">
        <v>6.5864709777828301</v>
      </c>
      <c r="M138" s="99">
        <v>6.613095481607381</v>
      </c>
      <c r="N138" s="99">
        <v>6.8507883665203417</v>
      </c>
      <c r="O138" s="99">
        <v>7.6134152254022283</v>
      </c>
      <c r="P138" s="99">
        <v>8.1217339247850013</v>
      </c>
      <c r="Q138" s="99">
        <v>7.7704806242168054</v>
      </c>
      <c r="R138" s="99">
        <v>6.9910540853342109</v>
      </c>
      <c r="S138" s="99">
        <v>6.7460968398992724</v>
      </c>
      <c r="T138" s="99">
        <v>7.1259030131091494</v>
      </c>
      <c r="U138" s="99">
        <v>7.0849115123184907</v>
      </c>
      <c r="V138" s="99">
        <v>7.3143337449301811</v>
      </c>
      <c r="W138" s="99">
        <v>7.0550681835976272</v>
      </c>
      <c r="DA138" s="63" t="s">
        <v>2876</v>
      </c>
    </row>
    <row r="139" spans="1:105" ht="12" customHeight="1" x14ac:dyDescent="0.25">
      <c r="A139" s="121" t="s">
        <v>54</v>
      </c>
      <c r="B139" s="123">
        <v>2.4789360026567668</v>
      </c>
      <c r="C139" s="123">
        <v>2.4577308493575103</v>
      </c>
      <c r="D139" s="123">
        <v>2.4071783200251704</v>
      </c>
      <c r="E139" s="123">
        <v>2.6082105531416966</v>
      </c>
      <c r="F139" s="123">
        <v>2.6224532732823862</v>
      </c>
      <c r="G139" s="123">
        <v>2.7219371097872451</v>
      </c>
      <c r="H139" s="123">
        <v>2.6406361218212639</v>
      </c>
      <c r="I139" s="123">
        <v>2.5886406493312868</v>
      </c>
      <c r="J139" s="123">
        <v>2.2609921505977111</v>
      </c>
      <c r="K139" s="123">
        <v>2.3481824298092593</v>
      </c>
      <c r="L139" s="123">
        <v>2.3314748846130549</v>
      </c>
      <c r="M139" s="123">
        <v>2.20204189957049</v>
      </c>
      <c r="N139" s="123">
        <v>2.3012928135713433</v>
      </c>
      <c r="O139" s="123">
        <v>2.3132186596899005</v>
      </c>
      <c r="P139" s="123">
        <v>2.3529360795311369</v>
      </c>
      <c r="Q139" s="123">
        <v>2.4515144008377838</v>
      </c>
      <c r="R139" s="123">
        <v>2.4511095086807622</v>
      </c>
      <c r="S139" s="123">
        <v>2.4385772371165455</v>
      </c>
      <c r="T139" s="123">
        <v>2.4054326326433979</v>
      </c>
      <c r="U139" s="123">
        <v>2.3461877460559788</v>
      </c>
      <c r="V139" s="123">
        <v>2.4091312998618672</v>
      </c>
      <c r="W139" s="123">
        <v>2.3932731009627819</v>
      </c>
      <c r="DA139" s="130" t="s">
        <v>2877</v>
      </c>
    </row>
    <row r="140" spans="1:105" ht="12" customHeight="1" x14ac:dyDescent="0.25">
      <c r="A140" s="97" t="s">
        <v>50</v>
      </c>
      <c r="B140" s="99">
        <v>3.0550683360229116</v>
      </c>
      <c r="C140" s="99">
        <v>2.9564611492918793</v>
      </c>
      <c r="D140" s="99">
        <v>2.9355002165742463</v>
      </c>
      <c r="E140" s="99">
        <v>3.2644999285182905</v>
      </c>
      <c r="F140" s="99">
        <v>3.2442763047972853</v>
      </c>
      <c r="G140" s="99">
        <v>3.186995739160043</v>
      </c>
      <c r="H140" s="99">
        <v>3.3129834420376554</v>
      </c>
      <c r="I140" s="99">
        <v>3.2586271910070019</v>
      </c>
      <c r="J140" s="99">
        <v>2.7644343610065429</v>
      </c>
      <c r="K140" s="99">
        <v>2.9674522800972687</v>
      </c>
      <c r="L140" s="99">
        <v>2.8479501640119547</v>
      </c>
      <c r="M140" s="99">
        <v>2.8360099643736616</v>
      </c>
      <c r="N140" s="99">
        <v>2.8621066872380632</v>
      </c>
      <c r="O140" s="99">
        <v>2.8337563196945967</v>
      </c>
      <c r="P140" s="99">
        <v>3.0873073474252797</v>
      </c>
      <c r="Q140" s="99">
        <v>2.9694246315560804</v>
      </c>
      <c r="R140" s="99">
        <v>3.174765608237375</v>
      </c>
      <c r="S140" s="99">
        <v>3.1210972446748961</v>
      </c>
      <c r="T140" s="99">
        <v>3.092288844872245</v>
      </c>
      <c r="U140" s="99">
        <v>3.2090366991049666</v>
      </c>
      <c r="V140" s="99">
        <v>3.0819347134297677</v>
      </c>
      <c r="W140" s="99">
        <v>3.2187826662442789</v>
      </c>
      <c r="DA140" s="63" t="s">
        <v>2878</v>
      </c>
    </row>
    <row r="141" spans="1:105" ht="12" customHeight="1" x14ac:dyDescent="0.25">
      <c r="A141" s="109" t="s">
        <v>120</v>
      </c>
      <c r="B141" s="110">
        <v>2.4567505568900883</v>
      </c>
      <c r="C141" s="110">
        <v>2.4378433041669281</v>
      </c>
      <c r="D141" s="110">
        <v>2.3846430675756736</v>
      </c>
      <c r="E141" s="110">
        <v>2.5788478974605207</v>
      </c>
      <c r="F141" s="110">
        <v>2.592532205730421</v>
      </c>
      <c r="G141" s="110">
        <v>2.6977606446660953</v>
      </c>
      <c r="H141" s="110">
        <v>2.6013548162030635</v>
      </c>
      <c r="I141" s="110">
        <v>2.546232381307489</v>
      </c>
      <c r="J141" s="110">
        <v>2.2274375007188447</v>
      </c>
      <c r="K141" s="110">
        <v>2.3041204037054754</v>
      </c>
      <c r="L141" s="110">
        <v>2.2935160652428377</v>
      </c>
      <c r="M141" s="110">
        <v>2.1535101939560648</v>
      </c>
      <c r="N141" s="110">
        <v>2.2576095092553512</v>
      </c>
      <c r="O141" s="110">
        <v>2.2724353124658654</v>
      </c>
      <c r="P141" s="110">
        <v>2.295075800569593</v>
      </c>
      <c r="Q141" s="110">
        <v>2.410951228902162</v>
      </c>
      <c r="R141" s="110">
        <v>2.3942145620708901</v>
      </c>
      <c r="S141" s="110">
        <v>2.3849459357024445</v>
      </c>
      <c r="T141" s="110">
        <v>2.3522945910640334</v>
      </c>
      <c r="U141" s="110">
        <v>2.2817318979696504</v>
      </c>
      <c r="V141" s="110">
        <v>2.3635749411367883</v>
      </c>
      <c r="W141" s="110">
        <v>2.3393797303796378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71.259502925916507</v>
      </c>
      <c r="C143" s="118">
        <f t="shared" si="49"/>
        <v>75.016257895917022</v>
      </c>
      <c r="D143" s="118">
        <f t="shared" si="49"/>
        <v>73.690570971380552</v>
      </c>
      <c r="E143" s="118">
        <f t="shared" si="49"/>
        <v>70.616243119445954</v>
      </c>
      <c r="F143" s="118">
        <f t="shared" si="49"/>
        <v>72.061756818900861</v>
      </c>
      <c r="G143" s="118">
        <f t="shared" si="49"/>
        <v>70.352637439369943</v>
      </c>
      <c r="H143" s="118">
        <f t="shared" si="49"/>
        <v>63.253274494377578</v>
      </c>
      <c r="I143" s="118">
        <f t="shared" si="49"/>
        <v>60.128162057475471</v>
      </c>
      <c r="J143" s="118">
        <f t="shared" si="49"/>
        <v>63.401408651630817</v>
      </c>
      <c r="K143" s="118">
        <f t="shared" si="49"/>
        <v>59.742160031844286</v>
      </c>
      <c r="L143" s="118">
        <f t="shared" si="49"/>
        <v>62.548896180010445</v>
      </c>
      <c r="M143" s="118">
        <f t="shared" si="49"/>
        <v>54.994593529762945</v>
      </c>
      <c r="N143" s="118">
        <f t="shared" si="49"/>
        <v>54.815668380324439</v>
      </c>
      <c r="O143" s="118">
        <f t="shared" si="49"/>
        <v>52.553646792550168</v>
      </c>
      <c r="P143" s="118">
        <f t="shared" si="49"/>
        <v>48.612291347846778</v>
      </c>
      <c r="Q143" s="118">
        <f t="shared" si="49"/>
        <v>47.635824806138721</v>
      </c>
      <c r="R143" s="118">
        <f t="shared" ref="R143:V143" si="50">R144+R146+R148+R157</f>
        <v>47.532896440769136</v>
      </c>
      <c r="S143" s="118">
        <f t="shared" si="50"/>
        <v>45.234101712377885</v>
      </c>
      <c r="T143" s="118">
        <f t="shared" si="50"/>
        <v>43.908170180043058</v>
      </c>
      <c r="U143" s="118">
        <f t="shared" si="50"/>
        <v>42.524776250946886</v>
      </c>
      <c r="V143" s="118">
        <f t="shared" si="50"/>
        <v>40.487850086034811</v>
      </c>
      <c r="W143" s="118">
        <f t="shared" ref="W143" si="51">W144+W146+W148+W157</f>
        <v>46.011488422059749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52.969741505428452</v>
      </c>
      <c r="C144" s="123">
        <f t="shared" si="52"/>
        <v>57.734928792015104</v>
      </c>
      <c r="D144" s="123">
        <f t="shared" si="52"/>
        <v>56.497374156517267</v>
      </c>
      <c r="E144" s="123">
        <f t="shared" si="52"/>
        <v>52.909498930794051</v>
      </c>
      <c r="F144" s="123">
        <f t="shared" si="52"/>
        <v>53.687394829514673</v>
      </c>
      <c r="G144" s="123">
        <f t="shared" si="52"/>
        <v>51.201190590920881</v>
      </c>
      <c r="H144" s="123">
        <f t="shared" si="52"/>
        <v>43.127464110675099</v>
      </c>
      <c r="I144" s="123">
        <f t="shared" si="52"/>
        <v>40.017515652527209</v>
      </c>
      <c r="J144" s="123">
        <f t="shared" si="52"/>
        <v>44.566712507364372</v>
      </c>
      <c r="K144" s="123">
        <f t="shared" si="52"/>
        <v>40.104334384943392</v>
      </c>
      <c r="L144" s="123">
        <f t="shared" si="52"/>
        <v>43.255121002966213</v>
      </c>
      <c r="M144" s="123">
        <f t="shared" si="52"/>
        <v>36.253791568003322</v>
      </c>
      <c r="N144" s="123">
        <f t="shared" si="52"/>
        <v>35.323101524594136</v>
      </c>
      <c r="O144" s="123">
        <f t="shared" si="52"/>
        <v>33.193268593651418</v>
      </c>
      <c r="P144" s="123">
        <f t="shared" si="52"/>
        <v>28.822341086897069</v>
      </c>
      <c r="Q144" s="123">
        <f t="shared" si="52"/>
        <v>28.123219871165052</v>
      </c>
      <c r="R144" s="123">
        <f t="shared" si="52"/>
        <v>27.843963909245446</v>
      </c>
      <c r="S144" s="123">
        <f t="shared" si="52"/>
        <v>25.801571727356194</v>
      </c>
      <c r="T144" s="123">
        <f t="shared" si="52"/>
        <v>24.693140805288298</v>
      </c>
      <c r="U144" s="123">
        <f t="shared" si="52"/>
        <v>23.446043876104376</v>
      </c>
      <c r="V144" s="123">
        <f t="shared" si="52"/>
        <v>22.352588602573039</v>
      </c>
      <c r="W144" s="123">
        <f t="shared" si="52"/>
        <v>27.882171681305344</v>
      </c>
      <c r="DA144" s="130" t="s">
        <v>2881</v>
      </c>
    </row>
    <row r="145" spans="1:105" ht="12" customHeight="1" x14ac:dyDescent="0.25">
      <c r="A145" s="97" t="s">
        <v>53</v>
      </c>
      <c r="B145" s="99">
        <v>52.969741505428452</v>
      </c>
      <c r="C145" s="99">
        <v>57.734928792015104</v>
      </c>
      <c r="D145" s="99">
        <v>56.497374156517267</v>
      </c>
      <c r="E145" s="99">
        <v>52.909498930794051</v>
      </c>
      <c r="F145" s="99">
        <v>53.687394829514673</v>
      </c>
      <c r="G145" s="99">
        <v>51.201190590920881</v>
      </c>
      <c r="H145" s="99">
        <v>43.127464110675099</v>
      </c>
      <c r="I145" s="99">
        <v>40.017515652527209</v>
      </c>
      <c r="J145" s="99">
        <v>44.566712507364372</v>
      </c>
      <c r="K145" s="99">
        <v>40.104334384943392</v>
      </c>
      <c r="L145" s="99">
        <v>43.255121002966213</v>
      </c>
      <c r="M145" s="99">
        <v>36.253791568003322</v>
      </c>
      <c r="N145" s="99">
        <v>35.323101524594136</v>
      </c>
      <c r="O145" s="99">
        <v>33.193268593651418</v>
      </c>
      <c r="P145" s="99">
        <v>28.822341086897069</v>
      </c>
      <c r="Q145" s="99">
        <v>28.123219871165052</v>
      </c>
      <c r="R145" s="99">
        <v>27.843963909245446</v>
      </c>
      <c r="S145" s="99">
        <v>25.801571727356194</v>
      </c>
      <c r="T145" s="99">
        <v>24.693140805288298</v>
      </c>
      <c r="U145" s="99">
        <v>23.446043876104376</v>
      </c>
      <c r="V145" s="99">
        <v>22.352588602573039</v>
      </c>
      <c r="W145" s="99">
        <v>27.882171681305344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0.15990066956269691</v>
      </c>
      <c r="C146" s="123">
        <f t="shared" si="53"/>
        <v>0.15015900298735241</v>
      </c>
      <c r="D146" s="123">
        <f t="shared" si="53"/>
        <v>0.13965759095755531</v>
      </c>
      <c r="E146" s="123">
        <f t="shared" si="53"/>
        <v>0.35125108242935432</v>
      </c>
      <c r="F146" s="123">
        <f t="shared" si="53"/>
        <v>0.15596287531816863</v>
      </c>
      <c r="G146" s="123">
        <f t="shared" si="53"/>
        <v>0.18596770359989359</v>
      </c>
      <c r="H146" s="123">
        <f t="shared" si="53"/>
        <v>0.4113504842840594</v>
      </c>
      <c r="I146" s="123">
        <f t="shared" si="53"/>
        <v>0.18832537081627365</v>
      </c>
      <c r="J146" s="123">
        <f t="shared" si="53"/>
        <v>0.21317271932715484</v>
      </c>
      <c r="K146" s="123">
        <f t="shared" si="53"/>
        <v>0.23079118034180512</v>
      </c>
      <c r="L146" s="123">
        <f t="shared" si="53"/>
        <v>0.29937441846258606</v>
      </c>
      <c r="M146" s="123">
        <f t="shared" si="53"/>
        <v>0.22264992196775885</v>
      </c>
      <c r="N146" s="123">
        <f t="shared" si="53"/>
        <v>0.2265158167135663</v>
      </c>
      <c r="O146" s="123">
        <f t="shared" si="53"/>
        <v>0.2444091538606287</v>
      </c>
      <c r="P146" s="123">
        <f t="shared" si="53"/>
        <v>0.21516681156276926</v>
      </c>
      <c r="Q146" s="123">
        <f t="shared" si="53"/>
        <v>0.37615296323738961</v>
      </c>
      <c r="R146" s="123">
        <f t="shared" si="53"/>
        <v>0.37968979585250751</v>
      </c>
      <c r="S146" s="123">
        <f t="shared" si="53"/>
        <v>0.39263043362064071</v>
      </c>
      <c r="T146" s="123">
        <f t="shared" si="53"/>
        <v>0.38755549717888721</v>
      </c>
      <c r="U146" s="123">
        <f t="shared" si="53"/>
        <v>0.35735855028379188</v>
      </c>
      <c r="V146" s="123">
        <f t="shared" si="53"/>
        <v>0.51469618487123148</v>
      </c>
      <c r="W146" s="123">
        <f t="shared" si="53"/>
        <v>0.50296873695388844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0.15990066956269691</v>
      </c>
      <c r="C147" s="99">
        <f>RES_hhdet_fech!C147/RES_summary!C$19</f>
        <v>0.15015900298735241</v>
      </c>
      <c r="D147" s="99">
        <f>RES_hhdet_fech!D147/RES_summary!D$19</f>
        <v>0.13965759095755531</v>
      </c>
      <c r="E147" s="99">
        <f>RES_hhdet_fech!E147/RES_summary!E$19</f>
        <v>0.35125108242935432</v>
      </c>
      <c r="F147" s="99">
        <f>RES_hhdet_fech!F147/RES_summary!F$19</f>
        <v>0.15596287531816863</v>
      </c>
      <c r="G147" s="99">
        <f>RES_hhdet_fech!G147/RES_summary!G$19</f>
        <v>0.18596770359989359</v>
      </c>
      <c r="H147" s="99">
        <f>RES_hhdet_fech!H147/RES_summary!H$19</f>
        <v>0.4113504842840594</v>
      </c>
      <c r="I147" s="99">
        <f>RES_hhdet_fech!I147/RES_summary!I$19</f>
        <v>0.18832537081627365</v>
      </c>
      <c r="J147" s="99">
        <f>RES_hhdet_fech!J147/RES_summary!J$19</f>
        <v>0.21317271932715484</v>
      </c>
      <c r="K147" s="99">
        <f>RES_hhdet_fech!K147/RES_summary!K$19</f>
        <v>0.23079118034180512</v>
      </c>
      <c r="L147" s="99">
        <f>RES_hhdet_fech!L147/RES_summary!L$19</f>
        <v>0.29937441846258606</v>
      </c>
      <c r="M147" s="99">
        <f>RES_hhdet_fech!M147/RES_summary!M$19</f>
        <v>0.22264992196775885</v>
      </c>
      <c r="N147" s="99">
        <f>RES_hhdet_fech!N147/RES_summary!N$19</f>
        <v>0.2265158167135663</v>
      </c>
      <c r="O147" s="99">
        <f>RES_hhdet_fech!O147/RES_summary!O$19</f>
        <v>0.2444091538606287</v>
      </c>
      <c r="P147" s="99">
        <f>RES_hhdet_fech!P147/RES_summary!P$19</f>
        <v>0.21516681156276926</v>
      </c>
      <c r="Q147" s="99">
        <f>RES_hhdet_fech!Q147/RES_summary!Q$19</f>
        <v>0.37615296323738961</v>
      </c>
      <c r="R147" s="99">
        <f>RES_hhdet_fech!R147/RES_summary!R$19</f>
        <v>0.37968979585250751</v>
      </c>
      <c r="S147" s="99">
        <f>RES_hhdet_fech!S147/RES_summary!S$19</f>
        <v>0.39263043362064071</v>
      </c>
      <c r="T147" s="99">
        <f>RES_hhdet_fech!T147/RES_summary!T$19</f>
        <v>0.38755549717888721</v>
      </c>
      <c r="U147" s="99">
        <f>RES_hhdet_fech!U147/RES_summary!U$19</f>
        <v>0.35735855028379188</v>
      </c>
      <c r="V147" s="99">
        <f>RES_hhdet_fech!V147/RES_summary!V$19</f>
        <v>0.51469618487123148</v>
      </c>
      <c r="W147" s="99">
        <f>RES_hhdet_fech!W147/RES_summary!W$19</f>
        <v>0.50296873695388844</v>
      </c>
      <c r="DA147" s="63" t="s">
        <v>2884</v>
      </c>
    </row>
    <row r="148" spans="1:105" ht="12" customHeight="1" x14ac:dyDescent="0.25">
      <c r="A148" s="121" t="s">
        <v>55</v>
      </c>
      <c r="B148" s="123">
        <v>15.650892052648658</v>
      </c>
      <c r="C148" s="123">
        <v>14.684875329890737</v>
      </c>
      <c r="D148" s="123">
        <v>14.662795144043482</v>
      </c>
      <c r="E148" s="123">
        <v>14.765013358094903</v>
      </c>
      <c r="F148" s="123">
        <v>15.610126763119048</v>
      </c>
      <c r="G148" s="123">
        <v>16.253426743596243</v>
      </c>
      <c r="H148" s="123">
        <v>17.076214633746048</v>
      </c>
      <c r="I148" s="123">
        <v>17.333305005105007</v>
      </c>
      <c r="J148" s="123">
        <v>16.360351665249706</v>
      </c>
      <c r="K148" s="123">
        <v>17.05917295278563</v>
      </c>
      <c r="L148" s="123">
        <v>16.664836464179885</v>
      </c>
      <c r="M148" s="123">
        <v>16.318431027484451</v>
      </c>
      <c r="N148" s="123">
        <v>16.967170692115584</v>
      </c>
      <c r="O148" s="123">
        <v>16.805174277070559</v>
      </c>
      <c r="P148" s="123">
        <v>17.227296292526745</v>
      </c>
      <c r="Q148" s="123">
        <v>16.69515843305696</v>
      </c>
      <c r="R148" s="123">
        <v>16.872994765847128</v>
      </c>
      <c r="S148" s="123">
        <v>16.618945757144868</v>
      </c>
      <c r="T148" s="123">
        <v>16.43574721318922</v>
      </c>
      <c r="U148" s="123">
        <v>16.384363922709046</v>
      </c>
      <c r="V148" s="123">
        <v>15.217455288569903</v>
      </c>
      <c r="W148" s="123">
        <v>15.241101198591862</v>
      </c>
      <c r="DA148" s="130" t="s">
        <v>2885</v>
      </c>
    </row>
    <row r="149" spans="1:105" ht="12" customHeight="1" x14ac:dyDescent="0.25">
      <c r="A149" s="97" t="s">
        <v>124</v>
      </c>
      <c r="B149" s="99">
        <v>17.143304305690364</v>
      </c>
      <c r="C149" s="99">
        <v>16.313859356199288</v>
      </c>
      <c r="D149" s="99">
        <v>16.213294907096138</v>
      </c>
      <c r="E149" s="99">
        <v>15.896342612860481</v>
      </c>
      <c r="F149" s="99">
        <v>17.04982643081658</v>
      </c>
      <c r="G149" s="99">
        <v>17.670447612016872</v>
      </c>
      <c r="H149" s="99">
        <v>18.947199521806226</v>
      </c>
      <c r="I149" s="99">
        <v>19.069622225638195</v>
      </c>
      <c r="J149" s="99">
        <v>17.865542473900934</v>
      </c>
      <c r="K149" s="99">
        <v>19.330065976280526</v>
      </c>
      <c r="L149" s="99">
        <v>18.981544744153123</v>
      </c>
      <c r="M149" s="99">
        <v>18.574264619017729</v>
      </c>
      <c r="N149" s="99">
        <v>18.455211347158937</v>
      </c>
      <c r="O149" s="99">
        <v>18.146924692000638</v>
      </c>
      <c r="P149" s="99">
        <v>19.26043290345304</v>
      </c>
      <c r="Q149" s="99">
        <v>17.378478210461356</v>
      </c>
      <c r="R149" s="99">
        <v>18.641687943143012</v>
      </c>
      <c r="S149" s="99">
        <v>17.555118609839386</v>
      </c>
      <c r="T149" s="99">
        <v>16.428449612060358</v>
      </c>
      <c r="U149" s="99">
        <v>16.481898031820695</v>
      </c>
      <c r="V149" s="99">
        <v>15.101290859495654</v>
      </c>
      <c r="W149" s="99">
        <v>15.385604384308815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14.780612860445396</v>
      </c>
      <c r="L150" s="99">
        <v>14.613775585158441</v>
      </c>
      <c r="M150" s="99">
        <v>14.240557375456303</v>
      </c>
      <c r="N150" s="99">
        <v>14.463310351183218</v>
      </c>
      <c r="O150" s="99">
        <v>13.80583305391225</v>
      </c>
      <c r="P150" s="99">
        <v>14.637784469353694</v>
      </c>
      <c r="Q150" s="99">
        <v>13.52399636742382</v>
      </c>
      <c r="R150" s="99">
        <v>15.023720956294479</v>
      </c>
      <c r="S150" s="99">
        <v>14.44633811596788</v>
      </c>
      <c r="T150" s="99">
        <v>13.632616557214879</v>
      </c>
      <c r="U150" s="99">
        <v>14.085325145551399</v>
      </c>
      <c r="V150" s="99">
        <v>12.839319468058266</v>
      </c>
      <c r="W150" s="99">
        <v>13.281544748453719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7.8990051950232694</v>
      </c>
      <c r="L151" s="102">
        <v>7.8339980429695579</v>
      </c>
      <c r="M151" s="102">
        <v>7.4412868524467868</v>
      </c>
      <c r="N151" s="102">
        <v>7.6850535833284548</v>
      </c>
      <c r="O151" s="102">
        <v>6.3280922977690555</v>
      </c>
      <c r="P151" s="102">
        <v>6.3174869102531659</v>
      </c>
      <c r="Q151" s="102">
        <v>6.1564503373008836</v>
      </c>
      <c r="R151" s="102">
        <v>7.8536947270504562</v>
      </c>
      <c r="S151" s="102">
        <v>7.7691150821592654</v>
      </c>
      <c r="T151" s="102">
        <v>6.8616111455978572</v>
      </c>
      <c r="U151" s="102">
        <v>7.1514472522357417</v>
      </c>
      <c r="V151" s="102">
        <v>5.7125197006834298</v>
      </c>
      <c r="W151" s="102">
        <v>6.223287905036857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6.881607665422127</v>
      </c>
      <c r="L152" s="105">
        <v>6.7797775421888842</v>
      </c>
      <c r="M152" s="105">
        <v>6.7992705230095174</v>
      </c>
      <c r="N152" s="105">
        <v>6.7782567678547618</v>
      </c>
      <c r="O152" s="105">
        <v>7.4777407561431977</v>
      </c>
      <c r="P152" s="105">
        <v>8.3202975591005259</v>
      </c>
      <c r="Q152" s="105">
        <v>7.3675460301229379</v>
      </c>
      <c r="R152" s="105">
        <v>7.1700262292440229</v>
      </c>
      <c r="S152" s="105">
        <v>6.6772230338086116</v>
      </c>
      <c r="T152" s="105">
        <v>6.7710054116170193</v>
      </c>
      <c r="U152" s="105">
        <v>6.9338778933156604</v>
      </c>
      <c r="V152" s="105">
        <v>7.1267997673748367</v>
      </c>
      <c r="W152" s="105">
        <v>7.0582568434168635</v>
      </c>
      <c r="DA152" s="132" t="s">
        <v>2889</v>
      </c>
    </row>
    <row r="153" spans="1:105" ht="12" customHeight="1" x14ac:dyDescent="0.25">
      <c r="A153" s="106" t="s">
        <v>122</v>
      </c>
      <c r="B153" s="102">
        <v>15.536341377777898</v>
      </c>
      <c r="C153" s="102">
        <v>14.5922173614456</v>
      </c>
      <c r="D153" s="102">
        <v>14.561242997060127</v>
      </c>
      <c r="E153" s="102">
        <v>14.668177301974223</v>
      </c>
      <c r="F153" s="102">
        <v>15.344528308975271</v>
      </c>
      <c r="G153" s="102">
        <v>15.967932234088767</v>
      </c>
      <c r="H153" s="102">
        <v>16.702431293244242</v>
      </c>
      <c r="I153" s="102">
        <v>17.060995450182801</v>
      </c>
      <c r="J153" s="102">
        <v>16.212319267601014</v>
      </c>
      <c r="K153" s="102">
        <v>16.993121326203344</v>
      </c>
      <c r="L153" s="102">
        <v>16.669404230361721</v>
      </c>
      <c r="M153" s="102">
        <v>16.364457810931363</v>
      </c>
      <c r="N153" s="102">
        <v>17.11386098644569</v>
      </c>
      <c r="O153" s="102">
        <v>17.046015082306283</v>
      </c>
      <c r="P153" s="102">
        <v>17.452114553589695</v>
      </c>
      <c r="Q153" s="102">
        <v>17.143793749252612</v>
      </c>
      <c r="R153" s="102">
        <v>17.150529319832835</v>
      </c>
      <c r="S153" s="102">
        <v>17.002941559729095</v>
      </c>
      <c r="T153" s="102">
        <v>16.909084238987656</v>
      </c>
      <c r="U153" s="102">
        <v>16.785829341894633</v>
      </c>
      <c r="V153" s="102">
        <v>15.621474581215418</v>
      </c>
      <c r="W153" s="102">
        <v>15.595400445486453</v>
      </c>
      <c r="DA153" s="131" t="s">
        <v>2890</v>
      </c>
    </row>
    <row r="154" spans="1:105" ht="12" customHeight="1" x14ac:dyDescent="0.25">
      <c r="A154" s="107" t="s">
        <v>121</v>
      </c>
      <c r="B154" s="105">
        <v>12.413171645759908</v>
      </c>
      <c r="C154" s="105">
        <v>11.577195140246387</v>
      </c>
      <c r="D154" s="105">
        <v>11.71425606153154</v>
      </c>
      <c r="E154" s="105">
        <v>11.881548599557352</v>
      </c>
      <c r="F154" s="105">
        <v>12.340240045761481</v>
      </c>
      <c r="G154" s="105">
        <v>12.920691105979612</v>
      </c>
      <c r="H154" s="105">
        <v>13.567096360759136</v>
      </c>
      <c r="I154" s="105">
        <v>13.982583936660902</v>
      </c>
      <c r="J154" s="105">
        <v>13.037952895115202</v>
      </c>
      <c r="K154" s="105">
        <v>13.724726053681918</v>
      </c>
      <c r="L154" s="105">
        <v>13.513669425573219</v>
      </c>
      <c r="M154" s="105">
        <v>13.248481267460372</v>
      </c>
      <c r="N154" s="105">
        <v>13.964589057952804</v>
      </c>
      <c r="O154" s="105">
        <v>13.603725537189653</v>
      </c>
      <c r="P154" s="105">
        <v>13.86917436807647</v>
      </c>
      <c r="Q154" s="105">
        <v>13.803582474028195</v>
      </c>
      <c r="R154" s="105">
        <v>14.259636727755799</v>
      </c>
      <c r="S154" s="105">
        <v>14.330147638015481</v>
      </c>
      <c r="T154" s="105">
        <v>14.280509148935259</v>
      </c>
      <c r="U154" s="105">
        <v>14.345204285164593</v>
      </c>
      <c r="V154" s="105">
        <v>13.223384801284595</v>
      </c>
      <c r="W154" s="105">
        <v>13.356885736475807</v>
      </c>
      <c r="DA154" s="132" t="s">
        <v>2891</v>
      </c>
    </row>
    <row r="155" spans="1:105" ht="12" customHeight="1" x14ac:dyDescent="0.25">
      <c r="A155" s="108" t="s">
        <v>53</v>
      </c>
      <c r="B155" s="99">
        <v>6.7335501973258003</v>
      </c>
      <c r="C155" s="99">
        <v>6.0717741304707484</v>
      </c>
      <c r="D155" s="99">
        <v>6.2512504525517816</v>
      </c>
      <c r="E155" s="99">
        <v>6.4216749983331622</v>
      </c>
      <c r="F155" s="99">
        <v>6.3353697559469451</v>
      </c>
      <c r="G155" s="99">
        <v>6.7466569744420708</v>
      </c>
      <c r="H155" s="99">
        <v>7.1638739101008317</v>
      </c>
      <c r="I155" s="99">
        <v>7.7062747378880889</v>
      </c>
      <c r="J155" s="99">
        <v>6.5309419020484114</v>
      </c>
      <c r="K155" s="99">
        <v>7.0114664422159585</v>
      </c>
      <c r="L155" s="99">
        <v>6.9285959654903095</v>
      </c>
      <c r="M155" s="99">
        <v>6.6351109703724171</v>
      </c>
      <c r="N155" s="99">
        <v>7.1135254220618211</v>
      </c>
      <c r="O155" s="99">
        <v>5.9938590371761169</v>
      </c>
      <c r="P155" s="99">
        <v>5.7950742774299711</v>
      </c>
      <c r="Q155" s="99">
        <v>6.1064163573659194</v>
      </c>
      <c r="R155" s="99">
        <v>7.3420258481176806</v>
      </c>
      <c r="S155" s="99">
        <v>7.650675308564721</v>
      </c>
      <c r="T155" s="99">
        <v>7.2192660582033374</v>
      </c>
      <c r="U155" s="99">
        <v>7.3213106023799224</v>
      </c>
      <c r="V155" s="99">
        <v>5.9681035180883111</v>
      </c>
      <c r="W155" s="99">
        <v>6.3616573058418249</v>
      </c>
      <c r="DA155" s="63" t="s">
        <v>2892</v>
      </c>
    </row>
    <row r="156" spans="1:105" ht="12" customHeight="1" x14ac:dyDescent="0.25">
      <c r="A156" s="108" t="s">
        <v>52</v>
      </c>
      <c r="B156" s="99">
        <v>5.6796214484341059</v>
      </c>
      <c r="C156" s="99">
        <v>5.5054210097756373</v>
      </c>
      <c r="D156" s="99">
        <v>5.4630056089797607</v>
      </c>
      <c r="E156" s="99">
        <v>5.4598736012241886</v>
      </c>
      <c r="F156" s="99">
        <v>6.0048702898145381</v>
      </c>
      <c r="G156" s="99">
        <v>6.1740341315375407</v>
      </c>
      <c r="H156" s="99">
        <v>6.4032224506583031</v>
      </c>
      <c r="I156" s="99">
        <v>6.2763091987728119</v>
      </c>
      <c r="J156" s="99">
        <v>6.5070109930667916</v>
      </c>
      <c r="K156" s="99">
        <v>6.7132596114659595</v>
      </c>
      <c r="L156" s="99">
        <v>6.5850734600829117</v>
      </c>
      <c r="M156" s="99">
        <v>6.613370297087954</v>
      </c>
      <c r="N156" s="99">
        <v>6.8510636358909851</v>
      </c>
      <c r="O156" s="99">
        <v>7.6098665000135375</v>
      </c>
      <c r="P156" s="99">
        <v>8.0741000906464979</v>
      </c>
      <c r="Q156" s="99">
        <v>7.6971661166622773</v>
      </c>
      <c r="R156" s="99">
        <v>6.9176108796381204</v>
      </c>
      <c r="S156" s="99">
        <v>6.6794723294507579</v>
      </c>
      <c r="T156" s="99">
        <v>7.0612430907319208</v>
      </c>
      <c r="U156" s="99">
        <v>7.0238936827846716</v>
      </c>
      <c r="V156" s="99">
        <v>7.2552812831962852</v>
      </c>
      <c r="W156" s="99">
        <v>6.9952284306339809</v>
      </c>
      <c r="DA156" s="63" t="s">
        <v>2893</v>
      </c>
    </row>
    <row r="157" spans="1:105" ht="12" customHeight="1" x14ac:dyDescent="0.25">
      <c r="A157" s="121" t="s">
        <v>54</v>
      </c>
      <c r="B157" s="123">
        <v>2.4789686982766987</v>
      </c>
      <c r="C157" s="123">
        <v>2.4462947710238341</v>
      </c>
      <c r="D157" s="123">
        <v>2.3907440798622503</v>
      </c>
      <c r="E157" s="123">
        <v>2.5904797481276551</v>
      </c>
      <c r="F157" s="123">
        <v>2.6082723509489782</v>
      </c>
      <c r="G157" s="123">
        <v>2.7120524012529166</v>
      </c>
      <c r="H157" s="123">
        <v>2.6382452656723743</v>
      </c>
      <c r="I157" s="123">
        <v>2.589016029026987</v>
      </c>
      <c r="J157" s="123">
        <v>2.2611717596895922</v>
      </c>
      <c r="K157" s="123">
        <v>2.3478615137734598</v>
      </c>
      <c r="L157" s="123">
        <v>2.3295642944017634</v>
      </c>
      <c r="M157" s="123">
        <v>2.1997210123074127</v>
      </c>
      <c r="N157" s="123">
        <v>2.2988803469011572</v>
      </c>
      <c r="O157" s="123">
        <v>2.3107947679675611</v>
      </c>
      <c r="P157" s="123">
        <v>2.3474871568601956</v>
      </c>
      <c r="Q157" s="123">
        <v>2.4412935386793246</v>
      </c>
      <c r="R157" s="123">
        <v>2.436247969824052</v>
      </c>
      <c r="S157" s="123">
        <v>2.4209537942561834</v>
      </c>
      <c r="T157" s="123">
        <v>2.391726664386649</v>
      </c>
      <c r="U157" s="123">
        <v>2.3370099018496666</v>
      </c>
      <c r="V157" s="123">
        <v>2.4031100100206402</v>
      </c>
      <c r="W157" s="123">
        <v>2.385246805208654</v>
      </c>
      <c r="DA157" s="130" t="s">
        <v>2894</v>
      </c>
    </row>
    <row r="158" spans="1:105" ht="12" customHeight="1" x14ac:dyDescent="0.25">
      <c r="A158" s="97" t="s">
        <v>50</v>
      </c>
      <c r="B158" s="99">
        <v>3.0550683360229116</v>
      </c>
      <c r="C158" s="99">
        <v>2.9469411397674317</v>
      </c>
      <c r="D158" s="99">
        <v>2.9227461543815907</v>
      </c>
      <c r="E158" s="99">
        <v>3.2518066879555669</v>
      </c>
      <c r="F158" s="99">
        <v>3.2354502996357168</v>
      </c>
      <c r="G158" s="99">
        <v>3.1820648427299636</v>
      </c>
      <c r="H158" s="99">
        <v>3.3118501156451443</v>
      </c>
      <c r="I158" s="99">
        <v>3.2587655337983068</v>
      </c>
      <c r="J158" s="99">
        <v>2.764450600050314</v>
      </c>
      <c r="K158" s="99">
        <v>2.967181965782455</v>
      </c>
      <c r="L158" s="99">
        <v>2.8475601925197083</v>
      </c>
      <c r="M158" s="99">
        <v>2.8356333637783018</v>
      </c>
      <c r="N158" s="99">
        <v>2.8618454620154372</v>
      </c>
      <c r="O158" s="99">
        <v>2.8336331137767794</v>
      </c>
      <c r="P158" s="99">
        <v>3.087194223900124</v>
      </c>
      <c r="Q158" s="99">
        <v>2.9693564306825513</v>
      </c>
      <c r="R158" s="99">
        <v>3.1744641851041071</v>
      </c>
      <c r="S158" s="99">
        <v>3.1204447424328872</v>
      </c>
      <c r="T158" s="99">
        <v>3.0916095403687796</v>
      </c>
      <c r="U158" s="99">
        <v>3.2083271206155977</v>
      </c>
      <c r="V158" s="99">
        <v>3.0813427103352691</v>
      </c>
      <c r="W158" s="99">
        <v>3.2175012633142406</v>
      </c>
      <c r="DA158" s="63" t="s">
        <v>2895</v>
      </c>
    </row>
    <row r="159" spans="1:105" ht="12" customHeight="1" x14ac:dyDescent="0.25">
      <c r="A159" s="109" t="s">
        <v>120</v>
      </c>
      <c r="B159" s="110">
        <v>2.4567505568900887</v>
      </c>
      <c r="C159" s="110">
        <v>2.4248230703976019</v>
      </c>
      <c r="D159" s="110">
        <v>2.3644997603717997</v>
      </c>
      <c r="E159" s="110">
        <v>2.5566627378307683</v>
      </c>
      <c r="F159" s="110">
        <v>2.5746554422822268</v>
      </c>
      <c r="G159" s="110">
        <v>2.6859718705681623</v>
      </c>
      <c r="H159" s="110">
        <v>2.5988080581252642</v>
      </c>
      <c r="I159" s="110">
        <v>2.5470191760224856</v>
      </c>
      <c r="J159" s="110">
        <v>2.2276302181630769</v>
      </c>
      <c r="K159" s="110">
        <v>2.3025970932209683</v>
      </c>
      <c r="L159" s="110">
        <v>2.2906679184456258</v>
      </c>
      <c r="M159" s="110">
        <v>2.1504961538063561</v>
      </c>
      <c r="N159" s="110">
        <v>2.2549337382957177</v>
      </c>
      <c r="O159" s="110">
        <v>2.2700626403048787</v>
      </c>
      <c r="P159" s="110">
        <v>2.2883780251211645</v>
      </c>
      <c r="Q159" s="110">
        <v>2.3992459212714068</v>
      </c>
      <c r="R159" s="110">
        <v>2.3768139356478293</v>
      </c>
      <c r="S159" s="110">
        <v>2.3645271384457032</v>
      </c>
      <c r="T159" s="110">
        <v>2.3365418461039709</v>
      </c>
      <c r="U159" s="110">
        <v>2.2709276674515757</v>
      </c>
      <c r="V159" s="110">
        <v>2.3564466839272535</v>
      </c>
      <c r="W159" s="110">
        <v>2.3306335747109466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131.4439872889339</v>
      </c>
      <c r="C161" s="118">
        <f t="shared" si="54"/>
        <v>143.28009932739565</v>
      </c>
      <c r="D161" s="118">
        <f t="shared" si="54"/>
        <v>167.80181589207817</v>
      </c>
      <c r="E161" s="118">
        <f t="shared" si="54"/>
        <v>188.52513664298394</v>
      </c>
      <c r="F161" s="118">
        <f t="shared" si="54"/>
        <v>62.529986182423151</v>
      </c>
      <c r="G161" s="118">
        <f t="shared" si="54"/>
        <v>46.907694286358435</v>
      </c>
      <c r="H161" s="118">
        <f t="shared" si="54"/>
        <v>119.66344242667068</v>
      </c>
      <c r="I161" s="118">
        <f t="shared" si="54"/>
        <v>99.13193855193947</v>
      </c>
      <c r="J161" s="118">
        <f t="shared" si="54"/>
        <v>146.24968179190867</v>
      </c>
      <c r="K161" s="118">
        <f t="shared" si="54"/>
        <v>120.04946497132002</v>
      </c>
      <c r="L161" s="118">
        <f t="shared" si="54"/>
        <v>142.36510003299762</v>
      </c>
      <c r="M161" s="118">
        <f t="shared" si="54"/>
        <v>110.62564170094436</v>
      </c>
      <c r="N161" s="118">
        <f t="shared" si="54"/>
        <v>127.21133206997396</v>
      </c>
      <c r="O161" s="118">
        <f t="shared" si="54"/>
        <v>140.1906934106116</v>
      </c>
      <c r="P161" s="118">
        <f t="shared" si="54"/>
        <v>106.3890642769461</v>
      </c>
      <c r="Q161" s="118">
        <f t="shared" si="54"/>
        <v>98.403572767076739</v>
      </c>
      <c r="R161" s="118">
        <f t="shared" ref="R161:V161" si="55">R162+R164+R166+R175</f>
        <v>120.81591169655508</v>
      </c>
      <c r="S161" s="118">
        <f t="shared" si="55"/>
        <v>119.22275069508289</v>
      </c>
      <c r="T161" s="118">
        <f t="shared" si="55"/>
        <v>118.93790858015787</v>
      </c>
      <c r="U161" s="118">
        <f t="shared" si="55"/>
        <v>122.68488208830587</v>
      </c>
      <c r="V161" s="118">
        <f t="shared" si="55"/>
        <v>106.09371926531254</v>
      </c>
      <c r="W161" s="118">
        <f t="shared" ref="W161" si="56">W162+W164+W166+W175</f>
        <v>134.23005527253343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113.23428811642431</v>
      </c>
      <c r="C162" s="123">
        <f t="shared" si="57"/>
        <v>125.88332440351601</v>
      </c>
      <c r="D162" s="123">
        <f t="shared" si="57"/>
        <v>150.38187864481154</v>
      </c>
      <c r="E162" s="123">
        <f t="shared" si="57"/>
        <v>170.54513766496567</v>
      </c>
      <c r="F162" s="123">
        <f t="shared" si="57"/>
        <v>43.852146019584865</v>
      </c>
      <c r="G162" s="123">
        <f t="shared" si="57"/>
        <v>27.189381714284952</v>
      </c>
      <c r="H162" s="123">
        <f t="shared" si="57"/>
        <v>98.425073718816563</v>
      </c>
      <c r="I162" s="123">
        <f t="shared" si="57"/>
        <v>79.121802935504775</v>
      </c>
      <c r="J162" s="123">
        <f t="shared" si="57"/>
        <v>127.63106905082373</v>
      </c>
      <c r="K162" s="123">
        <f t="shared" si="57"/>
        <v>100.74968659748933</v>
      </c>
      <c r="L162" s="123">
        <f t="shared" si="57"/>
        <v>123.36592266072546</v>
      </c>
      <c r="M162" s="123">
        <f t="shared" si="57"/>
        <v>92.033866529489814</v>
      </c>
      <c r="N162" s="123">
        <f t="shared" si="57"/>
        <v>107.74825888350369</v>
      </c>
      <c r="O162" s="123">
        <f t="shared" si="57"/>
        <v>120.85619125905451</v>
      </c>
      <c r="P162" s="123">
        <f t="shared" si="57"/>
        <v>86.300956218892807</v>
      </c>
      <c r="Q162" s="123">
        <f t="shared" si="57"/>
        <v>78.31244042201196</v>
      </c>
      <c r="R162" s="123">
        <f t="shared" si="57"/>
        <v>100.5279609902767</v>
      </c>
      <c r="S162" s="123">
        <f t="shared" si="57"/>
        <v>99.18126618434087</v>
      </c>
      <c r="T162" s="123">
        <f t="shared" si="57"/>
        <v>99.164951246819427</v>
      </c>
      <c r="U162" s="123">
        <f t="shared" si="57"/>
        <v>103.08541461632183</v>
      </c>
      <c r="V162" s="123">
        <f t="shared" si="57"/>
        <v>87.754066125688269</v>
      </c>
      <c r="W162" s="123">
        <f t="shared" si="57"/>
        <v>116.07357282049794</v>
      </c>
      <c r="DA162" s="130" t="s">
        <v>2898</v>
      </c>
    </row>
    <row r="163" spans="1:105" ht="12" customHeight="1" x14ac:dyDescent="0.25">
      <c r="A163" s="97" t="s">
        <v>53</v>
      </c>
      <c r="B163" s="110">
        <v>113.23428811642431</v>
      </c>
      <c r="C163" s="110">
        <v>125.88332440351601</v>
      </c>
      <c r="D163" s="110">
        <v>150.38187864481154</v>
      </c>
      <c r="E163" s="110">
        <v>170.54513766496567</v>
      </c>
      <c r="F163" s="110">
        <v>43.852146019584865</v>
      </c>
      <c r="G163" s="110">
        <v>27.189381714284952</v>
      </c>
      <c r="H163" s="110">
        <v>98.425073718816563</v>
      </c>
      <c r="I163" s="110">
        <v>79.121802935504775</v>
      </c>
      <c r="J163" s="110">
        <v>127.63106905082373</v>
      </c>
      <c r="K163" s="110">
        <v>100.74968659748933</v>
      </c>
      <c r="L163" s="110">
        <v>123.36592266072546</v>
      </c>
      <c r="M163" s="110">
        <v>92.033866529489814</v>
      </c>
      <c r="N163" s="110">
        <v>107.74825888350369</v>
      </c>
      <c r="O163" s="110">
        <v>120.85619125905451</v>
      </c>
      <c r="P163" s="110">
        <v>86.300956218892807</v>
      </c>
      <c r="Q163" s="110">
        <v>78.31244042201196</v>
      </c>
      <c r="R163" s="110">
        <v>100.5279609902767</v>
      </c>
      <c r="S163" s="110">
        <v>99.18126618434087</v>
      </c>
      <c r="T163" s="110">
        <v>99.164951246819427</v>
      </c>
      <c r="U163" s="110">
        <v>103.08541461632183</v>
      </c>
      <c r="V163" s="110">
        <v>87.754066125688269</v>
      </c>
      <c r="W163" s="110">
        <v>116.07357282049794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7.9881022619977218E-2</v>
      </c>
      <c r="C164" s="123">
        <f t="shared" si="58"/>
        <v>9.7659573155136598E-2</v>
      </c>
      <c r="D164" s="123">
        <f t="shared" si="58"/>
        <v>0.11617675139616809</v>
      </c>
      <c r="E164" s="123">
        <f t="shared" si="58"/>
        <v>0.33985776526275641</v>
      </c>
      <c r="F164" s="123">
        <f t="shared" si="58"/>
        <v>0.25645238401765896</v>
      </c>
      <c r="G164" s="123">
        <f t="shared" si="58"/>
        <v>0.51551034499158443</v>
      </c>
      <c r="H164" s="123">
        <f t="shared" si="58"/>
        <v>1.3407069535910829</v>
      </c>
      <c r="I164" s="123">
        <f t="shared" si="58"/>
        <v>0.37580523157540319</v>
      </c>
      <c r="J164" s="123">
        <f t="shared" si="58"/>
        <v>0.27264979749284385</v>
      </c>
      <c r="K164" s="123">
        <f t="shared" si="58"/>
        <v>0.21601267061190071</v>
      </c>
      <c r="L164" s="123">
        <f t="shared" si="58"/>
        <v>0.26017041540536484</v>
      </c>
      <c r="M164" s="123">
        <f t="shared" si="58"/>
        <v>0.20526114682105287</v>
      </c>
      <c r="N164" s="123">
        <f t="shared" si="58"/>
        <v>0.22928948471715349</v>
      </c>
      <c r="O164" s="123">
        <f t="shared" si="58"/>
        <v>0.28349529552679181</v>
      </c>
      <c r="P164" s="123">
        <f t="shared" si="58"/>
        <v>0.28094380359472482</v>
      </c>
      <c r="Q164" s="123">
        <f t="shared" si="58"/>
        <v>0.50044512251849538</v>
      </c>
      <c r="R164" s="123">
        <f t="shared" si="58"/>
        <v>0.424292273273707</v>
      </c>
      <c r="S164" s="123">
        <f t="shared" si="58"/>
        <v>0.36571987564610947</v>
      </c>
      <c r="T164" s="123">
        <f t="shared" si="58"/>
        <v>0.28904055929404943</v>
      </c>
      <c r="U164" s="123">
        <f t="shared" si="58"/>
        <v>0.21620900843442056</v>
      </c>
      <c r="V164" s="123">
        <f t="shared" si="58"/>
        <v>0.24872255458033984</v>
      </c>
      <c r="W164" s="123">
        <f t="shared" si="58"/>
        <v>0.18454606497343795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7.9881022619977218E-2</v>
      </c>
      <c r="C165" s="99">
        <f>RES_hhdet_fech!C165/RES_summary!C$19</f>
        <v>9.7659573155136598E-2</v>
      </c>
      <c r="D165" s="99">
        <f>RES_hhdet_fech!D165/RES_summary!D$19</f>
        <v>0.11617675139616809</v>
      </c>
      <c r="E165" s="99">
        <f>RES_hhdet_fech!E165/RES_summary!E$19</f>
        <v>0.33985776526275641</v>
      </c>
      <c r="F165" s="99">
        <f>RES_hhdet_fech!F165/RES_summary!F$19</f>
        <v>0.25645238401765896</v>
      </c>
      <c r="G165" s="99">
        <f>RES_hhdet_fech!G165/RES_summary!G$19</f>
        <v>0.51551034499158443</v>
      </c>
      <c r="H165" s="99">
        <f>RES_hhdet_fech!H165/RES_summary!H$19</f>
        <v>1.3407069535910829</v>
      </c>
      <c r="I165" s="99">
        <f>RES_hhdet_fech!I165/RES_summary!I$19</f>
        <v>0.37580523157540319</v>
      </c>
      <c r="J165" s="99">
        <f>RES_hhdet_fech!J165/RES_summary!J$19</f>
        <v>0.27264979749284385</v>
      </c>
      <c r="K165" s="99">
        <f>RES_hhdet_fech!K165/RES_summary!K$19</f>
        <v>0.21601267061190071</v>
      </c>
      <c r="L165" s="99">
        <f>RES_hhdet_fech!L165/RES_summary!L$19</f>
        <v>0.26017041540536484</v>
      </c>
      <c r="M165" s="99">
        <f>RES_hhdet_fech!M165/RES_summary!M$19</f>
        <v>0.20526114682105287</v>
      </c>
      <c r="N165" s="99">
        <f>RES_hhdet_fech!N165/RES_summary!N$19</f>
        <v>0.22928948471715349</v>
      </c>
      <c r="O165" s="99">
        <f>RES_hhdet_fech!O165/RES_summary!O$19</f>
        <v>0.28349529552679181</v>
      </c>
      <c r="P165" s="99">
        <f>RES_hhdet_fech!P165/RES_summary!P$19</f>
        <v>0.28094380359472482</v>
      </c>
      <c r="Q165" s="99">
        <f>RES_hhdet_fech!Q165/RES_summary!Q$19</f>
        <v>0.50044512251849538</v>
      </c>
      <c r="R165" s="99">
        <f>RES_hhdet_fech!R165/RES_summary!R$19</f>
        <v>0.424292273273707</v>
      </c>
      <c r="S165" s="99">
        <f>RES_hhdet_fech!S165/RES_summary!S$19</f>
        <v>0.36571987564610947</v>
      </c>
      <c r="T165" s="99">
        <f>RES_hhdet_fech!T165/RES_summary!T$19</f>
        <v>0.28904055929404943</v>
      </c>
      <c r="U165" s="99">
        <f>RES_hhdet_fech!U165/RES_summary!U$19</f>
        <v>0.21620900843442056</v>
      </c>
      <c r="V165" s="99">
        <f>RES_hhdet_fech!V165/RES_summary!V$19</f>
        <v>0.24872255458033984</v>
      </c>
      <c r="W165" s="99">
        <f>RES_hhdet_fech!W165/RES_summary!W$19</f>
        <v>0.18454606497343795</v>
      </c>
      <c r="DA165" s="63" t="s">
        <v>2901</v>
      </c>
    </row>
    <row r="166" spans="1:105" ht="12" customHeight="1" x14ac:dyDescent="0.25">
      <c r="A166" s="121" t="s">
        <v>55</v>
      </c>
      <c r="B166" s="123">
        <v>15.650896033441322</v>
      </c>
      <c r="C166" s="123">
        <v>14.842123591767983</v>
      </c>
      <c r="D166" s="123">
        <v>14.897020630470815</v>
      </c>
      <c r="E166" s="123">
        <v>15.027811336367547</v>
      </c>
      <c r="F166" s="123">
        <v>15.788198167421738</v>
      </c>
      <c r="G166" s="123">
        <v>16.460441896581859</v>
      </c>
      <c r="H166" s="123">
        <v>17.235116213963661</v>
      </c>
      <c r="I166" s="123">
        <v>17.041408857877443</v>
      </c>
      <c r="J166" s="123">
        <v>16.083401920281144</v>
      </c>
      <c r="K166" s="123">
        <v>16.734820967135821</v>
      </c>
      <c r="L166" s="123">
        <v>16.409929887403308</v>
      </c>
      <c r="M166" s="123">
        <v>16.183687266009581</v>
      </c>
      <c r="N166" s="123">
        <v>16.931022783286043</v>
      </c>
      <c r="O166" s="123">
        <v>16.739600493668675</v>
      </c>
      <c r="P166" s="123">
        <v>17.451859417584437</v>
      </c>
      <c r="Q166" s="123">
        <v>17.134182210910708</v>
      </c>
      <c r="R166" s="123">
        <v>17.410554048737257</v>
      </c>
      <c r="S166" s="123">
        <v>17.232776102446959</v>
      </c>
      <c r="T166" s="123">
        <v>17.064274533511341</v>
      </c>
      <c r="U166" s="123">
        <v>17.013613095835101</v>
      </c>
      <c r="V166" s="123">
        <v>15.664847421940404</v>
      </c>
      <c r="W166" s="123">
        <v>15.581137616266501</v>
      </c>
      <c r="DA166" s="130" t="s">
        <v>2902</v>
      </c>
    </row>
    <row r="167" spans="1:105" ht="12" customHeight="1" x14ac:dyDescent="0.25">
      <c r="A167" s="97" t="s">
        <v>124</v>
      </c>
      <c r="B167" s="99">
        <v>17.143304305690361</v>
      </c>
      <c r="C167" s="99">
        <v>16.469869129586311</v>
      </c>
      <c r="D167" s="99">
        <v>16.463015433149057</v>
      </c>
      <c r="E167" s="99">
        <v>16.231717430729908</v>
      </c>
      <c r="F167" s="99">
        <v>17.461245701429323</v>
      </c>
      <c r="G167" s="99">
        <v>18.122811205544721</v>
      </c>
      <c r="H167" s="99">
        <v>19.383107418906544</v>
      </c>
      <c r="I167" s="99">
        <v>19.095270930676463</v>
      </c>
      <c r="J167" s="99">
        <v>17.815998427790337</v>
      </c>
      <c r="K167" s="99">
        <v>19.173483533019549</v>
      </c>
      <c r="L167" s="99">
        <v>18.779522994118047</v>
      </c>
      <c r="M167" s="99">
        <v>18.53300898470826</v>
      </c>
      <c r="N167" s="99">
        <v>18.498941933966421</v>
      </c>
      <c r="O167" s="99">
        <v>18.060255340847949</v>
      </c>
      <c r="P167" s="99">
        <v>19.63531290743035</v>
      </c>
      <c r="Q167" s="99">
        <v>17.968023233174339</v>
      </c>
      <c r="R167" s="99">
        <v>19.436126859754449</v>
      </c>
      <c r="S167" s="99">
        <v>18.467252551013239</v>
      </c>
      <c r="T167" s="99">
        <v>17.40302923570146</v>
      </c>
      <c r="U167" s="99">
        <v>17.498568155757532</v>
      </c>
      <c r="V167" s="99">
        <v>15.723755204455951</v>
      </c>
      <c r="W167" s="99">
        <v>15.735890211550027</v>
      </c>
      <c r="DA167" s="63" t="s">
        <v>2903</v>
      </c>
    </row>
    <row r="168" spans="1:105" ht="12" customHeight="1" x14ac:dyDescent="0.25">
      <c r="A168" s="97" t="s">
        <v>123</v>
      </c>
      <c r="B168" s="99">
        <v>13.002150556263544</v>
      </c>
      <c r="C168" s="99">
        <v>12.354482640430765</v>
      </c>
      <c r="D168" s="99">
        <v>12.452876458265024</v>
      </c>
      <c r="E168" s="99">
        <v>12.355112989892911</v>
      </c>
      <c r="F168" s="99">
        <v>13.08931847158455</v>
      </c>
      <c r="G168" s="99">
        <v>0</v>
      </c>
      <c r="H168" s="99">
        <v>0</v>
      </c>
      <c r="I168" s="99">
        <v>14.855485915470259</v>
      </c>
      <c r="J168" s="99">
        <v>13.469478404265281</v>
      </c>
      <c r="K168" s="99">
        <v>14.71649043384417</v>
      </c>
      <c r="L168" s="99">
        <v>14.547068632673311</v>
      </c>
      <c r="M168" s="99">
        <v>14.337513510703774</v>
      </c>
      <c r="N168" s="99">
        <v>14.534115909577046</v>
      </c>
      <c r="O168" s="99">
        <v>13.918680892745773</v>
      </c>
      <c r="P168" s="99">
        <v>15.059024079935414</v>
      </c>
      <c r="Q168" s="99">
        <v>14.018475100503602</v>
      </c>
      <c r="R168" s="99">
        <v>15.700715444944676</v>
      </c>
      <c r="S168" s="99">
        <v>15.217795910546776</v>
      </c>
      <c r="T168" s="99">
        <v>14.307283408736266</v>
      </c>
      <c r="U168" s="99">
        <v>14.780682908402216</v>
      </c>
      <c r="V168" s="99">
        <v>13.413519908006339</v>
      </c>
      <c r="W168" s="99">
        <v>13.763827882108627</v>
      </c>
      <c r="DA168" s="63" t="s">
        <v>2904</v>
      </c>
    </row>
    <row r="169" spans="1:105" ht="12" customHeight="1" x14ac:dyDescent="0.25">
      <c r="A169" s="100" t="s">
        <v>50</v>
      </c>
      <c r="B169" s="102">
        <v>7.3785452994645224</v>
      </c>
      <c r="C169" s="102">
        <v>6.855189009001931</v>
      </c>
      <c r="D169" s="102">
        <v>7.0139325412527116</v>
      </c>
      <c r="E169" s="102">
        <v>7.042356527602526</v>
      </c>
      <c r="F169" s="102">
        <v>7.0940456372104617</v>
      </c>
      <c r="G169" s="102">
        <v>0</v>
      </c>
      <c r="H169" s="102">
        <v>0</v>
      </c>
      <c r="I169" s="102">
        <v>8.553663074602941</v>
      </c>
      <c r="J169" s="102">
        <v>7.0810390789647357</v>
      </c>
      <c r="K169" s="102">
        <v>7.8747490289532731</v>
      </c>
      <c r="L169" s="102">
        <v>7.8085264356712676</v>
      </c>
      <c r="M169" s="102">
        <v>7.5225765777633615</v>
      </c>
      <c r="N169" s="102">
        <v>7.743343040435378</v>
      </c>
      <c r="O169" s="102">
        <v>6.4119646154070864</v>
      </c>
      <c r="P169" s="102">
        <v>6.6418295403988159</v>
      </c>
      <c r="Q169" s="102">
        <v>6.5644753582632198</v>
      </c>
      <c r="R169" s="102">
        <v>8.4152270157480196</v>
      </c>
      <c r="S169" s="102">
        <v>8.3905058247451922</v>
      </c>
      <c r="T169" s="102">
        <v>7.3440425052383409</v>
      </c>
      <c r="U169" s="102">
        <v>7.6448720855400012</v>
      </c>
      <c r="V169" s="102">
        <v>6.0052833533511008</v>
      </c>
      <c r="W169" s="102">
        <v>6.4356259373863622</v>
      </c>
      <c r="DA169" s="131" t="s">
        <v>2905</v>
      </c>
    </row>
    <row r="170" spans="1:105" ht="12" customHeight="1" x14ac:dyDescent="0.25">
      <c r="A170" s="103" t="s">
        <v>52</v>
      </c>
      <c r="B170" s="105">
        <v>5.6236052567990207</v>
      </c>
      <c r="C170" s="105">
        <v>5.4992936314288361</v>
      </c>
      <c r="D170" s="105">
        <v>5.4389439170123133</v>
      </c>
      <c r="E170" s="105">
        <v>5.3127564622903858</v>
      </c>
      <c r="F170" s="105">
        <v>5.995272834374088</v>
      </c>
      <c r="G170" s="105">
        <v>0</v>
      </c>
      <c r="H170" s="105">
        <v>0</v>
      </c>
      <c r="I170" s="105">
        <v>6.3018228408673211</v>
      </c>
      <c r="J170" s="105">
        <v>6.3884393253005474</v>
      </c>
      <c r="K170" s="105">
        <v>6.8417414048909002</v>
      </c>
      <c r="L170" s="105">
        <v>6.7385421970020447</v>
      </c>
      <c r="M170" s="105">
        <v>6.8149369329404133</v>
      </c>
      <c r="N170" s="105">
        <v>6.7907728691416658</v>
      </c>
      <c r="O170" s="105">
        <v>7.5067162773386871</v>
      </c>
      <c r="P170" s="105">
        <v>8.417194539536597</v>
      </c>
      <c r="Q170" s="105">
        <v>7.4539997422403816</v>
      </c>
      <c r="R170" s="105">
        <v>7.2854884291966568</v>
      </c>
      <c r="S170" s="105">
        <v>6.827290085801585</v>
      </c>
      <c r="T170" s="105">
        <v>6.9632409034979279</v>
      </c>
      <c r="U170" s="105">
        <v>7.1358108228622141</v>
      </c>
      <c r="V170" s="105">
        <v>7.4082365546552396</v>
      </c>
      <c r="W170" s="105">
        <v>7.3282019447222666</v>
      </c>
      <c r="DA170" s="132" t="s">
        <v>2906</v>
      </c>
    </row>
    <row r="171" spans="1:105" ht="12" customHeight="1" x14ac:dyDescent="0.25">
      <c r="A171" s="106" t="s">
        <v>122</v>
      </c>
      <c r="B171" s="102">
        <v>15.536341377777896</v>
      </c>
      <c r="C171" s="102">
        <v>14.728499009495014</v>
      </c>
      <c r="D171" s="102">
        <v>14.788147528186713</v>
      </c>
      <c r="E171" s="102">
        <v>14.950822259360244</v>
      </c>
      <c r="F171" s="102">
        <v>15.671992625706878</v>
      </c>
      <c r="G171" s="102">
        <v>16.346963098666187</v>
      </c>
      <c r="H171" s="102">
        <v>17.077391271543352</v>
      </c>
      <c r="I171" s="102">
        <v>17.075468436088915</v>
      </c>
      <c r="J171" s="102">
        <v>16.190285157402322</v>
      </c>
      <c r="K171" s="102">
        <v>16.956327396779404</v>
      </c>
      <c r="L171" s="102">
        <v>16.632838919777406</v>
      </c>
      <c r="M171" s="102">
        <v>16.386496777990779</v>
      </c>
      <c r="N171" s="102">
        <v>17.151070859622124</v>
      </c>
      <c r="O171" s="102">
        <v>17.013477090006891</v>
      </c>
      <c r="P171" s="102">
        <v>17.648560462749053</v>
      </c>
      <c r="Q171" s="102">
        <v>17.493194830496098</v>
      </c>
      <c r="R171" s="102">
        <v>17.576838230764537</v>
      </c>
      <c r="S171" s="102">
        <v>17.49359565714062</v>
      </c>
      <c r="T171" s="102">
        <v>17.456856500162459</v>
      </c>
      <c r="U171" s="102">
        <v>17.377452556443028</v>
      </c>
      <c r="V171" s="102">
        <v>16.078598731163552</v>
      </c>
      <c r="W171" s="102">
        <v>15.952181301324639</v>
      </c>
      <c r="DA171" s="131" t="s">
        <v>2907</v>
      </c>
    </row>
    <row r="172" spans="1:105" ht="12" customHeight="1" x14ac:dyDescent="0.25">
      <c r="A172" s="107" t="s">
        <v>121</v>
      </c>
      <c r="B172" s="105">
        <v>12.413171645759903</v>
      </c>
      <c r="C172" s="105">
        <v>11.630654104470317</v>
      </c>
      <c r="D172" s="105">
        <v>11.760731543286381</v>
      </c>
      <c r="E172" s="105">
        <v>11.942082087631288</v>
      </c>
      <c r="F172" s="105">
        <v>12.397173787757934</v>
      </c>
      <c r="G172" s="105">
        <v>12.984323563071859</v>
      </c>
      <c r="H172" s="105">
        <v>13.641832609521375</v>
      </c>
      <c r="I172" s="105">
        <v>13.991121008401796</v>
      </c>
      <c r="J172" s="105">
        <v>13.027886506453775</v>
      </c>
      <c r="K172" s="105">
        <v>13.731156855074177</v>
      </c>
      <c r="L172" s="105">
        <v>13.526127143133236</v>
      </c>
      <c r="M172" s="105">
        <v>13.279002918629963</v>
      </c>
      <c r="N172" s="105">
        <v>13.989171017320798</v>
      </c>
      <c r="O172" s="105">
        <v>13.577736985184462</v>
      </c>
      <c r="P172" s="105">
        <v>14.004500270763721</v>
      </c>
      <c r="Q172" s="105">
        <v>14.056783584988658</v>
      </c>
      <c r="R172" s="105">
        <v>14.564349356383291</v>
      </c>
      <c r="S172" s="105">
        <v>14.630311914758975</v>
      </c>
      <c r="T172" s="105">
        <v>14.578435864311308</v>
      </c>
      <c r="U172" s="105">
        <v>14.668854319959539</v>
      </c>
      <c r="V172" s="105">
        <v>13.51621719566862</v>
      </c>
      <c r="W172" s="105">
        <v>13.650180011714808</v>
      </c>
      <c r="DA172" s="132" t="s">
        <v>2908</v>
      </c>
    </row>
    <row r="173" spans="1:105" ht="12" customHeight="1" x14ac:dyDescent="0.25">
      <c r="A173" s="108" t="s">
        <v>53</v>
      </c>
      <c r="B173" s="99">
        <v>6.7335501973258003</v>
      </c>
      <c r="C173" s="99">
        <v>6.1234986794248876</v>
      </c>
      <c r="D173" s="99">
        <v>6.2947012841990828</v>
      </c>
      <c r="E173" s="99">
        <v>6.4756349758612197</v>
      </c>
      <c r="F173" s="99">
        <v>6.3844667935981088</v>
      </c>
      <c r="G173" s="99">
        <v>6.8010442515972409</v>
      </c>
      <c r="H173" s="99">
        <v>7.2257165490893973</v>
      </c>
      <c r="I173" s="99">
        <v>7.7041393687397353</v>
      </c>
      <c r="J173" s="99">
        <v>6.5229054881258861</v>
      </c>
      <c r="K173" s="99">
        <v>7.0148671904006212</v>
      </c>
      <c r="L173" s="99">
        <v>6.9363352341607483</v>
      </c>
      <c r="M173" s="99">
        <v>6.6564332188727819</v>
      </c>
      <c r="N173" s="99">
        <v>7.133627078473654</v>
      </c>
      <c r="O173" s="99">
        <v>5.9823682487721106</v>
      </c>
      <c r="P173" s="99">
        <v>5.8901988323285766</v>
      </c>
      <c r="Q173" s="99">
        <v>6.284978680912281</v>
      </c>
      <c r="R173" s="99">
        <v>7.5617848739858546</v>
      </c>
      <c r="S173" s="99">
        <v>7.8613406200707088</v>
      </c>
      <c r="T173" s="99">
        <v>7.4143852481136792</v>
      </c>
      <c r="U173" s="99">
        <v>7.529583135287619</v>
      </c>
      <c r="V173" s="99">
        <v>6.1264241508129409</v>
      </c>
      <c r="W173" s="99">
        <v>6.5052833528231435</v>
      </c>
      <c r="DA173" s="63" t="s">
        <v>2909</v>
      </c>
    </row>
    <row r="174" spans="1:105" ht="12" customHeight="1" x14ac:dyDescent="0.25">
      <c r="A174" s="115" t="s">
        <v>52</v>
      </c>
      <c r="B174" s="110">
        <v>5.6796214484341041</v>
      </c>
      <c r="C174" s="110">
        <v>5.5071554250454264</v>
      </c>
      <c r="D174" s="110">
        <v>5.4660302590873009</v>
      </c>
      <c r="E174" s="110">
        <v>5.4664471117700666</v>
      </c>
      <c r="F174" s="110">
        <v>6.0127069941598261</v>
      </c>
      <c r="G174" s="110">
        <v>6.183279311474621</v>
      </c>
      <c r="H174" s="110">
        <v>6.4161160604319756</v>
      </c>
      <c r="I174" s="110">
        <v>6.2869816396620593</v>
      </c>
      <c r="J174" s="110">
        <v>6.5049810183278876</v>
      </c>
      <c r="K174" s="110">
        <v>6.7162896646735559</v>
      </c>
      <c r="L174" s="110">
        <v>6.5897919089724892</v>
      </c>
      <c r="M174" s="110">
        <v>6.6225696997571806</v>
      </c>
      <c r="N174" s="110">
        <v>6.855543938847144</v>
      </c>
      <c r="O174" s="110">
        <v>7.5953687364123539</v>
      </c>
      <c r="P174" s="110">
        <v>8.1143014384351435</v>
      </c>
      <c r="Q174" s="110">
        <v>7.7718049040763777</v>
      </c>
      <c r="R174" s="110">
        <v>7.0025644823974336</v>
      </c>
      <c r="S174" s="110">
        <v>6.7689712946882636</v>
      </c>
      <c r="T174" s="110">
        <v>7.1640506161976276</v>
      </c>
      <c r="U174" s="110">
        <v>7.1392711846719212</v>
      </c>
      <c r="V174" s="110">
        <v>7.3897930448556801</v>
      </c>
      <c r="W174" s="110">
        <v>7.1448966588916623</v>
      </c>
      <c r="DA174" s="60" t="s">
        <v>2910</v>
      </c>
    </row>
    <row r="175" spans="1:105" ht="12" customHeight="1" x14ac:dyDescent="0.25">
      <c r="A175" s="121" t="s">
        <v>54</v>
      </c>
      <c r="B175" s="123">
        <v>2.4789221164483113</v>
      </c>
      <c r="C175" s="123">
        <v>2.45699175895653</v>
      </c>
      <c r="D175" s="123">
        <v>2.4067398653996399</v>
      </c>
      <c r="E175" s="123">
        <v>2.612329876387987</v>
      </c>
      <c r="F175" s="123">
        <v>2.6331896113988891</v>
      </c>
      <c r="G175" s="123">
        <v>2.7423603305000439</v>
      </c>
      <c r="H175" s="123">
        <v>2.6625455402993752</v>
      </c>
      <c r="I175" s="123">
        <v>2.5929215269818493</v>
      </c>
      <c r="J175" s="123">
        <v>2.2625610233109583</v>
      </c>
      <c r="K175" s="123">
        <v>2.3489447360829767</v>
      </c>
      <c r="L175" s="123">
        <v>2.3290770694634793</v>
      </c>
      <c r="M175" s="123">
        <v>2.2028267586238988</v>
      </c>
      <c r="N175" s="123">
        <v>2.302760918467071</v>
      </c>
      <c r="O175" s="123">
        <v>2.3114063623616286</v>
      </c>
      <c r="P175" s="123">
        <v>2.3553048368741192</v>
      </c>
      <c r="Q175" s="123">
        <v>2.456505011635568</v>
      </c>
      <c r="R175" s="123">
        <v>2.4531043842674132</v>
      </c>
      <c r="S175" s="123">
        <v>2.4429885326489575</v>
      </c>
      <c r="T175" s="123">
        <v>2.4196422405330509</v>
      </c>
      <c r="U175" s="123">
        <v>2.3696453677145204</v>
      </c>
      <c r="V175" s="123">
        <v>2.4260831631035242</v>
      </c>
      <c r="W175" s="123">
        <v>2.3907987707955662</v>
      </c>
      <c r="DA175" s="130" t="s">
        <v>2911</v>
      </c>
    </row>
    <row r="176" spans="1:105" ht="12" customHeight="1" x14ac:dyDescent="0.25">
      <c r="A176" s="97" t="s">
        <v>50</v>
      </c>
      <c r="B176" s="99">
        <v>3.0550683360229107</v>
      </c>
      <c r="C176" s="99">
        <v>2.9557810060021006</v>
      </c>
      <c r="D176" s="99">
        <v>2.9351382286744294</v>
      </c>
      <c r="E176" s="99">
        <v>3.2674086053480695</v>
      </c>
      <c r="F176" s="99">
        <v>3.2514903228444894</v>
      </c>
      <c r="G176" s="99">
        <v>3.1984836306102062</v>
      </c>
      <c r="H176" s="99">
        <v>3.3263886373450093</v>
      </c>
      <c r="I176" s="99">
        <v>3.2582517334731689</v>
      </c>
      <c r="J176" s="99">
        <v>2.7639448121975483</v>
      </c>
      <c r="K176" s="99">
        <v>2.9666129817973572</v>
      </c>
      <c r="L176" s="99">
        <v>2.8470880857300878</v>
      </c>
      <c r="M176" s="99">
        <v>2.8356298121552421</v>
      </c>
      <c r="N176" s="99">
        <v>2.8620460112458748</v>
      </c>
      <c r="O176" s="99">
        <v>2.8337459247375101</v>
      </c>
      <c r="P176" s="99">
        <v>3.0874527652971087</v>
      </c>
      <c r="Q176" s="99">
        <v>2.9695695547122796</v>
      </c>
      <c r="R176" s="99">
        <v>3.1747675826056017</v>
      </c>
      <c r="S176" s="99">
        <v>3.1211951146454204</v>
      </c>
      <c r="T176" s="99">
        <v>3.0929952036246058</v>
      </c>
      <c r="U176" s="99">
        <v>3.2105645966435481</v>
      </c>
      <c r="V176" s="99">
        <v>3.0830820482720864</v>
      </c>
      <c r="W176" s="99">
        <v>3.2182168648480682</v>
      </c>
      <c r="DA176" s="63" t="s">
        <v>2912</v>
      </c>
    </row>
    <row r="177" spans="1:105" ht="12" customHeight="1" x14ac:dyDescent="0.25">
      <c r="A177" s="109" t="s">
        <v>120</v>
      </c>
      <c r="B177" s="110">
        <v>2.4567505568900883</v>
      </c>
      <c r="C177" s="110">
        <v>2.4370162320383759</v>
      </c>
      <c r="D177" s="110">
        <v>2.3841495301446782</v>
      </c>
      <c r="E177" s="110">
        <v>2.5837445087471238</v>
      </c>
      <c r="F177" s="110">
        <v>2.6056820473542253</v>
      </c>
      <c r="G177" s="110">
        <v>2.7218903692388019</v>
      </c>
      <c r="H177" s="110">
        <v>2.6316857283440478</v>
      </c>
      <c r="I177" s="110">
        <v>2.5455053601583764</v>
      </c>
      <c r="J177" s="110">
        <v>2.2251170358969197</v>
      </c>
      <c r="K177" s="110">
        <v>2.2983925831067102</v>
      </c>
      <c r="L177" s="110">
        <v>2.2863378044847336</v>
      </c>
      <c r="M177" s="110">
        <v>2.1507300707814854</v>
      </c>
      <c r="N177" s="110">
        <v>2.257618592528718</v>
      </c>
      <c r="O177" s="110">
        <v>2.2704385535478337</v>
      </c>
      <c r="P177" s="110">
        <v>2.2979224972861054</v>
      </c>
      <c r="Q177" s="110">
        <v>2.4165436418608768</v>
      </c>
      <c r="R177" s="110">
        <v>2.3969619455342031</v>
      </c>
      <c r="S177" s="110">
        <v>2.3903322060641288</v>
      </c>
      <c r="T177" s="110">
        <v>2.3677033132070791</v>
      </c>
      <c r="U177" s="110">
        <v>2.305708365710982</v>
      </c>
      <c r="V177" s="110">
        <v>2.3796094506232128</v>
      </c>
      <c r="W177" s="110">
        <v>2.3355666773483428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93.631329570378981</v>
      </c>
      <c r="C3" s="118">
        <f t="shared" si="0"/>
        <v>102.07698308788841</v>
      </c>
      <c r="D3" s="118">
        <f t="shared" si="0"/>
        <v>99.792482401008598</v>
      </c>
      <c r="E3" s="118">
        <f t="shared" si="0"/>
        <v>84.405391953360663</v>
      </c>
      <c r="F3" s="118">
        <f t="shared" si="0"/>
        <v>98.358331007515105</v>
      </c>
      <c r="G3" s="118">
        <f t="shared" si="0"/>
        <v>85.818895998184871</v>
      </c>
      <c r="H3" s="118">
        <f t="shared" si="0"/>
        <v>86.502789695902919</v>
      </c>
      <c r="I3" s="118">
        <f t="shared" si="0"/>
        <v>70.277475489932812</v>
      </c>
      <c r="J3" s="118">
        <f t="shared" si="0"/>
        <v>88.751061492712324</v>
      </c>
      <c r="K3" s="118">
        <f t="shared" si="0"/>
        <v>140.57204811012454</v>
      </c>
      <c r="L3" s="118">
        <f t="shared" si="0"/>
        <v>87.286187518820242</v>
      </c>
      <c r="M3" s="118">
        <f t="shared" si="0"/>
        <v>78.601509642086427</v>
      </c>
      <c r="N3" s="118">
        <f t="shared" si="0"/>
        <v>86.051995284764317</v>
      </c>
      <c r="O3" s="118">
        <f t="shared" si="0"/>
        <v>105.7575057612618</v>
      </c>
      <c r="P3" s="118">
        <f t="shared" si="0"/>
        <v>79.789390681522804</v>
      </c>
      <c r="Q3" s="118">
        <f t="shared" si="0"/>
        <v>85.967899691405748</v>
      </c>
      <c r="R3" s="118">
        <f t="shared" ref="R3:V3" si="1">R4+R7+R9+R19</f>
        <v>91.094632994846222</v>
      </c>
      <c r="S3" s="118">
        <f t="shared" si="1"/>
        <v>96.268986298995102</v>
      </c>
      <c r="T3" s="118">
        <f t="shared" si="1"/>
        <v>93.549580404169106</v>
      </c>
      <c r="U3" s="118">
        <f t="shared" si="1"/>
        <v>84.840184885173656</v>
      </c>
      <c r="V3" s="118">
        <f t="shared" si="1"/>
        <v>83.92709776249437</v>
      </c>
      <c r="W3" s="118">
        <f t="shared" ref="W3" si="2">W4+W7+W9+W19</f>
        <v>104.53655262110932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81.73875461241812</v>
      </c>
      <c r="C4" s="123">
        <f t="shared" si="3"/>
        <v>90.644598572077328</v>
      </c>
      <c r="D4" s="123">
        <f t="shared" si="3"/>
        <v>88.288547179409491</v>
      </c>
      <c r="E4" s="123">
        <f t="shared" si="3"/>
        <v>72.545711497659212</v>
      </c>
      <c r="F4" s="123">
        <f t="shared" si="3"/>
        <v>86.041888685134239</v>
      </c>
      <c r="G4" s="123">
        <f t="shared" si="3"/>
        <v>72.986826973390833</v>
      </c>
      <c r="H4" s="123">
        <f t="shared" si="3"/>
        <v>73.099113530152323</v>
      </c>
      <c r="I4" s="123">
        <f t="shared" si="3"/>
        <v>56.783874194674191</v>
      </c>
      <c r="J4" s="123">
        <f t="shared" si="3"/>
        <v>76.01345899995269</v>
      </c>
      <c r="K4" s="123">
        <f t="shared" si="3"/>
        <v>126.9991043662318</v>
      </c>
      <c r="L4" s="123">
        <f t="shared" si="3"/>
        <v>73.899008199459033</v>
      </c>
      <c r="M4" s="123">
        <f t="shared" si="3"/>
        <v>65.479937747794224</v>
      </c>
      <c r="N4" s="123">
        <f t="shared" si="3"/>
        <v>72.265381501394103</v>
      </c>
      <c r="O4" s="123">
        <f t="shared" si="3"/>
        <v>91.904455206985901</v>
      </c>
      <c r="P4" s="123">
        <f t="shared" si="3"/>
        <v>65.452208773084166</v>
      </c>
      <c r="Q4" s="123">
        <f t="shared" si="3"/>
        <v>71.548123588147178</v>
      </c>
      <c r="R4" s="123">
        <f t="shared" ref="R4:V4" si="4">SUM(R5:R6)</f>
        <v>76.460012139306116</v>
      </c>
      <c r="S4" s="123">
        <f t="shared" si="4"/>
        <v>81.656610148248689</v>
      </c>
      <c r="T4" s="123">
        <f t="shared" si="4"/>
        <v>78.895547063827991</v>
      </c>
      <c r="U4" s="123">
        <f t="shared" si="4"/>
        <v>70.096996094647452</v>
      </c>
      <c r="V4" s="123">
        <f t="shared" si="4"/>
        <v>69.733282289729885</v>
      </c>
      <c r="W4" s="123">
        <f t="shared" ref="W4" si="5">SUM(W5:W6)</f>
        <v>90.256189280290187</v>
      </c>
      <c r="DA4" s="130" t="s">
        <v>2916</v>
      </c>
    </row>
    <row r="5" spans="1:105" ht="12" customHeight="1" x14ac:dyDescent="0.25">
      <c r="A5" s="97" t="s">
        <v>51</v>
      </c>
      <c r="B5" s="99">
        <v>80.945873531440853</v>
      </c>
      <c r="C5" s="99">
        <v>89.784603586735159</v>
      </c>
      <c r="D5" s="99">
        <v>87.471349059947897</v>
      </c>
      <c r="E5" s="99">
        <v>71.88574194282414</v>
      </c>
      <c r="F5" s="99">
        <v>85.259679734229195</v>
      </c>
      <c r="G5" s="99">
        <v>72.333897982037797</v>
      </c>
      <c r="H5" s="99">
        <v>72.459859718758892</v>
      </c>
      <c r="I5" s="99">
        <v>56.294228705337666</v>
      </c>
      <c r="J5" s="99">
        <v>75.357600876346993</v>
      </c>
      <c r="K5" s="99">
        <v>125.91651198989784</v>
      </c>
      <c r="L5" s="99">
        <v>73.277860593613866</v>
      </c>
      <c r="M5" s="99">
        <v>64.937056190743945</v>
      </c>
      <c r="N5" s="99">
        <v>71.671560717973421</v>
      </c>
      <c r="O5" s="99">
        <v>91.156371078328107</v>
      </c>
      <c r="P5" s="99">
        <v>64.923850662914191</v>
      </c>
      <c r="Q5" s="99">
        <v>70.975444883325707</v>
      </c>
      <c r="R5" s="99">
        <v>75.850962826913033</v>
      </c>
      <c r="S5" s="99">
        <v>81.010430328959131</v>
      </c>
      <c r="T5" s="99">
        <v>78.273055151108139</v>
      </c>
      <c r="U5" s="99">
        <v>69.544436274878237</v>
      </c>
      <c r="V5" s="99">
        <v>69.192472855575019</v>
      </c>
      <c r="W5" s="99">
        <v>89.550528472993889</v>
      </c>
      <c r="DA5" s="63" t="s">
        <v>2917</v>
      </c>
    </row>
    <row r="6" spans="1:105" ht="12" customHeight="1" x14ac:dyDescent="0.25">
      <c r="A6" s="97" t="s">
        <v>53</v>
      </c>
      <c r="B6" s="99">
        <v>0.79288108097726873</v>
      </c>
      <c r="C6" s="99">
        <v>0.85999498534216701</v>
      </c>
      <c r="D6" s="99">
        <v>0.81719811946158716</v>
      </c>
      <c r="E6" s="99">
        <v>0.65996955483506869</v>
      </c>
      <c r="F6" s="99">
        <v>0.78220895090504761</v>
      </c>
      <c r="G6" s="99">
        <v>0.65292899135304228</v>
      </c>
      <c r="H6" s="99">
        <v>0.6392538113934344</v>
      </c>
      <c r="I6" s="99">
        <v>0.48964548933652308</v>
      </c>
      <c r="J6" s="99">
        <v>0.65585812360569862</v>
      </c>
      <c r="K6" s="99">
        <v>1.0825923763339587</v>
      </c>
      <c r="L6" s="99">
        <v>0.62114760584516215</v>
      </c>
      <c r="M6" s="99">
        <v>0.54288155705027419</v>
      </c>
      <c r="N6" s="99">
        <v>0.59382078342068523</v>
      </c>
      <c r="O6" s="99">
        <v>0.74808412865779006</v>
      </c>
      <c r="P6" s="99">
        <v>0.52835811016997536</v>
      </c>
      <c r="Q6" s="99">
        <v>0.57267870482146421</v>
      </c>
      <c r="R6" s="99">
        <v>0.60904931239307714</v>
      </c>
      <c r="S6" s="99">
        <v>0.64617981928955759</v>
      </c>
      <c r="T6" s="99">
        <v>0.6224919127198576</v>
      </c>
      <c r="U6" s="99">
        <v>0.55255981976921864</v>
      </c>
      <c r="V6" s="99">
        <v>0.54080943415486227</v>
      </c>
      <c r="W6" s="99">
        <v>0.70566080729630165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3.1056074508665602E-2</v>
      </c>
      <c r="C7" s="123">
        <f t="shared" si="6"/>
        <v>4.1247718987486658E-2</v>
      </c>
      <c r="D7" s="123">
        <f t="shared" si="6"/>
        <v>5.603650171523375E-2</v>
      </c>
      <c r="E7" s="123">
        <f t="shared" si="6"/>
        <v>0.16614569383782371</v>
      </c>
      <c r="F7" s="123">
        <f t="shared" si="6"/>
        <v>7.0295117341788338E-2</v>
      </c>
      <c r="G7" s="123">
        <f t="shared" si="6"/>
        <v>7.3928586388145201E-2</v>
      </c>
      <c r="H7" s="123">
        <f t="shared" si="6"/>
        <v>0.139153710240602</v>
      </c>
      <c r="I7" s="123">
        <f t="shared" si="6"/>
        <v>7.2534872821482382E-2</v>
      </c>
      <c r="J7" s="123">
        <f t="shared" si="6"/>
        <v>0.10962260184323433</v>
      </c>
      <c r="K7" s="123">
        <f t="shared" si="6"/>
        <v>0.16330440001957894</v>
      </c>
      <c r="L7" s="123">
        <f t="shared" si="6"/>
        <v>0.29179027679489283</v>
      </c>
      <c r="M7" s="123">
        <f t="shared" si="6"/>
        <v>0.27340251064810039</v>
      </c>
      <c r="N7" s="123">
        <f t="shared" si="6"/>
        <v>0.3342514865842241</v>
      </c>
      <c r="O7" s="123">
        <f t="shared" si="6"/>
        <v>0.36221929652105983</v>
      </c>
      <c r="P7" s="123">
        <f t="shared" si="6"/>
        <v>0.30283394033962163</v>
      </c>
      <c r="Q7" s="123">
        <f t="shared" si="6"/>
        <v>0.44669963097393744</v>
      </c>
      <c r="R7" s="123">
        <f t="shared" si="6"/>
        <v>0.35650004680086139</v>
      </c>
      <c r="S7" s="123">
        <f t="shared" si="6"/>
        <v>0.29696341709501056</v>
      </c>
      <c r="T7" s="123">
        <f t="shared" si="6"/>
        <v>0.25410357507272907</v>
      </c>
      <c r="U7" s="123">
        <f t="shared" si="6"/>
        <v>0.21380413052134173</v>
      </c>
      <c r="V7" s="123">
        <f t="shared" si="6"/>
        <v>0.27478366337027721</v>
      </c>
      <c r="W7" s="123">
        <f t="shared" si="6"/>
        <v>0.20682055041224981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3.1056074508665602E-2</v>
      </c>
      <c r="C8" s="99">
        <f>RES_hhdet_tesh!C8/RES_summary!C$19</f>
        <v>4.1247718987486658E-2</v>
      </c>
      <c r="D8" s="99">
        <f>RES_hhdet_tesh!D8/RES_summary!D$19</f>
        <v>5.603650171523375E-2</v>
      </c>
      <c r="E8" s="99">
        <f>RES_hhdet_tesh!E8/RES_summary!E$19</f>
        <v>0.16614569383782371</v>
      </c>
      <c r="F8" s="99">
        <f>RES_hhdet_tesh!F8/RES_summary!F$19</f>
        <v>7.0295117341788338E-2</v>
      </c>
      <c r="G8" s="99">
        <f>RES_hhdet_tesh!G8/RES_summary!G$19</f>
        <v>7.3928586388145201E-2</v>
      </c>
      <c r="H8" s="99">
        <f>RES_hhdet_tesh!H8/RES_summary!H$19</f>
        <v>0.139153710240602</v>
      </c>
      <c r="I8" s="99">
        <f>RES_hhdet_tesh!I8/RES_summary!I$19</f>
        <v>7.2534872821482382E-2</v>
      </c>
      <c r="J8" s="99">
        <f>RES_hhdet_tesh!J8/RES_summary!J$19</f>
        <v>0.10962260184323433</v>
      </c>
      <c r="K8" s="99">
        <f>RES_hhdet_tesh!K8/RES_summary!K$19</f>
        <v>0.16330440001957894</v>
      </c>
      <c r="L8" s="99">
        <f>RES_hhdet_tesh!L8/RES_summary!L$19</f>
        <v>0.29179027679489283</v>
      </c>
      <c r="M8" s="99">
        <f>RES_hhdet_tesh!M8/RES_summary!M$19</f>
        <v>0.27340251064810039</v>
      </c>
      <c r="N8" s="99">
        <f>RES_hhdet_tesh!N8/RES_summary!N$19</f>
        <v>0.3342514865842241</v>
      </c>
      <c r="O8" s="99">
        <f>RES_hhdet_tesh!O8/RES_summary!O$19</f>
        <v>0.36221929652105983</v>
      </c>
      <c r="P8" s="99">
        <f>RES_hhdet_tesh!P8/RES_summary!P$19</f>
        <v>0.30283394033962163</v>
      </c>
      <c r="Q8" s="99">
        <f>RES_hhdet_tesh!Q8/RES_summary!Q$19</f>
        <v>0.44669963097393744</v>
      </c>
      <c r="R8" s="99">
        <f>RES_hhdet_tesh!R8/RES_summary!R$19</f>
        <v>0.35650004680086139</v>
      </c>
      <c r="S8" s="99">
        <f>RES_hhdet_tesh!S8/RES_summary!S$19</f>
        <v>0.29696341709501056</v>
      </c>
      <c r="T8" s="99">
        <f>RES_hhdet_tesh!T8/RES_summary!T$19</f>
        <v>0.25410357507272907</v>
      </c>
      <c r="U8" s="99">
        <f>RES_hhdet_tesh!U8/RES_summary!U$19</f>
        <v>0.21380413052134173</v>
      </c>
      <c r="V8" s="99">
        <f>RES_hhdet_tesh!V8/RES_summary!V$19</f>
        <v>0.27478366337027721</v>
      </c>
      <c r="W8" s="99">
        <f>RES_hhdet_tesh!W8/RES_summary!W$19</f>
        <v>0.20682055041224981</v>
      </c>
      <c r="DA8" s="63" t="s">
        <v>2920</v>
      </c>
    </row>
    <row r="9" spans="1:105" ht="12" customHeight="1" x14ac:dyDescent="0.25">
      <c r="A9" s="121" t="s">
        <v>55</v>
      </c>
      <c r="B9" s="123">
        <v>10.009346405087312</v>
      </c>
      <c r="C9" s="123">
        <v>9.5505994948232846</v>
      </c>
      <c r="D9" s="123">
        <v>9.6408359447390186</v>
      </c>
      <c r="E9" s="123">
        <v>9.7306207844677104</v>
      </c>
      <c r="F9" s="123">
        <v>10.265381740365024</v>
      </c>
      <c r="G9" s="123">
        <v>10.693648399061798</v>
      </c>
      <c r="H9" s="123">
        <v>11.257074544810225</v>
      </c>
      <c r="I9" s="123">
        <v>11.450557058185352</v>
      </c>
      <c r="J9" s="123">
        <v>10.905685761689003</v>
      </c>
      <c r="K9" s="123">
        <v>11.620603148363861</v>
      </c>
      <c r="L9" s="123">
        <v>11.315401662658065</v>
      </c>
      <c r="M9" s="123">
        <v>11.164959379453361</v>
      </c>
      <c r="N9" s="123">
        <v>11.687233084345353</v>
      </c>
      <c r="O9" s="123">
        <v>11.710367929797643</v>
      </c>
      <c r="P9" s="123">
        <v>12.220812304822209</v>
      </c>
      <c r="Q9" s="123">
        <v>12.074311213386753</v>
      </c>
      <c r="R9" s="123">
        <v>12.372457116639477</v>
      </c>
      <c r="S9" s="123">
        <v>12.403041104915042</v>
      </c>
      <c r="T9" s="123">
        <v>12.487090985786192</v>
      </c>
      <c r="U9" s="123">
        <v>12.635831982986204</v>
      </c>
      <c r="V9" s="123">
        <v>11.939844669903863</v>
      </c>
      <c r="W9" s="123">
        <v>12.085327128556065</v>
      </c>
      <c r="DA9" s="130" t="s">
        <v>2921</v>
      </c>
    </row>
    <row r="10" spans="1:105" ht="12" customHeight="1" x14ac:dyDescent="0.25">
      <c r="A10" s="97" t="s">
        <v>143</v>
      </c>
      <c r="B10" s="99">
        <v>9.4387723443745717</v>
      </c>
      <c r="C10" s="99">
        <v>9.8975779990146684</v>
      </c>
      <c r="D10" s="99">
        <v>10.233149654163709</v>
      </c>
      <c r="E10" s="99">
        <v>7.8946491576124789</v>
      </c>
      <c r="F10" s="99">
        <v>11.42383235745131</v>
      </c>
      <c r="G10" s="99">
        <v>10.067302758634394</v>
      </c>
      <c r="H10" s="99">
        <v>10.972678616290334</v>
      </c>
      <c r="I10" s="99">
        <v>8.8790018873005927</v>
      </c>
      <c r="J10" s="99">
        <v>11.862556288599947</v>
      </c>
      <c r="K10" s="99">
        <v>21.897995020858406</v>
      </c>
      <c r="L10" s="99">
        <v>11.237648355114395</v>
      </c>
      <c r="M10" s="99">
        <v>11.281968679386617</v>
      </c>
      <c r="N10" s="99">
        <v>11.684349622802348</v>
      </c>
      <c r="O10" s="99">
        <v>11.898209358083331</v>
      </c>
      <c r="P10" s="99">
        <v>12.047483208769028</v>
      </c>
      <c r="Q10" s="99">
        <v>12.060495717411948</v>
      </c>
      <c r="R10" s="99">
        <v>12.197053529532022</v>
      </c>
      <c r="S10" s="99">
        <v>12.375509138010052</v>
      </c>
      <c r="T10" s="99">
        <v>12.300729841209746</v>
      </c>
      <c r="U10" s="99">
        <v>12.254276746871124</v>
      </c>
      <c r="V10" s="99">
        <v>11.976064198331326</v>
      </c>
      <c r="W10" s="99">
        <v>11.986993641845348</v>
      </c>
      <c r="DA10" s="63" t="s">
        <v>2922</v>
      </c>
    </row>
    <row r="11" spans="1:105" ht="12" customHeight="1" x14ac:dyDescent="0.25">
      <c r="A11" s="97" t="s">
        <v>124</v>
      </c>
      <c r="B11" s="99">
        <v>9.8729703570685192</v>
      </c>
      <c r="C11" s="99">
        <v>9.5359675717125736</v>
      </c>
      <c r="D11" s="99">
        <v>9.593080557888424</v>
      </c>
      <c r="E11" s="99">
        <v>9.4884350223368141</v>
      </c>
      <c r="F11" s="99">
        <v>10.230327213493089</v>
      </c>
      <c r="G11" s="99">
        <v>10.628678640707099</v>
      </c>
      <c r="H11" s="99">
        <v>11.410577921965023</v>
      </c>
      <c r="I11" s="99">
        <v>11.490146420532628</v>
      </c>
      <c r="J11" s="99">
        <v>10.771492110592915</v>
      </c>
      <c r="K11" s="99">
        <v>11.693422548595571</v>
      </c>
      <c r="L11" s="99">
        <v>11.559495444541177</v>
      </c>
      <c r="M11" s="99">
        <v>11.466282634670753</v>
      </c>
      <c r="N11" s="99">
        <v>11.579534829932017</v>
      </c>
      <c r="O11" s="99">
        <v>11.560141653408982</v>
      </c>
      <c r="P11" s="99">
        <v>12.610021421020669</v>
      </c>
      <c r="Q11" s="99">
        <v>11.633999209066451</v>
      </c>
      <c r="R11" s="99">
        <v>12.837443296332962</v>
      </c>
      <c r="S11" s="99">
        <v>12.484785181628808</v>
      </c>
      <c r="T11" s="99">
        <v>12.124825544059002</v>
      </c>
      <c r="U11" s="99">
        <v>12.609807089777027</v>
      </c>
      <c r="V11" s="99">
        <v>11.852740245288373</v>
      </c>
      <c r="W11" s="99">
        <v>12.280089804290482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10.23024356970919</v>
      </c>
      <c r="G12" s="99">
        <v>10.632004235500959</v>
      </c>
      <c r="H12" s="99">
        <v>11.41897921301954</v>
      </c>
      <c r="I12" s="99">
        <v>11.507889839949208</v>
      </c>
      <c r="J12" s="99">
        <v>10.799400681193189</v>
      </c>
      <c r="K12" s="99">
        <v>11.70905986883187</v>
      </c>
      <c r="L12" s="99">
        <v>11.557564361760933</v>
      </c>
      <c r="M12" s="99">
        <v>11.457872706377019</v>
      </c>
      <c r="N12" s="99">
        <v>11.580360063432606</v>
      </c>
      <c r="O12" s="99">
        <v>11.545717215049736</v>
      </c>
      <c r="P12" s="99">
        <v>12.599945725224011</v>
      </c>
      <c r="Q12" s="99">
        <v>11.608752748038066</v>
      </c>
      <c r="R12" s="99">
        <v>12.820342994386539</v>
      </c>
      <c r="S12" s="99">
        <v>12.46144480967636</v>
      </c>
      <c r="T12" s="99">
        <v>12.125151937382094</v>
      </c>
      <c r="U12" s="99">
        <v>12.601078346779996</v>
      </c>
      <c r="V12" s="99">
        <v>11.911242656075981</v>
      </c>
      <c r="W12" s="99">
        <v>12.357929183017973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4.2349707353351</v>
      </c>
      <c r="G13" s="102">
        <v>4.4928603108092613</v>
      </c>
      <c r="H13" s="102">
        <v>4.8953562946810747</v>
      </c>
      <c r="I13" s="102">
        <v>5.2060669990818891</v>
      </c>
      <c r="J13" s="102">
        <v>4.3597116343778755</v>
      </c>
      <c r="K13" s="102">
        <v>4.8490628994324512</v>
      </c>
      <c r="L13" s="102">
        <v>4.8155528169675845</v>
      </c>
      <c r="M13" s="102">
        <v>4.6500210750179409</v>
      </c>
      <c r="N13" s="102">
        <v>4.7987026758233071</v>
      </c>
      <c r="O13" s="102">
        <v>4.0512366910180617</v>
      </c>
      <c r="P13" s="102">
        <v>4.1964709950045469</v>
      </c>
      <c r="Q13" s="102">
        <v>4.1632738809760115</v>
      </c>
      <c r="R13" s="102">
        <v>5.5348545651898826</v>
      </c>
      <c r="S13" s="102">
        <v>5.6534213355149943</v>
      </c>
      <c r="T13" s="102">
        <v>5.1834285880550466</v>
      </c>
      <c r="U13" s="102">
        <v>5.4778847041079963</v>
      </c>
      <c r="V13" s="102">
        <v>4.522021688312214</v>
      </c>
      <c r="W13" s="102">
        <v>5.0206527472648537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5.995272834374088</v>
      </c>
      <c r="G14" s="105">
        <v>6.1391439246917008</v>
      </c>
      <c r="H14" s="105">
        <v>6.5236229183384662</v>
      </c>
      <c r="I14" s="105">
        <v>6.3018228408673211</v>
      </c>
      <c r="J14" s="105">
        <v>6.4396890468153147</v>
      </c>
      <c r="K14" s="105">
        <v>6.8599969693994165</v>
      </c>
      <c r="L14" s="105">
        <v>6.7420115447933489</v>
      </c>
      <c r="M14" s="105">
        <v>6.8078516313590756</v>
      </c>
      <c r="N14" s="105">
        <v>6.7816573876092949</v>
      </c>
      <c r="O14" s="105">
        <v>7.4944805240316716</v>
      </c>
      <c r="P14" s="105">
        <v>8.4034747302194646</v>
      </c>
      <c r="Q14" s="105">
        <v>7.4454788670620529</v>
      </c>
      <c r="R14" s="105">
        <v>7.2854884291966568</v>
      </c>
      <c r="S14" s="105">
        <v>6.8080234741613648</v>
      </c>
      <c r="T14" s="105">
        <v>6.941723349327046</v>
      </c>
      <c r="U14" s="105">
        <v>7.1231936426720015</v>
      </c>
      <c r="V14" s="105">
        <v>7.3892209677637659</v>
      </c>
      <c r="W14" s="105">
        <v>7.3372764357531199</v>
      </c>
      <c r="DA14" s="132" t="s">
        <v>2926</v>
      </c>
    </row>
    <row r="15" spans="1:105" ht="12" customHeight="1" x14ac:dyDescent="0.25">
      <c r="A15" s="106" t="s">
        <v>122</v>
      </c>
      <c r="B15" s="102">
        <v>10.024154374509397</v>
      </c>
      <c r="C15" s="102">
        <v>9.5496125148770972</v>
      </c>
      <c r="D15" s="102">
        <v>9.6407977279492432</v>
      </c>
      <c r="E15" s="102">
        <v>9.7678132840218552</v>
      </c>
      <c r="F15" s="102">
        <v>10.259932131674223</v>
      </c>
      <c r="G15" s="102">
        <v>10.71192154547338</v>
      </c>
      <c r="H15" s="102">
        <v>11.230869500076057</v>
      </c>
      <c r="I15" s="102">
        <v>11.479309419695046</v>
      </c>
      <c r="J15" s="102">
        <v>10.914106627989312</v>
      </c>
      <c r="K15" s="102">
        <v>11.464596037067183</v>
      </c>
      <c r="L15" s="102">
        <v>11.286644294923516</v>
      </c>
      <c r="M15" s="102">
        <v>11.127886022388111</v>
      </c>
      <c r="N15" s="102">
        <v>11.70010638114104</v>
      </c>
      <c r="O15" s="102">
        <v>11.723560948814958</v>
      </c>
      <c r="P15" s="102">
        <v>12.178739844849776</v>
      </c>
      <c r="Q15" s="102">
        <v>12.123900814398654</v>
      </c>
      <c r="R15" s="102">
        <v>12.315604778283909</v>
      </c>
      <c r="S15" s="102">
        <v>12.390005375028954</v>
      </c>
      <c r="T15" s="102">
        <v>12.533495138704234</v>
      </c>
      <c r="U15" s="102">
        <v>12.653709585260598</v>
      </c>
      <c r="V15" s="102">
        <v>11.948631960642079</v>
      </c>
      <c r="W15" s="102">
        <v>12.071388429278691</v>
      </c>
      <c r="DA15" s="131" t="s">
        <v>2927</v>
      </c>
    </row>
    <row r="16" spans="1:105" ht="12" customHeight="1" x14ac:dyDescent="0.25">
      <c r="A16" s="107" t="s">
        <v>121</v>
      </c>
      <c r="B16" s="105">
        <v>10.024154374509395</v>
      </c>
      <c r="C16" s="105">
        <v>9.5496793766851962</v>
      </c>
      <c r="D16" s="105">
        <v>9.6412313039147062</v>
      </c>
      <c r="E16" s="105">
        <v>9.7704517799310011</v>
      </c>
      <c r="F16" s="105">
        <v>10.261145170230552</v>
      </c>
      <c r="G16" s="105">
        <v>10.71098445373234</v>
      </c>
      <c r="H16" s="105">
        <v>11.228003318669099</v>
      </c>
      <c r="I16" s="105">
        <v>11.458382692129604</v>
      </c>
      <c r="J16" s="105">
        <v>10.897695283594226</v>
      </c>
      <c r="K16" s="105">
        <v>11.447873057125515</v>
      </c>
      <c r="L16" s="105">
        <v>11.272505365358452</v>
      </c>
      <c r="M16" s="105">
        <v>11.117412457105448</v>
      </c>
      <c r="N16" s="105">
        <v>11.690243927963312</v>
      </c>
      <c r="O16" s="105">
        <v>11.721465402725462</v>
      </c>
      <c r="P16" s="105">
        <v>12.185728520623588</v>
      </c>
      <c r="Q16" s="105">
        <v>12.144748167336092</v>
      </c>
      <c r="R16" s="105">
        <v>12.337428515507803</v>
      </c>
      <c r="S16" s="105">
        <v>12.412105424077209</v>
      </c>
      <c r="T16" s="105">
        <v>12.548716252026063</v>
      </c>
      <c r="U16" s="105">
        <v>12.657552916023208</v>
      </c>
      <c r="V16" s="105">
        <v>11.94290125527743</v>
      </c>
      <c r="W16" s="105">
        <v>12.067859523163801</v>
      </c>
      <c r="DA16" s="132" t="s">
        <v>2928</v>
      </c>
    </row>
    <row r="17" spans="1:105" ht="12" customHeight="1" x14ac:dyDescent="0.25">
      <c r="A17" s="108" t="s">
        <v>53</v>
      </c>
      <c r="B17" s="99">
        <v>4.3445329260752894</v>
      </c>
      <c r="C17" s="99">
        <v>4.0425851074279819</v>
      </c>
      <c r="D17" s="99">
        <v>4.1745255322004899</v>
      </c>
      <c r="E17" s="99">
        <v>4.3032649417494007</v>
      </c>
      <c r="F17" s="99">
        <v>4.2477648249334097</v>
      </c>
      <c r="G17" s="99">
        <v>4.5270798317557883</v>
      </c>
      <c r="H17" s="99">
        <v>4.8149372484303745</v>
      </c>
      <c r="I17" s="99">
        <v>5.1864883783224043</v>
      </c>
      <c r="J17" s="99">
        <v>4.4024026878728684</v>
      </c>
      <c r="K17" s="99">
        <v>4.746858917641795</v>
      </c>
      <c r="L17" s="99">
        <v>4.6990080035695954</v>
      </c>
      <c r="M17" s="99">
        <v>4.5126651108355205</v>
      </c>
      <c r="N17" s="99">
        <v>4.8473438648771365</v>
      </c>
      <c r="O17" s="99">
        <v>4.1168278054492937</v>
      </c>
      <c r="P17" s="99">
        <v>4.0613950620266142</v>
      </c>
      <c r="Q17" s="99">
        <v>4.3639525483678172</v>
      </c>
      <c r="R17" s="99">
        <v>5.3283788603392575</v>
      </c>
      <c r="S17" s="99">
        <v>5.6362703130213285</v>
      </c>
      <c r="T17" s="99">
        <v>5.3745557450808148</v>
      </c>
      <c r="U17" s="99">
        <v>5.5077490910296598</v>
      </c>
      <c r="V17" s="99">
        <v>4.5412437813158455</v>
      </c>
      <c r="W17" s="99">
        <v>4.9099455901833506</v>
      </c>
      <c r="DA17" s="63" t="s">
        <v>2929</v>
      </c>
    </row>
    <row r="18" spans="1:105" ht="12" customHeight="1" x14ac:dyDescent="0.25">
      <c r="A18" s="108" t="s">
        <v>52</v>
      </c>
      <c r="B18" s="99">
        <v>5.6796214484341032</v>
      </c>
      <c r="C18" s="99">
        <v>5.507094269257216</v>
      </c>
      <c r="D18" s="99">
        <v>5.4667057717142171</v>
      </c>
      <c r="E18" s="99">
        <v>5.4671868381816022</v>
      </c>
      <c r="F18" s="99">
        <v>6.0133803452971408</v>
      </c>
      <c r="G18" s="99">
        <v>6.1839046219765512</v>
      </c>
      <c r="H18" s="99">
        <v>6.4130660702387248</v>
      </c>
      <c r="I18" s="99">
        <v>6.2718943138072039</v>
      </c>
      <c r="J18" s="99">
        <v>6.4952925957213541</v>
      </c>
      <c r="K18" s="99">
        <v>6.7010141394837213</v>
      </c>
      <c r="L18" s="99">
        <v>6.5734973617888564</v>
      </c>
      <c r="M18" s="99">
        <v>6.6047473462699298</v>
      </c>
      <c r="N18" s="99">
        <v>6.8429000630861756</v>
      </c>
      <c r="O18" s="99">
        <v>7.6046375972761657</v>
      </c>
      <c r="P18" s="99">
        <v>8.1243334585969738</v>
      </c>
      <c r="Q18" s="99">
        <v>7.780795618968277</v>
      </c>
      <c r="R18" s="99">
        <v>7.0090496551685462</v>
      </c>
      <c r="S18" s="99">
        <v>6.7758351110558799</v>
      </c>
      <c r="T18" s="99">
        <v>7.1741605069452472</v>
      </c>
      <c r="U18" s="99">
        <v>7.1498038249935485</v>
      </c>
      <c r="V18" s="99">
        <v>7.4016574739615848</v>
      </c>
      <c r="W18" s="99">
        <v>7.1579139329804491</v>
      </c>
      <c r="DA18" s="63" t="s">
        <v>2930</v>
      </c>
    </row>
    <row r="19" spans="1:105" ht="12" customHeight="1" x14ac:dyDescent="0.25">
      <c r="A19" s="121" t="s">
        <v>54</v>
      </c>
      <c r="B19" s="123">
        <v>1.8521724783648752</v>
      </c>
      <c r="C19" s="123">
        <v>1.8405373020003017</v>
      </c>
      <c r="D19" s="123">
        <v>1.8070627751448427</v>
      </c>
      <c r="E19" s="123">
        <v>1.9629139773959101</v>
      </c>
      <c r="F19" s="123">
        <v>1.9807654646740507</v>
      </c>
      <c r="G19" s="123">
        <v>2.0644920393440955</v>
      </c>
      <c r="H19" s="123">
        <v>2.007447910699772</v>
      </c>
      <c r="I19" s="123">
        <v>1.9705093642517812</v>
      </c>
      <c r="J19" s="123">
        <v>1.7222941292274099</v>
      </c>
      <c r="K19" s="123">
        <v>1.7890361955092724</v>
      </c>
      <c r="L19" s="123">
        <v>1.779987379908244</v>
      </c>
      <c r="M19" s="123">
        <v>1.6832100041907436</v>
      </c>
      <c r="N19" s="123">
        <v>1.7651292124406379</v>
      </c>
      <c r="O19" s="123">
        <v>1.7804633279571931</v>
      </c>
      <c r="P19" s="123">
        <v>1.8135356632768118</v>
      </c>
      <c r="Q19" s="123">
        <v>1.8987652588978754</v>
      </c>
      <c r="R19" s="123">
        <v>1.9056636920997647</v>
      </c>
      <c r="S19" s="123">
        <v>1.9123716287363541</v>
      </c>
      <c r="T19" s="123">
        <v>1.9128387794821811</v>
      </c>
      <c r="U19" s="123">
        <v>1.8935526770186679</v>
      </c>
      <c r="V19" s="123">
        <v>1.9791871394903469</v>
      </c>
      <c r="W19" s="123">
        <v>1.9882156618508333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1.8569321404145489</v>
      </c>
      <c r="C21" s="99">
        <v>1.7998946940729086</v>
      </c>
      <c r="D21" s="99">
        <v>1.7908313203444539</v>
      </c>
      <c r="E21" s="99">
        <v>1.994971486565785</v>
      </c>
      <c r="F21" s="99">
        <v>1.9865124190268793</v>
      </c>
      <c r="G21" s="99">
        <v>1.9546852842073748</v>
      </c>
      <c r="H21" s="99">
        <v>2.0351651162345572</v>
      </c>
      <c r="I21" s="99">
        <v>2.0030337968529484</v>
      </c>
      <c r="J21" s="99">
        <v>1.6995335934249765</v>
      </c>
      <c r="K21" s="99">
        <v>1.8247258552249295</v>
      </c>
      <c r="L21" s="99">
        <v>1.7516597825418165</v>
      </c>
      <c r="M21" s="99">
        <v>1.7447411170493854</v>
      </c>
      <c r="N21" s="99">
        <v>1.7611527733401675</v>
      </c>
      <c r="O21" s="99">
        <v>1.7439637387580629</v>
      </c>
      <c r="P21" s="99">
        <v>1.9001517831328467</v>
      </c>
      <c r="Q21" s="99">
        <v>1.82769745564256</v>
      </c>
      <c r="R21" s="99">
        <v>1.954346561237672</v>
      </c>
      <c r="S21" s="99">
        <v>1.9219347737689167</v>
      </c>
      <c r="T21" s="99">
        <v>1.9054309524087201</v>
      </c>
      <c r="U21" s="99">
        <v>1.9791164068947944</v>
      </c>
      <c r="V21" s="99">
        <v>1.9023462504887365</v>
      </c>
      <c r="W21" s="99">
        <v>1.9885689309940058</v>
      </c>
      <c r="DA21" s="63" t="s">
        <v>2933</v>
      </c>
    </row>
    <row r="22" spans="1:105" ht="12" customHeight="1" x14ac:dyDescent="0.25">
      <c r="A22" s="109" t="s">
        <v>120</v>
      </c>
      <c r="B22" s="110">
        <v>1.8519893021105613</v>
      </c>
      <c r="C22" s="110">
        <v>1.8421666604948674</v>
      </c>
      <c r="D22" s="110">
        <v>1.8077314540995426</v>
      </c>
      <c r="E22" s="110">
        <v>1.9615601022483731</v>
      </c>
      <c r="F22" s="110">
        <v>1.980503042482177</v>
      </c>
      <c r="G22" s="110">
        <v>2.0699352709607157</v>
      </c>
      <c r="H22" s="110">
        <v>2.0058229556232945</v>
      </c>
      <c r="I22" s="110">
        <v>1.9683192952710324</v>
      </c>
      <c r="J22" s="110">
        <v>1.7239361976663725</v>
      </c>
      <c r="K22" s="110">
        <v>1.7862919735110594</v>
      </c>
      <c r="L22" s="110">
        <v>1.7822020697074994</v>
      </c>
      <c r="M22" s="110">
        <v>1.6783077735696368</v>
      </c>
      <c r="N22" s="110">
        <v>1.765451743734973</v>
      </c>
      <c r="O22" s="110">
        <v>1.7834124456365097</v>
      </c>
      <c r="P22" s="110">
        <v>1.8065264391307014</v>
      </c>
      <c r="Q22" s="110">
        <v>1.9044330296302814</v>
      </c>
      <c r="R22" s="110">
        <v>1.9017837206157897</v>
      </c>
      <c r="S22" s="110">
        <v>1.9116123669215523</v>
      </c>
      <c r="T22" s="110">
        <v>1.9134278882771683</v>
      </c>
      <c r="U22" s="110">
        <v>1.8867204551086898</v>
      </c>
      <c r="V22" s="110">
        <v>1.9852575941334898</v>
      </c>
      <c r="W22" s="110">
        <v>1.9881896402432395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96.002837521353598</v>
      </c>
      <c r="C24" s="118">
        <f t="shared" si="7"/>
        <v>98.168995483633495</v>
      </c>
      <c r="D24" s="118">
        <f t="shared" si="7"/>
        <v>116.69694174466433</v>
      </c>
      <c r="E24" s="118">
        <f t="shared" si="7"/>
        <v>78.798209043412967</v>
      </c>
      <c r="F24" s="118">
        <f t="shared" si="7"/>
        <v>76.888099041258059</v>
      </c>
      <c r="G24" s="118">
        <f t="shared" si="7"/>
        <v>99.157465624335231</v>
      </c>
      <c r="H24" s="118">
        <f t="shared" si="7"/>
        <v>91.627366803357788</v>
      </c>
      <c r="I24" s="118">
        <f t="shared" si="7"/>
        <v>83.470065529898491</v>
      </c>
      <c r="J24" s="118">
        <f t="shared" si="7"/>
        <v>88.267184852214839</v>
      </c>
      <c r="K24" s="118">
        <f t="shared" si="7"/>
        <v>89.210926103029095</v>
      </c>
      <c r="L24" s="118">
        <f t="shared" si="7"/>
        <v>101.99119131730841</v>
      </c>
      <c r="M24" s="118">
        <f t="shared" si="7"/>
        <v>82.889846413226081</v>
      </c>
      <c r="N24" s="118">
        <f t="shared" si="7"/>
        <v>88.280304845649027</v>
      </c>
      <c r="O24" s="118">
        <f t="shared" si="7"/>
        <v>97.488768737582802</v>
      </c>
      <c r="P24" s="118">
        <f t="shared" si="7"/>
        <v>81.870110845135557</v>
      </c>
      <c r="Q24" s="118">
        <f t="shared" si="7"/>
        <v>85.648599556412847</v>
      </c>
      <c r="R24" s="118">
        <f t="shared" ref="R24:V24" si="8">R25+R28+R30+R39</f>
        <v>90.588018234257419</v>
      </c>
      <c r="S24" s="118">
        <f t="shared" si="8"/>
        <v>93.040626765368188</v>
      </c>
      <c r="T24" s="118">
        <f t="shared" si="8"/>
        <v>91.70667278115792</v>
      </c>
      <c r="U24" s="118">
        <f t="shared" si="8"/>
        <v>86.295566969903817</v>
      </c>
      <c r="V24" s="118">
        <f t="shared" si="8"/>
        <v>94.501344187535821</v>
      </c>
      <c r="W24" s="118">
        <f t="shared" ref="W24" si="9">W25+W28+W30+W39</f>
        <v>101.17760649313189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84.107070830883387</v>
      </c>
      <c r="C25" s="123">
        <f t="shared" si="10"/>
        <v>86.738476330960012</v>
      </c>
      <c r="D25" s="123">
        <f t="shared" si="10"/>
        <v>105.20235231064856</v>
      </c>
      <c r="E25" s="123">
        <f t="shared" si="10"/>
        <v>66.950260380976204</v>
      </c>
      <c r="F25" s="123">
        <f t="shared" si="10"/>
        <v>64.594642587832922</v>
      </c>
      <c r="G25" s="123">
        <f t="shared" si="10"/>
        <v>86.317425008058095</v>
      </c>
      <c r="H25" s="123">
        <f t="shared" si="10"/>
        <v>78.088959404391147</v>
      </c>
      <c r="I25" s="123">
        <f t="shared" si="10"/>
        <v>69.872644353454589</v>
      </c>
      <c r="J25" s="123">
        <f t="shared" si="10"/>
        <v>75.448006838632821</v>
      </c>
      <c r="K25" s="123">
        <f t="shared" si="10"/>
        <v>75.672731924386397</v>
      </c>
      <c r="L25" s="123">
        <f t="shared" si="10"/>
        <v>88.529176375466662</v>
      </c>
      <c r="M25" s="123">
        <f t="shared" si="10"/>
        <v>69.74164104594054</v>
      </c>
      <c r="N25" s="123">
        <f t="shared" si="10"/>
        <v>74.532070949214088</v>
      </c>
      <c r="O25" s="123">
        <f t="shared" si="10"/>
        <v>83.695917686644492</v>
      </c>
      <c r="P25" s="123">
        <f t="shared" si="10"/>
        <v>67.604411878568797</v>
      </c>
      <c r="Q25" s="123">
        <f t="shared" si="10"/>
        <v>71.366451349291836</v>
      </c>
      <c r="R25" s="123">
        <f t="shared" ref="R25:V25" si="11">SUM(R26:R27)</f>
        <v>76.044662605280081</v>
      </c>
      <c r="S25" s="123">
        <f t="shared" si="11"/>
        <v>78.478168469607581</v>
      </c>
      <c r="T25" s="123">
        <f t="shared" si="11"/>
        <v>77.064900848046662</v>
      </c>
      <c r="U25" s="123">
        <f t="shared" si="11"/>
        <v>71.520486987362062</v>
      </c>
      <c r="V25" s="123">
        <f t="shared" si="11"/>
        <v>80.143772720559909</v>
      </c>
      <c r="W25" s="123">
        <f t="shared" ref="W25" si="12">SUM(W26:W27)</f>
        <v>86.666612708772746</v>
      </c>
      <c r="DA25" s="130" t="s">
        <v>2936</v>
      </c>
    </row>
    <row r="26" spans="1:105" ht="12" customHeight="1" x14ac:dyDescent="0.25">
      <c r="A26" s="97" t="s">
        <v>74</v>
      </c>
      <c r="B26" s="99">
        <v>82.096687005924522</v>
      </c>
      <c r="C26" s="99">
        <v>84.710005495640715</v>
      </c>
      <c r="D26" s="99">
        <v>102.80130795604798</v>
      </c>
      <c r="E26" s="99">
        <v>65.448093607851277</v>
      </c>
      <c r="F26" s="99">
        <v>63.146314016968503</v>
      </c>
      <c r="G26" s="99">
        <v>84.412530148760084</v>
      </c>
      <c r="H26" s="99">
        <v>76.40383866103322</v>
      </c>
      <c r="I26" s="99">
        <v>68.385604580963445</v>
      </c>
      <c r="J26" s="99">
        <v>73.841352359203412</v>
      </c>
      <c r="K26" s="99">
        <v>74.080428697508793</v>
      </c>
      <c r="L26" s="99">
        <v>86.692040540998605</v>
      </c>
      <c r="M26" s="99">
        <v>68.31386092460545</v>
      </c>
      <c r="N26" s="99">
        <v>73.019596764154272</v>
      </c>
      <c r="O26" s="99">
        <v>82.013291422393579</v>
      </c>
      <c r="P26" s="99">
        <v>66.256405376567827</v>
      </c>
      <c r="Q26" s="99">
        <v>69.955332017769905</v>
      </c>
      <c r="R26" s="99">
        <v>74.548191012043972</v>
      </c>
      <c r="S26" s="99">
        <v>76.943812381804207</v>
      </c>
      <c r="T26" s="99">
        <v>75.562561275144787</v>
      </c>
      <c r="U26" s="99">
        <v>70.127505609693088</v>
      </c>
      <c r="V26" s="99">
        <v>78.607773792127745</v>
      </c>
      <c r="W26" s="99">
        <v>84.992258936720205</v>
      </c>
      <c r="DA26" s="63" t="s">
        <v>2937</v>
      </c>
    </row>
    <row r="27" spans="1:105" ht="12" customHeight="1" x14ac:dyDescent="0.25">
      <c r="A27" s="97" t="s">
        <v>53</v>
      </c>
      <c r="B27" s="99">
        <v>2.0103838249588675</v>
      </c>
      <c r="C27" s="99">
        <v>2.0284708353192906</v>
      </c>
      <c r="D27" s="99">
        <v>2.4010443546005815</v>
      </c>
      <c r="E27" s="99">
        <v>1.5021667731249326</v>
      </c>
      <c r="F27" s="99">
        <v>1.4483285708644171</v>
      </c>
      <c r="G27" s="99">
        <v>1.9048948592980104</v>
      </c>
      <c r="H27" s="99">
        <v>1.6851207433579296</v>
      </c>
      <c r="I27" s="99">
        <v>1.4870397724911402</v>
      </c>
      <c r="J27" s="99">
        <v>1.6066544794294038</v>
      </c>
      <c r="K27" s="99">
        <v>1.5923032268775976</v>
      </c>
      <c r="L27" s="99">
        <v>1.8371358344680548</v>
      </c>
      <c r="M27" s="99">
        <v>1.4277801213350934</v>
      </c>
      <c r="N27" s="99">
        <v>1.5124741850598098</v>
      </c>
      <c r="O27" s="99">
        <v>1.6826262642509067</v>
      </c>
      <c r="P27" s="99">
        <v>1.3480065020009644</v>
      </c>
      <c r="Q27" s="99">
        <v>1.4111193315219257</v>
      </c>
      <c r="R27" s="99">
        <v>1.4964715932361017</v>
      </c>
      <c r="S27" s="99">
        <v>1.5343560878033786</v>
      </c>
      <c r="T27" s="99">
        <v>1.5023395729018756</v>
      </c>
      <c r="U27" s="99">
        <v>1.3929813776689763</v>
      </c>
      <c r="V27" s="99">
        <v>1.535998928432168</v>
      </c>
      <c r="W27" s="99">
        <v>1.6743537720525428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3.1079968156859063E-2</v>
      </c>
      <c r="C28" s="123">
        <f t="shared" si="13"/>
        <v>4.1347767245148201E-2</v>
      </c>
      <c r="D28" s="123">
        <f t="shared" si="13"/>
        <v>5.1496853736529888E-2</v>
      </c>
      <c r="E28" s="123">
        <f t="shared" si="13"/>
        <v>0.14649894030779767</v>
      </c>
      <c r="F28" s="123">
        <f t="shared" si="13"/>
        <v>6.3472453000870357E-2</v>
      </c>
      <c r="G28" s="123">
        <f t="shared" si="13"/>
        <v>9.4798052632683552E-2</v>
      </c>
      <c r="H28" s="123">
        <f t="shared" si="13"/>
        <v>0.28847300281145721</v>
      </c>
      <c r="I28" s="123">
        <f t="shared" si="13"/>
        <v>0.15990683731638577</v>
      </c>
      <c r="J28" s="123">
        <f t="shared" si="13"/>
        <v>0.20792103589038299</v>
      </c>
      <c r="K28" s="123">
        <f t="shared" si="13"/>
        <v>0.24953896757327604</v>
      </c>
      <c r="L28" s="123">
        <f t="shared" si="13"/>
        <v>0.35444243326432312</v>
      </c>
      <c r="M28" s="123">
        <f t="shared" si="13"/>
        <v>0.28605683697977424</v>
      </c>
      <c r="N28" s="123">
        <f t="shared" si="13"/>
        <v>0.28793502743103216</v>
      </c>
      <c r="O28" s="123">
        <f t="shared" si="13"/>
        <v>0.28878943798161399</v>
      </c>
      <c r="P28" s="123">
        <f t="shared" si="13"/>
        <v>0.222413259969897</v>
      </c>
      <c r="Q28" s="123">
        <f t="shared" si="13"/>
        <v>0.3319176088252464</v>
      </c>
      <c r="R28" s="123">
        <f t="shared" si="13"/>
        <v>0.30506688152462003</v>
      </c>
      <c r="S28" s="123">
        <f t="shared" si="13"/>
        <v>0.31561989996308482</v>
      </c>
      <c r="T28" s="123">
        <f t="shared" si="13"/>
        <v>0.34167717794125613</v>
      </c>
      <c r="U28" s="123">
        <f t="shared" si="13"/>
        <v>0.37947230908243779</v>
      </c>
      <c r="V28" s="123">
        <f t="shared" si="13"/>
        <v>0.62859199381607289</v>
      </c>
      <c r="W28" s="123">
        <f t="shared" si="13"/>
        <v>0.66110766081942118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3.1079968156859063E-2</v>
      </c>
      <c r="C29" s="99">
        <f>RES_hhdet_tesh!C29/RES_summary!C$19</f>
        <v>4.1347767245148201E-2</v>
      </c>
      <c r="D29" s="99">
        <f>RES_hhdet_tesh!D29/RES_summary!D$19</f>
        <v>5.1496853736529888E-2</v>
      </c>
      <c r="E29" s="99">
        <f>RES_hhdet_tesh!E29/RES_summary!E$19</f>
        <v>0.14649894030779767</v>
      </c>
      <c r="F29" s="99">
        <f>RES_hhdet_tesh!F29/RES_summary!F$19</f>
        <v>6.3472453000870357E-2</v>
      </c>
      <c r="G29" s="99">
        <f>RES_hhdet_tesh!G29/RES_summary!G$19</f>
        <v>9.4798052632683552E-2</v>
      </c>
      <c r="H29" s="99">
        <f>RES_hhdet_tesh!H29/RES_summary!H$19</f>
        <v>0.28847300281145721</v>
      </c>
      <c r="I29" s="99">
        <f>RES_hhdet_tesh!I29/RES_summary!I$19</f>
        <v>0.15990683731638577</v>
      </c>
      <c r="J29" s="99">
        <f>RES_hhdet_tesh!J29/RES_summary!J$19</f>
        <v>0.20792103589038299</v>
      </c>
      <c r="K29" s="99">
        <f>RES_hhdet_tesh!K29/RES_summary!K$19</f>
        <v>0.24953896757327604</v>
      </c>
      <c r="L29" s="99">
        <f>RES_hhdet_tesh!L29/RES_summary!L$19</f>
        <v>0.35444243326432312</v>
      </c>
      <c r="M29" s="99">
        <f>RES_hhdet_tesh!M29/RES_summary!M$19</f>
        <v>0.28605683697977424</v>
      </c>
      <c r="N29" s="99">
        <f>RES_hhdet_tesh!N29/RES_summary!N$19</f>
        <v>0.28793502743103216</v>
      </c>
      <c r="O29" s="99">
        <f>RES_hhdet_tesh!O29/RES_summary!O$19</f>
        <v>0.28878943798161399</v>
      </c>
      <c r="P29" s="99">
        <f>RES_hhdet_tesh!P29/RES_summary!P$19</f>
        <v>0.222413259969897</v>
      </c>
      <c r="Q29" s="99">
        <f>RES_hhdet_tesh!Q29/RES_summary!Q$19</f>
        <v>0.3319176088252464</v>
      </c>
      <c r="R29" s="99">
        <f>RES_hhdet_tesh!R29/RES_summary!R$19</f>
        <v>0.30506688152462003</v>
      </c>
      <c r="S29" s="99">
        <f>RES_hhdet_tesh!S29/RES_summary!S$19</f>
        <v>0.31561989996308482</v>
      </c>
      <c r="T29" s="99">
        <f>RES_hhdet_tesh!T29/RES_summary!T$19</f>
        <v>0.34167717794125613</v>
      </c>
      <c r="U29" s="99">
        <f>RES_hhdet_tesh!U29/RES_summary!U$19</f>
        <v>0.37947230908243779</v>
      </c>
      <c r="V29" s="99">
        <f>RES_hhdet_tesh!V29/RES_summary!V$19</f>
        <v>0.62859199381607289</v>
      </c>
      <c r="W29" s="99">
        <f>RES_hhdet_tesh!W29/RES_summary!W$19</f>
        <v>0.66110766081942118</v>
      </c>
      <c r="DA29" s="63" t="s">
        <v>2940</v>
      </c>
    </row>
    <row r="30" spans="1:105" ht="12" customHeight="1" x14ac:dyDescent="0.25">
      <c r="A30" s="121" t="s">
        <v>55</v>
      </c>
      <c r="B30" s="123">
        <v>10.012514288876046</v>
      </c>
      <c r="C30" s="123">
        <v>9.5486293165292508</v>
      </c>
      <c r="D30" s="123">
        <v>9.6360529048372694</v>
      </c>
      <c r="E30" s="123">
        <v>9.7384616899317482</v>
      </c>
      <c r="F30" s="123">
        <v>10.249200823700084</v>
      </c>
      <c r="G30" s="123">
        <v>10.681198278544285</v>
      </c>
      <c r="H30" s="123">
        <v>11.242435967095552</v>
      </c>
      <c r="I30" s="123">
        <v>11.467055594625862</v>
      </c>
      <c r="J30" s="123">
        <v>10.888880964537774</v>
      </c>
      <c r="K30" s="123">
        <v>11.49976546196209</v>
      </c>
      <c r="L30" s="123">
        <v>11.327477440574613</v>
      </c>
      <c r="M30" s="123">
        <v>11.17914118479376</v>
      </c>
      <c r="N30" s="123">
        <v>11.695157198202056</v>
      </c>
      <c r="O30" s="123">
        <v>11.723510731549709</v>
      </c>
      <c r="P30" s="123">
        <v>12.229879609722586</v>
      </c>
      <c r="Q30" s="123">
        <v>12.051409143516269</v>
      </c>
      <c r="R30" s="123">
        <v>12.332630902794072</v>
      </c>
      <c r="S30" s="123">
        <v>12.334463256011277</v>
      </c>
      <c r="T30" s="123">
        <v>12.387249238269314</v>
      </c>
      <c r="U30" s="123">
        <v>12.502320487740608</v>
      </c>
      <c r="V30" s="123">
        <v>11.749122485630572</v>
      </c>
      <c r="W30" s="123">
        <v>11.861672870172193</v>
      </c>
      <c r="DA30" s="130" t="s">
        <v>2941</v>
      </c>
    </row>
    <row r="31" spans="1:105" ht="12" customHeight="1" x14ac:dyDescent="0.25">
      <c r="A31" s="97" t="s">
        <v>141</v>
      </c>
      <c r="B31" s="99">
        <v>9.8729703570685192</v>
      </c>
      <c r="C31" s="99">
        <v>9.5360567752862568</v>
      </c>
      <c r="D31" s="99">
        <v>9.5920381181931731</v>
      </c>
      <c r="E31" s="99">
        <v>9.4857080145482975</v>
      </c>
      <c r="F31" s="99">
        <v>10.219709654499836</v>
      </c>
      <c r="G31" s="99">
        <v>10.609335654982637</v>
      </c>
      <c r="H31" s="99">
        <v>11.388132435629654</v>
      </c>
      <c r="I31" s="99">
        <v>11.470967916662918</v>
      </c>
      <c r="J31" s="99">
        <v>10.759337589317589</v>
      </c>
      <c r="K31" s="99">
        <v>11.686138345844322</v>
      </c>
      <c r="L31" s="99">
        <v>11.556412347298608</v>
      </c>
      <c r="M31" s="99">
        <v>11.471554832899225</v>
      </c>
      <c r="N31" s="99">
        <v>11.59146343114306</v>
      </c>
      <c r="O31" s="99">
        <v>11.583283832223335</v>
      </c>
      <c r="P31" s="99">
        <v>12.615448115992352</v>
      </c>
      <c r="Q31" s="99">
        <v>11.624725533960781</v>
      </c>
      <c r="R31" s="99">
        <v>12.804153910102547</v>
      </c>
      <c r="S31" s="99">
        <v>12.428772121100659</v>
      </c>
      <c r="T31" s="99">
        <v>12.032575048493461</v>
      </c>
      <c r="U31" s="99">
        <v>12.465230585812092</v>
      </c>
      <c r="V31" s="99">
        <v>11.664468335776425</v>
      </c>
      <c r="W31" s="99">
        <v>12.049189766564602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10.632004235500959</v>
      </c>
      <c r="H32" s="99">
        <v>11.41897921301954</v>
      </c>
      <c r="I32" s="99">
        <v>11.507889839949208</v>
      </c>
      <c r="J32" s="99">
        <v>10.799400681193191</v>
      </c>
      <c r="K32" s="99">
        <v>11.635286969320164</v>
      </c>
      <c r="L32" s="99">
        <v>11.540184232978294</v>
      </c>
      <c r="M32" s="99">
        <v>11.425725387287425</v>
      </c>
      <c r="N32" s="99">
        <v>11.530780153920009</v>
      </c>
      <c r="O32" s="99">
        <v>11.580000376516976</v>
      </c>
      <c r="P32" s="99">
        <v>12.584871498475906</v>
      </c>
      <c r="Q32" s="99">
        <v>11.608133939105356</v>
      </c>
      <c r="R32" s="99">
        <v>12.753917254565847</v>
      </c>
      <c r="S32" s="99">
        <v>12.331356108324837</v>
      </c>
      <c r="T32" s="99">
        <v>11.918413040805378</v>
      </c>
      <c r="U32" s="99">
        <v>12.346420808895495</v>
      </c>
      <c r="V32" s="99">
        <v>11.491651567020106</v>
      </c>
      <c r="W32" s="99">
        <v>11.881119622161133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4.4928603108092613</v>
      </c>
      <c r="H33" s="102">
        <v>4.8953562946810747</v>
      </c>
      <c r="I33" s="102">
        <v>5.2060669990818891</v>
      </c>
      <c r="J33" s="102">
        <v>4.3597116343778746</v>
      </c>
      <c r="K33" s="102">
        <v>4.8185113919661688</v>
      </c>
      <c r="L33" s="102">
        <v>4.8083112455171664</v>
      </c>
      <c r="M33" s="102">
        <v>4.6369745248333913</v>
      </c>
      <c r="N33" s="102">
        <v>4.7781576113225555</v>
      </c>
      <c r="O33" s="102">
        <v>4.0632661907046783</v>
      </c>
      <c r="P33" s="102">
        <v>4.1914504531149177</v>
      </c>
      <c r="Q33" s="102">
        <v>4.163051956095468</v>
      </c>
      <c r="R33" s="102">
        <v>5.5061769541888621</v>
      </c>
      <c r="S33" s="102">
        <v>5.5944036011380724</v>
      </c>
      <c r="T33" s="102">
        <v>5.0950489692005485</v>
      </c>
      <c r="U33" s="102">
        <v>5.3671811124650013</v>
      </c>
      <c r="V33" s="102">
        <v>4.3627268053416852</v>
      </c>
      <c r="W33" s="102">
        <v>4.8269394482011494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6.1391439246917008</v>
      </c>
      <c r="H34" s="105">
        <v>6.5236229183384653</v>
      </c>
      <c r="I34" s="105">
        <v>6.3018228408673211</v>
      </c>
      <c r="J34" s="105">
        <v>6.4396890468153147</v>
      </c>
      <c r="K34" s="105">
        <v>6.8167755773539938</v>
      </c>
      <c r="L34" s="105">
        <v>6.7318729874611272</v>
      </c>
      <c r="M34" s="105">
        <v>6.7887508624540338</v>
      </c>
      <c r="N34" s="105">
        <v>6.752622542597452</v>
      </c>
      <c r="O34" s="105">
        <v>7.5167341858122985</v>
      </c>
      <c r="P34" s="105">
        <v>8.3934210453609879</v>
      </c>
      <c r="Q34" s="105">
        <v>7.4450819830098869</v>
      </c>
      <c r="R34" s="105">
        <v>7.2477403003769849</v>
      </c>
      <c r="S34" s="105">
        <v>6.736952507186766</v>
      </c>
      <c r="T34" s="105">
        <v>6.8233640716048267</v>
      </c>
      <c r="U34" s="105">
        <v>6.9792396964304926</v>
      </c>
      <c r="V34" s="105">
        <v>7.128924761678423</v>
      </c>
      <c r="W34" s="105">
        <v>7.0541801739599856</v>
      </c>
      <c r="DA34" s="132" t="s">
        <v>2945</v>
      </c>
    </row>
    <row r="35" spans="1:105" ht="12" customHeight="1" x14ac:dyDescent="0.25">
      <c r="A35" s="106" t="s">
        <v>122</v>
      </c>
      <c r="B35" s="102">
        <v>10.024154374509392</v>
      </c>
      <c r="C35" s="102">
        <v>9.5496942926310329</v>
      </c>
      <c r="D35" s="102">
        <v>9.63994452554841</v>
      </c>
      <c r="E35" s="102">
        <v>9.7661238642332648</v>
      </c>
      <c r="F35" s="102">
        <v>10.254645877979961</v>
      </c>
      <c r="G35" s="102">
        <v>10.697282887464425</v>
      </c>
      <c r="H35" s="102">
        <v>11.210649420231434</v>
      </c>
      <c r="I35" s="102">
        <v>11.466587789735843</v>
      </c>
      <c r="J35" s="102">
        <v>10.913349213857352</v>
      </c>
      <c r="K35" s="102">
        <v>11.468319199099138</v>
      </c>
      <c r="L35" s="102">
        <v>11.2920415516055</v>
      </c>
      <c r="M35" s="102">
        <v>11.136145776794361</v>
      </c>
      <c r="N35" s="102">
        <v>11.709983882615045</v>
      </c>
      <c r="O35" s="102">
        <v>11.741982432646404</v>
      </c>
      <c r="P35" s="102">
        <v>12.179379938671257</v>
      </c>
      <c r="Q35" s="102">
        <v>12.107501464645674</v>
      </c>
      <c r="R35" s="102">
        <v>12.273731327209052</v>
      </c>
      <c r="S35" s="102">
        <v>12.324461059266852</v>
      </c>
      <c r="T35" s="102">
        <v>12.43030091991014</v>
      </c>
      <c r="U35" s="102">
        <v>12.50648830517078</v>
      </c>
      <c r="V35" s="102">
        <v>11.758038311606928</v>
      </c>
      <c r="W35" s="102">
        <v>11.840789415695918</v>
      </c>
      <c r="DA35" s="131" t="s">
        <v>2946</v>
      </c>
    </row>
    <row r="36" spans="1:105" ht="12" customHeight="1" x14ac:dyDescent="0.25">
      <c r="A36" s="107" t="s">
        <v>121</v>
      </c>
      <c r="B36" s="105">
        <v>10.024154374509397</v>
      </c>
      <c r="C36" s="105">
        <v>9.5500013088566611</v>
      </c>
      <c r="D36" s="105">
        <v>9.6402318256565263</v>
      </c>
      <c r="E36" s="105">
        <v>9.7675444532602391</v>
      </c>
      <c r="F36" s="105">
        <v>10.256982355208121</v>
      </c>
      <c r="G36" s="105">
        <v>10.701573604570852</v>
      </c>
      <c r="H36" s="105">
        <v>11.210575784552312</v>
      </c>
      <c r="I36" s="105">
        <v>11.456972777639741</v>
      </c>
      <c r="J36" s="105">
        <v>10.907361188203403</v>
      </c>
      <c r="K36" s="105">
        <v>11.457446350344362</v>
      </c>
      <c r="L36" s="105">
        <v>11.28297922371017</v>
      </c>
      <c r="M36" s="105">
        <v>11.129009137604701</v>
      </c>
      <c r="N36" s="105">
        <v>11.703501311442992</v>
      </c>
      <c r="O36" s="105">
        <v>11.73955544213706</v>
      </c>
      <c r="P36" s="105">
        <v>12.177298515167283</v>
      </c>
      <c r="Q36" s="105">
        <v>12.105428046768756</v>
      </c>
      <c r="R36" s="105">
        <v>12.266867504804983</v>
      </c>
      <c r="S36" s="105">
        <v>12.315356540896982</v>
      </c>
      <c r="T36" s="105">
        <v>12.426405730587364</v>
      </c>
      <c r="U36" s="105">
        <v>12.507544753199303</v>
      </c>
      <c r="V36" s="105">
        <v>11.7627075172744</v>
      </c>
      <c r="W36" s="105">
        <v>11.842804086443069</v>
      </c>
      <c r="DA36" s="132" t="s">
        <v>2947</v>
      </c>
    </row>
    <row r="37" spans="1:105" ht="12" customHeight="1" x14ac:dyDescent="0.25">
      <c r="A37" s="108" t="s">
        <v>53</v>
      </c>
      <c r="B37" s="99">
        <v>4.3445329260752912</v>
      </c>
      <c r="C37" s="99">
        <v>4.0427213882548685</v>
      </c>
      <c r="D37" s="99">
        <v>4.1740927713449372</v>
      </c>
      <c r="E37" s="99">
        <v>4.3019844485625649</v>
      </c>
      <c r="F37" s="99">
        <v>4.2460415612107338</v>
      </c>
      <c r="G37" s="99">
        <v>4.5231022640893705</v>
      </c>
      <c r="H37" s="99">
        <v>4.8074637483978533</v>
      </c>
      <c r="I37" s="99">
        <v>5.1858501988067944</v>
      </c>
      <c r="J37" s="99">
        <v>4.4063074772182134</v>
      </c>
      <c r="K37" s="99">
        <v>4.7508284822989433</v>
      </c>
      <c r="L37" s="99">
        <v>4.7033740910211215</v>
      </c>
      <c r="M37" s="99">
        <v>4.5173723154744057</v>
      </c>
      <c r="N37" s="99">
        <v>4.8528410210417601</v>
      </c>
      <c r="O37" s="99">
        <v>4.12318141181954</v>
      </c>
      <c r="P37" s="99">
        <v>4.058585416097352</v>
      </c>
      <c r="Q37" s="99">
        <v>4.3498237135836142</v>
      </c>
      <c r="R37" s="99">
        <v>5.297904454970225</v>
      </c>
      <c r="S37" s="99">
        <v>5.5923371655450858</v>
      </c>
      <c r="T37" s="99">
        <v>5.3221707279619466</v>
      </c>
      <c r="U37" s="99">
        <v>5.4424752321785936</v>
      </c>
      <c r="V37" s="99">
        <v>4.4727257826614766</v>
      </c>
      <c r="W37" s="99">
        <v>4.818379231878235</v>
      </c>
      <c r="DA37" s="63" t="s">
        <v>2948</v>
      </c>
    </row>
    <row r="38" spans="1:105" ht="12" customHeight="1" x14ac:dyDescent="0.25">
      <c r="A38" s="108" t="s">
        <v>52</v>
      </c>
      <c r="B38" s="99">
        <v>5.6796214484341059</v>
      </c>
      <c r="C38" s="99">
        <v>5.5072799206017917</v>
      </c>
      <c r="D38" s="99">
        <v>5.4661390543115891</v>
      </c>
      <c r="E38" s="99">
        <v>5.4655600046976751</v>
      </c>
      <c r="F38" s="99">
        <v>6.0109407939973867</v>
      </c>
      <c r="G38" s="99">
        <v>6.1784713404814804</v>
      </c>
      <c r="H38" s="99">
        <v>6.4031120361544582</v>
      </c>
      <c r="I38" s="99">
        <v>6.2711225788329461</v>
      </c>
      <c r="J38" s="99">
        <v>6.5010537109851887</v>
      </c>
      <c r="K38" s="99">
        <v>6.7066178680454183</v>
      </c>
      <c r="L38" s="99">
        <v>6.579605132689049</v>
      </c>
      <c r="M38" s="99">
        <v>6.6116368221302952</v>
      </c>
      <c r="N38" s="99">
        <v>6.8506602904012315</v>
      </c>
      <c r="O38" s="99">
        <v>7.6163740303175205</v>
      </c>
      <c r="P38" s="99">
        <v>8.1187130990699323</v>
      </c>
      <c r="Q38" s="99">
        <v>7.7556043331851408</v>
      </c>
      <c r="R38" s="99">
        <v>6.968963049834759</v>
      </c>
      <c r="S38" s="99">
        <v>6.7230193753518943</v>
      </c>
      <c r="T38" s="99">
        <v>7.1042350026254164</v>
      </c>
      <c r="U38" s="99">
        <v>7.0650695210207113</v>
      </c>
      <c r="V38" s="99">
        <v>7.2899817346129234</v>
      </c>
      <c r="W38" s="99">
        <v>7.0244248545648338</v>
      </c>
      <c r="DA38" s="63" t="s">
        <v>2949</v>
      </c>
    </row>
    <row r="39" spans="1:105" ht="12" customHeight="1" x14ac:dyDescent="0.25">
      <c r="A39" s="121" t="s">
        <v>54</v>
      </c>
      <c r="B39" s="123">
        <v>1.8521724334373084</v>
      </c>
      <c r="C39" s="123">
        <v>1.8405420688990888</v>
      </c>
      <c r="D39" s="123">
        <v>1.8070396754419638</v>
      </c>
      <c r="E39" s="123">
        <v>1.9629880321972155</v>
      </c>
      <c r="F39" s="123">
        <v>1.980783176724193</v>
      </c>
      <c r="G39" s="123">
        <v>2.0640442851001648</v>
      </c>
      <c r="H39" s="123">
        <v>2.0074984290596265</v>
      </c>
      <c r="I39" s="123">
        <v>1.9704587445016508</v>
      </c>
      <c r="J39" s="123">
        <v>1.7223760131538661</v>
      </c>
      <c r="K39" s="123">
        <v>1.7888897491073408</v>
      </c>
      <c r="L39" s="123">
        <v>1.7800950680028103</v>
      </c>
      <c r="M39" s="123">
        <v>1.6830073455120149</v>
      </c>
      <c r="N39" s="123">
        <v>1.7651416708018468</v>
      </c>
      <c r="O39" s="123">
        <v>1.7805508814069857</v>
      </c>
      <c r="P39" s="123">
        <v>1.8134060968742687</v>
      </c>
      <c r="Q39" s="123">
        <v>1.8988214547794904</v>
      </c>
      <c r="R39" s="123">
        <v>1.9056578446586283</v>
      </c>
      <c r="S39" s="123">
        <v>1.9123751397862487</v>
      </c>
      <c r="T39" s="123">
        <v>1.9128455169006897</v>
      </c>
      <c r="U39" s="123">
        <v>1.893287185718707</v>
      </c>
      <c r="V39" s="123">
        <v>1.9798569875292646</v>
      </c>
      <c r="W39" s="123">
        <v>1.9882132533675143</v>
      </c>
      <c r="DA39" s="130" t="s">
        <v>2950</v>
      </c>
    </row>
    <row r="40" spans="1:105" ht="12" customHeight="1" x14ac:dyDescent="0.25">
      <c r="A40" s="97" t="s">
        <v>50</v>
      </c>
      <c r="B40" s="99">
        <v>1.8569321404145487</v>
      </c>
      <c r="C40" s="99">
        <v>1.7998946940729088</v>
      </c>
      <c r="D40" s="99">
        <v>1.7908313203444537</v>
      </c>
      <c r="E40" s="99">
        <v>1.9949714865657859</v>
      </c>
      <c r="F40" s="99">
        <v>1.9865124190268784</v>
      </c>
      <c r="G40" s="99">
        <v>1.9546852842073756</v>
      </c>
      <c r="H40" s="99">
        <v>2.0351651162345576</v>
      </c>
      <c r="I40" s="99">
        <v>2.0030337968529488</v>
      </c>
      <c r="J40" s="99">
        <v>1.6995335934249765</v>
      </c>
      <c r="K40" s="99">
        <v>1.8247258552249299</v>
      </c>
      <c r="L40" s="99">
        <v>1.7516597825418156</v>
      </c>
      <c r="M40" s="99">
        <v>1.7447411170493858</v>
      </c>
      <c r="N40" s="99">
        <v>1.7611527733401693</v>
      </c>
      <c r="O40" s="99">
        <v>1.7439637387580644</v>
      </c>
      <c r="P40" s="99">
        <v>1.9001517831328461</v>
      </c>
      <c r="Q40" s="99">
        <v>1.8276974556425585</v>
      </c>
      <c r="R40" s="99">
        <v>1.954346561237672</v>
      </c>
      <c r="S40" s="99">
        <v>1.9219347737689272</v>
      </c>
      <c r="T40" s="99">
        <v>1.9054309524087196</v>
      </c>
      <c r="U40" s="99">
        <v>1.9791164068948064</v>
      </c>
      <c r="V40" s="99">
        <v>1.9023462504887354</v>
      </c>
      <c r="W40" s="99">
        <v>1.9885689309940149</v>
      </c>
      <c r="DA40" s="63" t="s">
        <v>2951</v>
      </c>
    </row>
    <row r="41" spans="1:105" ht="12" customHeight="1" x14ac:dyDescent="0.25">
      <c r="A41" s="109" t="s">
        <v>120</v>
      </c>
      <c r="B41" s="110">
        <v>1.8519893021105609</v>
      </c>
      <c r="C41" s="110">
        <v>1.8421666604948672</v>
      </c>
      <c r="D41" s="110">
        <v>1.8077314540995428</v>
      </c>
      <c r="E41" s="110">
        <v>1.9615601022483735</v>
      </c>
      <c r="F41" s="110">
        <v>1.9805030424821783</v>
      </c>
      <c r="G41" s="110">
        <v>2.0699352709607162</v>
      </c>
      <c r="H41" s="110">
        <v>2.0058229556232936</v>
      </c>
      <c r="I41" s="110">
        <v>1.9683192952710324</v>
      </c>
      <c r="J41" s="110">
        <v>1.7239361976663732</v>
      </c>
      <c r="K41" s="110">
        <v>1.7862919735110601</v>
      </c>
      <c r="L41" s="110">
        <v>1.7822020697074994</v>
      </c>
      <c r="M41" s="110">
        <v>1.6783077735696375</v>
      </c>
      <c r="N41" s="110">
        <v>1.7654517437349766</v>
      </c>
      <c r="O41" s="110">
        <v>1.7834124456365101</v>
      </c>
      <c r="P41" s="110">
        <v>1.8065264391307008</v>
      </c>
      <c r="Q41" s="110">
        <v>1.9044330296302783</v>
      </c>
      <c r="R41" s="110">
        <v>1.9017837206157859</v>
      </c>
      <c r="S41" s="110">
        <v>1.9116123669215459</v>
      </c>
      <c r="T41" s="110">
        <v>1.9134278882771607</v>
      </c>
      <c r="U41" s="110">
        <v>1.8867204551087002</v>
      </c>
      <c r="V41" s="110">
        <v>1.9852575941334869</v>
      </c>
      <c r="W41" s="110">
        <v>1.9881896402432233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96.674634601794054</v>
      </c>
      <c r="C43" s="118">
        <f t="shared" si="14"/>
        <v>99.503830863015679</v>
      </c>
      <c r="D43" s="118">
        <f t="shared" si="14"/>
        <v>89.085940720122139</v>
      </c>
      <c r="E43" s="118">
        <f t="shared" si="14"/>
        <v>97.99695080059459</v>
      </c>
      <c r="F43" s="118">
        <f t="shared" si="14"/>
        <v>94.480660833846073</v>
      </c>
      <c r="G43" s="118">
        <f t="shared" si="14"/>
        <v>94.737648256880604</v>
      </c>
      <c r="H43" s="118">
        <f t="shared" si="14"/>
        <v>87.104679493959779</v>
      </c>
      <c r="I43" s="118">
        <f t="shared" si="14"/>
        <v>77.091227453752069</v>
      </c>
      <c r="J43" s="118">
        <f t="shared" si="14"/>
        <v>97.207877125811621</v>
      </c>
      <c r="K43" s="118">
        <f t="shared" si="14"/>
        <v>86.878623915527513</v>
      </c>
      <c r="L43" s="118">
        <f t="shared" si="14"/>
        <v>96.758810625263138</v>
      </c>
      <c r="M43" s="118">
        <f t="shared" si="14"/>
        <v>84.853858274971984</v>
      </c>
      <c r="N43" s="118">
        <f t="shared" si="14"/>
        <v>87.856939016274637</v>
      </c>
      <c r="O43" s="118">
        <f t="shared" si="14"/>
        <v>96.458151281909693</v>
      </c>
      <c r="P43" s="118">
        <f t="shared" si="14"/>
        <v>80.303300053893111</v>
      </c>
      <c r="Q43" s="118">
        <f t="shared" si="14"/>
        <v>94.419104730847323</v>
      </c>
      <c r="R43" s="118">
        <f t="shared" ref="R43:V43" si="15">R44+R47+R49+R58</f>
        <v>88.762325255070323</v>
      </c>
      <c r="S43" s="118">
        <f t="shared" si="15"/>
        <v>91.209355214499752</v>
      </c>
      <c r="T43" s="118">
        <f t="shared" si="15"/>
        <v>91.671544484760091</v>
      </c>
      <c r="U43" s="118">
        <f t="shared" si="15"/>
        <v>88.790739470163103</v>
      </c>
      <c r="V43" s="118">
        <f t="shared" si="15"/>
        <v>96.930295417241013</v>
      </c>
      <c r="W43" s="118">
        <f t="shared" ref="W43" si="16">W44+W47+W49+W58</f>
        <v>97.247334481335159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84.791253342841102</v>
      </c>
      <c r="C44" s="123">
        <f t="shared" si="17"/>
        <v>88.050236936732205</v>
      </c>
      <c r="D44" s="123">
        <f t="shared" si="17"/>
        <v>77.776694223114362</v>
      </c>
      <c r="E44" s="123">
        <f t="shared" si="17"/>
        <v>86.265912077008153</v>
      </c>
      <c r="F44" s="123">
        <f t="shared" si="17"/>
        <v>82.008715064206527</v>
      </c>
      <c r="G44" s="123">
        <f t="shared" si="17"/>
        <v>81.688454007672732</v>
      </c>
      <c r="H44" s="123">
        <f t="shared" si="17"/>
        <v>73.649051223873329</v>
      </c>
      <c r="I44" s="123">
        <f t="shared" si="17"/>
        <v>63.913398965991973</v>
      </c>
      <c r="J44" s="123">
        <f t="shared" si="17"/>
        <v>84.012661583598145</v>
      </c>
      <c r="K44" s="123">
        <f t="shared" si="17"/>
        <v>73.444059229452421</v>
      </c>
      <c r="L44" s="123">
        <f t="shared" si="17"/>
        <v>83.482153304803774</v>
      </c>
      <c r="M44" s="123">
        <f t="shared" si="17"/>
        <v>71.544404695640367</v>
      </c>
      <c r="N44" s="123">
        <f t="shared" si="17"/>
        <v>74.234102320877653</v>
      </c>
      <c r="O44" s="123">
        <f t="shared" si="17"/>
        <v>82.811278940083753</v>
      </c>
      <c r="P44" s="123">
        <f t="shared" si="17"/>
        <v>66.043987546841009</v>
      </c>
      <c r="Q44" s="123">
        <f t="shared" si="17"/>
        <v>79.77102639102047</v>
      </c>
      <c r="R44" s="123">
        <f t="shared" ref="R44:V44" si="18">SUM(R45:R46)</f>
        <v>74.29472723638321</v>
      </c>
      <c r="S44" s="123">
        <f t="shared" si="18"/>
        <v>76.649617073240336</v>
      </c>
      <c r="T44" s="123">
        <f t="shared" si="18"/>
        <v>77.042599054638941</v>
      </c>
      <c r="U44" s="123">
        <f t="shared" si="18"/>
        <v>74.219835818167937</v>
      </c>
      <c r="V44" s="123">
        <f t="shared" si="18"/>
        <v>82.544501114022637</v>
      </c>
      <c r="W44" s="123">
        <f t="shared" ref="W44" si="19">SUM(W45:W46)</f>
        <v>82.734919211112711</v>
      </c>
      <c r="DA44" s="130" t="s">
        <v>2954</v>
      </c>
    </row>
    <row r="45" spans="1:105" ht="12" customHeight="1" x14ac:dyDescent="0.25">
      <c r="A45" s="97" t="s">
        <v>216</v>
      </c>
      <c r="B45" s="99">
        <v>82.764515726913515</v>
      </c>
      <c r="C45" s="99">
        <v>85.991089194874036</v>
      </c>
      <c r="D45" s="99">
        <v>76.001588548362236</v>
      </c>
      <c r="E45" s="99">
        <v>84.330358935944943</v>
      </c>
      <c r="F45" s="99">
        <v>80.169931531565041</v>
      </c>
      <c r="G45" s="99">
        <v>79.885713528694225</v>
      </c>
      <c r="H45" s="99">
        <v>72.059741481592383</v>
      </c>
      <c r="I45" s="99">
        <v>62.553184719959575</v>
      </c>
      <c r="J45" s="99">
        <v>82.223624010335726</v>
      </c>
      <c r="K45" s="99">
        <v>71.898651662788907</v>
      </c>
      <c r="L45" s="99">
        <v>81.74975205976844</v>
      </c>
      <c r="M45" s="99">
        <v>70.079717640887807</v>
      </c>
      <c r="N45" s="99">
        <v>72.727674792680816</v>
      </c>
      <c r="O45" s="99">
        <v>81.146437490558341</v>
      </c>
      <c r="P45" s="99">
        <v>64.727095318104162</v>
      </c>
      <c r="Q45" s="99">
        <v>78.193724517276237</v>
      </c>
      <c r="R45" s="99">
        <v>72.83269236072644</v>
      </c>
      <c r="S45" s="99">
        <v>75.151011679185174</v>
      </c>
      <c r="T45" s="99">
        <v>75.540694243430323</v>
      </c>
      <c r="U45" s="99">
        <v>72.774280096957227</v>
      </c>
      <c r="V45" s="99">
        <v>80.9624909221493</v>
      </c>
      <c r="W45" s="99">
        <v>81.136523707562972</v>
      </c>
      <c r="DA45" s="63" t="s">
        <v>2955</v>
      </c>
    </row>
    <row r="46" spans="1:105" ht="12" customHeight="1" x14ac:dyDescent="0.25">
      <c r="A46" s="97" t="s">
        <v>53</v>
      </c>
      <c r="B46" s="99">
        <v>2.0267376159275861</v>
      </c>
      <c r="C46" s="99">
        <v>2.0591477418581707</v>
      </c>
      <c r="D46" s="99">
        <v>1.7751056747521228</v>
      </c>
      <c r="E46" s="99">
        <v>1.9355531410632125</v>
      </c>
      <c r="F46" s="99">
        <v>1.8387835326414832</v>
      </c>
      <c r="G46" s="99">
        <v>1.8027404789785042</v>
      </c>
      <c r="H46" s="99">
        <v>1.5893097422809401</v>
      </c>
      <c r="I46" s="99">
        <v>1.3602142460323998</v>
      </c>
      <c r="J46" s="99">
        <v>1.7890375732624257</v>
      </c>
      <c r="K46" s="99">
        <v>1.5454075666635154</v>
      </c>
      <c r="L46" s="99">
        <v>1.7324012450353294</v>
      </c>
      <c r="M46" s="99">
        <v>1.4646870547525523</v>
      </c>
      <c r="N46" s="99">
        <v>1.5064275281968378</v>
      </c>
      <c r="O46" s="99">
        <v>1.6648414495254162</v>
      </c>
      <c r="P46" s="99">
        <v>1.3168922287368476</v>
      </c>
      <c r="Q46" s="99">
        <v>1.5773018737442339</v>
      </c>
      <c r="R46" s="99">
        <v>1.4620348756567763</v>
      </c>
      <c r="S46" s="99">
        <v>1.4986053940551656</v>
      </c>
      <c r="T46" s="99">
        <v>1.5019048112086222</v>
      </c>
      <c r="U46" s="99">
        <v>1.4455557212107026</v>
      </c>
      <c r="V46" s="99">
        <v>1.5820101918733442</v>
      </c>
      <c r="W46" s="99">
        <v>1.5983955035497373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3.1041135476174805E-2</v>
      </c>
      <c r="C47" s="123">
        <f t="shared" si="20"/>
        <v>4.1253184285819484E-2</v>
      </c>
      <c r="D47" s="123">
        <f t="shared" si="20"/>
        <v>5.1264874899067829E-2</v>
      </c>
      <c r="E47" s="123">
        <f t="shared" si="20"/>
        <v>0.13757723082556952</v>
      </c>
      <c r="F47" s="123">
        <f t="shared" si="20"/>
        <v>6.707955242874937E-2</v>
      </c>
      <c r="G47" s="123">
        <f t="shared" si="20"/>
        <v>9.900392836300255E-2</v>
      </c>
      <c r="H47" s="123">
        <f t="shared" si="20"/>
        <v>0.25211231081691821</v>
      </c>
      <c r="I47" s="123">
        <f t="shared" si="20"/>
        <v>0.12619387944621116</v>
      </c>
      <c r="J47" s="123">
        <f t="shared" si="20"/>
        <v>0.15221865300995122</v>
      </c>
      <c r="K47" s="123">
        <f t="shared" si="20"/>
        <v>0.18357356465768782</v>
      </c>
      <c r="L47" s="123">
        <f t="shared" si="20"/>
        <v>0.26627241779668082</v>
      </c>
      <c r="M47" s="123">
        <f t="shared" si="20"/>
        <v>0.21138251684404455</v>
      </c>
      <c r="N47" s="123">
        <f t="shared" si="20"/>
        <v>0.22586192059886714</v>
      </c>
      <c r="O47" s="123">
        <f t="shared" si="20"/>
        <v>0.25483165126445423</v>
      </c>
      <c r="P47" s="123">
        <f t="shared" si="20"/>
        <v>0.22659210161679022</v>
      </c>
      <c r="Q47" s="123">
        <f t="shared" si="20"/>
        <v>0.37028061582460936</v>
      </c>
      <c r="R47" s="123">
        <f t="shared" si="20"/>
        <v>0.35608120002182936</v>
      </c>
      <c r="S47" s="123">
        <f t="shared" si="20"/>
        <v>0.36728316861248789</v>
      </c>
      <c r="T47" s="123">
        <f t="shared" si="20"/>
        <v>0.3754342850956045</v>
      </c>
      <c r="U47" s="123">
        <f t="shared" si="20"/>
        <v>0.38180741107178456</v>
      </c>
      <c r="V47" s="123">
        <f t="shared" si="20"/>
        <v>0.58423339406228392</v>
      </c>
      <c r="W47" s="123">
        <f t="shared" si="20"/>
        <v>0.57569590707425589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3.1041135476174805E-2</v>
      </c>
      <c r="C48" s="99">
        <f>RES_hhdet_tesh!C48/RES_summary!C$19</f>
        <v>4.1253184285819484E-2</v>
      </c>
      <c r="D48" s="99">
        <f>RES_hhdet_tesh!D48/RES_summary!D$19</f>
        <v>5.1264874899067829E-2</v>
      </c>
      <c r="E48" s="99">
        <f>RES_hhdet_tesh!E48/RES_summary!E$19</f>
        <v>0.13757723082556952</v>
      </c>
      <c r="F48" s="99">
        <f>RES_hhdet_tesh!F48/RES_summary!F$19</f>
        <v>6.707955242874937E-2</v>
      </c>
      <c r="G48" s="99">
        <f>RES_hhdet_tesh!G48/RES_summary!G$19</f>
        <v>9.900392836300255E-2</v>
      </c>
      <c r="H48" s="99">
        <f>RES_hhdet_tesh!H48/RES_summary!H$19</f>
        <v>0.25211231081691821</v>
      </c>
      <c r="I48" s="99">
        <f>RES_hhdet_tesh!I48/RES_summary!I$19</f>
        <v>0.12619387944621116</v>
      </c>
      <c r="J48" s="99">
        <f>RES_hhdet_tesh!J48/RES_summary!J$19</f>
        <v>0.15221865300995122</v>
      </c>
      <c r="K48" s="99">
        <f>RES_hhdet_tesh!K48/RES_summary!K$19</f>
        <v>0.18357356465768782</v>
      </c>
      <c r="L48" s="99">
        <f>RES_hhdet_tesh!L48/RES_summary!L$19</f>
        <v>0.26627241779668082</v>
      </c>
      <c r="M48" s="99">
        <f>RES_hhdet_tesh!M48/RES_summary!M$19</f>
        <v>0.21138251684404455</v>
      </c>
      <c r="N48" s="99">
        <f>RES_hhdet_tesh!N48/RES_summary!N$19</f>
        <v>0.22586192059886714</v>
      </c>
      <c r="O48" s="99">
        <f>RES_hhdet_tesh!O48/RES_summary!O$19</f>
        <v>0.25483165126445423</v>
      </c>
      <c r="P48" s="99">
        <f>RES_hhdet_tesh!P48/RES_summary!P$19</f>
        <v>0.22659210161679022</v>
      </c>
      <c r="Q48" s="99">
        <f>RES_hhdet_tesh!Q48/RES_summary!Q$19</f>
        <v>0.37028061582460936</v>
      </c>
      <c r="R48" s="99">
        <f>RES_hhdet_tesh!R48/RES_summary!R$19</f>
        <v>0.35608120002182936</v>
      </c>
      <c r="S48" s="99">
        <f>RES_hhdet_tesh!S48/RES_summary!S$19</f>
        <v>0.36728316861248789</v>
      </c>
      <c r="T48" s="99">
        <f>RES_hhdet_tesh!T48/RES_summary!T$19</f>
        <v>0.3754342850956045</v>
      </c>
      <c r="U48" s="99">
        <f>RES_hhdet_tesh!U48/RES_summary!U$19</f>
        <v>0.38180741107178456</v>
      </c>
      <c r="V48" s="99">
        <f>RES_hhdet_tesh!V48/RES_summary!V$19</f>
        <v>0.58423339406228392</v>
      </c>
      <c r="W48" s="99">
        <f>RES_hhdet_tesh!W48/RES_summary!W$19</f>
        <v>0.57569590707425589</v>
      </c>
      <c r="DA48" s="63" t="s">
        <v>2958</v>
      </c>
    </row>
    <row r="49" spans="1:105" ht="12" customHeight="1" x14ac:dyDescent="0.25">
      <c r="A49" s="121" t="s">
        <v>55</v>
      </c>
      <c r="B49" s="123">
        <v>10.000167657992789</v>
      </c>
      <c r="C49" s="123">
        <v>9.5717922317074748</v>
      </c>
      <c r="D49" s="123">
        <v>9.4509414283173534</v>
      </c>
      <c r="E49" s="123">
        <v>9.6304547408241508</v>
      </c>
      <c r="F49" s="123">
        <v>10.424083326454621</v>
      </c>
      <c r="G49" s="123">
        <v>10.885995342620344</v>
      </c>
      <c r="H49" s="123">
        <v>11.196086848510221</v>
      </c>
      <c r="I49" s="123">
        <v>11.081292788890609</v>
      </c>
      <c r="J49" s="123">
        <v>11.320553323963129</v>
      </c>
      <c r="K49" s="123">
        <v>11.46219521910176</v>
      </c>
      <c r="L49" s="123">
        <v>11.230245389378497</v>
      </c>
      <c r="M49" s="123">
        <v>11.415082039695319</v>
      </c>
      <c r="N49" s="123">
        <v>11.631832869718011</v>
      </c>
      <c r="O49" s="123">
        <v>11.611484981969433</v>
      </c>
      <c r="P49" s="123">
        <v>12.219348620869647</v>
      </c>
      <c r="Q49" s="123">
        <v>12.378954850525966</v>
      </c>
      <c r="R49" s="123">
        <v>12.205882392336845</v>
      </c>
      <c r="S49" s="123">
        <v>12.28008380532993</v>
      </c>
      <c r="T49" s="123">
        <v>12.340665505272575</v>
      </c>
      <c r="U49" s="123">
        <v>12.295806654920622</v>
      </c>
      <c r="V49" s="123">
        <v>11.821815065447822</v>
      </c>
      <c r="W49" s="123">
        <v>11.948505521974623</v>
      </c>
      <c r="DA49" s="130" t="s">
        <v>2959</v>
      </c>
    </row>
    <row r="50" spans="1:105" ht="12" customHeight="1" x14ac:dyDescent="0.25">
      <c r="A50" s="97" t="s">
        <v>138</v>
      </c>
      <c r="B50" s="99">
        <v>9.9261517926717051</v>
      </c>
      <c r="C50" s="99">
        <v>9.6372645300951199</v>
      </c>
      <c r="D50" s="99">
        <v>8.932041089385665</v>
      </c>
      <c r="E50" s="99">
        <v>9.2907824545019473</v>
      </c>
      <c r="F50" s="99">
        <v>10.835738499867114</v>
      </c>
      <c r="G50" s="99">
        <v>11.304247061400492</v>
      </c>
      <c r="H50" s="99">
        <v>11.155228860346025</v>
      </c>
      <c r="I50" s="99">
        <v>10.329452652548433</v>
      </c>
      <c r="J50" s="99">
        <v>12.019055143082177</v>
      </c>
      <c r="K50" s="99">
        <v>11.436465777311179</v>
      </c>
      <c r="L50" s="99">
        <v>11.127737566082029</v>
      </c>
      <c r="M50" s="99">
        <v>11.813970133541536</v>
      </c>
      <c r="N50" s="99">
        <v>11.535327997320028</v>
      </c>
      <c r="O50" s="99">
        <v>11.449481512638137</v>
      </c>
      <c r="P50" s="99">
        <v>12.309700394574859</v>
      </c>
      <c r="Q50" s="99">
        <v>12.810580250868167</v>
      </c>
      <c r="R50" s="99">
        <v>12.142324213675078</v>
      </c>
      <c r="S50" s="99">
        <v>12.247015911283993</v>
      </c>
      <c r="T50" s="99">
        <v>12.229842804107816</v>
      </c>
      <c r="U50" s="99">
        <v>11.981323923280152</v>
      </c>
      <c r="V50" s="99">
        <v>11.924353814682931</v>
      </c>
      <c r="W50" s="99">
        <v>12.080681987521839</v>
      </c>
      <c r="DA50" s="63" t="s">
        <v>2960</v>
      </c>
    </row>
    <row r="51" spans="1:105" ht="12" customHeight="1" x14ac:dyDescent="0.25">
      <c r="A51" s="97" t="s">
        <v>137</v>
      </c>
      <c r="B51" s="99">
        <v>9.9261517926717016</v>
      </c>
      <c r="C51" s="99">
        <v>9.6372782164378687</v>
      </c>
      <c r="D51" s="99">
        <v>8.9321291614799545</v>
      </c>
      <c r="E51" s="99">
        <v>9.2904509133990363</v>
      </c>
      <c r="F51" s="99">
        <v>10.835556753554437</v>
      </c>
      <c r="G51" s="99">
        <v>11.304154415320928</v>
      </c>
      <c r="H51" s="99">
        <v>11.154842199264907</v>
      </c>
      <c r="I51" s="99">
        <v>10.326158416381755</v>
      </c>
      <c r="J51" s="99">
        <v>12.010722809975158</v>
      </c>
      <c r="K51" s="99">
        <v>11.426459656760908</v>
      </c>
      <c r="L51" s="99">
        <v>11.119305732925003</v>
      </c>
      <c r="M51" s="99">
        <v>11.80647855182853</v>
      </c>
      <c r="N51" s="99">
        <v>11.532686432716124</v>
      </c>
      <c r="O51" s="99">
        <v>11.449011145012452</v>
      </c>
      <c r="P51" s="99">
        <v>12.303285700493628</v>
      </c>
      <c r="Q51" s="99">
        <v>12.797570019509127</v>
      </c>
      <c r="R51" s="99">
        <v>12.129817876295846</v>
      </c>
      <c r="S51" s="99">
        <v>12.234655255391932</v>
      </c>
      <c r="T51" s="99">
        <v>12.221028644086092</v>
      </c>
      <c r="U51" s="99">
        <v>11.975881329646336</v>
      </c>
      <c r="V51" s="99">
        <v>11.918306869561805</v>
      </c>
      <c r="W51" s="99">
        <v>12.074943148148767</v>
      </c>
      <c r="DA51" s="63" t="s">
        <v>2961</v>
      </c>
    </row>
    <row r="52" spans="1:105" ht="12" customHeight="1" x14ac:dyDescent="0.25">
      <c r="A52" s="100" t="s">
        <v>216</v>
      </c>
      <c r="B52" s="102">
        <v>4.3020166612736395</v>
      </c>
      <c r="C52" s="102">
        <v>4.0796637284461132</v>
      </c>
      <c r="D52" s="102">
        <v>3.8673699451942332</v>
      </c>
      <c r="E52" s="102">
        <v>4.0915124725044469</v>
      </c>
      <c r="F52" s="102">
        <v>4.4858467346941175</v>
      </c>
      <c r="G52" s="102">
        <v>4.7780000715758479</v>
      </c>
      <c r="H52" s="102">
        <v>4.7834678762271228</v>
      </c>
      <c r="I52" s="102">
        <v>4.6719969395618657</v>
      </c>
      <c r="J52" s="102">
        <v>4.8567078407063651</v>
      </c>
      <c r="K52" s="102">
        <v>4.7381192290804659</v>
      </c>
      <c r="L52" s="102">
        <v>4.6350670624761543</v>
      </c>
      <c r="M52" s="102">
        <v>4.7952484700618276</v>
      </c>
      <c r="N52" s="102">
        <v>4.7825927296685826</v>
      </c>
      <c r="O52" s="102">
        <v>4.0205715791044696</v>
      </c>
      <c r="P52" s="102">
        <v>4.1004088102015785</v>
      </c>
      <c r="Q52" s="102">
        <v>4.6038313414108405</v>
      </c>
      <c r="R52" s="102">
        <v>5.2381896642723227</v>
      </c>
      <c r="S52" s="102">
        <v>5.5542646010552819</v>
      </c>
      <c r="T52" s="102">
        <v>5.2319475510221585</v>
      </c>
      <c r="U52" s="102">
        <v>5.2081972849906446</v>
      </c>
      <c r="V52" s="102">
        <v>4.5298029453707302</v>
      </c>
      <c r="W52" s="102">
        <v>4.9158516283520264</v>
      </c>
      <c r="DA52" s="131" t="s">
        <v>2962</v>
      </c>
    </row>
    <row r="53" spans="1:105" ht="12" customHeight="1" x14ac:dyDescent="0.25">
      <c r="A53" s="103" t="s">
        <v>52</v>
      </c>
      <c r="B53" s="105">
        <v>5.624135131398063</v>
      </c>
      <c r="C53" s="105">
        <v>5.5576144879917555</v>
      </c>
      <c r="D53" s="105">
        <v>5.0647592162857213</v>
      </c>
      <c r="E53" s="105">
        <v>5.1989384408945902</v>
      </c>
      <c r="F53" s="105">
        <v>6.3497100188603204</v>
      </c>
      <c r="G53" s="105">
        <v>6.5261543437450795</v>
      </c>
      <c r="H53" s="105">
        <v>6.3713743230377826</v>
      </c>
      <c r="I53" s="105">
        <v>5.6541614768198896</v>
      </c>
      <c r="J53" s="105">
        <v>7.1540149692687951</v>
      </c>
      <c r="K53" s="105">
        <v>6.6883404276804406</v>
      </c>
      <c r="L53" s="105">
        <v>6.4842386704488479</v>
      </c>
      <c r="M53" s="105">
        <v>7.0112300817667039</v>
      </c>
      <c r="N53" s="105">
        <v>6.7500937030475434</v>
      </c>
      <c r="O53" s="105">
        <v>7.4284395659079836</v>
      </c>
      <c r="P53" s="105">
        <v>8.2028768902920515</v>
      </c>
      <c r="Q53" s="105">
        <v>8.1937386780982866</v>
      </c>
      <c r="R53" s="105">
        <v>6.8916282120235222</v>
      </c>
      <c r="S53" s="105">
        <v>6.6803906543366498</v>
      </c>
      <c r="T53" s="105">
        <v>6.9890810930639331</v>
      </c>
      <c r="U53" s="105">
        <v>6.7676840446556907</v>
      </c>
      <c r="V53" s="105">
        <v>7.3885039241910775</v>
      </c>
      <c r="W53" s="105">
        <v>7.1590915197967417</v>
      </c>
      <c r="DA53" s="132" t="s">
        <v>2963</v>
      </c>
    </row>
    <row r="54" spans="1:105" ht="12" customHeight="1" x14ac:dyDescent="0.25">
      <c r="A54" s="106" t="s">
        <v>122</v>
      </c>
      <c r="B54" s="102">
        <v>10.024154374509395</v>
      </c>
      <c r="C54" s="102">
        <v>9.5497101529294461</v>
      </c>
      <c r="D54" s="102">
        <v>9.6395028568695444</v>
      </c>
      <c r="E54" s="102">
        <v>9.7634332283687169</v>
      </c>
      <c r="F54" s="102">
        <v>10.251300740033299</v>
      </c>
      <c r="G54" s="102">
        <v>10.697939593813549</v>
      </c>
      <c r="H54" s="102">
        <v>11.215887520072469</v>
      </c>
      <c r="I54" s="102">
        <v>11.476182771348407</v>
      </c>
      <c r="J54" s="102">
        <v>10.922203680615112</v>
      </c>
      <c r="K54" s="102">
        <v>11.478842502912812</v>
      </c>
      <c r="L54" s="102">
        <v>11.299481692392458</v>
      </c>
      <c r="M54" s="102">
        <v>11.134714903214647</v>
      </c>
      <c r="N54" s="102">
        <v>11.700783608307924</v>
      </c>
      <c r="O54" s="102">
        <v>11.726571546852481</v>
      </c>
      <c r="P54" s="102">
        <v>12.156367409100703</v>
      </c>
      <c r="Q54" s="102">
        <v>12.081246977428592</v>
      </c>
      <c r="R54" s="102">
        <v>12.24988633530236</v>
      </c>
      <c r="S54" s="102">
        <v>12.303033503062553</v>
      </c>
      <c r="T54" s="102">
        <v>12.409235093351329</v>
      </c>
      <c r="U54" s="102">
        <v>12.486281250923387</v>
      </c>
      <c r="V54" s="102">
        <v>11.75637523492566</v>
      </c>
      <c r="W54" s="102">
        <v>11.859605840641171</v>
      </c>
      <c r="DA54" s="131" t="s">
        <v>2964</v>
      </c>
    </row>
    <row r="55" spans="1:105" ht="12" customHeight="1" x14ac:dyDescent="0.25">
      <c r="A55" s="107" t="s">
        <v>121</v>
      </c>
      <c r="B55" s="105">
        <v>10.024154374509395</v>
      </c>
      <c r="C55" s="105">
        <v>9.5498720088187561</v>
      </c>
      <c r="D55" s="105">
        <v>9.6391526331134916</v>
      </c>
      <c r="E55" s="105">
        <v>9.7610813552795435</v>
      </c>
      <c r="F55" s="105">
        <v>10.250260460505404</v>
      </c>
      <c r="G55" s="105">
        <v>10.697683031087339</v>
      </c>
      <c r="H55" s="105">
        <v>11.21634238959847</v>
      </c>
      <c r="I55" s="105">
        <v>11.474893283631285</v>
      </c>
      <c r="J55" s="105">
        <v>10.917475541879721</v>
      </c>
      <c r="K55" s="105">
        <v>11.467994201420243</v>
      </c>
      <c r="L55" s="105">
        <v>11.28924447188256</v>
      </c>
      <c r="M55" s="105">
        <v>11.127461197611602</v>
      </c>
      <c r="N55" s="105">
        <v>11.699177850865471</v>
      </c>
      <c r="O55" s="105">
        <v>11.727282154139813</v>
      </c>
      <c r="P55" s="105">
        <v>12.153018432645174</v>
      </c>
      <c r="Q55" s="105">
        <v>12.075384348694744</v>
      </c>
      <c r="R55" s="105">
        <v>12.239438529395235</v>
      </c>
      <c r="S55" s="105">
        <v>12.291289917735918</v>
      </c>
      <c r="T55" s="105">
        <v>12.402530303951968</v>
      </c>
      <c r="U55" s="105">
        <v>12.484428220414957</v>
      </c>
      <c r="V55" s="105">
        <v>11.756755308520956</v>
      </c>
      <c r="W55" s="105">
        <v>11.860728899859259</v>
      </c>
      <c r="DA55" s="132" t="s">
        <v>2965</v>
      </c>
    </row>
    <row r="56" spans="1:105" ht="12" customHeight="1" x14ac:dyDescent="0.25">
      <c r="A56" s="108" t="s">
        <v>53</v>
      </c>
      <c r="B56" s="99">
        <v>4.3445329260752903</v>
      </c>
      <c r="C56" s="99">
        <v>4.0426666527619801</v>
      </c>
      <c r="D56" s="99">
        <v>4.173625495259234</v>
      </c>
      <c r="E56" s="99">
        <v>4.2991378634115547</v>
      </c>
      <c r="F56" s="99">
        <v>4.2432589256080373</v>
      </c>
      <c r="G56" s="99">
        <v>4.521457883329858</v>
      </c>
      <c r="H56" s="99">
        <v>4.8099366583753183</v>
      </c>
      <c r="I56" s="99">
        <v>5.1939616835211808</v>
      </c>
      <c r="J56" s="99">
        <v>4.4103934290320579</v>
      </c>
      <c r="K56" s="99">
        <v>4.7552021472314294</v>
      </c>
      <c r="L56" s="99">
        <v>4.70598579537186</v>
      </c>
      <c r="M56" s="99">
        <v>4.5167439916780632</v>
      </c>
      <c r="N56" s="99">
        <v>4.8510483039492316</v>
      </c>
      <c r="O56" s="99">
        <v>4.1188707721891387</v>
      </c>
      <c r="P56" s="99">
        <v>4.0504930802887884</v>
      </c>
      <c r="Q56" s="99">
        <v>4.3390281605621839</v>
      </c>
      <c r="R56" s="99">
        <v>5.2860582284611546</v>
      </c>
      <c r="S56" s="99">
        <v>5.581408641412974</v>
      </c>
      <c r="T56" s="99">
        <v>5.3119449957984104</v>
      </c>
      <c r="U56" s="99">
        <v>5.4324164109138913</v>
      </c>
      <c r="V56" s="99">
        <v>4.4704624774219219</v>
      </c>
      <c r="W56" s="99">
        <v>4.82567214562311</v>
      </c>
      <c r="DA56" s="63" t="s">
        <v>2966</v>
      </c>
    </row>
    <row r="57" spans="1:105" ht="12" customHeight="1" x14ac:dyDescent="0.25">
      <c r="A57" s="108" t="s">
        <v>52</v>
      </c>
      <c r="B57" s="99">
        <v>5.6796214484341041</v>
      </c>
      <c r="C57" s="99">
        <v>5.5072053560567769</v>
      </c>
      <c r="D57" s="99">
        <v>5.4655271378542567</v>
      </c>
      <c r="E57" s="99">
        <v>5.4619434918679888</v>
      </c>
      <c r="F57" s="99">
        <v>6.0070015348973671</v>
      </c>
      <c r="G57" s="99">
        <v>6.1762251477574841</v>
      </c>
      <c r="H57" s="99">
        <v>6.4064057312231508</v>
      </c>
      <c r="I57" s="99">
        <v>6.2809316001101072</v>
      </c>
      <c r="J57" s="99">
        <v>6.507082112847665</v>
      </c>
      <c r="K57" s="99">
        <v>6.7127920541888129</v>
      </c>
      <c r="L57" s="99">
        <v>6.5832586765106997</v>
      </c>
      <c r="M57" s="99">
        <v>6.6107172059335371</v>
      </c>
      <c r="N57" s="99">
        <v>6.8481295469162413</v>
      </c>
      <c r="O57" s="99">
        <v>7.6084113819506749</v>
      </c>
      <c r="P57" s="99">
        <v>8.1025253523563876</v>
      </c>
      <c r="Q57" s="99">
        <v>7.7363561881325591</v>
      </c>
      <c r="R57" s="99">
        <v>6.9533803009340778</v>
      </c>
      <c r="S57" s="99">
        <v>6.7098812763229434</v>
      </c>
      <c r="T57" s="99">
        <v>7.0905853081535559</v>
      </c>
      <c r="U57" s="99">
        <v>7.0520118095010673</v>
      </c>
      <c r="V57" s="99">
        <v>7.2862928310990336</v>
      </c>
      <c r="W57" s="99">
        <v>7.0350567542361508</v>
      </c>
      <c r="DA57" s="63" t="s">
        <v>2967</v>
      </c>
    </row>
    <row r="58" spans="1:105" ht="12" customHeight="1" x14ac:dyDescent="0.25">
      <c r="A58" s="121" t="s">
        <v>54</v>
      </c>
      <c r="B58" s="123">
        <v>1.8521724654839948</v>
      </c>
      <c r="C58" s="123">
        <v>1.8405485102901697</v>
      </c>
      <c r="D58" s="123">
        <v>1.8070401937913703</v>
      </c>
      <c r="E58" s="123">
        <v>1.9630067519367171</v>
      </c>
      <c r="F58" s="123">
        <v>1.9807828907561758</v>
      </c>
      <c r="G58" s="123">
        <v>2.064194978224525</v>
      </c>
      <c r="H58" s="123">
        <v>2.0074291107593161</v>
      </c>
      <c r="I58" s="123">
        <v>1.9703418194232851</v>
      </c>
      <c r="J58" s="123">
        <v>1.7224435652404033</v>
      </c>
      <c r="K58" s="123">
        <v>1.7887959023156428</v>
      </c>
      <c r="L58" s="123">
        <v>1.780139513284184</v>
      </c>
      <c r="M58" s="123">
        <v>1.6829890227922559</v>
      </c>
      <c r="N58" s="123">
        <v>1.7651419050800976</v>
      </c>
      <c r="O58" s="123">
        <v>1.7805557085920634</v>
      </c>
      <c r="P58" s="123">
        <v>1.8133717845656607</v>
      </c>
      <c r="Q58" s="123">
        <v>1.8988428734762763</v>
      </c>
      <c r="R58" s="123">
        <v>1.9056344263284397</v>
      </c>
      <c r="S58" s="123">
        <v>1.9123711673170103</v>
      </c>
      <c r="T58" s="123">
        <v>1.9128456397529647</v>
      </c>
      <c r="U58" s="123">
        <v>1.8932895860027517</v>
      </c>
      <c r="V58" s="123">
        <v>1.9797458437082658</v>
      </c>
      <c r="W58" s="123">
        <v>1.9882138411735568</v>
      </c>
      <c r="DA58" s="130" t="s">
        <v>2968</v>
      </c>
    </row>
    <row r="59" spans="1:105" ht="12" customHeight="1" x14ac:dyDescent="0.25">
      <c r="A59" s="97" t="s">
        <v>50</v>
      </c>
      <c r="B59" s="99">
        <v>1.8569321404145487</v>
      </c>
      <c r="C59" s="99">
        <v>1.7998946940729088</v>
      </c>
      <c r="D59" s="99">
        <v>1.7908313203444535</v>
      </c>
      <c r="E59" s="99">
        <v>1.994971486565785</v>
      </c>
      <c r="F59" s="99">
        <v>1.986512419026879</v>
      </c>
      <c r="G59" s="99">
        <v>1.954685284207375</v>
      </c>
      <c r="H59" s="99">
        <v>2.0351651162345568</v>
      </c>
      <c r="I59" s="99">
        <v>2.0030337968529488</v>
      </c>
      <c r="J59" s="99">
        <v>1.6995335934249762</v>
      </c>
      <c r="K59" s="99">
        <v>1.8247258552249281</v>
      </c>
      <c r="L59" s="99">
        <v>1.7516597825418183</v>
      </c>
      <c r="M59" s="99">
        <v>1.7447411170493867</v>
      </c>
      <c r="N59" s="99">
        <v>1.7611527733401693</v>
      </c>
      <c r="O59" s="99">
        <v>1.7439637387580642</v>
      </c>
      <c r="P59" s="99">
        <v>1.9001517831328494</v>
      </c>
      <c r="Q59" s="99">
        <v>1.8276974556425696</v>
      </c>
      <c r="R59" s="99">
        <v>1.954346561237664</v>
      </c>
      <c r="S59" s="99">
        <v>1.9219347737689216</v>
      </c>
      <c r="T59" s="99">
        <v>1.9054309524087134</v>
      </c>
      <c r="U59" s="99">
        <v>1.9791164068947937</v>
      </c>
      <c r="V59" s="99">
        <v>1.902346250488739</v>
      </c>
      <c r="W59" s="99">
        <v>1.9885689309940002</v>
      </c>
      <c r="DA59" s="63" t="s">
        <v>2969</v>
      </c>
    </row>
    <row r="60" spans="1:105" ht="12" customHeight="1" x14ac:dyDescent="0.25">
      <c r="A60" s="109" t="s">
        <v>120</v>
      </c>
      <c r="B60" s="110">
        <v>1.8519893021105613</v>
      </c>
      <c r="C60" s="110">
        <v>1.8421666604948672</v>
      </c>
      <c r="D60" s="110">
        <v>1.8077314540995426</v>
      </c>
      <c r="E60" s="110">
        <v>1.9615601022483733</v>
      </c>
      <c r="F60" s="110">
        <v>1.9805030424821772</v>
      </c>
      <c r="G60" s="110">
        <v>2.0699352709607153</v>
      </c>
      <c r="H60" s="110">
        <v>2.0058229556232954</v>
      </c>
      <c r="I60" s="110">
        <v>1.9683192952710329</v>
      </c>
      <c r="J60" s="110">
        <v>1.7239361976663707</v>
      </c>
      <c r="K60" s="110">
        <v>1.7862919735110578</v>
      </c>
      <c r="L60" s="110">
        <v>1.7822020697074994</v>
      </c>
      <c r="M60" s="110">
        <v>1.6783077735696372</v>
      </c>
      <c r="N60" s="110">
        <v>1.7654517437349757</v>
      </c>
      <c r="O60" s="110">
        <v>1.7834124456365128</v>
      </c>
      <c r="P60" s="110">
        <v>1.8065264391307017</v>
      </c>
      <c r="Q60" s="110">
        <v>1.9044330296302849</v>
      </c>
      <c r="R60" s="110">
        <v>1.9017837206157886</v>
      </c>
      <c r="S60" s="110">
        <v>1.911612366921541</v>
      </c>
      <c r="T60" s="110">
        <v>1.9134278882771572</v>
      </c>
      <c r="U60" s="110">
        <v>1.886720455108684</v>
      </c>
      <c r="V60" s="110">
        <v>1.9852575941334945</v>
      </c>
      <c r="W60" s="110">
        <v>1.9881896402432466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93.551251500834837</v>
      </c>
      <c r="C62" s="118">
        <f t="shared" si="21"/>
        <v>99.251545749061776</v>
      </c>
      <c r="D62" s="118">
        <f t="shared" si="21"/>
        <v>93.596162619006392</v>
      </c>
      <c r="E62" s="118">
        <f t="shared" si="21"/>
        <v>96.932320965479633</v>
      </c>
      <c r="F62" s="118">
        <f t="shared" si="21"/>
        <v>93.087705877842879</v>
      </c>
      <c r="G62" s="118">
        <f t="shared" si="21"/>
        <v>89.736482291270377</v>
      </c>
      <c r="H62" s="118">
        <f t="shared" si="21"/>
        <v>88.713718867206012</v>
      </c>
      <c r="I62" s="118">
        <f t="shared" si="21"/>
        <v>82.95607938567737</v>
      </c>
      <c r="J62" s="118">
        <f t="shared" si="21"/>
        <v>89.148730073643819</v>
      </c>
      <c r="K62" s="118">
        <f t="shared" si="21"/>
        <v>88.720774002821884</v>
      </c>
      <c r="L62" s="118">
        <f t="shared" si="21"/>
        <v>102.18306353884218</v>
      </c>
      <c r="M62" s="118">
        <f t="shared" si="21"/>
        <v>79.952086904530773</v>
      </c>
      <c r="N62" s="118">
        <f t="shared" si="21"/>
        <v>90.653338852155599</v>
      </c>
      <c r="O62" s="118">
        <f t="shared" si="21"/>
        <v>100.42868976220578</v>
      </c>
      <c r="P62" s="118">
        <f t="shared" si="21"/>
        <v>78.501045939781491</v>
      </c>
      <c r="Q62" s="118">
        <f t="shared" si="21"/>
        <v>86.311815903390368</v>
      </c>
      <c r="R62" s="118">
        <f t="shared" ref="R62:V62" si="22">R63+R66+R68+R77</f>
        <v>92.417447620621203</v>
      </c>
      <c r="S62" s="118">
        <f t="shared" si="22"/>
        <v>91.42005436465746</v>
      </c>
      <c r="T62" s="118">
        <f t="shared" si="22"/>
        <v>91.974069176181402</v>
      </c>
      <c r="U62" s="118">
        <f t="shared" si="22"/>
        <v>91.75776239936296</v>
      </c>
      <c r="V62" s="118">
        <f t="shared" si="22"/>
        <v>88.23487472923668</v>
      </c>
      <c r="W62" s="118">
        <f t="shared" ref="W62" si="23">W63+W66+W68+W77</f>
        <v>102.85065390024671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81.935281604435787</v>
      </c>
      <c r="C63" s="123">
        <f t="shared" si="24"/>
        <v>87.694668861190507</v>
      </c>
      <c r="D63" s="123">
        <f t="shared" si="24"/>
        <v>82.16599540972156</v>
      </c>
      <c r="E63" s="123">
        <f t="shared" si="24"/>
        <v>85.510372480133427</v>
      </c>
      <c r="F63" s="123">
        <f t="shared" si="24"/>
        <v>80.409391316666031</v>
      </c>
      <c r="G63" s="123">
        <f t="shared" si="24"/>
        <v>76.887708803606884</v>
      </c>
      <c r="H63" s="123">
        <f t="shared" si="24"/>
        <v>75.262828438235175</v>
      </c>
      <c r="I63" s="123">
        <f t="shared" si="24"/>
        <v>70.100741308334065</v>
      </c>
      <c r="J63" s="123">
        <f t="shared" si="24"/>
        <v>75.816960357903469</v>
      </c>
      <c r="K63" s="123">
        <f t="shared" si="24"/>
        <v>74.774630817492721</v>
      </c>
      <c r="L63" s="123">
        <f t="shared" si="24"/>
        <v>88.368875565310674</v>
      </c>
      <c r="M63" s="123">
        <f t="shared" si="24"/>
        <v>67.215758952177765</v>
      </c>
      <c r="N63" s="123">
        <f t="shared" si="24"/>
        <v>76.707868525706203</v>
      </c>
      <c r="O63" s="123">
        <f t="shared" si="24"/>
        <v>86.436732441011159</v>
      </c>
      <c r="P63" s="123">
        <f t="shared" si="24"/>
        <v>64.484453595266075</v>
      </c>
      <c r="Q63" s="123">
        <f t="shared" si="24"/>
        <v>72.309215780797288</v>
      </c>
      <c r="R63" s="123">
        <f t="shared" ref="R63:V63" si="25">SUM(R64:R65)</f>
        <v>77.622916912557272</v>
      </c>
      <c r="S63" s="123">
        <f t="shared" si="25"/>
        <v>76.85307696586932</v>
      </c>
      <c r="T63" s="123">
        <f t="shared" si="25"/>
        <v>77.29284384100481</v>
      </c>
      <c r="U63" s="123">
        <f t="shared" si="25"/>
        <v>76.824629997404955</v>
      </c>
      <c r="V63" s="123">
        <f t="shared" si="25"/>
        <v>74.388815183439064</v>
      </c>
      <c r="W63" s="123">
        <f t="shared" ref="W63" si="26">SUM(W64:W65)</f>
        <v>87.824087076270075</v>
      </c>
      <c r="DA63" s="130" t="s">
        <v>2972</v>
      </c>
    </row>
    <row r="64" spans="1:105" ht="12" customHeight="1" x14ac:dyDescent="0.25">
      <c r="A64" s="97" t="s">
        <v>217</v>
      </c>
      <c r="B64" s="99">
        <v>79.976809347540552</v>
      </c>
      <c r="C64" s="99">
        <v>85.643836454137798</v>
      </c>
      <c r="D64" s="99">
        <v>80.290712252211023</v>
      </c>
      <c r="E64" s="99">
        <v>83.59177142367372</v>
      </c>
      <c r="F64" s="99">
        <v>78.60646751146983</v>
      </c>
      <c r="G64" s="99">
        <v>75.190913501505136</v>
      </c>
      <c r="H64" s="99">
        <v>73.638694189649868</v>
      </c>
      <c r="I64" s="99">
        <v>68.608847143297339</v>
      </c>
      <c r="J64" s="99">
        <v>74.202449066223139</v>
      </c>
      <c r="K64" s="99">
        <v>73.2012254056431</v>
      </c>
      <c r="L64" s="99">
        <v>86.535066254082622</v>
      </c>
      <c r="M64" s="99">
        <v>65.839689748283448</v>
      </c>
      <c r="N64" s="99">
        <v>75.15124103020635</v>
      </c>
      <c r="O64" s="99">
        <v>84.699004721174205</v>
      </c>
      <c r="P64" s="99">
        <v>63.198657885948549</v>
      </c>
      <c r="Q64" s="99">
        <v>70.879455293813422</v>
      </c>
      <c r="R64" s="99">
        <v>76.095387087792119</v>
      </c>
      <c r="S64" s="99">
        <v>75.350493651190277</v>
      </c>
      <c r="T64" s="99">
        <v>75.786060639746594</v>
      </c>
      <c r="U64" s="99">
        <v>75.328341542998814</v>
      </c>
      <c r="V64" s="99">
        <v>72.963113141591109</v>
      </c>
      <c r="W64" s="99">
        <v>86.127371502911359</v>
      </c>
      <c r="DA64" s="63" t="s">
        <v>2973</v>
      </c>
    </row>
    <row r="65" spans="1:105" ht="12" customHeight="1" x14ac:dyDescent="0.25">
      <c r="A65" s="97" t="s">
        <v>53</v>
      </c>
      <c r="B65" s="99">
        <v>1.9584722568952349</v>
      </c>
      <c r="C65" s="99">
        <v>2.0508324070527157</v>
      </c>
      <c r="D65" s="99">
        <v>1.87528315751054</v>
      </c>
      <c r="E65" s="99">
        <v>1.9186010564597011</v>
      </c>
      <c r="F65" s="99">
        <v>1.8029238051962058</v>
      </c>
      <c r="G65" s="99">
        <v>1.6967953021017508</v>
      </c>
      <c r="H65" s="99">
        <v>1.6241342485853052</v>
      </c>
      <c r="I65" s="99">
        <v>1.4918941650367277</v>
      </c>
      <c r="J65" s="99">
        <v>1.6145112916803268</v>
      </c>
      <c r="K65" s="99">
        <v>1.5734054118496144</v>
      </c>
      <c r="L65" s="99">
        <v>1.8338093112280458</v>
      </c>
      <c r="M65" s="99">
        <v>1.3760692038943183</v>
      </c>
      <c r="N65" s="99">
        <v>1.5566274954998558</v>
      </c>
      <c r="O65" s="99">
        <v>1.737727719836951</v>
      </c>
      <c r="P65" s="99">
        <v>1.2857957093175194</v>
      </c>
      <c r="Q65" s="99">
        <v>1.4297604869838596</v>
      </c>
      <c r="R65" s="99">
        <v>1.5275298247651492</v>
      </c>
      <c r="S65" s="99">
        <v>1.5025833146790408</v>
      </c>
      <c r="T65" s="99">
        <v>1.5067832012582159</v>
      </c>
      <c r="U65" s="99">
        <v>1.496288454406141</v>
      </c>
      <c r="V65" s="99">
        <v>1.4257020418479576</v>
      </c>
      <c r="W65" s="99">
        <v>1.6967155733587234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3.1041321453476888E-2</v>
      </c>
      <c r="C66" s="123">
        <f t="shared" si="27"/>
        <v>4.113859748919424E-2</v>
      </c>
      <c r="D66" s="123">
        <f t="shared" si="27"/>
        <v>5.0467717940534881E-2</v>
      </c>
      <c r="E66" s="123">
        <f t="shared" si="27"/>
        <v>0.15108358425430682</v>
      </c>
      <c r="F66" s="123">
        <f t="shared" si="27"/>
        <v>7.4021483294862911E-2</v>
      </c>
      <c r="G66" s="123">
        <f t="shared" si="27"/>
        <v>0.10439433190884911</v>
      </c>
      <c r="H66" s="123">
        <f t="shared" si="27"/>
        <v>0.26836930498530193</v>
      </c>
      <c r="I66" s="123">
        <f t="shared" si="27"/>
        <v>0.13596052173362039</v>
      </c>
      <c r="J66" s="123">
        <f t="shared" si="27"/>
        <v>0.16923877005912225</v>
      </c>
      <c r="K66" s="123">
        <f t="shared" si="27"/>
        <v>0.19750571517904783</v>
      </c>
      <c r="L66" s="123">
        <f t="shared" si="27"/>
        <v>0.28749659103619501</v>
      </c>
      <c r="M66" s="123">
        <f t="shared" si="27"/>
        <v>0.23071490271998962</v>
      </c>
      <c r="N66" s="123">
        <f t="shared" si="27"/>
        <v>0.24460313508715548</v>
      </c>
      <c r="O66" s="123">
        <f t="shared" si="27"/>
        <v>0.27294056540660694</v>
      </c>
      <c r="P66" s="123">
        <f t="shared" si="27"/>
        <v>0.23080383635922219</v>
      </c>
      <c r="Q66" s="123">
        <f t="shared" si="27"/>
        <v>0.34964975297996542</v>
      </c>
      <c r="R66" s="123">
        <f t="shared" si="27"/>
        <v>0.33108764745227576</v>
      </c>
      <c r="S66" s="123">
        <f t="shared" si="27"/>
        <v>0.34256213094703342</v>
      </c>
      <c r="T66" s="123">
        <f t="shared" si="27"/>
        <v>0.35541939380584314</v>
      </c>
      <c r="U66" s="123">
        <f t="shared" si="27"/>
        <v>0.37352046362139746</v>
      </c>
      <c r="V66" s="123">
        <f t="shared" si="27"/>
        <v>0.58696819826676827</v>
      </c>
      <c r="W66" s="123">
        <f t="shared" si="27"/>
        <v>0.58984015538853896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3.1041321453476888E-2</v>
      </c>
      <c r="C67" s="99">
        <f>RES_hhdet_tesh!C67/RES_summary!C$19</f>
        <v>4.113859748919424E-2</v>
      </c>
      <c r="D67" s="99">
        <f>RES_hhdet_tesh!D67/RES_summary!D$19</f>
        <v>5.0467717940534881E-2</v>
      </c>
      <c r="E67" s="99">
        <f>RES_hhdet_tesh!E67/RES_summary!E$19</f>
        <v>0.15108358425430682</v>
      </c>
      <c r="F67" s="99">
        <f>RES_hhdet_tesh!F67/RES_summary!F$19</f>
        <v>7.4021483294862911E-2</v>
      </c>
      <c r="G67" s="99">
        <f>RES_hhdet_tesh!G67/RES_summary!G$19</f>
        <v>0.10439433190884911</v>
      </c>
      <c r="H67" s="99">
        <f>RES_hhdet_tesh!H67/RES_summary!H$19</f>
        <v>0.26836930498530193</v>
      </c>
      <c r="I67" s="99">
        <f>RES_hhdet_tesh!I67/RES_summary!I$19</f>
        <v>0.13596052173362039</v>
      </c>
      <c r="J67" s="99">
        <f>RES_hhdet_tesh!J67/RES_summary!J$19</f>
        <v>0.16923877005912225</v>
      </c>
      <c r="K67" s="99">
        <f>RES_hhdet_tesh!K67/RES_summary!K$19</f>
        <v>0.19750571517904783</v>
      </c>
      <c r="L67" s="99">
        <f>RES_hhdet_tesh!L67/RES_summary!L$19</f>
        <v>0.28749659103619501</v>
      </c>
      <c r="M67" s="99">
        <f>RES_hhdet_tesh!M67/RES_summary!M$19</f>
        <v>0.23071490271998962</v>
      </c>
      <c r="N67" s="99">
        <f>RES_hhdet_tesh!N67/RES_summary!N$19</f>
        <v>0.24460313508715548</v>
      </c>
      <c r="O67" s="99">
        <f>RES_hhdet_tesh!O67/RES_summary!O$19</f>
        <v>0.27294056540660694</v>
      </c>
      <c r="P67" s="99">
        <f>RES_hhdet_tesh!P67/RES_summary!P$19</f>
        <v>0.23080383635922219</v>
      </c>
      <c r="Q67" s="99">
        <f>RES_hhdet_tesh!Q67/RES_summary!Q$19</f>
        <v>0.34964975297996542</v>
      </c>
      <c r="R67" s="99">
        <f>RES_hhdet_tesh!R67/RES_summary!R$19</f>
        <v>0.33108764745227576</v>
      </c>
      <c r="S67" s="99">
        <f>RES_hhdet_tesh!S67/RES_summary!S$19</f>
        <v>0.34256213094703342</v>
      </c>
      <c r="T67" s="99">
        <f>RES_hhdet_tesh!T67/RES_summary!T$19</f>
        <v>0.35541939380584314</v>
      </c>
      <c r="U67" s="99">
        <f>RES_hhdet_tesh!U67/RES_summary!U$19</f>
        <v>0.37352046362139746</v>
      </c>
      <c r="V67" s="99">
        <f>RES_hhdet_tesh!V67/RES_summary!V$19</f>
        <v>0.58696819826676827</v>
      </c>
      <c r="W67" s="99">
        <f>RES_hhdet_tesh!W67/RES_summary!W$19</f>
        <v>0.58984015538853896</v>
      </c>
      <c r="DA67" s="63" t="s">
        <v>2976</v>
      </c>
    </row>
    <row r="68" spans="1:105" ht="12" customHeight="1" x14ac:dyDescent="0.25">
      <c r="A68" s="121" t="s">
        <v>55</v>
      </c>
      <c r="B68" s="123">
        <v>9.7631743768627892</v>
      </c>
      <c r="C68" s="123">
        <v>9.6611469699581836</v>
      </c>
      <c r="D68" s="123">
        <v>9.568706653125151</v>
      </c>
      <c r="E68" s="123">
        <v>9.3524507638640415</v>
      </c>
      <c r="F68" s="123">
        <v>10.595243008760674</v>
      </c>
      <c r="G68" s="123">
        <v>10.691623857079525</v>
      </c>
      <c r="H68" s="123">
        <v>11.142802834716665</v>
      </c>
      <c r="I68" s="123">
        <v>10.695209729209122</v>
      </c>
      <c r="J68" s="123">
        <v>11.503154669321791</v>
      </c>
      <c r="K68" s="123">
        <v>11.956416773567243</v>
      </c>
      <c r="L68" s="123">
        <v>11.717094776966528</v>
      </c>
      <c r="M68" s="123">
        <v>10.840449787459944</v>
      </c>
      <c r="N68" s="123">
        <v>11.915934565889344</v>
      </c>
      <c r="O68" s="123">
        <v>11.9286918691641</v>
      </c>
      <c r="P68" s="123">
        <v>11.978754492489539</v>
      </c>
      <c r="Q68" s="123">
        <v>11.766078757448987</v>
      </c>
      <c r="R68" s="123">
        <v>12.509472801999777</v>
      </c>
      <c r="S68" s="123">
        <v>12.299585349635986</v>
      </c>
      <c r="T68" s="123">
        <v>12.428638611624184</v>
      </c>
      <c r="U68" s="123">
        <v>12.712446357585884</v>
      </c>
      <c r="V68" s="123">
        <v>11.269257201471428</v>
      </c>
      <c r="W68" s="123">
        <v>12.447948841028245</v>
      </c>
      <c r="DA68" s="130" t="s">
        <v>2977</v>
      </c>
    </row>
    <row r="69" spans="1:105" ht="12" customHeight="1" x14ac:dyDescent="0.25">
      <c r="A69" s="97" t="s">
        <v>134</v>
      </c>
      <c r="B69" s="99">
        <v>9.6962417905942075</v>
      </c>
      <c r="C69" s="99">
        <v>9.6931408371388166</v>
      </c>
      <c r="D69" s="99">
        <v>9.5494131267432056</v>
      </c>
      <c r="E69" s="99">
        <v>9.244422614312052</v>
      </c>
      <c r="F69" s="99">
        <v>10.685429293286111</v>
      </c>
      <c r="G69" s="99">
        <v>10.691309246115251</v>
      </c>
      <c r="H69" s="99">
        <v>11.12783826947531</v>
      </c>
      <c r="I69" s="99">
        <v>10.559343142486064</v>
      </c>
      <c r="J69" s="99">
        <v>11.552765778519335</v>
      </c>
      <c r="K69" s="99">
        <v>11.97886412817242</v>
      </c>
      <c r="L69" s="99">
        <v>11.724832082255336</v>
      </c>
      <c r="M69" s="99">
        <v>10.835364486739604</v>
      </c>
      <c r="N69" s="99">
        <v>11.919822712441965</v>
      </c>
      <c r="O69" s="99">
        <v>11.933190105700074</v>
      </c>
      <c r="P69" s="99">
        <v>11.977172496198074</v>
      </c>
      <c r="Q69" s="99">
        <v>11.760082996715763</v>
      </c>
      <c r="R69" s="99">
        <v>12.518840527990692</v>
      </c>
      <c r="S69" s="99">
        <v>12.303011299354113</v>
      </c>
      <c r="T69" s="99">
        <v>12.431669544823734</v>
      </c>
      <c r="U69" s="99">
        <v>12.718262945091857</v>
      </c>
      <c r="V69" s="99">
        <v>11.260017528108968</v>
      </c>
      <c r="W69" s="99">
        <v>12.467222035222665</v>
      </c>
      <c r="DA69" s="63" t="s">
        <v>2978</v>
      </c>
    </row>
    <row r="70" spans="1:105" ht="12" customHeight="1" x14ac:dyDescent="0.25">
      <c r="A70" s="97" t="s">
        <v>133</v>
      </c>
      <c r="B70" s="99">
        <v>9.6962417905942093</v>
      </c>
      <c r="C70" s="99">
        <v>9.6918849591253977</v>
      </c>
      <c r="D70" s="99">
        <v>9.5478052699290341</v>
      </c>
      <c r="E70" s="99">
        <v>9.2416658989014806</v>
      </c>
      <c r="F70" s="99">
        <v>10.682678350151949</v>
      </c>
      <c r="G70" s="99">
        <v>10.689436425140999</v>
      </c>
      <c r="H70" s="99">
        <v>11.124581734761913</v>
      </c>
      <c r="I70" s="99">
        <v>10.552350364522075</v>
      </c>
      <c r="J70" s="99">
        <v>11.545238012583605</v>
      </c>
      <c r="K70" s="99">
        <v>11.962861228056299</v>
      </c>
      <c r="L70" s="99">
        <v>11.709762988138028</v>
      </c>
      <c r="M70" s="99">
        <v>10.823935520303541</v>
      </c>
      <c r="N70" s="99">
        <v>11.909947558428202</v>
      </c>
      <c r="O70" s="99">
        <v>11.925342806875612</v>
      </c>
      <c r="P70" s="99">
        <v>11.966991299993712</v>
      </c>
      <c r="Q70" s="99">
        <v>11.744217517505755</v>
      </c>
      <c r="R70" s="99">
        <v>12.497470551315217</v>
      </c>
      <c r="S70" s="99">
        <v>12.285008110391459</v>
      </c>
      <c r="T70" s="99">
        <v>12.418792511861039</v>
      </c>
      <c r="U70" s="99">
        <v>12.710412872896406</v>
      </c>
      <c r="V70" s="99">
        <v>11.261501149362875</v>
      </c>
      <c r="W70" s="99">
        <v>12.459747066712763</v>
      </c>
      <c r="DA70" s="63" t="s">
        <v>2979</v>
      </c>
    </row>
    <row r="71" spans="1:105" ht="12" customHeight="1" x14ac:dyDescent="0.25">
      <c r="A71" s="100" t="s">
        <v>217</v>
      </c>
      <c r="B71" s="102">
        <v>4.2023733497262805</v>
      </c>
      <c r="C71" s="102">
        <v>4.1028239287334545</v>
      </c>
      <c r="D71" s="102">
        <v>4.1339692148165721</v>
      </c>
      <c r="E71" s="102">
        <v>4.069535687111971</v>
      </c>
      <c r="F71" s="102">
        <v>4.4229893317386253</v>
      </c>
      <c r="G71" s="102">
        <v>4.5180206844228685</v>
      </c>
      <c r="H71" s="102">
        <v>4.7703687885707646</v>
      </c>
      <c r="I71" s="102">
        <v>4.7735280061281706</v>
      </c>
      <c r="J71" s="102">
        <v>4.6670883846075233</v>
      </c>
      <c r="K71" s="102">
        <v>4.9645373295720603</v>
      </c>
      <c r="L71" s="102">
        <v>4.8850171484685392</v>
      </c>
      <c r="M71" s="102">
        <v>4.3913677595437761</v>
      </c>
      <c r="N71" s="102">
        <v>4.9400090928400555</v>
      </c>
      <c r="O71" s="102">
        <v>4.1900689339656312</v>
      </c>
      <c r="P71" s="102">
        <v>3.9860352638403271</v>
      </c>
      <c r="Q71" s="102">
        <v>4.2156589340509081</v>
      </c>
      <c r="R71" s="102">
        <v>5.4002799297325668</v>
      </c>
      <c r="S71" s="102">
        <v>5.5780653848070054</v>
      </c>
      <c r="T71" s="102">
        <v>5.3184391587134066</v>
      </c>
      <c r="U71" s="102">
        <v>5.5318596461712328</v>
      </c>
      <c r="V71" s="102">
        <v>4.278377314264536</v>
      </c>
      <c r="W71" s="102">
        <v>5.0755792539533271</v>
      </c>
      <c r="DA71" s="131" t="s">
        <v>2980</v>
      </c>
    </row>
    <row r="72" spans="1:105" ht="12" customHeight="1" x14ac:dyDescent="0.25">
      <c r="A72" s="103" t="s">
        <v>52</v>
      </c>
      <c r="B72" s="105">
        <v>5.4938684408679261</v>
      </c>
      <c r="C72" s="105">
        <v>5.5890610303919424</v>
      </c>
      <c r="D72" s="105">
        <v>5.4138360551124638</v>
      </c>
      <c r="E72" s="105">
        <v>5.1721302117895078</v>
      </c>
      <c r="F72" s="105">
        <v>6.2596890184133231</v>
      </c>
      <c r="G72" s="105">
        <v>6.1714157407181292</v>
      </c>
      <c r="H72" s="105">
        <v>6.354212946191149</v>
      </c>
      <c r="I72" s="105">
        <v>5.7788223583939038</v>
      </c>
      <c r="J72" s="105">
        <v>6.8781496279760805</v>
      </c>
      <c r="K72" s="105">
        <v>6.9983238984842373</v>
      </c>
      <c r="L72" s="105">
        <v>6.824745839669486</v>
      </c>
      <c r="M72" s="105">
        <v>6.4325677607597687</v>
      </c>
      <c r="N72" s="105">
        <v>6.9699384655881493</v>
      </c>
      <c r="O72" s="105">
        <v>7.7352738729099828</v>
      </c>
      <c r="P72" s="105">
        <v>7.9809560361533851</v>
      </c>
      <c r="Q72" s="105">
        <v>7.5285585834548465</v>
      </c>
      <c r="R72" s="105">
        <v>7.0971906215826506</v>
      </c>
      <c r="S72" s="105">
        <v>6.7069427255844509</v>
      </c>
      <c r="T72" s="105">
        <v>7.1003533531476348</v>
      </c>
      <c r="U72" s="105">
        <v>7.178553226725171</v>
      </c>
      <c r="V72" s="105">
        <v>6.9831238350983398</v>
      </c>
      <c r="W72" s="105">
        <v>7.3841678127594372</v>
      </c>
      <c r="DA72" s="132" t="s">
        <v>2981</v>
      </c>
    </row>
    <row r="73" spans="1:105" ht="12" customHeight="1" x14ac:dyDescent="0.25">
      <c r="A73" s="106" t="s">
        <v>122</v>
      </c>
      <c r="B73" s="102">
        <v>10.024154374509395</v>
      </c>
      <c r="C73" s="102">
        <v>9.5484010299488702</v>
      </c>
      <c r="D73" s="102">
        <v>9.6373689771903841</v>
      </c>
      <c r="E73" s="102">
        <v>9.7618671277955311</v>
      </c>
      <c r="F73" s="102">
        <v>10.249131857040917</v>
      </c>
      <c r="G73" s="102">
        <v>10.692766947269874</v>
      </c>
      <c r="H73" s="102">
        <v>11.208211514474463</v>
      </c>
      <c r="I73" s="102">
        <v>11.468739763057414</v>
      </c>
      <c r="J73" s="102">
        <v>10.90991912644801</v>
      </c>
      <c r="K73" s="102">
        <v>11.467011434242131</v>
      </c>
      <c r="L73" s="102">
        <v>11.293352920176781</v>
      </c>
      <c r="M73" s="102">
        <v>11.14198423279433</v>
      </c>
      <c r="N73" s="102">
        <v>11.705013101953796</v>
      </c>
      <c r="O73" s="102">
        <v>11.702318432827209</v>
      </c>
      <c r="P73" s="102">
        <v>12.059121755218225</v>
      </c>
      <c r="Q73" s="102">
        <v>11.948179784823859</v>
      </c>
      <c r="R73" s="102">
        <v>12.049132921790576</v>
      </c>
      <c r="S73" s="102">
        <v>12.121824531574003</v>
      </c>
      <c r="T73" s="102">
        <v>12.262460723903043</v>
      </c>
      <c r="U73" s="102">
        <v>12.375826388286598</v>
      </c>
      <c r="V73" s="102">
        <v>11.639772876365885</v>
      </c>
      <c r="W73" s="102">
        <v>11.719317328383742</v>
      </c>
      <c r="DA73" s="131" t="s">
        <v>2982</v>
      </c>
    </row>
    <row r="74" spans="1:105" ht="12" customHeight="1" x14ac:dyDescent="0.25">
      <c r="A74" s="107" t="s">
        <v>121</v>
      </c>
      <c r="B74" s="105">
        <v>10.024154374509395</v>
      </c>
      <c r="C74" s="105">
        <v>9.546553133007242</v>
      </c>
      <c r="D74" s="105">
        <v>9.6361127758122649</v>
      </c>
      <c r="E74" s="105">
        <v>9.7606970264490514</v>
      </c>
      <c r="F74" s="105">
        <v>10.24976974551592</v>
      </c>
      <c r="G74" s="105">
        <v>10.695804010194633</v>
      </c>
      <c r="H74" s="105">
        <v>11.210836765861453</v>
      </c>
      <c r="I74" s="105">
        <v>11.478079722319073</v>
      </c>
      <c r="J74" s="105">
        <v>10.91365770994199</v>
      </c>
      <c r="K74" s="105">
        <v>11.479313206546429</v>
      </c>
      <c r="L74" s="105">
        <v>11.304897028398692</v>
      </c>
      <c r="M74" s="105">
        <v>11.128851777063598</v>
      </c>
      <c r="N74" s="105">
        <v>11.68091282783117</v>
      </c>
      <c r="O74" s="105">
        <v>11.675472923912009</v>
      </c>
      <c r="P74" s="105">
        <v>12.033705969865975</v>
      </c>
      <c r="Q74" s="105">
        <v>11.924408289025177</v>
      </c>
      <c r="R74" s="105">
        <v>12.063550911580398</v>
      </c>
      <c r="S74" s="105">
        <v>12.13948111398544</v>
      </c>
      <c r="T74" s="105">
        <v>12.273379159129837</v>
      </c>
      <c r="U74" s="105">
        <v>12.377274117674228</v>
      </c>
      <c r="V74" s="105">
        <v>11.644581499337235</v>
      </c>
      <c r="W74" s="105">
        <v>11.722413093166836</v>
      </c>
      <c r="DA74" s="132" t="s">
        <v>2983</v>
      </c>
    </row>
    <row r="75" spans="1:105" ht="12" customHeight="1" x14ac:dyDescent="0.25">
      <c r="A75" s="108" t="s">
        <v>53</v>
      </c>
      <c r="B75" s="99">
        <v>4.3445329260752903</v>
      </c>
      <c r="C75" s="99">
        <v>4.0412617010981791</v>
      </c>
      <c r="D75" s="99">
        <v>4.17230927728684</v>
      </c>
      <c r="E75" s="99">
        <v>4.2989685909132493</v>
      </c>
      <c r="F75" s="99">
        <v>4.2430557863056677</v>
      </c>
      <c r="G75" s="99">
        <v>4.520663700720073</v>
      </c>
      <c r="H75" s="99">
        <v>4.8075756657700603</v>
      </c>
      <c r="I75" s="99">
        <v>5.1954039836839954</v>
      </c>
      <c r="J75" s="99">
        <v>4.4088511181904417</v>
      </c>
      <c r="K75" s="99">
        <v>4.7598955710800315</v>
      </c>
      <c r="L75" s="99">
        <v>4.7125106526206881</v>
      </c>
      <c r="M75" s="99">
        <v>4.5173084413106634</v>
      </c>
      <c r="N75" s="99">
        <v>4.8434747368027509</v>
      </c>
      <c r="O75" s="99">
        <v>4.1006742692560536</v>
      </c>
      <c r="P75" s="99">
        <v>4.0107272963761069</v>
      </c>
      <c r="Q75" s="99">
        <v>4.2847781793143609</v>
      </c>
      <c r="R75" s="99">
        <v>5.2100945976784576</v>
      </c>
      <c r="S75" s="99">
        <v>5.5124730801524056</v>
      </c>
      <c r="T75" s="99">
        <v>5.2566301720788493</v>
      </c>
      <c r="U75" s="99">
        <v>5.3857898697581152</v>
      </c>
      <c r="V75" s="99">
        <v>4.4278088037044885</v>
      </c>
      <c r="W75" s="99">
        <v>4.7693967900955982</v>
      </c>
      <c r="DA75" s="63" t="s">
        <v>2984</v>
      </c>
    </row>
    <row r="76" spans="1:105" ht="12" customHeight="1" x14ac:dyDescent="0.25">
      <c r="A76" s="108" t="s">
        <v>52</v>
      </c>
      <c r="B76" s="99">
        <v>5.6796214484341041</v>
      </c>
      <c r="C76" s="99">
        <v>5.5052914319090629</v>
      </c>
      <c r="D76" s="99">
        <v>5.4638034985254267</v>
      </c>
      <c r="E76" s="99">
        <v>5.4617284355358029</v>
      </c>
      <c r="F76" s="99">
        <v>6.0067139592102512</v>
      </c>
      <c r="G76" s="99">
        <v>6.1751403094745605</v>
      </c>
      <c r="H76" s="99">
        <v>6.4032611000913935</v>
      </c>
      <c r="I76" s="99">
        <v>6.2826757386350778</v>
      </c>
      <c r="J76" s="99">
        <v>6.5048065917515485</v>
      </c>
      <c r="K76" s="99">
        <v>6.7194176354663977</v>
      </c>
      <c r="L76" s="99">
        <v>6.5923863757780046</v>
      </c>
      <c r="M76" s="99">
        <v>6.6115433357529358</v>
      </c>
      <c r="N76" s="99">
        <v>6.8374380910284183</v>
      </c>
      <c r="O76" s="99">
        <v>7.5747986546559565</v>
      </c>
      <c r="P76" s="99">
        <v>8.0229786734898649</v>
      </c>
      <c r="Q76" s="99">
        <v>7.6396301097108141</v>
      </c>
      <c r="R76" s="99">
        <v>6.8534563139019395</v>
      </c>
      <c r="S76" s="99">
        <v>6.6270080338330324</v>
      </c>
      <c r="T76" s="99">
        <v>7.0167489870509865</v>
      </c>
      <c r="U76" s="99">
        <v>6.9914842479161132</v>
      </c>
      <c r="V76" s="99">
        <v>7.2167726956327467</v>
      </c>
      <c r="W76" s="99">
        <v>6.9530163030712373</v>
      </c>
      <c r="DA76" s="63" t="s">
        <v>2985</v>
      </c>
    </row>
    <row r="77" spans="1:105" ht="12" customHeight="1" x14ac:dyDescent="0.25">
      <c r="A77" s="121" t="s">
        <v>54</v>
      </c>
      <c r="B77" s="123">
        <v>1.8217541980827903</v>
      </c>
      <c r="C77" s="123">
        <v>1.8545913204238966</v>
      </c>
      <c r="D77" s="123">
        <v>1.8109928382191494</v>
      </c>
      <c r="E77" s="123">
        <v>1.9184141372278494</v>
      </c>
      <c r="F77" s="123">
        <v>2.0090500691213125</v>
      </c>
      <c r="G77" s="123">
        <v>2.0527552986751298</v>
      </c>
      <c r="H77" s="123">
        <v>2.0397182892688739</v>
      </c>
      <c r="I77" s="123">
        <v>2.0241678264005638</v>
      </c>
      <c r="J77" s="123">
        <v>1.6593762763594346</v>
      </c>
      <c r="K77" s="123">
        <v>1.7922206965828777</v>
      </c>
      <c r="L77" s="123">
        <v>1.80959660552878</v>
      </c>
      <c r="M77" s="123">
        <v>1.6651632621730681</v>
      </c>
      <c r="N77" s="123">
        <v>1.7849326254728861</v>
      </c>
      <c r="O77" s="123">
        <v>1.7903248866239188</v>
      </c>
      <c r="P77" s="123">
        <v>1.80703401566665</v>
      </c>
      <c r="Q77" s="123">
        <v>1.8868716121641307</v>
      </c>
      <c r="R77" s="123">
        <v>1.953970258611871</v>
      </c>
      <c r="S77" s="123">
        <v>1.9248299182051136</v>
      </c>
      <c r="T77" s="123">
        <v>1.8971673297465628</v>
      </c>
      <c r="U77" s="123">
        <v>1.8471655807507097</v>
      </c>
      <c r="V77" s="123">
        <v>1.9898341460594104</v>
      </c>
      <c r="W77" s="123">
        <v>1.9887778275598416</v>
      </c>
      <c r="DA77" s="130" t="s">
        <v>2986</v>
      </c>
    </row>
    <row r="78" spans="1:105" ht="12" customHeight="1" x14ac:dyDescent="0.25">
      <c r="A78" s="97" t="s">
        <v>192</v>
      </c>
      <c r="B78" s="99">
        <v>1.8008761948194745</v>
      </c>
      <c r="C78" s="99">
        <v>1.8636305572017284</v>
      </c>
      <c r="D78" s="99">
        <v>1.8133610534726878</v>
      </c>
      <c r="E78" s="99">
        <v>1.8879636021244051</v>
      </c>
      <c r="F78" s="99">
        <v>2.02915716843229</v>
      </c>
      <c r="G78" s="99">
        <v>2.0405716675341239</v>
      </c>
      <c r="H78" s="99">
        <v>2.0634446660883685</v>
      </c>
      <c r="I78" s="99">
        <v>2.0633263251447471</v>
      </c>
      <c r="J78" s="99">
        <v>1.6138591021850319</v>
      </c>
      <c r="K78" s="99">
        <v>1.7965005822161551</v>
      </c>
      <c r="L78" s="99">
        <v>1.8289000429853985</v>
      </c>
      <c r="M78" s="99">
        <v>1.6555861622378876</v>
      </c>
      <c r="N78" s="99">
        <v>1.7991026357116455</v>
      </c>
      <c r="O78" s="99">
        <v>1.7953804968086515</v>
      </c>
      <c r="P78" s="99">
        <v>1.8074071872125546</v>
      </c>
      <c r="Q78" s="99">
        <v>1.8729147444677594</v>
      </c>
      <c r="R78" s="99">
        <v>1.9971289283546816</v>
      </c>
      <c r="S78" s="99">
        <v>1.9371998403657813</v>
      </c>
      <c r="T78" s="99">
        <v>1.8797232203859033</v>
      </c>
      <c r="U78" s="99">
        <v>1.7994144505566156</v>
      </c>
      <c r="V78" s="99">
        <v>1.9956312045731548</v>
      </c>
      <c r="W78" s="99">
        <v>1.9895414029916976</v>
      </c>
      <c r="DA78" s="63" t="s">
        <v>2987</v>
      </c>
    </row>
    <row r="79" spans="1:105" ht="12" customHeight="1" x14ac:dyDescent="0.25">
      <c r="A79" s="109" t="s">
        <v>120</v>
      </c>
      <c r="B79" s="110">
        <v>1.8519893021105611</v>
      </c>
      <c r="C79" s="110">
        <v>1.8421666604948674</v>
      </c>
      <c r="D79" s="110">
        <v>1.8077314540995426</v>
      </c>
      <c r="E79" s="110">
        <v>1.9615601022483733</v>
      </c>
      <c r="F79" s="110">
        <v>1.9805030424821766</v>
      </c>
      <c r="G79" s="110">
        <v>2.0699352709607153</v>
      </c>
      <c r="H79" s="110">
        <v>2.0058229556232945</v>
      </c>
      <c r="I79" s="110">
        <v>1.9683192952710327</v>
      </c>
      <c r="J79" s="110">
        <v>1.7239361976663727</v>
      </c>
      <c r="K79" s="110">
        <v>1.7862919735110596</v>
      </c>
      <c r="L79" s="110">
        <v>1.7822020697075007</v>
      </c>
      <c r="M79" s="110">
        <v>1.6783077735696386</v>
      </c>
      <c r="N79" s="110">
        <v>1.7654517437349748</v>
      </c>
      <c r="O79" s="110">
        <v>1.7834124456365077</v>
      </c>
      <c r="P79" s="110">
        <v>1.8065264391307005</v>
      </c>
      <c r="Q79" s="110">
        <v>1.9044330296302776</v>
      </c>
      <c r="R79" s="110">
        <v>1.9017837206157859</v>
      </c>
      <c r="S79" s="110">
        <v>1.9116123669215452</v>
      </c>
      <c r="T79" s="110">
        <v>1.9134278882771614</v>
      </c>
      <c r="U79" s="110">
        <v>1.8867204551086887</v>
      </c>
      <c r="V79" s="110">
        <v>1.9852575941334949</v>
      </c>
      <c r="W79" s="110">
        <v>1.9881896402432373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92.56213296345247</v>
      </c>
      <c r="C81" s="118">
        <f t="shared" si="28"/>
        <v>101.96599078354484</v>
      </c>
      <c r="D81" s="118">
        <f t="shared" si="28"/>
        <v>86.268613845664987</v>
      </c>
      <c r="E81" s="118">
        <f t="shared" si="28"/>
        <v>98.729867869421255</v>
      </c>
      <c r="F81" s="118">
        <f t="shared" si="28"/>
        <v>92.327386609855239</v>
      </c>
      <c r="G81" s="118">
        <f t="shared" si="28"/>
        <v>82.846893603196222</v>
      </c>
      <c r="H81" s="118">
        <f t="shared" si="28"/>
        <v>73.210829362237291</v>
      </c>
      <c r="I81" s="118">
        <f t="shared" si="28"/>
        <v>91.660217958373423</v>
      </c>
      <c r="J81" s="118">
        <f t="shared" si="28"/>
        <v>90.589983694234917</v>
      </c>
      <c r="K81" s="118">
        <f t="shared" si="28"/>
        <v>85.983584625976917</v>
      </c>
      <c r="L81" s="118">
        <f t="shared" si="28"/>
        <v>108.49028189533269</v>
      </c>
      <c r="M81" s="118">
        <f t="shared" si="28"/>
        <v>80.200458616826879</v>
      </c>
      <c r="N81" s="118">
        <f t="shared" si="28"/>
        <v>90.37424262246293</v>
      </c>
      <c r="O81" s="118">
        <f t="shared" si="28"/>
        <v>101.77326397392621</v>
      </c>
      <c r="P81" s="118">
        <f t="shared" si="28"/>
        <v>77.335433416851942</v>
      </c>
      <c r="Q81" s="118">
        <f t="shared" si="28"/>
        <v>87.593198450043715</v>
      </c>
      <c r="R81" s="118">
        <f t="shared" ref="R81:V81" si="29">R82+R85+R87+R100</f>
        <v>95.263083271812647</v>
      </c>
      <c r="S81" s="118">
        <f t="shared" si="29"/>
        <v>91.382330704876992</v>
      </c>
      <c r="T81" s="118">
        <f t="shared" si="29"/>
        <v>91.019163770613659</v>
      </c>
      <c r="U81" s="118">
        <f t="shared" si="29"/>
        <v>91.869232368166081</v>
      </c>
      <c r="V81" s="118">
        <f t="shared" si="29"/>
        <v>85.902496047456992</v>
      </c>
      <c r="W81" s="118">
        <f t="shared" ref="W81" si="30">W82+W85+W87+W100</f>
        <v>105.34489561673811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80.676578587303311</v>
      </c>
      <c r="C82" s="123">
        <f t="shared" si="31"/>
        <v>90.529167612579997</v>
      </c>
      <c r="D82" s="123">
        <f t="shared" si="31"/>
        <v>74.801379159289667</v>
      </c>
      <c r="E82" s="123">
        <f t="shared" si="31"/>
        <v>86.909775995450516</v>
      </c>
      <c r="F82" s="123">
        <f t="shared" si="31"/>
        <v>80.025423167861163</v>
      </c>
      <c r="G82" s="123">
        <f t="shared" si="31"/>
        <v>70.019191258160021</v>
      </c>
      <c r="H82" s="123">
        <f t="shared" si="31"/>
        <v>59.698754996350985</v>
      </c>
      <c r="I82" s="123">
        <f t="shared" si="31"/>
        <v>78.045597276164457</v>
      </c>
      <c r="J82" s="123">
        <f t="shared" si="31"/>
        <v>77.775354971901606</v>
      </c>
      <c r="K82" s="123">
        <f t="shared" si="31"/>
        <v>72.467463914606512</v>
      </c>
      <c r="L82" s="123">
        <f t="shared" si="31"/>
        <v>94.986744296196719</v>
      </c>
      <c r="M82" s="123">
        <f t="shared" si="31"/>
        <v>67.047451103077393</v>
      </c>
      <c r="N82" s="123">
        <f t="shared" si="31"/>
        <v>76.593179137086963</v>
      </c>
      <c r="O82" s="123">
        <f t="shared" si="31"/>
        <v>87.926612163223581</v>
      </c>
      <c r="P82" s="123">
        <f t="shared" si="31"/>
        <v>63.054349930455196</v>
      </c>
      <c r="Q82" s="123">
        <f t="shared" si="31"/>
        <v>73.301002635589583</v>
      </c>
      <c r="R82" s="123">
        <f t="shared" ref="R82:V82" si="32">SUM(R83:R84)</f>
        <v>80.72871869222746</v>
      </c>
      <c r="S82" s="123">
        <f t="shared" si="32"/>
        <v>76.808303182819458</v>
      </c>
      <c r="T82" s="123">
        <f t="shared" si="32"/>
        <v>76.327052629581516</v>
      </c>
      <c r="U82" s="123">
        <f t="shared" si="32"/>
        <v>77.083664512952268</v>
      </c>
      <c r="V82" s="123">
        <f t="shared" si="32"/>
        <v>71.609896572170584</v>
      </c>
      <c r="W82" s="123">
        <f t="shared" ref="W82" si="33">SUM(W83:W84)</f>
        <v>90.898714447964096</v>
      </c>
      <c r="DA82" s="130" t="s">
        <v>2990</v>
      </c>
    </row>
    <row r="83" spans="1:105" ht="12" customHeight="1" x14ac:dyDescent="0.25">
      <c r="A83" s="97" t="s">
        <v>204</v>
      </c>
      <c r="B83" s="99">
        <v>79.89400081078638</v>
      </c>
      <c r="C83" s="99">
        <v>89.670267784013689</v>
      </c>
      <c r="D83" s="99">
        <v>74.10901816417794</v>
      </c>
      <c r="E83" s="99">
        <v>86.11913234484156</v>
      </c>
      <c r="F83" s="99">
        <v>79.297910054673537</v>
      </c>
      <c r="G83" s="99">
        <v>69.392810282039306</v>
      </c>
      <c r="H83" s="99">
        <v>59.176687698624882</v>
      </c>
      <c r="I83" s="99">
        <v>77.372612644333316</v>
      </c>
      <c r="J83" s="99">
        <v>77.104294885362592</v>
      </c>
      <c r="K83" s="99">
        <v>71.849721574156831</v>
      </c>
      <c r="L83" s="99">
        <v>94.188346723020075</v>
      </c>
      <c r="M83" s="99">
        <v>66.49157359459096</v>
      </c>
      <c r="N83" s="99">
        <v>75.963795873691495</v>
      </c>
      <c r="O83" s="99">
        <v>87.210906891941406</v>
      </c>
      <c r="P83" s="99">
        <v>62.545348358288976</v>
      </c>
      <c r="Q83" s="99">
        <v>72.714293702548915</v>
      </c>
      <c r="R83" s="99">
        <v>80.085666602197776</v>
      </c>
      <c r="S83" s="99">
        <v>76.200489860903403</v>
      </c>
      <c r="T83" s="99">
        <v>75.724826334791786</v>
      </c>
      <c r="U83" s="99">
        <v>76.476030261223187</v>
      </c>
      <c r="V83" s="99">
        <v>71.054533245313564</v>
      </c>
      <c r="W83" s="99">
        <v>90.188030108961613</v>
      </c>
      <c r="DA83" s="63" t="s">
        <v>2991</v>
      </c>
    </row>
    <row r="84" spans="1:105" ht="12" customHeight="1" x14ac:dyDescent="0.25">
      <c r="A84" s="97" t="s">
        <v>53</v>
      </c>
      <c r="B84" s="99">
        <v>0.78257777651692373</v>
      </c>
      <c r="C84" s="99">
        <v>0.8588998285663112</v>
      </c>
      <c r="D84" s="99">
        <v>0.69236099511172788</v>
      </c>
      <c r="E84" s="99">
        <v>0.7906436506089507</v>
      </c>
      <c r="F84" s="99">
        <v>0.72751311318762601</v>
      </c>
      <c r="G84" s="99">
        <v>0.62638097612071331</v>
      </c>
      <c r="H84" s="99">
        <v>0.5220672977261025</v>
      </c>
      <c r="I84" s="99">
        <v>0.67298463183114299</v>
      </c>
      <c r="J84" s="99">
        <v>0.67106008653902105</v>
      </c>
      <c r="K84" s="99">
        <v>0.61774234044968057</v>
      </c>
      <c r="L84" s="99">
        <v>0.79839757317664684</v>
      </c>
      <c r="M84" s="99">
        <v>0.55587750848643547</v>
      </c>
      <c r="N84" s="99">
        <v>0.62938326339546735</v>
      </c>
      <c r="O84" s="99">
        <v>0.71570527128217731</v>
      </c>
      <c r="P84" s="99">
        <v>0.50900157216622155</v>
      </c>
      <c r="Q84" s="99">
        <v>0.58670893304067395</v>
      </c>
      <c r="R84" s="99">
        <v>0.64305209002967711</v>
      </c>
      <c r="S84" s="99">
        <v>0.60781332191606141</v>
      </c>
      <c r="T84" s="99">
        <v>0.60222629478972467</v>
      </c>
      <c r="U84" s="99">
        <v>0.60763425172908669</v>
      </c>
      <c r="V84" s="99">
        <v>0.55536332685701573</v>
      </c>
      <c r="W84" s="99">
        <v>0.71068433900248618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3.103969323303914E-2</v>
      </c>
      <c r="C85" s="123">
        <f t="shared" si="34"/>
        <v>4.1168098193188465E-2</v>
      </c>
      <c r="D85" s="123">
        <f t="shared" si="34"/>
        <v>4.8491828912612792E-2</v>
      </c>
      <c r="E85" s="123">
        <f t="shared" si="34"/>
        <v>0.13697826456576201</v>
      </c>
      <c r="F85" s="123">
        <f t="shared" si="34"/>
        <v>7.1423958121289946E-2</v>
      </c>
      <c r="G85" s="123">
        <f t="shared" si="34"/>
        <v>0.11579276691780359</v>
      </c>
      <c r="H85" s="123">
        <f t="shared" si="34"/>
        <v>0.33138459821716626</v>
      </c>
      <c r="I85" s="123">
        <f t="shared" si="34"/>
        <v>0.16679583583978091</v>
      </c>
      <c r="J85" s="123">
        <f t="shared" si="34"/>
        <v>0.21502574769646204</v>
      </c>
      <c r="K85" s="123">
        <f t="shared" si="34"/>
        <v>0.26645784675744222</v>
      </c>
      <c r="L85" s="123">
        <f t="shared" si="34"/>
        <v>0.38720271143660495</v>
      </c>
      <c r="M85" s="123">
        <f t="shared" si="34"/>
        <v>0.32281505620587247</v>
      </c>
      <c r="N85" s="123">
        <f t="shared" si="34"/>
        <v>0.32932099903727124</v>
      </c>
      <c r="O85" s="123">
        <f t="shared" si="34"/>
        <v>0.33668727803775295</v>
      </c>
      <c r="P85" s="123">
        <f t="shared" si="34"/>
        <v>0.26165462458422889</v>
      </c>
      <c r="Q85" s="123">
        <f t="shared" si="34"/>
        <v>0.36657098896686197</v>
      </c>
      <c r="R85" s="123">
        <f t="shared" si="34"/>
        <v>0.31621404499967154</v>
      </c>
      <c r="S85" s="123">
        <f t="shared" si="34"/>
        <v>0.31379254878578972</v>
      </c>
      <c r="T85" s="123">
        <f t="shared" si="34"/>
        <v>0.31941826083503749</v>
      </c>
      <c r="U85" s="123">
        <f t="shared" si="34"/>
        <v>0.32312685120611162</v>
      </c>
      <c r="V85" s="123">
        <f t="shared" si="34"/>
        <v>0.51294464302887133</v>
      </c>
      <c r="W85" s="123">
        <f t="shared" si="34"/>
        <v>0.54110392375489746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3.103969323303914E-2</v>
      </c>
      <c r="C86" s="99">
        <f>RES_hhdet_tesh!C86/RES_summary!C$19</f>
        <v>4.1168098193188465E-2</v>
      </c>
      <c r="D86" s="99">
        <f>RES_hhdet_tesh!D86/RES_summary!D$19</f>
        <v>4.8491828912612792E-2</v>
      </c>
      <c r="E86" s="99">
        <f>RES_hhdet_tesh!E86/RES_summary!E$19</f>
        <v>0.13697826456576201</v>
      </c>
      <c r="F86" s="99">
        <f>RES_hhdet_tesh!F86/RES_summary!F$19</f>
        <v>7.1423958121289946E-2</v>
      </c>
      <c r="G86" s="99">
        <f>RES_hhdet_tesh!G86/RES_summary!G$19</f>
        <v>0.11579276691780359</v>
      </c>
      <c r="H86" s="99">
        <f>RES_hhdet_tesh!H86/RES_summary!H$19</f>
        <v>0.33138459821716626</v>
      </c>
      <c r="I86" s="99">
        <f>RES_hhdet_tesh!I86/RES_summary!I$19</f>
        <v>0.16679583583978091</v>
      </c>
      <c r="J86" s="99">
        <f>RES_hhdet_tesh!J86/RES_summary!J$19</f>
        <v>0.21502574769646204</v>
      </c>
      <c r="K86" s="99">
        <f>RES_hhdet_tesh!K86/RES_summary!K$19</f>
        <v>0.26645784675744222</v>
      </c>
      <c r="L86" s="99">
        <f>RES_hhdet_tesh!L86/RES_summary!L$19</f>
        <v>0.38720271143660495</v>
      </c>
      <c r="M86" s="99">
        <f>RES_hhdet_tesh!M86/RES_summary!M$19</f>
        <v>0.32281505620587247</v>
      </c>
      <c r="N86" s="99">
        <f>RES_hhdet_tesh!N86/RES_summary!N$19</f>
        <v>0.32932099903727124</v>
      </c>
      <c r="O86" s="99">
        <f>RES_hhdet_tesh!O86/RES_summary!O$19</f>
        <v>0.33668727803775295</v>
      </c>
      <c r="P86" s="99">
        <f>RES_hhdet_tesh!P86/RES_summary!P$19</f>
        <v>0.26165462458422889</v>
      </c>
      <c r="Q86" s="99">
        <f>RES_hhdet_tesh!Q86/RES_summary!Q$19</f>
        <v>0.36657098896686197</v>
      </c>
      <c r="R86" s="99">
        <f>RES_hhdet_tesh!R86/RES_summary!R$19</f>
        <v>0.31621404499967154</v>
      </c>
      <c r="S86" s="99">
        <f>RES_hhdet_tesh!S86/RES_summary!S$19</f>
        <v>0.31379254878578972</v>
      </c>
      <c r="T86" s="99">
        <f>RES_hhdet_tesh!T86/RES_summary!T$19</f>
        <v>0.31941826083503749</v>
      </c>
      <c r="U86" s="99">
        <f>RES_hhdet_tesh!U86/RES_summary!U$19</f>
        <v>0.32312685120611162</v>
      </c>
      <c r="V86" s="99">
        <f>RES_hhdet_tesh!V86/RES_summary!V$19</f>
        <v>0.51294464302887133</v>
      </c>
      <c r="W86" s="99">
        <f>RES_hhdet_tesh!W86/RES_summary!W$19</f>
        <v>0.54110392375489746</v>
      </c>
      <c r="DA86" s="63" t="s">
        <v>2994</v>
      </c>
    </row>
    <row r="87" spans="1:105" ht="12" customHeight="1" x14ac:dyDescent="0.25">
      <c r="A87" s="121" t="s">
        <v>55</v>
      </c>
      <c r="B87" s="123">
        <v>10.002342194010867</v>
      </c>
      <c r="C87" s="123">
        <v>9.5551273014402067</v>
      </c>
      <c r="D87" s="123">
        <v>9.6117266002901989</v>
      </c>
      <c r="E87" s="123">
        <v>9.7200523563332641</v>
      </c>
      <c r="F87" s="123">
        <v>10.249746659292867</v>
      </c>
      <c r="G87" s="123">
        <v>10.647947084937933</v>
      </c>
      <c r="H87" s="123">
        <v>11.173163535405489</v>
      </c>
      <c r="I87" s="123">
        <v>11.477218407475515</v>
      </c>
      <c r="J87" s="123">
        <v>10.877350846189961</v>
      </c>
      <c r="K87" s="123">
        <v>11.460586705069206</v>
      </c>
      <c r="L87" s="123">
        <v>11.336352199692911</v>
      </c>
      <c r="M87" s="123">
        <v>11.147002467649756</v>
      </c>
      <c r="N87" s="123">
        <v>11.686607247662208</v>
      </c>
      <c r="O87" s="123">
        <v>11.729447781127188</v>
      </c>
      <c r="P87" s="123">
        <v>12.205958024427986</v>
      </c>
      <c r="Q87" s="123">
        <v>12.026838500002592</v>
      </c>
      <c r="R87" s="123">
        <v>12.312475652583119</v>
      </c>
      <c r="S87" s="123">
        <v>12.347856859704377</v>
      </c>
      <c r="T87" s="123">
        <v>12.459853797895278</v>
      </c>
      <c r="U87" s="123">
        <v>12.569042082231519</v>
      </c>
      <c r="V87" s="123">
        <v>11.800012374784858</v>
      </c>
      <c r="W87" s="123">
        <v>11.91686307625873</v>
      </c>
      <c r="DA87" s="130" t="s">
        <v>2995</v>
      </c>
    </row>
    <row r="88" spans="1:105" ht="12" customHeight="1" x14ac:dyDescent="0.25">
      <c r="A88" s="97" t="s">
        <v>132</v>
      </c>
      <c r="B88" s="99">
        <v>9.4794218353600961</v>
      </c>
      <c r="C88" s="99">
        <v>9.8904335863063384</v>
      </c>
      <c r="D88" s="99">
        <v>8.5394209670325356</v>
      </c>
      <c r="E88" s="99">
        <v>9.3123467506011597</v>
      </c>
      <c r="F88" s="99">
        <v>10.48555986931189</v>
      </c>
      <c r="G88" s="99">
        <v>9.5060153775761016</v>
      </c>
      <c r="H88" s="99">
        <v>8.8462445474166689</v>
      </c>
      <c r="I88" s="99">
        <v>12.408500746035722</v>
      </c>
      <c r="J88" s="99">
        <v>10.985291048192286</v>
      </c>
      <c r="K88" s="99">
        <v>11.180729957161327</v>
      </c>
      <c r="L88" s="99">
        <v>12.561613456019982</v>
      </c>
      <c r="M88" s="99">
        <v>10.990350185975045</v>
      </c>
      <c r="N88" s="99">
        <v>11.898578567306275</v>
      </c>
      <c r="O88" s="99">
        <v>12.216518534236986</v>
      </c>
      <c r="P88" s="99">
        <v>11.755603794073517</v>
      </c>
      <c r="Q88" s="99">
        <v>11.4438100594343</v>
      </c>
      <c r="R88" s="99">
        <v>11.813750108485467</v>
      </c>
      <c r="S88" s="99">
        <v>12.424026906607033</v>
      </c>
      <c r="T88" s="99">
        <v>13.471468177906068</v>
      </c>
      <c r="U88" s="99">
        <v>13.207468245054146</v>
      </c>
      <c r="V88" s="99">
        <v>11.905131570150258</v>
      </c>
      <c r="W88" s="99">
        <v>12.040506868555021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12.419532779015496</v>
      </c>
      <c r="J89" s="99">
        <v>10.965753710697129</v>
      </c>
      <c r="K89" s="99">
        <v>11.160835128107978</v>
      </c>
      <c r="L89" s="99">
        <v>12.546130792614997</v>
      </c>
      <c r="M89" s="99">
        <v>10.979853159749554</v>
      </c>
      <c r="N89" s="99">
        <v>11.890185091269819</v>
      </c>
      <c r="O89" s="99">
        <v>12.219011216018908</v>
      </c>
      <c r="P89" s="99">
        <v>11.758849840514776</v>
      </c>
      <c r="Q89" s="99">
        <v>11.452337771764851</v>
      </c>
      <c r="R89" s="99">
        <v>11.816026868273564</v>
      </c>
      <c r="S89" s="99">
        <v>12.424055568748654</v>
      </c>
      <c r="T89" s="99">
        <v>13.47439738804351</v>
      </c>
      <c r="U89" s="99">
        <v>13.222185137155151</v>
      </c>
      <c r="V89" s="99">
        <v>11.923648687528408</v>
      </c>
      <c r="W89" s="99">
        <v>12.060687572511783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4.3450673068288017</v>
      </c>
      <c r="J90" s="102">
        <v>4.4139719379221702</v>
      </c>
      <c r="K90" s="102">
        <v>4.5924309692794871</v>
      </c>
      <c r="L90" s="102">
        <v>5.2355041805297127</v>
      </c>
      <c r="M90" s="102">
        <v>4.4445167871497491</v>
      </c>
      <c r="N90" s="102">
        <v>4.9159485727850765</v>
      </c>
      <c r="O90" s="102">
        <v>4.2911615194191004</v>
      </c>
      <c r="P90" s="102">
        <v>3.9163640053873157</v>
      </c>
      <c r="Q90" s="102">
        <v>4.1188978858450405</v>
      </c>
      <c r="R90" s="102">
        <v>5.1015653861467145</v>
      </c>
      <c r="S90" s="102">
        <v>5.6390770764337166</v>
      </c>
      <c r="T90" s="102">
        <v>5.7702225828097742</v>
      </c>
      <c r="U90" s="102">
        <v>5.7541381316059708</v>
      </c>
      <c r="V90" s="102">
        <v>4.5356773275897613</v>
      </c>
      <c r="W90" s="102">
        <v>4.9154125158445119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8.0744654721866951</v>
      </c>
      <c r="J91" s="105">
        <v>6.5517817727749579</v>
      </c>
      <c r="K91" s="105">
        <v>6.5684041588284918</v>
      </c>
      <c r="L91" s="105">
        <v>7.3106266120852856</v>
      </c>
      <c r="M91" s="105">
        <v>6.5353363725998053</v>
      </c>
      <c r="N91" s="105">
        <v>6.9742365184847417</v>
      </c>
      <c r="O91" s="105">
        <v>7.9278496965998064</v>
      </c>
      <c r="P91" s="105">
        <v>7.8424858351274604</v>
      </c>
      <c r="Q91" s="105">
        <v>7.3334398859198107</v>
      </c>
      <c r="R91" s="105">
        <v>6.7144614821268505</v>
      </c>
      <c r="S91" s="105">
        <v>6.7849784923149397</v>
      </c>
      <c r="T91" s="105">
        <v>7.7041748052337358</v>
      </c>
      <c r="U91" s="105">
        <v>7.468047005549181</v>
      </c>
      <c r="V91" s="105">
        <v>7.3879713599386463</v>
      </c>
      <c r="W91" s="105">
        <v>7.1452750566672725</v>
      </c>
      <c r="DA91" s="132" t="s">
        <v>2999</v>
      </c>
    </row>
    <row r="92" spans="1:105" ht="12" customHeight="1" x14ac:dyDescent="0.25">
      <c r="A92" s="106" t="s">
        <v>124</v>
      </c>
      <c r="B92" s="102">
        <v>9.8729703570685192</v>
      </c>
      <c r="C92" s="102">
        <v>9.5357893578969257</v>
      </c>
      <c r="D92" s="102">
        <v>9.5903864095290796</v>
      </c>
      <c r="E92" s="102">
        <v>9.4794431366213789</v>
      </c>
      <c r="F92" s="102">
        <v>10.215090432828777</v>
      </c>
      <c r="G92" s="102">
        <v>10.605726722273484</v>
      </c>
      <c r="H92" s="102">
        <v>11.382537006614482</v>
      </c>
      <c r="I92" s="102">
        <v>11.460786437846231</v>
      </c>
      <c r="J92" s="102">
        <v>10.745727770962008</v>
      </c>
      <c r="K92" s="102">
        <v>11.665478811948532</v>
      </c>
      <c r="L92" s="102">
        <v>11.531571509983618</v>
      </c>
      <c r="M92" s="102">
        <v>11.448519517865629</v>
      </c>
      <c r="N92" s="102">
        <v>11.573264302074902</v>
      </c>
      <c r="O92" s="102">
        <v>11.571153393046774</v>
      </c>
      <c r="P92" s="102">
        <v>12.607602328329929</v>
      </c>
      <c r="Q92" s="102">
        <v>11.617369386802539</v>
      </c>
      <c r="R92" s="102">
        <v>12.801375927640615</v>
      </c>
      <c r="S92" s="102">
        <v>12.435497693728866</v>
      </c>
      <c r="T92" s="102">
        <v>12.053975945239848</v>
      </c>
      <c r="U92" s="102">
        <v>12.49965512397009</v>
      </c>
      <c r="V92" s="102">
        <v>11.709262418908626</v>
      </c>
      <c r="W92" s="102">
        <v>12.098214983055348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9.4591455792810937</v>
      </c>
      <c r="F93" s="105">
        <v>10.207071202681595</v>
      </c>
      <c r="G93" s="105">
        <v>10.60237873821796</v>
      </c>
      <c r="H93" s="105">
        <v>11.373787540826095</v>
      </c>
      <c r="I93" s="105">
        <v>11.446011034431818</v>
      </c>
      <c r="J93" s="105">
        <v>10.736412020866981</v>
      </c>
      <c r="K93" s="105">
        <v>11.64412278307441</v>
      </c>
      <c r="L93" s="105">
        <v>11.510622541673628</v>
      </c>
      <c r="M93" s="105">
        <v>11.438413918920105</v>
      </c>
      <c r="N93" s="105">
        <v>11.562386933094153</v>
      </c>
      <c r="O93" s="105">
        <v>11.566919891523096</v>
      </c>
      <c r="P93" s="105">
        <v>12.603470919704408</v>
      </c>
      <c r="Q93" s="105">
        <v>11.620049110562498</v>
      </c>
      <c r="R93" s="105">
        <v>12.802457671911569</v>
      </c>
      <c r="S93" s="105">
        <v>12.442511632024198</v>
      </c>
      <c r="T93" s="105">
        <v>12.061744985674473</v>
      </c>
      <c r="U93" s="105">
        <v>12.523283274837201</v>
      </c>
      <c r="V93" s="105">
        <v>11.741989494121736</v>
      </c>
      <c r="W93" s="105">
        <v>12.116088380211345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4.1644398811538785</v>
      </c>
      <c r="F94" s="99">
        <v>4.2253781683975085</v>
      </c>
      <c r="G94" s="99">
        <v>4.4803412017135029</v>
      </c>
      <c r="H94" s="99">
        <v>4.8759824668798011</v>
      </c>
      <c r="I94" s="99">
        <v>5.1780735778876412</v>
      </c>
      <c r="J94" s="99">
        <v>4.3342831496531371</v>
      </c>
      <c r="K94" s="99">
        <v>4.8221705599217506</v>
      </c>
      <c r="L94" s="99">
        <v>4.7959941273614159</v>
      </c>
      <c r="M94" s="99">
        <v>4.6421239920176571</v>
      </c>
      <c r="N94" s="99">
        <v>4.7912549187435962</v>
      </c>
      <c r="O94" s="99">
        <v>4.0586764246679303</v>
      </c>
      <c r="P94" s="99">
        <v>4.1976450775531031</v>
      </c>
      <c r="Q94" s="99">
        <v>4.1673251216276785</v>
      </c>
      <c r="R94" s="99">
        <v>5.5271330355245807</v>
      </c>
      <c r="S94" s="99">
        <v>5.6448318635779451</v>
      </c>
      <c r="T94" s="99">
        <v>5.156322502468651</v>
      </c>
      <c r="U94" s="99">
        <v>5.4440659766211299</v>
      </c>
      <c r="V94" s="99">
        <v>4.4577658846759691</v>
      </c>
      <c r="W94" s="99">
        <v>4.9224001457949917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5.2947056981272143</v>
      </c>
      <c r="F95" s="99">
        <v>5.9816930342840857</v>
      </c>
      <c r="G95" s="99">
        <v>6.1220375365044539</v>
      </c>
      <c r="H95" s="99">
        <v>6.4978050739462923</v>
      </c>
      <c r="I95" s="99">
        <v>6.2679374565441774</v>
      </c>
      <c r="J95" s="99">
        <v>6.4021288712138436</v>
      </c>
      <c r="K95" s="99">
        <v>6.8219522231526586</v>
      </c>
      <c r="L95" s="99">
        <v>6.7146284143122115</v>
      </c>
      <c r="M95" s="99">
        <v>6.7962899269024488</v>
      </c>
      <c r="N95" s="99">
        <v>6.7711320143505578</v>
      </c>
      <c r="O95" s="99">
        <v>7.5082434668551663</v>
      </c>
      <c r="P95" s="99">
        <v>8.4058258421513052</v>
      </c>
      <c r="Q95" s="99">
        <v>7.4527239889348191</v>
      </c>
      <c r="R95" s="99">
        <v>7.2753246363869879</v>
      </c>
      <c r="S95" s="99">
        <v>6.7976797684462538</v>
      </c>
      <c r="T95" s="99">
        <v>6.9054224832058191</v>
      </c>
      <c r="U95" s="99">
        <v>7.0792172982160722</v>
      </c>
      <c r="V95" s="99">
        <v>7.2842236094457693</v>
      </c>
      <c r="W95" s="99">
        <v>7.1936882344163529</v>
      </c>
      <c r="DA95" s="63" t="s">
        <v>3003</v>
      </c>
    </row>
    <row r="96" spans="1:105" ht="12" customHeight="1" x14ac:dyDescent="0.25">
      <c r="A96" s="106" t="s">
        <v>122</v>
      </c>
      <c r="B96" s="102">
        <v>10.024154374509392</v>
      </c>
      <c r="C96" s="102">
        <v>9.5494549031634453</v>
      </c>
      <c r="D96" s="102">
        <v>9.6385118213682741</v>
      </c>
      <c r="E96" s="102">
        <v>9.7620847700027156</v>
      </c>
      <c r="F96" s="102">
        <v>10.250200179038719</v>
      </c>
      <c r="G96" s="102">
        <v>10.693158491819524</v>
      </c>
      <c r="H96" s="102">
        <v>11.203569003244484</v>
      </c>
      <c r="I96" s="102">
        <v>11.450287101978418</v>
      </c>
      <c r="J96" s="102">
        <v>10.892452046148719</v>
      </c>
      <c r="K96" s="102">
        <v>11.444660580686733</v>
      </c>
      <c r="L96" s="102">
        <v>11.268433201574169</v>
      </c>
      <c r="M96" s="102">
        <v>11.116206456029991</v>
      </c>
      <c r="N96" s="102">
        <v>11.692862491130267</v>
      </c>
      <c r="O96" s="102">
        <v>11.730263428208035</v>
      </c>
      <c r="P96" s="102">
        <v>12.172902594970319</v>
      </c>
      <c r="Q96" s="102">
        <v>12.100863051312102</v>
      </c>
      <c r="R96" s="102">
        <v>12.272948914463742</v>
      </c>
      <c r="S96" s="102">
        <v>12.333512075294454</v>
      </c>
      <c r="T96" s="102">
        <v>12.454369593876475</v>
      </c>
      <c r="U96" s="102">
        <v>12.541542690695646</v>
      </c>
      <c r="V96" s="102">
        <v>11.803669220478197</v>
      </c>
      <c r="W96" s="102">
        <v>11.889517543670548</v>
      </c>
      <c r="DA96" s="131" t="s">
        <v>3004</v>
      </c>
    </row>
    <row r="97" spans="1:105" ht="12" customHeight="1" x14ac:dyDescent="0.25">
      <c r="A97" s="107" t="s">
        <v>121</v>
      </c>
      <c r="B97" s="105">
        <v>10.024154374509395</v>
      </c>
      <c r="C97" s="105">
        <v>9.5491828231703089</v>
      </c>
      <c r="D97" s="105">
        <v>9.6381815295532594</v>
      </c>
      <c r="E97" s="105">
        <v>9.7608896991565963</v>
      </c>
      <c r="F97" s="105">
        <v>10.250284415142998</v>
      </c>
      <c r="G97" s="105">
        <v>10.696026788970082</v>
      </c>
      <c r="H97" s="105">
        <v>11.202193575351526</v>
      </c>
      <c r="I97" s="105">
        <v>11.436967674573026</v>
      </c>
      <c r="J97" s="105">
        <v>10.886777692933981</v>
      </c>
      <c r="K97" s="105">
        <v>11.438578640355926</v>
      </c>
      <c r="L97" s="105">
        <v>11.265238711376744</v>
      </c>
      <c r="M97" s="105">
        <v>11.113964115821574</v>
      </c>
      <c r="N97" s="105">
        <v>11.688083368547588</v>
      </c>
      <c r="O97" s="105">
        <v>11.727279690349297</v>
      </c>
      <c r="P97" s="105">
        <v>12.173555117444648</v>
      </c>
      <c r="Q97" s="105">
        <v>12.103724666431656</v>
      </c>
      <c r="R97" s="105">
        <v>12.274024997029647</v>
      </c>
      <c r="S97" s="105">
        <v>12.334273171110294</v>
      </c>
      <c r="T97" s="105">
        <v>12.455568088425961</v>
      </c>
      <c r="U97" s="105">
        <v>12.543988042432662</v>
      </c>
      <c r="V97" s="105">
        <v>11.808187819481359</v>
      </c>
      <c r="W97" s="105">
        <v>11.894591185488082</v>
      </c>
      <c r="DA97" s="132" t="s">
        <v>3005</v>
      </c>
    </row>
    <row r="98" spans="1:105" ht="12" customHeight="1" x14ac:dyDescent="0.25">
      <c r="A98" s="108" t="s">
        <v>53</v>
      </c>
      <c r="B98" s="99">
        <v>4.3445329260752894</v>
      </c>
      <c r="C98" s="99">
        <v>4.0423749056227543</v>
      </c>
      <c r="D98" s="99">
        <v>4.1732050202722943</v>
      </c>
      <c r="E98" s="99">
        <v>4.2990534510329521</v>
      </c>
      <c r="F98" s="99">
        <v>4.2432688420126192</v>
      </c>
      <c r="G98" s="99">
        <v>4.5207578598802902</v>
      </c>
      <c r="H98" s="99">
        <v>4.8038691812999019</v>
      </c>
      <c r="I98" s="99">
        <v>5.1767951482511929</v>
      </c>
      <c r="J98" s="99">
        <v>4.3979922479388316</v>
      </c>
      <c r="K98" s="99">
        <v>4.7430049890642465</v>
      </c>
      <c r="L98" s="99">
        <v>4.6959788575091146</v>
      </c>
      <c r="M98" s="99">
        <v>4.5112653957973254</v>
      </c>
      <c r="N98" s="99">
        <v>4.8464479918317913</v>
      </c>
      <c r="O98" s="99">
        <v>4.118869906853539</v>
      </c>
      <c r="P98" s="99">
        <v>4.057337774891475</v>
      </c>
      <c r="Q98" s="99">
        <v>4.3492116407056587</v>
      </c>
      <c r="R98" s="99">
        <v>5.3009956850604318</v>
      </c>
      <c r="S98" s="99">
        <v>5.6009271055795109</v>
      </c>
      <c r="T98" s="99">
        <v>5.3346608277230549</v>
      </c>
      <c r="U98" s="99">
        <v>5.4583329966675738</v>
      </c>
      <c r="V98" s="99">
        <v>4.490019498414056</v>
      </c>
      <c r="W98" s="99">
        <v>4.8394494007923212</v>
      </c>
      <c r="DA98" s="63" t="s">
        <v>3006</v>
      </c>
    </row>
    <row r="99" spans="1:105" ht="12" customHeight="1" x14ac:dyDescent="0.25">
      <c r="A99" s="108" t="s">
        <v>52</v>
      </c>
      <c r="B99" s="99">
        <v>5.6796214484341059</v>
      </c>
      <c r="C99" s="99">
        <v>5.5068079175475555</v>
      </c>
      <c r="D99" s="99">
        <v>5.464976509280965</v>
      </c>
      <c r="E99" s="99">
        <v>5.4618362481236433</v>
      </c>
      <c r="F99" s="99">
        <v>6.0070155731303814</v>
      </c>
      <c r="G99" s="99">
        <v>6.1752689290897909</v>
      </c>
      <c r="H99" s="99">
        <v>6.3983243940516239</v>
      </c>
      <c r="I99" s="99">
        <v>6.260172526321834</v>
      </c>
      <c r="J99" s="99">
        <v>6.4887854449951483</v>
      </c>
      <c r="K99" s="99">
        <v>6.6955736512916815</v>
      </c>
      <c r="L99" s="99">
        <v>6.5692598538676297</v>
      </c>
      <c r="M99" s="99">
        <v>6.6026987200242493</v>
      </c>
      <c r="N99" s="99">
        <v>6.8416353767157982</v>
      </c>
      <c r="O99" s="99">
        <v>7.6084097834957589</v>
      </c>
      <c r="P99" s="99">
        <v>8.1162173425531741</v>
      </c>
      <c r="Q99" s="99">
        <v>7.7545130257259984</v>
      </c>
      <c r="R99" s="99">
        <v>6.9730293119692153</v>
      </c>
      <c r="S99" s="99">
        <v>6.7333460655307809</v>
      </c>
      <c r="T99" s="99">
        <v>7.1209072607029071</v>
      </c>
      <c r="U99" s="99">
        <v>7.0856550457650878</v>
      </c>
      <c r="V99" s="99">
        <v>7.3181683210673043</v>
      </c>
      <c r="W99" s="99">
        <v>7.0551417846957616</v>
      </c>
      <c r="DA99" s="63" t="s">
        <v>3007</v>
      </c>
    </row>
    <row r="100" spans="1:105" ht="12" customHeight="1" x14ac:dyDescent="0.25">
      <c r="A100" s="121" t="s">
        <v>54</v>
      </c>
      <c r="B100" s="123">
        <v>1.8521724889052467</v>
      </c>
      <c r="C100" s="123">
        <v>1.8405277713314505</v>
      </c>
      <c r="D100" s="123">
        <v>1.8070162571725097</v>
      </c>
      <c r="E100" s="123">
        <v>1.9630612530717138</v>
      </c>
      <c r="F100" s="123">
        <v>1.9807928245799151</v>
      </c>
      <c r="G100" s="123">
        <v>2.063962493180453</v>
      </c>
      <c r="H100" s="123">
        <v>2.0075262322636549</v>
      </c>
      <c r="I100" s="123">
        <v>1.9706064388936679</v>
      </c>
      <c r="J100" s="123">
        <v>1.7222521284468937</v>
      </c>
      <c r="K100" s="123">
        <v>1.7890761595437572</v>
      </c>
      <c r="L100" s="123">
        <v>1.7799826880064489</v>
      </c>
      <c r="M100" s="123">
        <v>1.6831899898938592</v>
      </c>
      <c r="N100" s="123">
        <v>1.765135238676486</v>
      </c>
      <c r="O100" s="123">
        <v>1.7805167515376692</v>
      </c>
      <c r="P100" s="123">
        <v>1.8134708373845232</v>
      </c>
      <c r="Q100" s="123">
        <v>1.8987863254846766</v>
      </c>
      <c r="R100" s="123">
        <v>1.9056748820024005</v>
      </c>
      <c r="S100" s="123">
        <v>1.9123781135673643</v>
      </c>
      <c r="T100" s="123">
        <v>1.9128390823018324</v>
      </c>
      <c r="U100" s="123">
        <v>1.8933989217761831</v>
      </c>
      <c r="V100" s="123">
        <v>1.9796424574726725</v>
      </c>
      <c r="W100" s="123">
        <v>1.9882141687603807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1.8569321404145489</v>
      </c>
      <c r="C102" s="99">
        <v>1.7998946940729088</v>
      </c>
      <c r="D102" s="99">
        <v>1.7908313203444537</v>
      </c>
      <c r="E102" s="99">
        <v>1.9949714865657857</v>
      </c>
      <c r="F102" s="99">
        <v>1.9865124190268784</v>
      </c>
      <c r="G102" s="99">
        <v>1.954685284207375</v>
      </c>
      <c r="H102" s="99">
        <v>2.0351651162345568</v>
      </c>
      <c r="I102" s="99">
        <v>2.003033796852947</v>
      </c>
      <c r="J102" s="99">
        <v>1.6995335934249765</v>
      </c>
      <c r="K102" s="99">
        <v>1.824725855224929</v>
      </c>
      <c r="L102" s="99">
        <v>1.7516597825418161</v>
      </c>
      <c r="M102" s="99">
        <v>1.7447411170493874</v>
      </c>
      <c r="N102" s="99">
        <v>1.7611527733401697</v>
      </c>
      <c r="O102" s="99">
        <v>1.7439637387580615</v>
      </c>
      <c r="P102" s="99">
        <v>1.900151783132856</v>
      </c>
      <c r="Q102" s="99">
        <v>1.8276974556425629</v>
      </c>
      <c r="R102" s="99">
        <v>1.95434656123766</v>
      </c>
      <c r="S102" s="99">
        <v>1.9219347737689192</v>
      </c>
      <c r="T102" s="99">
        <v>1.9054309524087139</v>
      </c>
      <c r="U102" s="99">
        <v>1.9791164068947944</v>
      </c>
      <c r="V102" s="99">
        <v>1.9023462504887592</v>
      </c>
      <c r="W102" s="99">
        <v>1.9885689309940036</v>
      </c>
      <c r="DA102" s="63" t="s">
        <v>3010</v>
      </c>
    </row>
    <row r="103" spans="1:105" ht="12" customHeight="1" x14ac:dyDescent="0.25">
      <c r="A103" s="109" t="s">
        <v>120</v>
      </c>
      <c r="B103" s="110">
        <v>1.8519893021105609</v>
      </c>
      <c r="C103" s="110">
        <v>1.8421666604948672</v>
      </c>
      <c r="D103" s="110">
        <v>1.8077314540995426</v>
      </c>
      <c r="E103" s="110">
        <v>1.9615601022483731</v>
      </c>
      <c r="F103" s="110">
        <v>1.9805030424821772</v>
      </c>
      <c r="G103" s="110">
        <v>2.0699352709607157</v>
      </c>
      <c r="H103" s="110">
        <v>2.005822955623294</v>
      </c>
      <c r="I103" s="110">
        <v>1.9683192952710329</v>
      </c>
      <c r="J103" s="110">
        <v>1.7239361976663725</v>
      </c>
      <c r="K103" s="110">
        <v>1.7862919735110558</v>
      </c>
      <c r="L103" s="110">
        <v>1.7822020697075041</v>
      </c>
      <c r="M103" s="110">
        <v>1.6783077735696359</v>
      </c>
      <c r="N103" s="110">
        <v>1.7654517437349719</v>
      </c>
      <c r="O103" s="110">
        <v>1.7834124456365046</v>
      </c>
      <c r="P103" s="110">
        <v>1.8065264391307034</v>
      </c>
      <c r="Q103" s="110">
        <v>1.9044330296302796</v>
      </c>
      <c r="R103" s="110">
        <v>1.9017837206157862</v>
      </c>
      <c r="S103" s="110">
        <v>1.9116123669215495</v>
      </c>
      <c r="T103" s="110">
        <v>1.9134278882771585</v>
      </c>
      <c r="U103" s="110">
        <v>1.8867204551086902</v>
      </c>
      <c r="V103" s="110">
        <v>1.9852575941335009</v>
      </c>
      <c r="W103" s="110">
        <v>1.988189640243228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102.3163940267815</v>
      </c>
      <c r="C124" s="118">
        <f t="shared" si="42"/>
        <v>93.222590602938098</v>
      </c>
      <c r="D124" s="118">
        <f t="shared" si="42"/>
        <v>95.824267426202397</v>
      </c>
      <c r="E124" s="118">
        <f t="shared" si="42"/>
        <v>96.8219828325458</v>
      </c>
      <c r="F124" s="118">
        <f t="shared" si="42"/>
        <v>93.668024630705162</v>
      </c>
      <c r="G124" s="118">
        <f t="shared" si="42"/>
        <v>89.257365479097601</v>
      </c>
      <c r="H124" s="118">
        <f t="shared" si="42"/>
        <v>88.453790022257522</v>
      </c>
      <c r="I124" s="118">
        <f t="shared" si="42"/>
        <v>93.496805464312857</v>
      </c>
      <c r="J124" s="118">
        <f t="shared" si="42"/>
        <v>91.670615210906575</v>
      </c>
      <c r="K124" s="118">
        <f t="shared" si="42"/>
        <v>84.071408122373995</v>
      </c>
      <c r="L124" s="118">
        <f t="shared" si="42"/>
        <v>84.319355032943903</v>
      </c>
      <c r="M124" s="118">
        <f t="shared" si="42"/>
        <v>90.01039600236939</v>
      </c>
      <c r="N124" s="118">
        <f t="shared" si="42"/>
        <v>94.968209381851381</v>
      </c>
      <c r="O124" s="118">
        <f t="shared" si="42"/>
        <v>88.214887582025469</v>
      </c>
      <c r="P124" s="118">
        <f t="shared" si="42"/>
        <v>89.230161832717897</v>
      </c>
      <c r="Q124" s="118">
        <f t="shared" si="42"/>
        <v>87.947461110995434</v>
      </c>
      <c r="R124" s="118">
        <f t="shared" ref="R124:V124" si="43">R125+R128+R130+R139</f>
        <v>87.946801594746972</v>
      </c>
      <c r="S124" s="118">
        <f t="shared" si="43"/>
        <v>89.39659971287773</v>
      </c>
      <c r="T124" s="118">
        <f t="shared" si="43"/>
        <v>92.304841311643258</v>
      </c>
      <c r="U124" s="118">
        <f t="shared" si="43"/>
        <v>90.55937868942479</v>
      </c>
      <c r="V124" s="118">
        <f t="shared" si="43"/>
        <v>92.755839356380818</v>
      </c>
      <c r="W124" s="118">
        <f t="shared" ref="W124" si="44">W125+W128+W130+W139</f>
        <v>100.36060062213512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90.408912431780479</v>
      </c>
      <c r="C125" s="123">
        <f t="shared" si="45"/>
        <v>81.79057212386374</v>
      </c>
      <c r="D125" s="123">
        <f t="shared" si="45"/>
        <v>84.325615337352247</v>
      </c>
      <c r="E125" s="123">
        <f t="shared" si="45"/>
        <v>84.946914283052593</v>
      </c>
      <c r="F125" s="123">
        <f t="shared" si="45"/>
        <v>81.362981067010281</v>
      </c>
      <c r="G125" s="123">
        <f t="shared" si="45"/>
        <v>76.396729271155422</v>
      </c>
      <c r="H125" s="123">
        <f t="shared" si="45"/>
        <v>74.988792788100255</v>
      </c>
      <c r="I125" s="123">
        <f t="shared" si="45"/>
        <v>79.924812999473744</v>
      </c>
      <c r="J125" s="123">
        <f t="shared" si="45"/>
        <v>78.869467446418412</v>
      </c>
      <c r="K125" s="123">
        <f t="shared" si="45"/>
        <v>70.612002182768364</v>
      </c>
      <c r="L125" s="123">
        <f t="shared" si="45"/>
        <v>70.96247698552429</v>
      </c>
      <c r="M125" s="123">
        <f t="shared" si="45"/>
        <v>76.978306344788308</v>
      </c>
      <c r="N125" s="123">
        <f t="shared" si="45"/>
        <v>81.262224128868439</v>
      </c>
      <c r="O125" s="123">
        <f t="shared" si="45"/>
        <v>74.427771383835207</v>
      </c>
      <c r="P125" s="123">
        <f t="shared" si="45"/>
        <v>75.004587333613614</v>
      </c>
      <c r="Q125" s="123">
        <f t="shared" si="45"/>
        <v>73.571971250527554</v>
      </c>
      <c r="R125" s="123">
        <f t="shared" ref="R125:V125" si="46">SUM(R126:R127)</f>
        <v>73.421957857268623</v>
      </c>
      <c r="S125" s="123">
        <f t="shared" si="46"/>
        <v>74.820079566803557</v>
      </c>
      <c r="T125" s="123">
        <f t="shared" si="46"/>
        <v>77.638599704128438</v>
      </c>
      <c r="U125" s="123">
        <f t="shared" si="46"/>
        <v>75.812510604604682</v>
      </c>
      <c r="V125" s="123">
        <f t="shared" si="46"/>
        <v>78.458408051487666</v>
      </c>
      <c r="W125" s="123">
        <f t="shared" ref="W125" si="47">SUM(W126:W127)</f>
        <v>85.934884853570878</v>
      </c>
      <c r="DA125" s="130" t="s">
        <v>3031</v>
      </c>
    </row>
    <row r="126" spans="1:105" ht="12" customHeight="1" x14ac:dyDescent="0.25">
      <c r="A126" s="97" t="s">
        <v>203</v>
      </c>
      <c r="B126" s="99">
        <v>89.968283731719765</v>
      </c>
      <c r="C126" s="99">
        <v>81.400726793766466</v>
      </c>
      <c r="D126" s="99">
        <v>83.93354219808343</v>
      </c>
      <c r="E126" s="99">
        <v>84.558755223038006</v>
      </c>
      <c r="F126" s="99">
        <v>80.991455851857964</v>
      </c>
      <c r="G126" s="99">
        <v>76.053477203007631</v>
      </c>
      <c r="H126" s="99">
        <v>74.659463235056407</v>
      </c>
      <c r="I126" s="99">
        <v>79.578726328689555</v>
      </c>
      <c r="J126" s="99">
        <v>78.527743070758632</v>
      </c>
      <c r="K126" s="99">
        <v>70.309751114439308</v>
      </c>
      <c r="L126" s="99">
        <v>70.662985815166721</v>
      </c>
      <c r="M126" s="99">
        <v>76.657871855804103</v>
      </c>
      <c r="N126" s="99">
        <v>80.926971782593299</v>
      </c>
      <c r="O126" s="99">
        <v>74.123619831406188</v>
      </c>
      <c r="P126" s="99">
        <v>74.700625991407833</v>
      </c>
      <c r="Q126" s="99">
        <v>73.276349258608747</v>
      </c>
      <c r="R126" s="99">
        <v>73.128363827308263</v>
      </c>
      <c r="S126" s="99">
        <v>74.522863699644034</v>
      </c>
      <c r="T126" s="99">
        <v>77.331099352597533</v>
      </c>
      <c r="U126" s="99">
        <v>75.512521221188166</v>
      </c>
      <c r="V126" s="99">
        <v>78.152985581632194</v>
      </c>
      <c r="W126" s="99">
        <v>85.597628932443996</v>
      </c>
      <c r="DA126" s="63" t="s">
        <v>3032</v>
      </c>
    </row>
    <row r="127" spans="1:105" ht="12" customHeight="1" x14ac:dyDescent="0.25">
      <c r="A127" s="97" t="s">
        <v>53</v>
      </c>
      <c r="B127" s="99">
        <v>0.44062870006071458</v>
      </c>
      <c r="C127" s="99">
        <v>0.38984533009727185</v>
      </c>
      <c r="D127" s="99">
        <v>0.3920731392688116</v>
      </c>
      <c r="E127" s="99">
        <v>0.38815906001458922</v>
      </c>
      <c r="F127" s="99">
        <v>0.37152521515231718</v>
      </c>
      <c r="G127" s="99">
        <v>0.3432520681477893</v>
      </c>
      <c r="H127" s="99">
        <v>0.32932955304384942</v>
      </c>
      <c r="I127" s="99">
        <v>0.3460866707841922</v>
      </c>
      <c r="J127" s="99">
        <v>0.34172437565978692</v>
      </c>
      <c r="K127" s="99">
        <v>0.30225106832905624</v>
      </c>
      <c r="L127" s="99">
        <v>0.2994911703575765</v>
      </c>
      <c r="M127" s="99">
        <v>0.32043448898420518</v>
      </c>
      <c r="N127" s="99">
        <v>0.33525234627513828</v>
      </c>
      <c r="O127" s="99">
        <v>0.30415155242902092</v>
      </c>
      <c r="P127" s="99">
        <v>0.30396134220578258</v>
      </c>
      <c r="Q127" s="99">
        <v>0.29562199191881222</v>
      </c>
      <c r="R127" s="99">
        <v>0.29359402996035439</v>
      </c>
      <c r="S127" s="99">
        <v>0.29721586715952852</v>
      </c>
      <c r="T127" s="99">
        <v>0.30750035153090771</v>
      </c>
      <c r="U127" s="99">
        <v>0.29998938341650988</v>
      </c>
      <c r="V127" s="99">
        <v>0.30542246985547733</v>
      </c>
      <c r="W127" s="99">
        <v>0.33725592112688446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3.1154639402983676E-2</v>
      </c>
      <c r="C128" s="123">
        <f t="shared" si="48"/>
        <v>4.1707196880912796E-2</v>
      </c>
      <c r="D128" s="123">
        <f t="shared" si="48"/>
        <v>5.170644243704265E-2</v>
      </c>
      <c r="E128" s="123">
        <f t="shared" si="48"/>
        <v>0.14648286679103051</v>
      </c>
      <c r="F128" s="123">
        <f t="shared" si="48"/>
        <v>6.9348102715613272E-2</v>
      </c>
      <c r="G128" s="123">
        <f t="shared" si="48"/>
        <v>9.3176955859842564E-2</v>
      </c>
      <c r="H128" s="123">
        <f t="shared" si="48"/>
        <v>0.23635618696283509</v>
      </c>
      <c r="I128" s="123">
        <f t="shared" si="48"/>
        <v>0.12200606096830202</v>
      </c>
      <c r="J128" s="123">
        <f t="shared" si="48"/>
        <v>0.15413799728443806</v>
      </c>
      <c r="K128" s="123">
        <f t="shared" si="48"/>
        <v>0.18895456137729394</v>
      </c>
      <c r="L128" s="123">
        <f t="shared" si="48"/>
        <v>0.27486793817196681</v>
      </c>
      <c r="M128" s="123">
        <f t="shared" si="48"/>
        <v>0.21246403754382309</v>
      </c>
      <c r="N128" s="123">
        <f t="shared" si="48"/>
        <v>0.23684852886231372</v>
      </c>
      <c r="O128" s="123">
        <f t="shared" si="48"/>
        <v>0.27424279226975018</v>
      </c>
      <c r="P128" s="123">
        <f t="shared" si="48"/>
        <v>0.23478651958933283</v>
      </c>
      <c r="Q128" s="123">
        <f t="shared" si="48"/>
        <v>0.35838901000352424</v>
      </c>
      <c r="R128" s="123">
        <f t="shared" si="48"/>
        <v>0.3204260027265981</v>
      </c>
      <c r="S128" s="123">
        <f t="shared" si="48"/>
        <v>0.30772201033724711</v>
      </c>
      <c r="T128" s="123">
        <f t="shared" si="48"/>
        <v>0.29114774487592016</v>
      </c>
      <c r="U128" s="123">
        <f t="shared" si="48"/>
        <v>0.31443313815233831</v>
      </c>
      <c r="V128" s="123">
        <f t="shared" si="48"/>
        <v>0.51956927505569339</v>
      </c>
      <c r="W128" s="123">
        <f t="shared" si="48"/>
        <v>0.54382783751039654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3.1154639402983676E-2</v>
      </c>
      <c r="C129" s="99">
        <f>RES_hhdet_tesh!C129/RES_summary!C$19</f>
        <v>4.1707196880912796E-2</v>
      </c>
      <c r="D129" s="99">
        <f>RES_hhdet_tesh!D129/RES_summary!D$19</f>
        <v>5.170644243704265E-2</v>
      </c>
      <c r="E129" s="99">
        <f>RES_hhdet_tesh!E129/RES_summary!E$19</f>
        <v>0.14648286679103051</v>
      </c>
      <c r="F129" s="99">
        <f>RES_hhdet_tesh!F129/RES_summary!F$19</f>
        <v>6.9348102715613272E-2</v>
      </c>
      <c r="G129" s="99">
        <f>RES_hhdet_tesh!G129/RES_summary!G$19</f>
        <v>9.3176955859842564E-2</v>
      </c>
      <c r="H129" s="99">
        <f>RES_hhdet_tesh!H129/RES_summary!H$19</f>
        <v>0.23635618696283509</v>
      </c>
      <c r="I129" s="99">
        <f>RES_hhdet_tesh!I129/RES_summary!I$19</f>
        <v>0.12200606096830202</v>
      </c>
      <c r="J129" s="99">
        <f>RES_hhdet_tesh!J129/RES_summary!J$19</f>
        <v>0.15413799728443806</v>
      </c>
      <c r="K129" s="99">
        <f>RES_hhdet_tesh!K129/RES_summary!K$19</f>
        <v>0.18895456137729394</v>
      </c>
      <c r="L129" s="99">
        <f>RES_hhdet_tesh!L129/RES_summary!L$19</f>
        <v>0.27486793817196681</v>
      </c>
      <c r="M129" s="99">
        <f>RES_hhdet_tesh!M129/RES_summary!M$19</f>
        <v>0.21246403754382309</v>
      </c>
      <c r="N129" s="99">
        <f>RES_hhdet_tesh!N129/RES_summary!N$19</f>
        <v>0.23684852886231372</v>
      </c>
      <c r="O129" s="99">
        <f>RES_hhdet_tesh!O129/RES_summary!O$19</f>
        <v>0.27424279226975018</v>
      </c>
      <c r="P129" s="99">
        <f>RES_hhdet_tesh!P129/RES_summary!P$19</f>
        <v>0.23478651958933283</v>
      </c>
      <c r="Q129" s="99">
        <f>RES_hhdet_tesh!Q129/RES_summary!Q$19</f>
        <v>0.35838901000352424</v>
      </c>
      <c r="R129" s="99">
        <f>RES_hhdet_tesh!R129/RES_summary!R$19</f>
        <v>0.3204260027265981</v>
      </c>
      <c r="S129" s="99">
        <f>RES_hhdet_tesh!S129/RES_summary!S$19</f>
        <v>0.30772201033724711</v>
      </c>
      <c r="T129" s="99">
        <f>RES_hhdet_tesh!T129/RES_summary!T$19</f>
        <v>0.29114774487592016</v>
      </c>
      <c r="U129" s="99">
        <f>RES_hhdet_tesh!U129/RES_summary!U$19</f>
        <v>0.31443313815233831</v>
      </c>
      <c r="V129" s="99">
        <f>RES_hhdet_tesh!V129/RES_summary!V$19</f>
        <v>0.51956927505569339</v>
      </c>
      <c r="W129" s="99">
        <f>RES_hhdet_tesh!W129/RES_summary!W$19</f>
        <v>0.54382783751039654</v>
      </c>
      <c r="DA129" s="63" t="s">
        <v>3035</v>
      </c>
    </row>
    <row r="130" spans="1:105" ht="12" customHeight="1" x14ac:dyDescent="0.25">
      <c r="A130" s="121" t="s">
        <v>55</v>
      </c>
      <c r="B130" s="123">
        <v>10.024154374509392</v>
      </c>
      <c r="C130" s="123">
        <v>9.549765633490626</v>
      </c>
      <c r="D130" s="123">
        <v>9.6399055671669078</v>
      </c>
      <c r="E130" s="123">
        <v>9.7655947570490635</v>
      </c>
      <c r="F130" s="123">
        <v>10.254916532667369</v>
      </c>
      <c r="G130" s="123">
        <v>10.703219274276826</v>
      </c>
      <c r="H130" s="123">
        <v>11.221198428819203</v>
      </c>
      <c r="I130" s="123">
        <v>11.479600583314422</v>
      </c>
      <c r="J130" s="123">
        <v>10.924598384488821</v>
      </c>
      <c r="K130" s="123">
        <v>11.481606422176224</v>
      </c>
      <c r="L130" s="123">
        <v>11.301899089070204</v>
      </c>
      <c r="M130" s="123">
        <v>11.136593854448154</v>
      </c>
      <c r="N130" s="123">
        <v>11.703995640615084</v>
      </c>
      <c r="O130" s="123">
        <v>11.73232714610182</v>
      </c>
      <c r="P130" s="123">
        <v>12.177423654991596</v>
      </c>
      <c r="Q130" s="123">
        <v>12.118241297147286</v>
      </c>
      <c r="R130" s="123">
        <v>12.298802669567879</v>
      </c>
      <c r="S130" s="123">
        <v>12.356433743917517</v>
      </c>
      <c r="T130" s="123">
        <v>12.462240224105564</v>
      </c>
      <c r="U130" s="123">
        <v>12.539292159414547</v>
      </c>
      <c r="V130" s="123">
        <v>11.797862440201376</v>
      </c>
      <c r="W130" s="123">
        <v>11.893675046338524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10.024154374509395</v>
      </c>
      <c r="C135" s="102">
        <v>9.5497621366704148</v>
      </c>
      <c r="D135" s="102">
        <v>9.63990420217619</v>
      </c>
      <c r="E135" s="102">
        <v>9.7655841281519429</v>
      </c>
      <c r="F135" s="102">
        <v>10.254901197715309</v>
      </c>
      <c r="G135" s="102">
        <v>10.703210394657896</v>
      </c>
      <c r="H135" s="102">
        <v>11.221196293148965</v>
      </c>
      <c r="I135" s="102">
        <v>11.479800694739215</v>
      </c>
      <c r="J135" s="102">
        <v>10.924867089267222</v>
      </c>
      <c r="K135" s="102">
        <v>11.482209402764092</v>
      </c>
      <c r="L135" s="102">
        <v>11.302562679692429</v>
      </c>
      <c r="M135" s="102">
        <v>11.137161053619121</v>
      </c>
      <c r="N135" s="102">
        <v>11.704026919144658</v>
      </c>
      <c r="O135" s="102">
        <v>11.731974273111433</v>
      </c>
      <c r="P135" s="102">
        <v>12.176788058724899</v>
      </c>
      <c r="Q135" s="102">
        <v>12.116601317543113</v>
      </c>
      <c r="R135" s="102">
        <v>12.297640247037041</v>
      </c>
      <c r="S135" s="102">
        <v>12.356213663667193</v>
      </c>
      <c r="T135" s="102">
        <v>12.461847878956902</v>
      </c>
      <c r="U135" s="102">
        <v>12.538652746006298</v>
      </c>
      <c r="V135" s="102">
        <v>11.797075087112789</v>
      </c>
      <c r="W135" s="102">
        <v>11.893523022156451</v>
      </c>
      <c r="DA135" s="131" t="s">
        <v>3041</v>
      </c>
    </row>
    <row r="136" spans="1:105" ht="12" customHeight="1" x14ac:dyDescent="0.25">
      <c r="A136" s="107" t="s">
        <v>121</v>
      </c>
      <c r="B136" s="105">
        <v>10.024154374509399</v>
      </c>
      <c r="C136" s="105">
        <v>9.5502374216473438</v>
      </c>
      <c r="D136" s="105">
        <v>9.6400502125032528</v>
      </c>
      <c r="E136" s="105">
        <v>9.7662666700748932</v>
      </c>
      <c r="F136" s="105">
        <v>10.255888827608699</v>
      </c>
      <c r="G136" s="105">
        <v>10.70377064835049</v>
      </c>
      <c r="H136" s="105">
        <v>11.221302727331885</v>
      </c>
      <c r="I136" s="105">
        <v>11.473415321093514</v>
      </c>
      <c r="J136" s="105">
        <v>10.918069375113623</v>
      </c>
      <c r="K136" s="105">
        <v>11.47348335339116</v>
      </c>
      <c r="L136" s="105">
        <v>11.294753059067167</v>
      </c>
      <c r="M136" s="105">
        <v>11.131464419872289</v>
      </c>
      <c r="N136" s="105">
        <v>11.703720113567813</v>
      </c>
      <c r="O136" s="105">
        <v>11.734994865909151</v>
      </c>
      <c r="P136" s="105">
        <v>12.181829466815138</v>
      </c>
      <c r="Q136" s="105">
        <v>12.128647884056763</v>
      </c>
      <c r="R136" s="105">
        <v>12.305752458502946</v>
      </c>
      <c r="S136" s="105">
        <v>12.357630285489025</v>
      </c>
      <c r="T136" s="105">
        <v>12.464306432006442</v>
      </c>
      <c r="U136" s="105">
        <v>12.542671738632515</v>
      </c>
      <c r="V136" s="105">
        <v>11.802000561516143</v>
      </c>
      <c r="W136" s="105">
        <v>11.894467097978602</v>
      </c>
      <c r="DA136" s="132" t="s">
        <v>3042</v>
      </c>
    </row>
    <row r="137" spans="1:105" ht="12" customHeight="1" x14ac:dyDescent="0.25">
      <c r="A137" s="108" t="s">
        <v>53</v>
      </c>
      <c r="B137" s="99">
        <v>4.3445329260752912</v>
      </c>
      <c r="C137" s="99">
        <v>4.0428213398881789</v>
      </c>
      <c r="D137" s="99">
        <v>4.1740141352536089</v>
      </c>
      <c r="E137" s="99">
        <v>4.3014216660312652</v>
      </c>
      <c r="F137" s="99">
        <v>4.2455888780067763</v>
      </c>
      <c r="G137" s="99">
        <v>4.5240308615144951</v>
      </c>
      <c r="H137" s="99">
        <v>4.8120638144011547</v>
      </c>
      <c r="I137" s="99">
        <v>5.1932927029388667</v>
      </c>
      <c r="J137" s="99">
        <v>4.4106333231525143</v>
      </c>
      <c r="K137" s="99">
        <v>4.7574782233071691</v>
      </c>
      <c r="L137" s="99">
        <v>4.708282081284338</v>
      </c>
      <c r="M137" s="99">
        <v>4.5183689382649064</v>
      </c>
      <c r="N137" s="99">
        <v>4.8529317470474691</v>
      </c>
      <c r="O137" s="99">
        <v>4.1215796405069218</v>
      </c>
      <c r="P137" s="99">
        <v>4.0600955420301386</v>
      </c>
      <c r="Q137" s="99">
        <v>4.3581672598399566</v>
      </c>
      <c r="R137" s="99">
        <v>5.3146983731687358</v>
      </c>
      <c r="S137" s="99">
        <v>5.6115334455897523</v>
      </c>
      <c r="T137" s="99">
        <v>5.3384034188972942</v>
      </c>
      <c r="U137" s="99">
        <v>5.4577602263140221</v>
      </c>
      <c r="V137" s="99">
        <v>4.4876668165859632</v>
      </c>
      <c r="W137" s="99">
        <v>4.8393989143809746</v>
      </c>
      <c r="DA137" s="63" t="s">
        <v>3043</v>
      </c>
    </row>
    <row r="138" spans="1:105" ht="12" customHeight="1" x14ac:dyDescent="0.25">
      <c r="A138" s="108" t="s">
        <v>52</v>
      </c>
      <c r="B138" s="99">
        <v>5.679621448434105</v>
      </c>
      <c r="C138" s="99">
        <v>5.5074160817591631</v>
      </c>
      <c r="D138" s="99">
        <v>5.466036077249643</v>
      </c>
      <c r="E138" s="99">
        <v>5.4648450040436263</v>
      </c>
      <c r="F138" s="99">
        <v>6.0102999496019214</v>
      </c>
      <c r="G138" s="99">
        <v>6.1797397868359951</v>
      </c>
      <c r="H138" s="99">
        <v>6.4092389129307294</v>
      </c>
      <c r="I138" s="99">
        <v>6.2801226181546426</v>
      </c>
      <c r="J138" s="99">
        <v>6.5074360519611085</v>
      </c>
      <c r="K138" s="99">
        <v>6.7160051300839916</v>
      </c>
      <c r="L138" s="99">
        <v>6.5864709777828301</v>
      </c>
      <c r="M138" s="99">
        <v>6.613095481607381</v>
      </c>
      <c r="N138" s="99">
        <v>6.8507883665203417</v>
      </c>
      <c r="O138" s="99">
        <v>7.6134152254022283</v>
      </c>
      <c r="P138" s="99">
        <v>8.1217339247850013</v>
      </c>
      <c r="Q138" s="99">
        <v>7.7704806242168054</v>
      </c>
      <c r="R138" s="99">
        <v>6.9910540853342109</v>
      </c>
      <c r="S138" s="99">
        <v>6.7460968398992724</v>
      </c>
      <c r="T138" s="99">
        <v>7.1259030131091494</v>
      </c>
      <c r="U138" s="99">
        <v>7.0849115123184907</v>
      </c>
      <c r="V138" s="99">
        <v>7.3143337449301811</v>
      </c>
      <c r="W138" s="99">
        <v>7.0550681835976272</v>
      </c>
      <c r="DA138" s="63" t="s">
        <v>3044</v>
      </c>
    </row>
    <row r="139" spans="1:105" ht="12" customHeight="1" x14ac:dyDescent="0.25">
      <c r="A139" s="121" t="s">
        <v>54</v>
      </c>
      <c r="B139" s="123">
        <v>1.8521725810886418</v>
      </c>
      <c r="C139" s="123">
        <v>1.8405456487028244</v>
      </c>
      <c r="D139" s="123">
        <v>1.8070400792462009</v>
      </c>
      <c r="E139" s="123">
        <v>1.9629909256531117</v>
      </c>
      <c r="F139" s="123">
        <v>1.9807789283119022</v>
      </c>
      <c r="G139" s="123">
        <v>2.0642399778055163</v>
      </c>
      <c r="H139" s="123">
        <v>2.0074426183752201</v>
      </c>
      <c r="I139" s="123">
        <v>1.9703858205563847</v>
      </c>
      <c r="J139" s="123">
        <v>1.7224113827149155</v>
      </c>
      <c r="K139" s="123">
        <v>1.7888449560521029</v>
      </c>
      <c r="L139" s="123">
        <v>1.7801110201774464</v>
      </c>
      <c r="M139" s="123">
        <v>1.6830317655891085</v>
      </c>
      <c r="N139" s="123">
        <v>1.7651410835055412</v>
      </c>
      <c r="O139" s="123">
        <v>1.7805462598186921</v>
      </c>
      <c r="P139" s="123">
        <v>1.8133643245233464</v>
      </c>
      <c r="Q139" s="123">
        <v>1.8988595533170789</v>
      </c>
      <c r="R139" s="123">
        <v>1.9056150651838835</v>
      </c>
      <c r="S139" s="123">
        <v>1.9123643918194131</v>
      </c>
      <c r="T139" s="123">
        <v>1.9128536385333403</v>
      </c>
      <c r="U139" s="123">
        <v>1.8931427872532205</v>
      </c>
      <c r="V139" s="123">
        <v>1.9799995896360914</v>
      </c>
      <c r="W139" s="123">
        <v>1.9882128847153231</v>
      </c>
      <c r="DA139" s="130" t="s">
        <v>3045</v>
      </c>
    </row>
    <row r="140" spans="1:105" ht="12" customHeight="1" x14ac:dyDescent="0.25">
      <c r="A140" s="97" t="s">
        <v>50</v>
      </c>
      <c r="B140" s="99">
        <v>1.8569321404145491</v>
      </c>
      <c r="C140" s="99">
        <v>1.7998946940729086</v>
      </c>
      <c r="D140" s="99">
        <v>1.7908313203444535</v>
      </c>
      <c r="E140" s="99">
        <v>1.994971486565785</v>
      </c>
      <c r="F140" s="99">
        <v>1.986512419026879</v>
      </c>
      <c r="G140" s="99">
        <v>1.9546852842073767</v>
      </c>
      <c r="H140" s="99">
        <v>2.0351651162345563</v>
      </c>
      <c r="I140" s="99">
        <v>2.0030337968529497</v>
      </c>
      <c r="J140" s="99">
        <v>1.6995335934249773</v>
      </c>
      <c r="K140" s="99">
        <v>1.8247258552249306</v>
      </c>
      <c r="L140" s="99">
        <v>1.7516597825418145</v>
      </c>
      <c r="M140" s="99">
        <v>1.7447411170493878</v>
      </c>
      <c r="N140" s="99">
        <v>1.7611527733401688</v>
      </c>
      <c r="O140" s="99">
        <v>1.7439637387580627</v>
      </c>
      <c r="P140" s="99">
        <v>1.9001517831328472</v>
      </c>
      <c r="Q140" s="99">
        <v>1.827697455642566</v>
      </c>
      <c r="R140" s="99">
        <v>1.9543465612376729</v>
      </c>
      <c r="S140" s="99">
        <v>1.9219347737689239</v>
      </c>
      <c r="T140" s="99">
        <v>1.9054309524087092</v>
      </c>
      <c r="U140" s="99">
        <v>1.9791164068947986</v>
      </c>
      <c r="V140" s="99">
        <v>1.9023462504887358</v>
      </c>
      <c r="W140" s="99">
        <v>1.988568930994014</v>
      </c>
      <c r="DA140" s="63" t="s">
        <v>3046</v>
      </c>
    </row>
    <row r="141" spans="1:105" ht="12" customHeight="1" x14ac:dyDescent="0.25">
      <c r="A141" s="109" t="s">
        <v>120</v>
      </c>
      <c r="B141" s="110">
        <v>1.8519893021105613</v>
      </c>
      <c r="C141" s="110">
        <v>1.8421666604948672</v>
      </c>
      <c r="D141" s="110">
        <v>1.8077314540995431</v>
      </c>
      <c r="E141" s="110">
        <v>1.961560102248374</v>
      </c>
      <c r="F141" s="110">
        <v>1.9805030424821775</v>
      </c>
      <c r="G141" s="110">
        <v>2.0699352709607157</v>
      </c>
      <c r="H141" s="110">
        <v>2.0058229556232932</v>
      </c>
      <c r="I141" s="110">
        <v>1.9683192952710313</v>
      </c>
      <c r="J141" s="110">
        <v>1.7239361976663732</v>
      </c>
      <c r="K141" s="110">
        <v>1.7862919735110587</v>
      </c>
      <c r="L141" s="110">
        <v>1.7822020697074976</v>
      </c>
      <c r="M141" s="110">
        <v>1.678307773569641</v>
      </c>
      <c r="N141" s="110">
        <v>1.7654517437349708</v>
      </c>
      <c r="O141" s="110">
        <v>1.7834124456365112</v>
      </c>
      <c r="P141" s="110">
        <v>1.8065264391307045</v>
      </c>
      <c r="Q141" s="110">
        <v>1.9044330296302756</v>
      </c>
      <c r="R141" s="110">
        <v>1.9017837206157964</v>
      </c>
      <c r="S141" s="110">
        <v>1.911612366921537</v>
      </c>
      <c r="T141" s="110">
        <v>1.9134278882771716</v>
      </c>
      <c r="U141" s="110">
        <v>1.8867204551086802</v>
      </c>
      <c r="V141" s="110">
        <v>1.985257594133478</v>
      </c>
      <c r="W141" s="110">
        <v>1.9881896402432429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82.591557722833912</v>
      </c>
      <c r="C143" s="118">
        <f t="shared" si="49"/>
        <v>90.966341599197676</v>
      </c>
      <c r="D143" s="118">
        <f t="shared" si="49"/>
        <v>93.682150342453355</v>
      </c>
      <c r="E143" s="118">
        <f t="shared" si="49"/>
        <v>92.913242654695509</v>
      </c>
      <c r="F143" s="118">
        <f t="shared" si="49"/>
        <v>97.917417543233739</v>
      </c>
      <c r="G143" s="118">
        <f t="shared" si="49"/>
        <v>97.234015360608879</v>
      </c>
      <c r="H143" s="118">
        <f t="shared" si="49"/>
        <v>86.656300057305899</v>
      </c>
      <c r="I143" s="118">
        <f t="shared" si="49"/>
        <v>82.414492958855632</v>
      </c>
      <c r="J143" s="118">
        <f t="shared" si="49"/>
        <v>91.097781185967193</v>
      </c>
      <c r="K143" s="118">
        <f t="shared" si="49"/>
        <v>86.598883374718469</v>
      </c>
      <c r="L143" s="118">
        <f t="shared" si="49"/>
        <v>96.022622653006025</v>
      </c>
      <c r="M143" s="118">
        <f t="shared" si="49"/>
        <v>86.196873848122863</v>
      </c>
      <c r="N143" s="118">
        <f t="shared" si="49"/>
        <v>89.2510178420317</v>
      </c>
      <c r="O143" s="118">
        <f t="shared" si="49"/>
        <v>89.315836872093499</v>
      </c>
      <c r="P143" s="118">
        <f t="shared" si="49"/>
        <v>84.653023489819176</v>
      </c>
      <c r="Q143" s="118">
        <f t="shared" si="49"/>
        <v>87.776193940754339</v>
      </c>
      <c r="R143" s="118">
        <f t="shared" ref="R143:V143" si="50">R144+R146+R148+R157</f>
        <v>92.221302721157357</v>
      </c>
      <c r="S143" s="118">
        <f t="shared" si="50"/>
        <v>91.124460628459985</v>
      </c>
      <c r="T143" s="118">
        <f t="shared" si="50"/>
        <v>91.832446323937745</v>
      </c>
      <c r="U143" s="118">
        <f t="shared" si="50"/>
        <v>91.010753739083967</v>
      </c>
      <c r="V143" s="118">
        <f t="shared" si="50"/>
        <v>89.746000909037249</v>
      </c>
      <c r="W143" s="118">
        <f t="shared" ref="W143" si="51">W144+W146+W148+W157</f>
        <v>109.92734018128077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70.416202920478383</v>
      </c>
      <c r="C144" s="123">
        <f t="shared" si="52"/>
        <v>79.262905669821848</v>
      </c>
      <c r="D144" s="123">
        <f t="shared" si="52"/>
        <v>81.924632085136324</v>
      </c>
      <c r="E144" s="123">
        <f t="shared" si="52"/>
        <v>80.360968660255196</v>
      </c>
      <c r="F144" s="123">
        <f t="shared" si="52"/>
        <v>85.290106240215266</v>
      </c>
      <c r="G144" s="123">
        <f t="shared" si="52"/>
        <v>83.987259612049442</v>
      </c>
      <c r="H144" s="123">
        <f t="shared" si="52"/>
        <v>72.238248736995899</v>
      </c>
      <c r="I144" s="123">
        <f t="shared" si="52"/>
        <v>68.427460520041095</v>
      </c>
      <c r="J144" s="123">
        <f t="shared" si="52"/>
        <v>77.852931579344983</v>
      </c>
      <c r="K144" s="123">
        <f t="shared" si="52"/>
        <v>72.606505537177512</v>
      </c>
      <c r="L144" s="123">
        <f t="shared" si="52"/>
        <v>81.973798618788649</v>
      </c>
      <c r="M144" s="123">
        <f t="shared" si="52"/>
        <v>72.614367487255905</v>
      </c>
      <c r="N144" s="123">
        <f t="shared" si="52"/>
        <v>75.024981353564016</v>
      </c>
      <c r="O144" s="123">
        <f t="shared" si="52"/>
        <v>74.947537200275519</v>
      </c>
      <c r="P144" s="123">
        <f t="shared" si="52"/>
        <v>69.850744122006788</v>
      </c>
      <c r="Q144" s="123">
        <f t="shared" si="52"/>
        <v>72.414525241583817</v>
      </c>
      <c r="R144" s="123">
        <f t="shared" si="52"/>
        <v>76.515214583844497</v>
      </c>
      <c r="S144" s="123">
        <f t="shared" si="52"/>
        <v>75.310830605041048</v>
      </c>
      <c r="T144" s="123">
        <f t="shared" si="52"/>
        <v>75.943472005768015</v>
      </c>
      <c r="U144" s="123">
        <f t="shared" si="52"/>
        <v>75.118317267823087</v>
      </c>
      <c r="V144" s="123">
        <f t="shared" si="52"/>
        <v>73.756466789512331</v>
      </c>
      <c r="W144" s="123">
        <f t="shared" si="52"/>
        <v>93.822671926412809</v>
      </c>
      <c r="DA144" s="130" t="s">
        <v>3049</v>
      </c>
    </row>
    <row r="145" spans="1:105" ht="12" customHeight="1" x14ac:dyDescent="0.25">
      <c r="A145" s="97" t="s">
        <v>53</v>
      </c>
      <c r="B145" s="99">
        <v>70.416202920478383</v>
      </c>
      <c r="C145" s="99">
        <v>79.262905669821848</v>
      </c>
      <c r="D145" s="99">
        <v>81.924632085136324</v>
      </c>
      <c r="E145" s="99">
        <v>80.360968660255196</v>
      </c>
      <c r="F145" s="99">
        <v>85.290106240215266</v>
      </c>
      <c r="G145" s="99">
        <v>83.987259612049442</v>
      </c>
      <c r="H145" s="99">
        <v>72.238248736995899</v>
      </c>
      <c r="I145" s="99">
        <v>68.427460520041095</v>
      </c>
      <c r="J145" s="99">
        <v>77.852931579344983</v>
      </c>
      <c r="K145" s="99">
        <v>72.606505537177512</v>
      </c>
      <c r="L145" s="99">
        <v>81.973798618788649</v>
      </c>
      <c r="M145" s="99">
        <v>72.614367487255905</v>
      </c>
      <c r="N145" s="99">
        <v>75.024981353564016</v>
      </c>
      <c r="O145" s="99">
        <v>74.947537200275519</v>
      </c>
      <c r="P145" s="99">
        <v>69.850744122006788</v>
      </c>
      <c r="Q145" s="99">
        <v>72.414525241583817</v>
      </c>
      <c r="R145" s="99">
        <v>76.515214583844497</v>
      </c>
      <c r="S145" s="99">
        <v>75.310830605041048</v>
      </c>
      <c r="T145" s="99">
        <v>75.943472005768015</v>
      </c>
      <c r="U145" s="99">
        <v>75.118317267823087</v>
      </c>
      <c r="V145" s="99">
        <v>73.756466789512331</v>
      </c>
      <c r="W145" s="99">
        <v>93.822671926412809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0.31067952404587623</v>
      </c>
      <c r="C146" s="123">
        <f t="shared" si="53"/>
        <v>0.31635676594127393</v>
      </c>
      <c r="D146" s="123">
        <f t="shared" si="53"/>
        <v>0.32102656975869104</v>
      </c>
      <c r="E146" s="123">
        <f t="shared" si="53"/>
        <v>0.86941672953283633</v>
      </c>
      <c r="F146" s="123">
        <f t="shared" si="53"/>
        <v>0.40830008823675695</v>
      </c>
      <c r="G146" s="123">
        <f t="shared" si="53"/>
        <v>0.50872842006358188</v>
      </c>
      <c r="H146" s="123">
        <f t="shared" si="53"/>
        <v>1.1674523987726764</v>
      </c>
      <c r="I146" s="123">
        <f t="shared" si="53"/>
        <v>0.54737306019500165</v>
      </c>
      <c r="J146" s="123">
        <f t="shared" si="53"/>
        <v>0.63133038857537005</v>
      </c>
      <c r="K146" s="123">
        <f t="shared" si="53"/>
        <v>0.70131902596062512</v>
      </c>
      <c r="L146" s="123">
        <f t="shared" si="53"/>
        <v>0.94301071995188512</v>
      </c>
      <c r="M146" s="123">
        <f t="shared" si="53"/>
        <v>0.72859053607784674</v>
      </c>
      <c r="N146" s="123">
        <f t="shared" si="53"/>
        <v>0.77660761863874961</v>
      </c>
      <c r="O146" s="123">
        <f t="shared" si="53"/>
        <v>0.87941001379335026</v>
      </c>
      <c r="P146" s="123">
        <f t="shared" si="53"/>
        <v>0.81496392391130767</v>
      </c>
      <c r="Q146" s="123">
        <f t="shared" si="53"/>
        <v>1.4870045963514436</v>
      </c>
      <c r="R146" s="123">
        <f t="shared" si="53"/>
        <v>1.5542273466231837</v>
      </c>
      <c r="S146" s="123">
        <f t="shared" si="53"/>
        <v>1.6485676258687065</v>
      </c>
      <c r="T146" s="123">
        <f t="shared" si="53"/>
        <v>1.6661891866845497</v>
      </c>
      <c r="U146" s="123">
        <f t="shared" si="53"/>
        <v>1.5724711909986575</v>
      </c>
      <c r="V146" s="123">
        <f t="shared" si="53"/>
        <v>2.3140582212773193</v>
      </c>
      <c r="W146" s="123">
        <f t="shared" si="53"/>
        <v>2.2998917596325223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0.31067952404587623</v>
      </c>
      <c r="C147" s="99">
        <f>RES_hhdet_tesh!C147/RES_summary!C$19</f>
        <v>0.31635676594127393</v>
      </c>
      <c r="D147" s="99">
        <f>RES_hhdet_tesh!D147/RES_summary!D$19</f>
        <v>0.32102656975869104</v>
      </c>
      <c r="E147" s="99">
        <f>RES_hhdet_tesh!E147/RES_summary!E$19</f>
        <v>0.86941672953283633</v>
      </c>
      <c r="F147" s="99">
        <f>RES_hhdet_tesh!F147/RES_summary!F$19</f>
        <v>0.40830008823675695</v>
      </c>
      <c r="G147" s="99">
        <f>RES_hhdet_tesh!G147/RES_summary!G$19</f>
        <v>0.50872842006358188</v>
      </c>
      <c r="H147" s="99">
        <f>RES_hhdet_tesh!H147/RES_summary!H$19</f>
        <v>1.1674523987726764</v>
      </c>
      <c r="I147" s="99">
        <f>RES_hhdet_tesh!I147/RES_summary!I$19</f>
        <v>0.54737306019500165</v>
      </c>
      <c r="J147" s="99">
        <f>RES_hhdet_tesh!J147/RES_summary!J$19</f>
        <v>0.63133038857537005</v>
      </c>
      <c r="K147" s="99">
        <f>RES_hhdet_tesh!K147/RES_summary!K$19</f>
        <v>0.70131902596062512</v>
      </c>
      <c r="L147" s="99">
        <f>RES_hhdet_tesh!L147/RES_summary!L$19</f>
        <v>0.94301071995188512</v>
      </c>
      <c r="M147" s="99">
        <f>RES_hhdet_tesh!M147/RES_summary!M$19</f>
        <v>0.72859053607784674</v>
      </c>
      <c r="N147" s="99">
        <f>RES_hhdet_tesh!N147/RES_summary!N$19</f>
        <v>0.77660761863874961</v>
      </c>
      <c r="O147" s="99">
        <f>RES_hhdet_tesh!O147/RES_summary!O$19</f>
        <v>0.87941001379335026</v>
      </c>
      <c r="P147" s="99">
        <f>RES_hhdet_tesh!P147/RES_summary!P$19</f>
        <v>0.81496392391130767</v>
      </c>
      <c r="Q147" s="99">
        <f>RES_hhdet_tesh!Q147/RES_summary!Q$19</f>
        <v>1.4870045963514436</v>
      </c>
      <c r="R147" s="99">
        <f>RES_hhdet_tesh!R147/RES_summary!R$19</f>
        <v>1.5542273466231837</v>
      </c>
      <c r="S147" s="99">
        <f>RES_hhdet_tesh!S147/RES_summary!S$19</f>
        <v>1.6485676258687065</v>
      </c>
      <c r="T147" s="99">
        <f>RES_hhdet_tesh!T147/RES_summary!T$19</f>
        <v>1.6661891866845497</v>
      </c>
      <c r="U147" s="99">
        <f>RES_hhdet_tesh!U147/RES_summary!U$19</f>
        <v>1.5724711909986575</v>
      </c>
      <c r="V147" s="99">
        <f>RES_hhdet_tesh!V147/RES_summary!V$19</f>
        <v>2.3140582212773193</v>
      </c>
      <c r="W147" s="99">
        <f>RES_hhdet_tesh!W147/RES_summary!W$19</f>
        <v>2.2998917596325223</v>
      </c>
      <c r="DA147" s="63" t="s">
        <v>3052</v>
      </c>
    </row>
    <row r="148" spans="1:105" ht="12" customHeight="1" x14ac:dyDescent="0.25">
      <c r="A148" s="121" t="s">
        <v>55</v>
      </c>
      <c r="B148" s="123">
        <v>10.012502427115107</v>
      </c>
      <c r="C148" s="123">
        <v>9.5466509047708907</v>
      </c>
      <c r="D148" s="123">
        <v>9.6295547437583053</v>
      </c>
      <c r="E148" s="123">
        <v>9.7196717825816528</v>
      </c>
      <c r="F148" s="123">
        <v>10.238202454632109</v>
      </c>
      <c r="G148" s="123">
        <v>10.674150963797899</v>
      </c>
      <c r="H148" s="123">
        <v>11.243153098278508</v>
      </c>
      <c r="I148" s="123">
        <v>11.469291741542282</v>
      </c>
      <c r="J148" s="123">
        <v>10.891107740735986</v>
      </c>
      <c r="K148" s="123">
        <v>11.502149132705844</v>
      </c>
      <c r="L148" s="123">
        <v>11.325744483497491</v>
      </c>
      <c r="M148" s="123">
        <v>11.1708350336619</v>
      </c>
      <c r="N148" s="123">
        <v>11.684288415465973</v>
      </c>
      <c r="O148" s="123">
        <v>11.708328372696082</v>
      </c>
      <c r="P148" s="123">
        <v>12.173861112219884</v>
      </c>
      <c r="Q148" s="123">
        <v>11.975890586569712</v>
      </c>
      <c r="R148" s="123">
        <v>12.246160539403904</v>
      </c>
      <c r="S148" s="123">
        <v>12.252679498370616</v>
      </c>
      <c r="T148" s="123">
        <v>12.309941706635692</v>
      </c>
      <c r="U148" s="123">
        <v>12.426731346910348</v>
      </c>
      <c r="V148" s="123">
        <v>11.69555550962273</v>
      </c>
      <c r="W148" s="123">
        <v>11.816563498302761</v>
      </c>
      <c r="DA148" s="130" t="s">
        <v>3053</v>
      </c>
    </row>
    <row r="149" spans="1:105" ht="12" customHeight="1" x14ac:dyDescent="0.25">
      <c r="A149" s="97" t="s">
        <v>124</v>
      </c>
      <c r="B149" s="99">
        <v>9.8729703570685192</v>
      </c>
      <c r="C149" s="99">
        <v>9.5339834375937347</v>
      </c>
      <c r="D149" s="99">
        <v>9.5855347235629118</v>
      </c>
      <c r="E149" s="99">
        <v>9.4742878337098908</v>
      </c>
      <c r="F149" s="99">
        <v>10.210349562373706</v>
      </c>
      <c r="G149" s="99">
        <v>10.604210180943868</v>
      </c>
      <c r="H149" s="99">
        <v>11.385518747326401</v>
      </c>
      <c r="I149" s="99">
        <v>11.469888900401754</v>
      </c>
      <c r="J149" s="99">
        <v>10.759059190750857</v>
      </c>
      <c r="K149" s="99">
        <v>11.685411666550261</v>
      </c>
      <c r="L149" s="99">
        <v>11.552580310976385</v>
      </c>
      <c r="M149" s="99">
        <v>11.457884775839281</v>
      </c>
      <c r="N149" s="99">
        <v>11.575553629763418</v>
      </c>
      <c r="O149" s="99">
        <v>11.566449651006049</v>
      </c>
      <c r="P149" s="99">
        <v>12.558770117452973</v>
      </c>
      <c r="Q149" s="99">
        <v>11.556393983368549</v>
      </c>
      <c r="R149" s="99">
        <v>12.721361718907534</v>
      </c>
      <c r="S149" s="99">
        <v>12.34743615462574</v>
      </c>
      <c r="T149" s="99">
        <v>11.954641274728379</v>
      </c>
      <c r="U149" s="99">
        <v>12.388113442250217</v>
      </c>
      <c r="V149" s="99">
        <v>11.611433431119551</v>
      </c>
      <c r="W149" s="99">
        <v>12.00452582924397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11.745946318587718</v>
      </c>
      <c r="L150" s="99">
        <v>11.622305120907523</v>
      </c>
      <c r="M150" s="99">
        <v>11.443430375305056</v>
      </c>
      <c r="N150" s="99">
        <v>11.574553164182833</v>
      </c>
      <c r="O150" s="99">
        <v>11.519928552891477</v>
      </c>
      <c r="P150" s="99">
        <v>12.475232094812593</v>
      </c>
      <c r="Q150" s="99">
        <v>11.4872423588297</v>
      </c>
      <c r="R150" s="99">
        <v>12.617163067513408</v>
      </c>
      <c r="S150" s="99">
        <v>12.222026941226959</v>
      </c>
      <c r="T150" s="99">
        <v>11.826957839316908</v>
      </c>
      <c r="U150" s="99">
        <v>12.26617483164493</v>
      </c>
      <c r="V150" s="99">
        <v>11.488226128411188</v>
      </c>
      <c r="W150" s="99">
        <v>11.887985820115073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4.8643386531655928</v>
      </c>
      <c r="L151" s="102">
        <v>4.8425275787186388</v>
      </c>
      <c r="M151" s="102">
        <v>4.6441598522955383</v>
      </c>
      <c r="N151" s="102">
        <v>4.7962963963280698</v>
      </c>
      <c r="O151" s="102">
        <v>4.0421877967482782</v>
      </c>
      <c r="P151" s="102">
        <v>4.1549345357120675</v>
      </c>
      <c r="Q151" s="102">
        <v>4.1196963287067634</v>
      </c>
      <c r="R151" s="102">
        <v>5.4471368382693859</v>
      </c>
      <c r="S151" s="102">
        <v>5.5448039074183457</v>
      </c>
      <c r="T151" s="102">
        <v>5.0559524276998902</v>
      </c>
      <c r="U151" s="102">
        <v>5.3322969383292689</v>
      </c>
      <c r="V151" s="102">
        <v>4.3614263610363526</v>
      </c>
      <c r="W151" s="102">
        <v>4.8297289766982123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6.881607665422127</v>
      </c>
      <c r="L152" s="105">
        <v>6.7797775421888842</v>
      </c>
      <c r="M152" s="105">
        <v>6.7992705230095174</v>
      </c>
      <c r="N152" s="105">
        <v>6.7782567678547618</v>
      </c>
      <c r="O152" s="105">
        <v>7.4777407561431977</v>
      </c>
      <c r="P152" s="105">
        <v>8.3202975591005259</v>
      </c>
      <c r="Q152" s="105">
        <v>7.3675460301229379</v>
      </c>
      <c r="R152" s="105">
        <v>7.1700262292440229</v>
      </c>
      <c r="S152" s="105">
        <v>6.6772230338086116</v>
      </c>
      <c r="T152" s="105">
        <v>6.7710054116170193</v>
      </c>
      <c r="U152" s="105">
        <v>6.9338778933156604</v>
      </c>
      <c r="V152" s="105">
        <v>7.1267997673748367</v>
      </c>
      <c r="W152" s="105">
        <v>7.0582568434168635</v>
      </c>
      <c r="DA152" s="132" t="s">
        <v>3057</v>
      </c>
    </row>
    <row r="153" spans="1:105" ht="12" customHeight="1" x14ac:dyDescent="0.25">
      <c r="A153" s="106" t="s">
        <v>122</v>
      </c>
      <c r="B153" s="102">
        <v>10.024154374509392</v>
      </c>
      <c r="C153" s="102">
        <v>9.547779106408802</v>
      </c>
      <c r="D153" s="102">
        <v>9.6338121170173583</v>
      </c>
      <c r="E153" s="102">
        <v>9.7565634617208978</v>
      </c>
      <c r="F153" s="102">
        <v>10.244573801425984</v>
      </c>
      <c r="G153" s="102">
        <v>10.691160462968957</v>
      </c>
      <c r="H153" s="102">
        <v>11.20958153373406</v>
      </c>
      <c r="I153" s="102">
        <v>11.469256635997651</v>
      </c>
      <c r="J153" s="102">
        <v>10.916590834272322</v>
      </c>
      <c r="K153" s="102">
        <v>11.470875519010127</v>
      </c>
      <c r="L153" s="102">
        <v>11.2911243247326</v>
      </c>
      <c r="M153" s="102">
        <v>11.128293052717922</v>
      </c>
      <c r="N153" s="102">
        <v>11.698748906441464</v>
      </c>
      <c r="O153" s="102">
        <v>11.727167576804595</v>
      </c>
      <c r="P153" s="102">
        <v>12.124385470669973</v>
      </c>
      <c r="Q153" s="102">
        <v>12.03224602162271</v>
      </c>
      <c r="R153" s="102">
        <v>12.190897727761898</v>
      </c>
      <c r="S153" s="102">
        <v>12.242986953527366</v>
      </c>
      <c r="T153" s="102">
        <v>12.351058354486328</v>
      </c>
      <c r="U153" s="102">
        <v>12.430535266212079</v>
      </c>
      <c r="V153" s="102">
        <v>11.704933871841993</v>
      </c>
      <c r="W153" s="102">
        <v>11.796484311834869</v>
      </c>
      <c r="DA153" s="131" t="s">
        <v>3058</v>
      </c>
    </row>
    <row r="154" spans="1:105" ht="12" customHeight="1" x14ac:dyDescent="0.25">
      <c r="A154" s="107" t="s">
        <v>121</v>
      </c>
      <c r="B154" s="105">
        <v>10.024154374509397</v>
      </c>
      <c r="C154" s="105">
        <v>9.5467778299199129</v>
      </c>
      <c r="D154" s="105">
        <v>9.6347055960616128</v>
      </c>
      <c r="E154" s="105">
        <v>9.7573822377400159</v>
      </c>
      <c r="F154" s="105">
        <v>10.246623734748427</v>
      </c>
      <c r="G154" s="105">
        <v>10.69388802742796</v>
      </c>
      <c r="H154" s="105">
        <v>11.210769098390347</v>
      </c>
      <c r="I154" s="105">
        <v>11.466448427766496</v>
      </c>
      <c r="J154" s="105">
        <v>10.917356218278952</v>
      </c>
      <c r="K154" s="105">
        <v>11.46879296653912</v>
      </c>
      <c r="L154" s="105">
        <v>11.29235653786948</v>
      </c>
      <c r="M154" s="105">
        <v>11.131927001843556</v>
      </c>
      <c r="N154" s="105">
        <v>11.704190377061222</v>
      </c>
      <c r="O154" s="105">
        <v>11.729525011319073</v>
      </c>
      <c r="P154" s="105">
        <v>12.110383239974956</v>
      </c>
      <c r="Q154" s="105">
        <v>12.014214055581501</v>
      </c>
      <c r="R154" s="105">
        <v>12.176476687206755</v>
      </c>
      <c r="S154" s="105">
        <v>12.235586222438362</v>
      </c>
      <c r="T154" s="105">
        <v>12.351206227738043</v>
      </c>
      <c r="U154" s="105">
        <v>12.434649697042309</v>
      </c>
      <c r="V154" s="105">
        <v>11.706716806242397</v>
      </c>
      <c r="W154" s="105">
        <v>11.793580479415219</v>
      </c>
      <c r="DA154" s="132" t="s">
        <v>3059</v>
      </c>
    </row>
    <row r="155" spans="1:105" ht="12" customHeight="1" x14ac:dyDescent="0.25">
      <c r="A155" s="108" t="s">
        <v>53</v>
      </c>
      <c r="B155" s="99">
        <v>4.3445329260752912</v>
      </c>
      <c r="C155" s="99">
        <v>4.0413568201442773</v>
      </c>
      <c r="D155" s="99">
        <v>4.1716999870818539</v>
      </c>
      <c r="E155" s="99">
        <v>4.2975086365158282</v>
      </c>
      <c r="F155" s="99">
        <v>4.2417534449338881</v>
      </c>
      <c r="G155" s="99">
        <v>4.5198538958904164</v>
      </c>
      <c r="H155" s="99">
        <v>4.8075466477320443</v>
      </c>
      <c r="I155" s="99">
        <v>5.190139228993683</v>
      </c>
      <c r="J155" s="99">
        <v>4.4103452252121587</v>
      </c>
      <c r="K155" s="99">
        <v>4.75553335507316</v>
      </c>
      <c r="L155" s="99">
        <v>4.7072830777865686</v>
      </c>
      <c r="M155" s="99">
        <v>4.5185567047556008</v>
      </c>
      <c r="N155" s="99">
        <v>4.8531267411702403</v>
      </c>
      <c r="O155" s="99">
        <v>4.1196585113055351</v>
      </c>
      <c r="P155" s="99">
        <v>4.0362831493284599</v>
      </c>
      <c r="Q155" s="99">
        <v>4.3170479389192229</v>
      </c>
      <c r="R155" s="99">
        <v>5.2588658075686343</v>
      </c>
      <c r="S155" s="99">
        <v>5.5561138929876037</v>
      </c>
      <c r="T155" s="99">
        <v>5.2899631370061213</v>
      </c>
      <c r="U155" s="99">
        <v>5.4107560142576361</v>
      </c>
      <c r="V155" s="99">
        <v>4.4514355230461122</v>
      </c>
      <c r="W155" s="99">
        <v>4.7983520487812346</v>
      </c>
      <c r="DA155" s="63" t="s">
        <v>3060</v>
      </c>
    </row>
    <row r="156" spans="1:105" ht="12" customHeight="1" x14ac:dyDescent="0.25">
      <c r="A156" s="108" t="s">
        <v>52</v>
      </c>
      <c r="B156" s="99">
        <v>5.6796214484341059</v>
      </c>
      <c r="C156" s="99">
        <v>5.5054210097756373</v>
      </c>
      <c r="D156" s="99">
        <v>5.4630056089797607</v>
      </c>
      <c r="E156" s="99">
        <v>5.4598736012241886</v>
      </c>
      <c r="F156" s="99">
        <v>6.0048702898145381</v>
      </c>
      <c r="G156" s="99">
        <v>6.1740341315375407</v>
      </c>
      <c r="H156" s="99">
        <v>6.4032224506583031</v>
      </c>
      <c r="I156" s="99">
        <v>6.2763091987728119</v>
      </c>
      <c r="J156" s="99">
        <v>6.5070109930667916</v>
      </c>
      <c r="K156" s="99">
        <v>6.7132596114659595</v>
      </c>
      <c r="L156" s="99">
        <v>6.5850734600829117</v>
      </c>
      <c r="M156" s="99">
        <v>6.613370297087954</v>
      </c>
      <c r="N156" s="99">
        <v>6.8510636358909851</v>
      </c>
      <c r="O156" s="99">
        <v>7.6098665000135375</v>
      </c>
      <c r="P156" s="99">
        <v>8.0741000906464979</v>
      </c>
      <c r="Q156" s="99">
        <v>7.6971661166622773</v>
      </c>
      <c r="R156" s="99">
        <v>6.9176108796381204</v>
      </c>
      <c r="S156" s="99">
        <v>6.6794723294507579</v>
      </c>
      <c r="T156" s="99">
        <v>7.0612430907319208</v>
      </c>
      <c r="U156" s="99">
        <v>7.0238936827846716</v>
      </c>
      <c r="V156" s="99">
        <v>7.2552812831962852</v>
      </c>
      <c r="W156" s="99">
        <v>6.9952284306339809</v>
      </c>
      <c r="DA156" s="63" t="s">
        <v>3061</v>
      </c>
    </row>
    <row r="157" spans="1:105" ht="12" customHeight="1" x14ac:dyDescent="0.25">
      <c r="A157" s="121" t="s">
        <v>54</v>
      </c>
      <c r="B157" s="123">
        <v>1.8521728511945423</v>
      </c>
      <c r="C157" s="123">
        <v>1.8404282586636689</v>
      </c>
      <c r="D157" s="123">
        <v>1.806936943800042</v>
      </c>
      <c r="E157" s="123">
        <v>1.9631854823258261</v>
      </c>
      <c r="F157" s="123">
        <v>1.9808087601496187</v>
      </c>
      <c r="G157" s="123">
        <v>2.0638763646979643</v>
      </c>
      <c r="H157" s="123">
        <v>2.0074458232588053</v>
      </c>
      <c r="I157" s="123">
        <v>1.9703676370772574</v>
      </c>
      <c r="J157" s="123">
        <v>1.7224114773108592</v>
      </c>
      <c r="K157" s="123">
        <v>1.7889096788744916</v>
      </c>
      <c r="L157" s="123">
        <v>1.7800688307680073</v>
      </c>
      <c r="M157" s="123">
        <v>1.6830807911272108</v>
      </c>
      <c r="N157" s="123">
        <v>1.7651404543629596</v>
      </c>
      <c r="O157" s="123">
        <v>1.780561285328552</v>
      </c>
      <c r="P157" s="123">
        <v>1.8134543316811935</v>
      </c>
      <c r="Q157" s="123">
        <v>1.8987735162493629</v>
      </c>
      <c r="R157" s="123">
        <v>1.9057002512857748</v>
      </c>
      <c r="S157" s="123">
        <v>1.9123828991796128</v>
      </c>
      <c r="T157" s="123">
        <v>1.9128434248494828</v>
      </c>
      <c r="U157" s="123">
        <v>1.8932339333518855</v>
      </c>
      <c r="V157" s="123">
        <v>1.9799203886248629</v>
      </c>
      <c r="W157" s="123">
        <v>1.9882129969326883</v>
      </c>
      <c r="DA157" s="130" t="s">
        <v>3062</v>
      </c>
    </row>
    <row r="158" spans="1:105" ht="12" customHeight="1" x14ac:dyDescent="0.25">
      <c r="A158" s="97" t="s">
        <v>50</v>
      </c>
      <c r="B158" s="99">
        <v>1.8569321404145493</v>
      </c>
      <c r="C158" s="99">
        <v>1.7998946940729088</v>
      </c>
      <c r="D158" s="99">
        <v>1.7908313203444532</v>
      </c>
      <c r="E158" s="99">
        <v>1.994971486565785</v>
      </c>
      <c r="F158" s="99">
        <v>1.9865124190268795</v>
      </c>
      <c r="G158" s="99">
        <v>1.9546852842073752</v>
      </c>
      <c r="H158" s="99">
        <v>2.0351651162345572</v>
      </c>
      <c r="I158" s="99">
        <v>2.0030337968529479</v>
      </c>
      <c r="J158" s="99">
        <v>1.6995335934249762</v>
      </c>
      <c r="K158" s="99">
        <v>1.8247258552249306</v>
      </c>
      <c r="L158" s="99">
        <v>1.7516597825418148</v>
      </c>
      <c r="M158" s="99">
        <v>1.7447411170493856</v>
      </c>
      <c r="N158" s="99">
        <v>1.7611527733401695</v>
      </c>
      <c r="O158" s="99">
        <v>1.7439637387580635</v>
      </c>
      <c r="P158" s="99">
        <v>1.9001517831328485</v>
      </c>
      <c r="Q158" s="99">
        <v>1.8276974556425609</v>
      </c>
      <c r="R158" s="99">
        <v>1.9543465612376705</v>
      </c>
      <c r="S158" s="99">
        <v>1.9219347737689241</v>
      </c>
      <c r="T158" s="99">
        <v>1.9054309524087172</v>
      </c>
      <c r="U158" s="99">
        <v>1.9791164068948048</v>
      </c>
      <c r="V158" s="99">
        <v>1.9023462504887352</v>
      </c>
      <c r="W158" s="99">
        <v>1.9885689309940173</v>
      </c>
      <c r="DA158" s="63" t="s">
        <v>3063</v>
      </c>
    </row>
    <row r="159" spans="1:105" ht="12" customHeight="1" x14ac:dyDescent="0.25">
      <c r="A159" s="109" t="s">
        <v>120</v>
      </c>
      <c r="B159" s="110">
        <v>1.8519893021105616</v>
      </c>
      <c r="C159" s="110">
        <v>1.8421666604948674</v>
      </c>
      <c r="D159" s="110">
        <v>1.8077314540995428</v>
      </c>
      <c r="E159" s="110">
        <v>1.9615601022483722</v>
      </c>
      <c r="F159" s="110">
        <v>1.9805030424821772</v>
      </c>
      <c r="G159" s="110">
        <v>2.0699352709607153</v>
      </c>
      <c r="H159" s="110">
        <v>2.0058229556232945</v>
      </c>
      <c r="I159" s="110">
        <v>1.9683192952710327</v>
      </c>
      <c r="J159" s="110">
        <v>1.7239361976663725</v>
      </c>
      <c r="K159" s="110">
        <v>1.786291973511057</v>
      </c>
      <c r="L159" s="110">
        <v>1.7822020697074985</v>
      </c>
      <c r="M159" s="110">
        <v>1.6783077735696379</v>
      </c>
      <c r="N159" s="110">
        <v>1.7654517437349773</v>
      </c>
      <c r="O159" s="110">
        <v>1.7834124456365108</v>
      </c>
      <c r="P159" s="110">
        <v>1.806526439130699</v>
      </c>
      <c r="Q159" s="110">
        <v>1.9044330296302774</v>
      </c>
      <c r="R159" s="110">
        <v>1.9017837206157853</v>
      </c>
      <c r="S159" s="110">
        <v>1.9116123669215457</v>
      </c>
      <c r="T159" s="110">
        <v>1.9134278882771598</v>
      </c>
      <c r="U159" s="110">
        <v>1.8867204551086925</v>
      </c>
      <c r="V159" s="110">
        <v>1.9852575941335038</v>
      </c>
      <c r="W159" s="110">
        <v>1.9881896402432242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90.053400462544289</v>
      </c>
      <c r="C161" s="118">
        <f t="shared" si="54"/>
        <v>98.651199094147756</v>
      </c>
      <c r="D161" s="118">
        <f t="shared" si="54"/>
        <v>116.12200589073221</v>
      </c>
      <c r="E161" s="118">
        <f t="shared" si="54"/>
        <v>130.97312027238848</v>
      </c>
      <c r="F161" s="118">
        <f t="shared" si="54"/>
        <v>43.304760420788789</v>
      </c>
      <c r="G161" s="118">
        <f t="shared" si="54"/>
        <v>32.898030979465851</v>
      </c>
      <c r="H161" s="118">
        <f t="shared" si="54"/>
        <v>85.087265255420704</v>
      </c>
      <c r="I161" s="118">
        <f t="shared" si="54"/>
        <v>70.145467853154429</v>
      </c>
      <c r="J161" s="118">
        <f t="shared" si="54"/>
        <v>105.12657321822522</v>
      </c>
      <c r="K161" s="118">
        <f t="shared" si="54"/>
        <v>86.959584271191986</v>
      </c>
      <c r="L161" s="118">
        <f t="shared" si="54"/>
        <v>104.11513497409175</v>
      </c>
      <c r="M161" s="118">
        <f t="shared" si="54"/>
        <v>81.101683890024148</v>
      </c>
      <c r="N161" s="118">
        <f t="shared" si="54"/>
        <v>94.840925546782984</v>
      </c>
      <c r="O161" s="118">
        <f t="shared" si="54"/>
        <v>108.35693355059604</v>
      </c>
      <c r="P161" s="118">
        <f t="shared" si="54"/>
        <v>82.097252512789638</v>
      </c>
      <c r="Q161" s="118">
        <f t="shared" si="54"/>
        <v>76.663613319940339</v>
      </c>
      <c r="R161" s="118">
        <f t="shared" ref="R161:V161" si="55">R162+R164+R166+R175</f>
        <v>93.986150534398604</v>
      </c>
      <c r="S161" s="118">
        <f t="shared" si="55"/>
        <v>92.966946155730653</v>
      </c>
      <c r="T161" s="118">
        <f t="shared" si="55"/>
        <v>92.951366685539696</v>
      </c>
      <c r="U161" s="118">
        <f t="shared" si="55"/>
        <v>95.895714581040423</v>
      </c>
      <c r="V161" s="118">
        <f t="shared" si="55"/>
        <v>83.513533484279378</v>
      </c>
      <c r="W161" s="118">
        <f t="shared" ref="W161" si="56">W162+W164+W166+W175</f>
        <v>106.0380146654301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78.033509899017815</v>
      </c>
      <c r="C162" s="123">
        <f t="shared" si="57"/>
        <v>87.061821475173176</v>
      </c>
      <c r="D162" s="123">
        <f t="shared" si="57"/>
        <v>104.4293953776652</v>
      </c>
      <c r="E162" s="123">
        <f t="shared" si="57"/>
        <v>118.50960893841577</v>
      </c>
      <c r="F162" s="123">
        <f t="shared" si="57"/>
        <v>30.477682198288786</v>
      </c>
      <c r="G162" s="123">
        <f t="shared" si="57"/>
        <v>18.896911937707614</v>
      </c>
      <c r="H162" s="123">
        <f t="shared" si="57"/>
        <v>68.406542692974952</v>
      </c>
      <c r="I162" s="123">
        <f t="shared" si="57"/>
        <v>55.675013764250679</v>
      </c>
      <c r="J162" s="123">
        <f t="shared" si="57"/>
        <v>91.738015249519648</v>
      </c>
      <c r="K162" s="123">
        <f t="shared" si="57"/>
        <v>73.035799046767991</v>
      </c>
      <c r="L162" s="123">
        <f t="shared" si="57"/>
        <v>90.179134105321651</v>
      </c>
      <c r="M162" s="123">
        <f t="shared" si="57"/>
        <v>67.559104065044849</v>
      </c>
      <c r="N162" s="123">
        <f t="shared" si="57"/>
        <v>80.594387265042002</v>
      </c>
      <c r="O162" s="123">
        <f t="shared" si="57"/>
        <v>93.881185602624029</v>
      </c>
      <c r="P162" s="123">
        <f t="shared" si="57"/>
        <v>67.049238749741505</v>
      </c>
      <c r="Q162" s="123">
        <f t="shared" si="57"/>
        <v>60.842702839087309</v>
      </c>
      <c r="R162" s="123">
        <f t="shared" si="57"/>
        <v>78.102253105258242</v>
      </c>
      <c r="S162" s="123">
        <f t="shared" si="57"/>
        <v>77.24417060338331</v>
      </c>
      <c r="T162" s="123">
        <f t="shared" si="57"/>
        <v>77.412819320475649</v>
      </c>
      <c r="U162" s="123">
        <f t="shared" si="57"/>
        <v>80.482339081712311</v>
      </c>
      <c r="V162" s="123">
        <f t="shared" si="57"/>
        <v>68.549701219435121</v>
      </c>
      <c r="W162" s="123">
        <f t="shared" si="57"/>
        <v>91.152566745437611</v>
      </c>
      <c r="DA162" s="130" t="s">
        <v>3066</v>
      </c>
    </row>
    <row r="163" spans="1:105" ht="12" customHeight="1" x14ac:dyDescent="0.25">
      <c r="A163" s="97" t="s">
        <v>53</v>
      </c>
      <c r="B163" s="110">
        <v>78.033509899017815</v>
      </c>
      <c r="C163" s="110">
        <v>87.061821475173176</v>
      </c>
      <c r="D163" s="110">
        <v>104.4293953776652</v>
      </c>
      <c r="E163" s="110">
        <v>118.50960893841577</v>
      </c>
      <c r="F163" s="110">
        <v>30.477682198288786</v>
      </c>
      <c r="G163" s="110">
        <v>18.896911937707614</v>
      </c>
      <c r="H163" s="110">
        <v>68.406542692974952</v>
      </c>
      <c r="I163" s="110">
        <v>55.675013764250679</v>
      </c>
      <c r="J163" s="110">
        <v>91.738015249519648</v>
      </c>
      <c r="K163" s="110">
        <v>73.035799046767991</v>
      </c>
      <c r="L163" s="110">
        <v>90.179134105321651</v>
      </c>
      <c r="M163" s="110">
        <v>67.559104065044849</v>
      </c>
      <c r="N163" s="110">
        <v>80.594387265042002</v>
      </c>
      <c r="O163" s="110">
        <v>93.881185602624029</v>
      </c>
      <c r="P163" s="110">
        <v>67.049238749741505</v>
      </c>
      <c r="Q163" s="110">
        <v>60.842702839087309</v>
      </c>
      <c r="R163" s="110">
        <v>78.102253105258242</v>
      </c>
      <c r="S163" s="110">
        <v>77.24417060338331</v>
      </c>
      <c r="T163" s="110">
        <v>77.412819320475649</v>
      </c>
      <c r="U163" s="110">
        <v>80.482339081712311</v>
      </c>
      <c r="V163" s="110">
        <v>68.549701219435121</v>
      </c>
      <c r="W163" s="110">
        <v>91.152566745437611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0.15520509173441271</v>
      </c>
      <c r="C164" s="123">
        <f t="shared" si="58"/>
        <v>0.2002667084963472</v>
      </c>
      <c r="D164" s="123">
        <f t="shared" si="58"/>
        <v>0.24959342538661108</v>
      </c>
      <c r="E164" s="123">
        <f t="shared" si="58"/>
        <v>0.75749339837268037</v>
      </c>
      <c r="F164" s="123">
        <f t="shared" si="58"/>
        <v>0.59006620913833197</v>
      </c>
      <c r="G164" s="123">
        <f t="shared" si="58"/>
        <v>1.2326210698600359</v>
      </c>
      <c r="H164" s="123">
        <f t="shared" si="58"/>
        <v>3.423201277692633</v>
      </c>
      <c r="I164" s="123">
        <f t="shared" si="58"/>
        <v>1.0131842924284211</v>
      </c>
      <c r="J164" s="123">
        <f t="shared" si="58"/>
        <v>0.7637611776836597</v>
      </c>
      <c r="K164" s="123">
        <f t="shared" si="58"/>
        <v>0.65071863726816326</v>
      </c>
      <c r="L164" s="123">
        <f t="shared" si="58"/>
        <v>0.84496386828806413</v>
      </c>
      <c r="M164" s="123">
        <f t="shared" si="58"/>
        <v>0.69135176526966013</v>
      </c>
      <c r="N164" s="123">
        <f t="shared" si="58"/>
        <v>0.79252369629362784</v>
      </c>
      <c r="O164" s="123">
        <f t="shared" si="58"/>
        <v>1.0082946357373876</v>
      </c>
      <c r="P164" s="123">
        <f t="shared" si="58"/>
        <v>1.0254732051756732</v>
      </c>
      <c r="Q164" s="123">
        <f t="shared" si="58"/>
        <v>1.8665896971672158</v>
      </c>
      <c r="R164" s="123">
        <f t="shared" si="58"/>
        <v>1.6137894671551032</v>
      </c>
      <c r="S164" s="123">
        <f t="shared" si="58"/>
        <v>1.4220903552948416</v>
      </c>
      <c r="T164" s="123">
        <f t="shared" si="58"/>
        <v>1.1555681731652561</v>
      </c>
      <c r="U164" s="123">
        <f t="shared" si="58"/>
        <v>0.89080939229901335</v>
      </c>
      <c r="V164" s="123">
        <f t="shared" si="58"/>
        <v>1.0654636360806677</v>
      </c>
      <c r="W164" s="123">
        <f t="shared" si="58"/>
        <v>0.82501796259802163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0.15520509173441271</v>
      </c>
      <c r="C165" s="99">
        <f>RES_hhdet_tesh!C165/RES_summary!C$19</f>
        <v>0.2002667084963472</v>
      </c>
      <c r="D165" s="99">
        <f>RES_hhdet_tesh!D165/RES_summary!D$19</f>
        <v>0.24959342538661108</v>
      </c>
      <c r="E165" s="99">
        <f>RES_hhdet_tesh!E165/RES_summary!E$19</f>
        <v>0.75749339837268037</v>
      </c>
      <c r="F165" s="99">
        <f>RES_hhdet_tesh!F165/RES_summary!F$19</f>
        <v>0.59006620913833197</v>
      </c>
      <c r="G165" s="99">
        <f>RES_hhdet_tesh!G165/RES_summary!G$19</f>
        <v>1.2326210698600359</v>
      </c>
      <c r="H165" s="99">
        <f>RES_hhdet_tesh!H165/RES_summary!H$19</f>
        <v>3.423201277692633</v>
      </c>
      <c r="I165" s="99">
        <f>RES_hhdet_tesh!I165/RES_summary!I$19</f>
        <v>1.0131842924284211</v>
      </c>
      <c r="J165" s="99">
        <f>RES_hhdet_tesh!J165/RES_summary!J$19</f>
        <v>0.7637611776836597</v>
      </c>
      <c r="K165" s="99">
        <f>RES_hhdet_tesh!K165/RES_summary!K$19</f>
        <v>0.65071863726816326</v>
      </c>
      <c r="L165" s="99">
        <f>RES_hhdet_tesh!L165/RES_summary!L$19</f>
        <v>0.84496386828806413</v>
      </c>
      <c r="M165" s="99">
        <f>RES_hhdet_tesh!M165/RES_summary!M$19</f>
        <v>0.69135176526966013</v>
      </c>
      <c r="N165" s="99">
        <f>RES_hhdet_tesh!N165/RES_summary!N$19</f>
        <v>0.79252369629362784</v>
      </c>
      <c r="O165" s="99">
        <f>RES_hhdet_tesh!O165/RES_summary!O$19</f>
        <v>1.0082946357373876</v>
      </c>
      <c r="P165" s="99">
        <f>RES_hhdet_tesh!P165/RES_summary!P$19</f>
        <v>1.0254732051756732</v>
      </c>
      <c r="Q165" s="99">
        <f>RES_hhdet_tesh!Q165/RES_summary!Q$19</f>
        <v>1.8665896971672158</v>
      </c>
      <c r="R165" s="99">
        <f>RES_hhdet_tesh!R165/RES_summary!R$19</f>
        <v>1.6137894671551032</v>
      </c>
      <c r="S165" s="99">
        <f>RES_hhdet_tesh!S165/RES_summary!S$19</f>
        <v>1.4220903552948416</v>
      </c>
      <c r="T165" s="99">
        <f>RES_hhdet_tesh!T165/RES_summary!T$19</f>
        <v>1.1555681731652561</v>
      </c>
      <c r="U165" s="99">
        <f>RES_hhdet_tesh!U165/RES_summary!U$19</f>
        <v>0.89080939229901335</v>
      </c>
      <c r="V165" s="99">
        <f>RES_hhdet_tesh!V165/RES_summary!V$19</f>
        <v>1.0654636360806677</v>
      </c>
      <c r="W165" s="99">
        <f>RES_hhdet_tesh!W165/RES_summary!W$19</f>
        <v>0.82501796259802163</v>
      </c>
      <c r="DA165" s="63" t="s">
        <v>3069</v>
      </c>
    </row>
    <row r="166" spans="1:105" ht="12" customHeight="1" x14ac:dyDescent="0.25">
      <c r="A166" s="121" t="s">
        <v>55</v>
      </c>
      <c r="B166" s="123">
        <v>10.012513005420509</v>
      </c>
      <c r="C166" s="123">
        <v>9.548571971921179</v>
      </c>
      <c r="D166" s="123">
        <v>9.6359785328878811</v>
      </c>
      <c r="E166" s="123">
        <v>9.7430608363339104</v>
      </c>
      <c r="F166" s="123">
        <v>10.256253007435779</v>
      </c>
      <c r="G166" s="123">
        <v>10.703512755743986</v>
      </c>
      <c r="H166" s="123">
        <v>11.25039490352575</v>
      </c>
      <c r="I166" s="123">
        <v>11.486641084194501</v>
      </c>
      <c r="J166" s="123">
        <v>10.902556368603731</v>
      </c>
      <c r="K166" s="123">
        <v>11.483867016882257</v>
      </c>
      <c r="L166" s="123">
        <v>11.31116280282005</v>
      </c>
      <c r="M166" s="123">
        <v>11.16786705433319</v>
      </c>
      <c r="N166" s="123">
        <v>11.688883915040229</v>
      </c>
      <c r="O166" s="123">
        <v>11.686909863462002</v>
      </c>
      <c r="P166" s="123">
        <v>12.209209514154381</v>
      </c>
      <c r="Q166" s="123">
        <v>12.055432627407292</v>
      </c>
      <c r="R166" s="123">
        <v>12.364530226620015</v>
      </c>
      <c r="S166" s="123">
        <v>12.388329133851229</v>
      </c>
      <c r="T166" s="123">
        <v>12.470123972744769</v>
      </c>
      <c r="U166" s="123">
        <v>12.629316968188645</v>
      </c>
      <c r="V166" s="123">
        <v>11.918588430563895</v>
      </c>
      <c r="W166" s="123">
        <v>12.072216582921646</v>
      </c>
      <c r="DA166" s="130" t="s">
        <v>3070</v>
      </c>
    </row>
    <row r="167" spans="1:105" ht="12" customHeight="1" x14ac:dyDescent="0.25">
      <c r="A167" s="97" t="s">
        <v>124</v>
      </c>
      <c r="B167" s="99">
        <v>9.8729703570685174</v>
      </c>
      <c r="C167" s="99">
        <v>9.5359969777020357</v>
      </c>
      <c r="D167" s="99">
        <v>9.5919593272824901</v>
      </c>
      <c r="E167" s="99">
        <v>9.4872417188871179</v>
      </c>
      <c r="F167" s="99">
        <v>10.228851588935999</v>
      </c>
      <c r="G167" s="99">
        <v>10.627111397915892</v>
      </c>
      <c r="H167" s="99">
        <v>11.412083975930937</v>
      </c>
      <c r="I167" s="99">
        <v>11.488019897999612</v>
      </c>
      <c r="J167" s="99">
        <v>10.758355271668105</v>
      </c>
      <c r="K167" s="99">
        <v>11.676365736815802</v>
      </c>
      <c r="L167" s="99">
        <v>11.541532946741555</v>
      </c>
      <c r="M167" s="99">
        <v>11.461021814248118</v>
      </c>
      <c r="N167" s="99">
        <v>11.574145626811656</v>
      </c>
      <c r="O167" s="99">
        <v>11.542849362950268</v>
      </c>
      <c r="P167" s="99">
        <v>12.5923108474763</v>
      </c>
      <c r="Q167" s="99">
        <v>11.618730422442168</v>
      </c>
      <c r="R167" s="99">
        <v>12.822243387638446</v>
      </c>
      <c r="S167" s="99">
        <v>12.468026602250401</v>
      </c>
      <c r="T167" s="99">
        <v>12.104430027401071</v>
      </c>
      <c r="U167" s="99">
        <v>12.588460294397409</v>
      </c>
      <c r="V167" s="99">
        <v>11.832606329273807</v>
      </c>
      <c r="W167" s="99">
        <v>12.261484852808829</v>
      </c>
      <c r="DA167" s="63" t="s">
        <v>3071</v>
      </c>
    </row>
    <row r="168" spans="1:105" ht="12" customHeight="1" x14ac:dyDescent="0.25">
      <c r="A168" s="97" t="s">
        <v>123</v>
      </c>
      <c r="B168" s="99">
        <v>9.8729703570685192</v>
      </c>
      <c r="C168" s="99">
        <v>9.5361785904045444</v>
      </c>
      <c r="D168" s="99">
        <v>9.5926126104414813</v>
      </c>
      <c r="E168" s="99">
        <v>9.4913937939641304</v>
      </c>
      <c r="F168" s="99">
        <v>10.23024356970919</v>
      </c>
      <c r="G168" s="99">
        <v>0</v>
      </c>
      <c r="H168" s="99">
        <v>0</v>
      </c>
      <c r="I168" s="99">
        <v>11.507889839949208</v>
      </c>
      <c r="J168" s="99">
        <v>10.713454562768229</v>
      </c>
      <c r="K168" s="99">
        <v>11.677900161513769</v>
      </c>
      <c r="L168" s="99">
        <v>11.551616995737467</v>
      </c>
      <c r="M168" s="99">
        <v>11.469797537880586</v>
      </c>
      <c r="N168" s="99">
        <v>11.595925662262365</v>
      </c>
      <c r="O168" s="99">
        <v>11.564567160305165</v>
      </c>
      <c r="P168" s="99">
        <v>12.620516841138086</v>
      </c>
      <c r="Q168" s="99">
        <v>11.622038224353053</v>
      </c>
      <c r="R168" s="99">
        <v>12.820342994386539</v>
      </c>
      <c r="S168" s="99">
        <v>12.496710524980561</v>
      </c>
      <c r="T168" s="99">
        <v>12.162736784906748</v>
      </c>
      <c r="U168" s="99">
        <v>12.623398402090563</v>
      </c>
      <c r="V168" s="99">
        <v>11.941895314955739</v>
      </c>
      <c r="W168" s="99">
        <v>12.342645321422577</v>
      </c>
      <c r="DA168" s="63" t="s">
        <v>3072</v>
      </c>
    </row>
    <row r="169" spans="1:105" ht="12" customHeight="1" x14ac:dyDescent="0.25">
      <c r="A169" s="100" t="s">
        <v>50</v>
      </c>
      <c r="B169" s="102">
        <v>4.2493651002695003</v>
      </c>
      <c r="C169" s="102">
        <v>4.0368849589757057</v>
      </c>
      <c r="D169" s="102">
        <v>4.153668693429168</v>
      </c>
      <c r="E169" s="102">
        <v>4.1786373316737455</v>
      </c>
      <c r="F169" s="102">
        <v>4.2349707353351009</v>
      </c>
      <c r="G169" s="102">
        <v>0</v>
      </c>
      <c r="H169" s="102">
        <v>0</v>
      </c>
      <c r="I169" s="102">
        <v>5.2060669990818891</v>
      </c>
      <c r="J169" s="102">
        <v>4.3250152374676798</v>
      </c>
      <c r="K169" s="102">
        <v>4.8361587566228676</v>
      </c>
      <c r="L169" s="102">
        <v>4.8130747987354212</v>
      </c>
      <c r="M169" s="102">
        <v>4.654860604940172</v>
      </c>
      <c r="N169" s="102">
        <v>4.8051527931207012</v>
      </c>
      <c r="O169" s="102">
        <v>4.0578508829664797</v>
      </c>
      <c r="P169" s="102">
        <v>4.2033223016014842</v>
      </c>
      <c r="Q169" s="102">
        <v>4.1680384821126717</v>
      </c>
      <c r="R169" s="102">
        <v>5.5348545651898826</v>
      </c>
      <c r="S169" s="102">
        <v>5.669420439178972</v>
      </c>
      <c r="T169" s="102">
        <v>5.1994958814088186</v>
      </c>
      <c r="U169" s="102">
        <v>5.4875875792283502</v>
      </c>
      <c r="V169" s="102">
        <v>4.5336587603005007</v>
      </c>
      <c r="W169" s="102">
        <v>5.0144433767003109</v>
      </c>
      <c r="DA169" s="131" t="s">
        <v>3073</v>
      </c>
    </row>
    <row r="170" spans="1:105" ht="12" customHeight="1" x14ac:dyDescent="0.25">
      <c r="A170" s="103" t="s">
        <v>52</v>
      </c>
      <c r="B170" s="105">
        <v>5.6236052567990207</v>
      </c>
      <c r="C170" s="105">
        <v>5.4992936314288361</v>
      </c>
      <c r="D170" s="105">
        <v>5.4389439170123133</v>
      </c>
      <c r="E170" s="105">
        <v>5.3127564622903858</v>
      </c>
      <c r="F170" s="105">
        <v>5.995272834374088</v>
      </c>
      <c r="G170" s="105">
        <v>0</v>
      </c>
      <c r="H170" s="105">
        <v>0</v>
      </c>
      <c r="I170" s="105">
        <v>6.3018228408673211</v>
      </c>
      <c r="J170" s="105">
        <v>6.3884393253005474</v>
      </c>
      <c r="K170" s="105">
        <v>6.8417414048909002</v>
      </c>
      <c r="L170" s="105">
        <v>6.7385421970020447</v>
      </c>
      <c r="M170" s="105">
        <v>6.8149369329404133</v>
      </c>
      <c r="N170" s="105">
        <v>6.7907728691416658</v>
      </c>
      <c r="O170" s="105">
        <v>7.5067162773386871</v>
      </c>
      <c r="P170" s="105">
        <v>8.417194539536597</v>
      </c>
      <c r="Q170" s="105">
        <v>7.4539997422403816</v>
      </c>
      <c r="R170" s="105">
        <v>7.2854884291966568</v>
      </c>
      <c r="S170" s="105">
        <v>6.827290085801585</v>
      </c>
      <c r="T170" s="105">
        <v>6.9632409034979279</v>
      </c>
      <c r="U170" s="105">
        <v>7.1358108228622141</v>
      </c>
      <c r="V170" s="105">
        <v>7.4082365546552396</v>
      </c>
      <c r="W170" s="105">
        <v>7.3282019447222666</v>
      </c>
      <c r="DA170" s="132" t="s">
        <v>3074</v>
      </c>
    </row>
    <row r="171" spans="1:105" ht="12" customHeight="1" x14ac:dyDescent="0.25">
      <c r="A171" s="106" t="s">
        <v>122</v>
      </c>
      <c r="B171" s="102">
        <v>10.024154374509395</v>
      </c>
      <c r="C171" s="102">
        <v>9.5496392043526868</v>
      </c>
      <c r="D171" s="102">
        <v>9.6398756012809113</v>
      </c>
      <c r="E171" s="102">
        <v>9.7667792753060851</v>
      </c>
      <c r="F171" s="102">
        <v>10.258835246193968</v>
      </c>
      <c r="G171" s="102">
        <v>10.710832910909829</v>
      </c>
      <c r="H171" s="102">
        <v>11.234338392753953</v>
      </c>
      <c r="I171" s="102">
        <v>11.486563695065998</v>
      </c>
      <c r="J171" s="102">
        <v>10.914052316200014</v>
      </c>
      <c r="K171" s="102">
        <v>11.466644925256714</v>
      </c>
      <c r="L171" s="102">
        <v>11.288195385758252</v>
      </c>
      <c r="M171" s="102">
        <v>11.137031175771053</v>
      </c>
      <c r="N171" s="102">
        <v>11.700367935562806</v>
      </c>
      <c r="O171" s="102">
        <v>11.703952256127614</v>
      </c>
      <c r="P171" s="102">
        <v>12.160480850690709</v>
      </c>
      <c r="Q171" s="102">
        <v>12.107713098170461</v>
      </c>
      <c r="R171" s="102">
        <v>12.301535811602442</v>
      </c>
      <c r="S171" s="102">
        <v>12.37436671295638</v>
      </c>
      <c r="T171" s="102">
        <v>12.513544214603892</v>
      </c>
      <c r="U171" s="102">
        <v>12.633391545497272</v>
      </c>
      <c r="V171" s="102">
        <v>11.929385134229188</v>
      </c>
      <c r="W171" s="102">
        <v>12.052794826010086</v>
      </c>
      <c r="DA171" s="131" t="s">
        <v>3075</v>
      </c>
    </row>
    <row r="172" spans="1:105" ht="12" customHeight="1" x14ac:dyDescent="0.25">
      <c r="A172" s="107" t="s">
        <v>121</v>
      </c>
      <c r="B172" s="105">
        <v>10.024154374509395</v>
      </c>
      <c r="C172" s="105">
        <v>9.5497854250186531</v>
      </c>
      <c r="D172" s="105">
        <v>9.6400399514335611</v>
      </c>
      <c r="E172" s="105">
        <v>9.7691298091536787</v>
      </c>
      <c r="F172" s="105">
        <v>10.259996173597411</v>
      </c>
      <c r="G172" s="105">
        <v>10.709901369261548</v>
      </c>
      <c r="H172" s="105">
        <v>11.233343244944095</v>
      </c>
      <c r="I172" s="105">
        <v>11.485946350698475</v>
      </c>
      <c r="J172" s="105">
        <v>10.913950359988201</v>
      </c>
      <c r="K172" s="105">
        <v>11.473969446360655</v>
      </c>
      <c r="L172" s="105">
        <v>11.300447929330758</v>
      </c>
      <c r="M172" s="105">
        <v>11.14741185667158</v>
      </c>
      <c r="N172" s="105">
        <v>11.711844417591671</v>
      </c>
      <c r="O172" s="105">
        <v>11.707178774263797</v>
      </c>
      <c r="P172" s="105">
        <v>12.170681443244451</v>
      </c>
      <c r="Q172" s="105">
        <v>12.130714902159426</v>
      </c>
      <c r="R172" s="105">
        <v>12.326013222506521</v>
      </c>
      <c r="S172" s="105">
        <v>12.399532152890703</v>
      </c>
      <c r="T172" s="105">
        <v>12.53103248955545</v>
      </c>
      <c r="U172" s="105">
        <v>12.638906606910435</v>
      </c>
      <c r="V172" s="105">
        <v>11.923757474879519</v>
      </c>
      <c r="W172" s="105">
        <v>12.045913096237056</v>
      </c>
      <c r="DA172" s="132" t="s">
        <v>3076</v>
      </c>
    </row>
    <row r="173" spans="1:105" ht="12" customHeight="1" x14ac:dyDescent="0.25">
      <c r="A173" s="108" t="s">
        <v>53</v>
      </c>
      <c r="B173" s="99">
        <v>4.3445329260752903</v>
      </c>
      <c r="C173" s="99">
        <v>4.0426299999732285</v>
      </c>
      <c r="D173" s="99">
        <v>4.1740096923462611</v>
      </c>
      <c r="E173" s="99">
        <v>4.302682697383613</v>
      </c>
      <c r="F173" s="99">
        <v>4.247289179437586</v>
      </c>
      <c r="G173" s="99">
        <v>4.5266220577869261</v>
      </c>
      <c r="H173" s="99">
        <v>4.8172271845121175</v>
      </c>
      <c r="I173" s="99">
        <v>5.1989647110364139</v>
      </c>
      <c r="J173" s="99">
        <v>4.4089693416603124</v>
      </c>
      <c r="K173" s="99">
        <v>4.7576797816871004</v>
      </c>
      <c r="L173" s="99">
        <v>4.710656020358269</v>
      </c>
      <c r="M173" s="99">
        <v>4.5248421569143993</v>
      </c>
      <c r="N173" s="99">
        <v>4.8563004787445276</v>
      </c>
      <c r="O173" s="99">
        <v>4.1118100378514475</v>
      </c>
      <c r="P173" s="99">
        <v>4.0563800048093066</v>
      </c>
      <c r="Q173" s="99">
        <v>4.3589099980830488</v>
      </c>
      <c r="R173" s="99">
        <v>5.3234487401090886</v>
      </c>
      <c r="S173" s="99">
        <v>5.6305608582024389</v>
      </c>
      <c r="T173" s="99">
        <v>5.3669818733578225</v>
      </c>
      <c r="U173" s="99">
        <v>5.499635422238514</v>
      </c>
      <c r="V173" s="99">
        <v>4.5339644300238415</v>
      </c>
      <c r="W173" s="99">
        <v>4.9010164373453939</v>
      </c>
      <c r="DA173" s="63" t="s">
        <v>3077</v>
      </c>
    </row>
    <row r="174" spans="1:105" ht="12" customHeight="1" x14ac:dyDescent="0.25">
      <c r="A174" s="115" t="s">
        <v>52</v>
      </c>
      <c r="B174" s="110">
        <v>5.6796214484341041</v>
      </c>
      <c r="C174" s="110">
        <v>5.5071554250454264</v>
      </c>
      <c r="D174" s="110">
        <v>5.4660302590873009</v>
      </c>
      <c r="E174" s="110">
        <v>5.4664471117700666</v>
      </c>
      <c r="F174" s="110">
        <v>6.0127069941598261</v>
      </c>
      <c r="G174" s="110">
        <v>6.183279311474621</v>
      </c>
      <c r="H174" s="110">
        <v>6.4161160604319756</v>
      </c>
      <c r="I174" s="110">
        <v>6.2869816396620593</v>
      </c>
      <c r="J174" s="110">
        <v>6.5049810183278876</v>
      </c>
      <c r="K174" s="110">
        <v>6.7162896646735559</v>
      </c>
      <c r="L174" s="110">
        <v>6.5897919089724892</v>
      </c>
      <c r="M174" s="110">
        <v>6.6225696997571806</v>
      </c>
      <c r="N174" s="110">
        <v>6.855543938847144</v>
      </c>
      <c r="O174" s="110">
        <v>7.5953687364123539</v>
      </c>
      <c r="P174" s="110">
        <v>8.1143014384351435</v>
      </c>
      <c r="Q174" s="110">
        <v>7.7718049040763777</v>
      </c>
      <c r="R174" s="110">
        <v>7.0025644823974336</v>
      </c>
      <c r="S174" s="110">
        <v>6.7689712946882636</v>
      </c>
      <c r="T174" s="110">
        <v>7.1640506161976276</v>
      </c>
      <c r="U174" s="110">
        <v>7.1392711846719212</v>
      </c>
      <c r="V174" s="110">
        <v>7.3897930448556801</v>
      </c>
      <c r="W174" s="110">
        <v>7.1448966588916623</v>
      </c>
      <c r="DA174" s="60" t="s">
        <v>3078</v>
      </c>
    </row>
    <row r="175" spans="1:105" ht="12" customHeight="1" x14ac:dyDescent="0.25">
      <c r="A175" s="121" t="s">
        <v>54</v>
      </c>
      <c r="B175" s="123">
        <v>1.8521724663715371</v>
      </c>
      <c r="C175" s="123">
        <v>1.8405389385570543</v>
      </c>
      <c r="D175" s="123">
        <v>1.8070385547925332</v>
      </c>
      <c r="E175" s="123">
        <v>1.9629570992661367</v>
      </c>
      <c r="F175" s="123">
        <v>1.9807590059258884</v>
      </c>
      <c r="G175" s="123">
        <v>2.0649852161542106</v>
      </c>
      <c r="H175" s="123">
        <v>2.007126381227383</v>
      </c>
      <c r="I175" s="123">
        <v>1.9706287122808261</v>
      </c>
      <c r="J175" s="123">
        <v>1.7222404224181886</v>
      </c>
      <c r="K175" s="123">
        <v>1.7891995702735612</v>
      </c>
      <c r="L175" s="123">
        <v>1.7798741976619754</v>
      </c>
      <c r="M175" s="123">
        <v>1.6833610053764574</v>
      </c>
      <c r="N175" s="123">
        <v>1.7651306704071383</v>
      </c>
      <c r="O175" s="123">
        <v>1.7805434487726168</v>
      </c>
      <c r="P175" s="123">
        <v>1.8133310437180759</v>
      </c>
      <c r="Q175" s="123">
        <v>1.8988881562785298</v>
      </c>
      <c r="R175" s="123">
        <v>1.9055777353652423</v>
      </c>
      <c r="S175" s="123">
        <v>1.9123560632012684</v>
      </c>
      <c r="T175" s="123">
        <v>1.91285521915403</v>
      </c>
      <c r="U175" s="123">
        <v>1.8932491388404464</v>
      </c>
      <c r="V175" s="123">
        <v>1.9797801981996903</v>
      </c>
      <c r="W175" s="123">
        <v>1.9882133744728194</v>
      </c>
      <c r="DA175" s="130" t="s">
        <v>3079</v>
      </c>
    </row>
    <row r="176" spans="1:105" ht="12" customHeight="1" x14ac:dyDescent="0.25">
      <c r="A176" s="97" t="s">
        <v>50</v>
      </c>
      <c r="B176" s="99">
        <v>1.8569321404145487</v>
      </c>
      <c r="C176" s="99">
        <v>1.7998946940729086</v>
      </c>
      <c r="D176" s="99">
        <v>1.7908313203444532</v>
      </c>
      <c r="E176" s="99">
        <v>1.9949714865657848</v>
      </c>
      <c r="F176" s="99">
        <v>1.9865124190268788</v>
      </c>
      <c r="G176" s="99">
        <v>1.9546852842073754</v>
      </c>
      <c r="H176" s="99">
        <v>2.0351651162345568</v>
      </c>
      <c r="I176" s="99">
        <v>2.0030337968529488</v>
      </c>
      <c r="J176" s="99">
        <v>1.6995335934249765</v>
      </c>
      <c r="K176" s="99">
        <v>1.8247258552249297</v>
      </c>
      <c r="L176" s="99">
        <v>1.7516597825418165</v>
      </c>
      <c r="M176" s="99">
        <v>1.7447411170493876</v>
      </c>
      <c r="N176" s="99">
        <v>1.7611527733401677</v>
      </c>
      <c r="O176" s="99">
        <v>1.7439637387580627</v>
      </c>
      <c r="P176" s="99">
        <v>1.9001517831328483</v>
      </c>
      <c r="Q176" s="99">
        <v>1.8276974556425616</v>
      </c>
      <c r="R176" s="99">
        <v>1.9543465612376707</v>
      </c>
      <c r="S176" s="99">
        <v>1.9219347737689234</v>
      </c>
      <c r="T176" s="99">
        <v>1.905430952408717</v>
      </c>
      <c r="U176" s="99">
        <v>1.9791164068947993</v>
      </c>
      <c r="V176" s="99">
        <v>1.9023462504887361</v>
      </c>
      <c r="W176" s="99">
        <v>1.9885689309940084</v>
      </c>
      <c r="DA176" s="63" t="s">
        <v>3080</v>
      </c>
    </row>
    <row r="177" spans="1:105" ht="12" customHeight="1" x14ac:dyDescent="0.25">
      <c r="A177" s="109" t="s">
        <v>120</v>
      </c>
      <c r="B177" s="110">
        <v>1.8519893021105613</v>
      </c>
      <c r="C177" s="110">
        <v>1.8421666604948672</v>
      </c>
      <c r="D177" s="110">
        <v>1.8077314540995428</v>
      </c>
      <c r="E177" s="110">
        <v>1.9615601022483733</v>
      </c>
      <c r="F177" s="110">
        <v>1.9805030424821772</v>
      </c>
      <c r="G177" s="110">
        <v>2.0699352709607157</v>
      </c>
      <c r="H177" s="110">
        <v>2.0058229556232945</v>
      </c>
      <c r="I177" s="110">
        <v>1.9683192952710322</v>
      </c>
      <c r="J177" s="110">
        <v>1.7239361976663727</v>
      </c>
      <c r="K177" s="110">
        <v>1.7862919735110585</v>
      </c>
      <c r="L177" s="110">
        <v>1.7822020697074998</v>
      </c>
      <c r="M177" s="110">
        <v>1.6783077735696377</v>
      </c>
      <c r="N177" s="110">
        <v>1.7654517437349722</v>
      </c>
      <c r="O177" s="110">
        <v>1.7834124456365037</v>
      </c>
      <c r="P177" s="110">
        <v>1.8065264391307052</v>
      </c>
      <c r="Q177" s="110">
        <v>1.9044330296302789</v>
      </c>
      <c r="R177" s="110">
        <v>1.9017837206157888</v>
      </c>
      <c r="S177" s="110">
        <v>1.911612366921549</v>
      </c>
      <c r="T177" s="110">
        <v>1.9134278882771643</v>
      </c>
      <c r="U177" s="110">
        <v>1.8867204551086909</v>
      </c>
      <c r="V177" s="110">
        <v>1.9852575941334918</v>
      </c>
      <c r="W177" s="110">
        <v>1.9881896402432382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45.73194232119927</v>
      </c>
      <c r="C3" s="118">
        <f t="shared" si="0"/>
        <v>50.466800739680735</v>
      </c>
      <c r="D3" s="118">
        <f t="shared" si="0"/>
        <v>51.052270085433214</v>
      </c>
      <c r="E3" s="118">
        <f t="shared" si="0"/>
        <v>41.960582698020247</v>
      </c>
      <c r="F3" s="118">
        <f t="shared" si="0"/>
        <v>49.447434290034494</v>
      </c>
      <c r="G3" s="118">
        <f t="shared" si="0"/>
        <v>42.666214668618586</v>
      </c>
      <c r="H3" s="118">
        <f t="shared" si="0"/>
        <v>42.502101379276283</v>
      </c>
      <c r="I3" s="118">
        <f t="shared" si="0"/>
        <v>32.586872493949897</v>
      </c>
      <c r="J3" s="118">
        <f t="shared" si="0"/>
        <v>42.490570319809336</v>
      </c>
      <c r="K3" s="118">
        <f t="shared" si="0"/>
        <v>68.619951094381904</v>
      </c>
      <c r="L3" s="118">
        <f t="shared" si="0"/>
        <v>40.248196244397867</v>
      </c>
      <c r="M3" s="118">
        <f t="shared" si="0"/>
        <v>35.370307383438991</v>
      </c>
      <c r="N3" s="118">
        <f t="shared" si="0"/>
        <v>38.521379379614075</v>
      </c>
      <c r="O3" s="118">
        <f t="shared" si="0"/>
        <v>47.597356044425304</v>
      </c>
      <c r="P3" s="118">
        <f t="shared" si="0"/>
        <v>34.096197408794069</v>
      </c>
      <c r="Q3" s="118">
        <f t="shared" si="0"/>
        <v>37.166579231431108</v>
      </c>
      <c r="R3" s="118">
        <f t="shared" ref="R3:V3" si="1">R4+R7+R9+R19</f>
        <v>39.680755314224122</v>
      </c>
      <c r="S3" s="118">
        <f t="shared" si="1"/>
        <v>42.249397243600782</v>
      </c>
      <c r="T3" s="118">
        <f t="shared" si="1"/>
        <v>40.830299542433515</v>
      </c>
      <c r="U3" s="118">
        <f t="shared" si="1"/>
        <v>36.377512209994393</v>
      </c>
      <c r="V3" s="118">
        <f t="shared" si="1"/>
        <v>36.197059080989519</v>
      </c>
      <c r="W3" s="118">
        <f t="shared" ref="W3" si="2">W4+W7+W9+W19</f>
        <v>46.401908603742484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45.377783348566915</v>
      </c>
      <c r="C4" s="123">
        <f t="shared" si="3"/>
        <v>50.116038891498782</v>
      </c>
      <c r="D4" s="123">
        <f t="shared" si="3"/>
        <v>50.690166214263385</v>
      </c>
      <c r="E4" s="123">
        <f t="shared" si="3"/>
        <v>41.580550065515894</v>
      </c>
      <c r="F4" s="123">
        <f t="shared" si="3"/>
        <v>48.86566546938564</v>
      </c>
      <c r="G4" s="123">
        <f t="shared" si="3"/>
        <v>41.967690568751138</v>
      </c>
      <c r="H4" s="123">
        <f t="shared" si="3"/>
        <v>41.705744089590205</v>
      </c>
      <c r="I4" s="123">
        <f t="shared" si="3"/>
        <v>31.843085093250746</v>
      </c>
      <c r="J4" s="123">
        <f t="shared" si="3"/>
        <v>41.852341972531072</v>
      </c>
      <c r="K4" s="123">
        <f t="shared" si="3"/>
        <v>67.891836015901205</v>
      </c>
      <c r="L4" s="123">
        <f t="shared" si="3"/>
        <v>39.633544672123406</v>
      </c>
      <c r="M4" s="123">
        <f t="shared" si="3"/>
        <v>34.784661659904621</v>
      </c>
      <c r="N4" s="123">
        <f t="shared" si="3"/>
        <v>37.964164898236703</v>
      </c>
      <c r="O4" s="123">
        <f t="shared" si="3"/>
        <v>47.046291020602652</v>
      </c>
      <c r="P4" s="123">
        <f t="shared" si="3"/>
        <v>33.48123903539539</v>
      </c>
      <c r="Q4" s="123">
        <f t="shared" si="3"/>
        <v>36.5709670998394</v>
      </c>
      <c r="R4" s="123">
        <f t="shared" ref="R4:V4" si="4">SUM(R5:R6)</f>
        <v>39.024136304940029</v>
      </c>
      <c r="S4" s="123">
        <f t="shared" si="4"/>
        <v>41.60675373771894</v>
      </c>
      <c r="T4" s="123">
        <f t="shared" si="4"/>
        <v>40.193058801245193</v>
      </c>
      <c r="U4" s="123">
        <f t="shared" si="4"/>
        <v>35.708154140965028</v>
      </c>
      <c r="V4" s="123">
        <f t="shared" si="4"/>
        <v>35.515572376796896</v>
      </c>
      <c r="W4" s="123">
        <f t="shared" ref="W4" si="5">SUM(W5:W6)</f>
        <v>45.744015708846931</v>
      </c>
      <c r="DA4" s="130" t="s">
        <v>3084</v>
      </c>
    </row>
    <row r="5" spans="1:105" ht="12" customHeight="1" x14ac:dyDescent="0.25">
      <c r="A5" s="97" t="s">
        <v>51</v>
      </c>
      <c r="B5" s="99">
        <v>45.377783348566915</v>
      </c>
      <c r="C5" s="99">
        <v>50.116038891498782</v>
      </c>
      <c r="D5" s="99">
        <v>50.690166214263385</v>
      </c>
      <c r="E5" s="99">
        <v>41.580550065515894</v>
      </c>
      <c r="F5" s="99">
        <v>48.86566546938564</v>
      </c>
      <c r="G5" s="99">
        <v>41.967690568751138</v>
      </c>
      <c r="H5" s="99">
        <v>41.705744089590205</v>
      </c>
      <c r="I5" s="99">
        <v>31.843085093250746</v>
      </c>
      <c r="J5" s="99">
        <v>41.852341972531072</v>
      </c>
      <c r="K5" s="99">
        <v>67.891836015901205</v>
      </c>
      <c r="L5" s="99">
        <v>39.633544672123406</v>
      </c>
      <c r="M5" s="99">
        <v>34.784661659904621</v>
      </c>
      <c r="N5" s="99">
        <v>37.964164898236703</v>
      </c>
      <c r="O5" s="99">
        <v>47.046291020602652</v>
      </c>
      <c r="P5" s="99">
        <v>33.48123903539539</v>
      </c>
      <c r="Q5" s="99">
        <v>36.5709670998394</v>
      </c>
      <c r="R5" s="99">
        <v>39.024136304940029</v>
      </c>
      <c r="S5" s="99">
        <v>41.60675373771894</v>
      </c>
      <c r="T5" s="99">
        <v>40.193058801245193</v>
      </c>
      <c r="U5" s="99">
        <v>35.708154140965028</v>
      </c>
      <c r="V5" s="99">
        <v>35.515572376796896</v>
      </c>
      <c r="W5" s="99">
        <v>45.744015708846931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0.32844047711593427</v>
      </c>
      <c r="C9" s="123">
        <v>0.32488274069703887</v>
      </c>
      <c r="D9" s="123">
        <v>0.33569583495529043</v>
      </c>
      <c r="E9" s="123">
        <v>0.3499319498375148</v>
      </c>
      <c r="F9" s="123">
        <v>0.54953843282236126</v>
      </c>
      <c r="G9" s="123">
        <v>0.66429424304092677</v>
      </c>
      <c r="H9" s="123">
        <v>0.7546708903709809</v>
      </c>
      <c r="I9" s="123">
        <v>0.69709346373560144</v>
      </c>
      <c r="J9" s="123">
        <v>0.59597954272896059</v>
      </c>
      <c r="K9" s="123">
        <v>0.67999312291948977</v>
      </c>
      <c r="L9" s="123">
        <v>0.56774291776266539</v>
      </c>
      <c r="M9" s="123">
        <v>0.5381040117227468</v>
      </c>
      <c r="N9" s="123">
        <v>0.50842871670460765</v>
      </c>
      <c r="O9" s="123">
        <v>0.50293539809159704</v>
      </c>
      <c r="P9" s="123">
        <v>0.56244856645050589</v>
      </c>
      <c r="Q9" s="123">
        <v>0.54578741399289388</v>
      </c>
      <c r="R9" s="123">
        <v>0.60338473103097212</v>
      </c>
      <c r="S9" s="123">
        <v>0.5904905095403391</v>
      </c>
      <c r="T9" s="123">
        <v>0.58546786685523067</v>
      </c>
      <c r="U9" s="123">
        <v>0.61539163838584843</v>
      </c>
      <c r="V9" s="123">
        <v>0.63013509455143835</v>
      </c>
      <c r="W9" s="123">
        <v>0.60767199720396359</v>
      </c>
      <c r="DA9" s="130" t="s">
        <v>3089</v>
      </c>
    </row>
    <row r="10" spans="1:105" ht="12" customHeight="1" x14ac:dyDescent="0.25">
      <c r="A10" s="97" t="s">
        <v>143</v>
      </c>
      <c r="B10" s="99">
        <v>5.4780701541167716</v>
      </c>
      <c r="C10" s="99">
        <v>5.7012790624118548</v>
      </c>
      <c r="D10" s="99">
        <v>6.1047777018030294</v>
      </c>
      <c r="E10" s="99">
        <v>4.6925784295146435</v>
      </c>
      <c r="F10" s="99">
        <v>6.6691463109954672</v>
      </c>
      <c r="G10" s="99">
        <v>5.9110730438311361</v>
      </c>
      <c r="H10" s="99">
        <v>6.3521307994994753</v>
      </c>
      <c r="I10" s="99">
        <v>5.0555168547297962</v>
      </c>
      <c r="J10" s="99">
        <v>6.6685339558280781</v>
      </c>
      <c r="K10" s="99">
        <v>11.975314130194221</v>
      </c>
      <c r="L10" s="99">
        <v>6.1783760120151987</v>
      </c>
      <c r="M10" s="99">
        <v>6.1661890354167657</v>
      </c>
      <c r="N10" s="99">
        <v>6.3284237597620638</v>
      </c>
      <c r="O10" s="99">
        <v>6.3095962943875552</v>
      </c>
      <c r="P10" s="99">
        <v>6.3861809113874104</v>
      </c>
      <c r="Q10" s="99">
        <v>6.3885826587868078</v>
      </c>
      <c r="R10" s="99">
        <v>6.447973634224593</v>
      </c>
      <c r="S10" s="99">
        <v>6.4607441157987848</v>
      </c>
      <c r="T10" s="99">
        <v>6.3535969394350014</v>
      </c>
      <c r="U10" s="99">
        <v>6.2440749108056917</v>
      </c>
      <c r="V10" s="99">
        <v>6.0087384862540185</v>
      </c>
      <c r="W10" s="99">
        <v>5.9900487641172262</v>
      </c>
      <c r="DA10" s="63" t="s">
        <v>3090</v>
      </c>
    </row>
    <row r="11" spans="1:105" ht="12" customHeight="1" x14ac:dyDescent="0.25">
      <c r="A11" s="97" t="s">
        <v>124</v>
      </c>
      <c r="B11" s="99">
        <v>3.8942730060806245</v>
      </c>
      <c r="C11" s="99">
        <v>3.7408541890033202</v>
      </c>
      <c r="D11" s="99">
        <v>3.7529294838535456</v>
      </c>
      <c r="E11" s="99">
        <v>3.6937272732657025</v>
      </c>
      <c r="F11" s="99">
        <v>3.9267592227849946</v>
      </c>
      <c r="G11" s="99">
        <v>4.0499344383279272</v>
      </c>
      <c r="H11" s="99">
        <v>4.3170470490283552</v>
      </c>
      <c r="I11" s="99">
        <v>4.3322376248469565</v>
      </c>
      <c r="J11" s="99">
        <v>4.0531223914687562</v>
      </c>
      <c r="K11" s="99">
        <v>4.3853473729300454</v>
      </c>
      <c r="L11" s="99">
        <v>4.3212212181136538</v>
      </c>
      <c r="M11" s="99">
        <v>4.2548006312812436</v>
      </c>
      <c r="N11" s="99">
        <v>4.2576844215445195</v>
      </c>
      <c r="O11" s="99">
        <v>4.1583338571675732</v>
      </c>
      <c r="P11" s="99">
        <v>4.4707932937726236</v>
      </c>
      <c r="Q11" s="99">
        <v>4.0384248480105844</v>
      </c>
      <c r="R11" s="99">
        <v>4.3493619852287093</v>
      </c>
      <c r="S11" s="99">
        <v>4.1300381617823048</v>
      </c>
      <c r="T11" s="99">
        <v>3.9301109745486618</v>
      </c>
      <c r="U11" s="99">
        <v>4.0013534333630414</v>
      </c>
      <c r="V11" s="99">
        <v>3.7075615226404417</v>
      </c>
      <c r="W11" s="99">
        <v>3.6807552075634837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1.6001976959790059</v>
      </c>
      <c r="G12" s="99">
        <v>1.6944944415939318</v>
      </c>
      <c r="H12" s="99">
        <v>1.8426538653743725</v>
      </c>
      <c r="I12" s="99">
        <v>1.9554685445981177</v>
      </c>
      <c r="J12" s="99">
        <v>1.6337591788608479</v>
      </c>
      <c r="K12" s="99">
        <v>1.8045504854975767</v>
      </c>
      <c r="L12" s="99">
        <v>1.7868461305721421</v>
      </c>
      <c r="M12" s="99">
        <v>1.7145959551214296</v>
      </c>
      <c r="N12" s="99">
        <v>1.7660190608920099</v>
      </c>
      <c r="O12" s="99">
        <v>1.4689964689493191</v>
      </c>
      <c r="P12" s="99">
        <v>1.5043864487835583</v>
      </c>
      <c r="Q12" s="99">
        <v>1.4659789233927536</v>
      </c>
      <c r="R12" s="99">
        <v>1.884618852549923</v>
      </c>
      <c r="S12" s="99">
        <v>1.8685664516225717</v>
      </c>
      <c r="T12" s="99">
        <v>1.6619609319787414</v>
      </c>
      <c r="U12" s="99">
        <v>1.7563722955673011</v>
      </c>
      <c r="V12" s="99">
        <v>1.4099192220184615</v>
      </c>
      <c r="W12" s="99">
        <v>1.5440301486404728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1.6001976959790059</v>
      </c>
      <c r="G13" s="102">
        <v>1.6944944415939318</v>
      </c>
      <c r="H13" s="102">
        <v>1.8426538653743725</v>
      </c>
      <c r="I13" s="102">
        <v>1.9554685445981177</v>
      </c>
      <c r="J13" s="102">
        <v>1.6337591788608479</v>
      </c>
      <c r="K13" s="102">
        <v>1.8045504854975767</v>
      </c>
      <c r="L13" s="102">
        <v>1.7868461305721421</v>
      </c>
      <c r="M13" s="102">
        <v>1.7145959551214296</v>
      </c>
      <c r="N13" s="102">
        <v>1.7660190608920099</v>
      </c>
      <c r="O13" s="102">
        <v>1.4689964689493191</v>
      </c>
      <c r="P13" s="102">
        <v>1.5043864487835583</v>
      </c>
      <c r="Q13" s="102">
        <v>1.4659789233927536</v>
      </c>
      <c r="R13" s="102">
        <v>1.884618852549923</v>
      </c>
      <c r="S13" s="102">
        <v>1.8685664516225717</v>
      </c>
      <c r="T13" s="102">
        <v>1.6619609319787414</v>
      </c>
      <c r="U13" s="102">
        <v>1.7563722955673011</v>
      </c>
      <c r="V13" s="102">
        <v>1.4099192220184615</v>
      </c>
      <c r="W13" s="102">
        <v>1.5440301486404728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2.5718495516425334E-2</v>
      </c>
      <c r="C19" s="123">
        <v>2.5879107484913615E-2</v>
      </c>
      <c r="D19" s="123">
        <v>2.6408036214538348E-2</v>
      </c>
      <c r="E19" s="123">
        <v>3.0100682666841547E-2</v>
      </c>
      <c r="F19" s="123">
        <v>3.2230387826496877E-2</v>
      </c>
      <c r="G19" s="123">
        <v>3.4229856826517857E-2</v>
      </c>
      <c r="H19" s="123">
        <v>4.1686399315095893E-2</v>
      </c>
      <c r="I19" s="123">
        <v>4.669393696355114E-2</v>
      </c>
      <c r="J19" s="123">
        <v>4.2248804549305727E-2</v>
      </c>
      <c r="K19" s="123">
        <v>4.8121955561213056E-2</v>
      </c>
      <c r="L19" s="123">
        <v>4.6908654511796273E-2</v>
      </c>
      <c r="M19" s="123">
        <v>4.7541711811627411E-2</v>
      </c>
      <c r="N19" s="123">
        <v>4.8785764672767198E-2</v>
      </c>
      <c r="O19" s="123">
        <v>4.8129625731054719E-2</v>
      </c>
      <c r="P19" s="123">
        <v>5.250980694817179E-2</v>
      </c>
      <c r="Q19" s="123">
        <v>4.9824717598818E-2</v>
      </c>
      <c r="R19" s="123">
        <v>5.3234278253119029E-2</v>
      </c>
      <c r="S19" s="123">
        <v>5.2152996341507864E-2</v>
      </c>
      <c r="T19" s="123">
        <v>5.1772874333091128E-2</v>
      </c>
      <c r="U19" s="123">
        <v>5.3966430643509346E-2</v>
      </c>
      <c r="V19" s="123">
        <v>5.1351609641180219E-2</v>
      </c>
      <c r="W19" s="123">
        <v>5.0220897691586157E-2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0.69398932321096474</v>
      </c>
      <c r="C21" s="99">
        <v>0.67140581172336933</v>
      </c>
      <c r="D21" s="99">
        <v>0.66743441093526701</v>
      </c>
      <c r="E21" s="99">
        <v>0.74283472787564964</v>
      </c>
      <c r="F21" s="99">
        <v>0.7380646249795747</v>
      </c>
      <c r="G21" s="99">
        <v>0.72475154902084804</v>
      </c>
      <c r="H21" s="99">
        <v>0.75274020907728212</v>
      </c>
      <c r="I21" s="99">
        <v>0.74013958593800455</v>
      </c>
      <c r="J21" s="99">
        <v>0.62785498620262847</v>
      </c>
      <c r="K21" s="99">
        <v>0.67396644625838897</v>
      </c>
      <c r="L21" s="99">
        <v>0.64690666708113109</v>
      </c>
      <c r="M21" s="99">
        <v>0.64426892867881103</v>
      </c>
      <c r="N21" s="99">
        <v>0.65025801123763571</v>
      </c>
      <c r="O21" s="99">
        <v>0.64380323340425805</v>
      </c>
      <c r="P21" s="99">
        <v>0.70139699295203728</v>
      </c>
      <c r="Q21" s="99">
        <v>0.67457356414599412</v>
      </c>
      <c r="R21" s="99">
        <v>0.72117666199268038</v>
      </c>
      <c r="S21" s="99">
        <v>0.70903664065656036</v>
      </c>
      <c r="T21" s="99">
        <v>0.70279778419544658</v>
      </c>
      <c r="U21" s="99">
        <v>0.72981817474683996</v>
      </c>
      <c r="V21" s="99">
        <v>0.70136937082303652</v>
      </c>
      <c r="W21" s="99">
        <v>0.73201941582014796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39.518502671074792</v>
      </c>
      <c r="C24" s="118">
        <f t="shared" si="7"/>
        <v>40.461772101754605</v>
      </c>
      <c r="D24" s="118">
        <f t="shared" si="7"/>
        <v>48.60154654892338</v>
      </c>
      <c r="E24" s="118">
        <f t="shared" si="7"/>
        <v>30.91960726384767</v>
      </c>
      <c r="F24" s="118">
        <f t="shared" si="7"/>
        <v>29.404647297022663</v>
      </c>
      <c r="G24" s="118">
        <f t="shared" si="7"/>
        <v>38.00443724589497</v>
      </c>
      <c r="H24" s="118">
        <f t="shared" si="7"/>
        <v>33.76081356274797</v>
      </c>
      <c r="I24" s="118">
        <f t="shared" si="7"/>
        <v>29.787060777884815</v>
      </c>
      <c r="J24" s="118">
        <f t="shared" si="7"/>
        <v>31.635181273589033</v>
      </c>
      <c r="K24" s="118">
        <f t="shared" si="7"/>
        <v>31.288071656482469</v>
      </c>
      <c r="L24" s="118">
        <f t="shared" si="7"/>
        <v>35.897423138977608</v>
      </c>
      <c r="M24" s="118">
        <f t="shared" si="7"/>
        <v>27.940279376700076</v>
      </c>
      <c r="N24" s="118">
        <f t="shared" si="7"/>
        <v>29.251536961270492</v>
      </c>
      <c r="O24" s="118">
        <f t="shared" si="7"/>
        <v>32.140463937959552</v>
      </c>
      <c r="P24" s="118">
        <f t="shared" si="7"/>
        <v>25.849528826621228</v>
      </c>
      <c r="Q24" s="118">
        <f t="shared" si="7"/>
        <v>26.887678355494401</v>
      </c>
      <c r="R24" s="118">
        <f t="shared" ref="R24:V24" si="8">R25+R28+R30+R39</f>
        <v>28.081518567773756</v>
      </c>
      <c r="S24" s="118">
        <f t="shared" si="8"/>
        <v>28.26854839835201</v>
      </c>
      <c r="T24" s="118">
        <f t="shared" si="8"/>
        <v>27.054900401643931</v>
      </c>
      <c r="U24" s="118">
        <f t="shared" si="8"/>
        <v>24.52063402574375</v>
      </c>
      <c r="V24" s="118">
        <f t="shared" si="8"/>
        <v>26.573777982682628</v>
      </c>
      <c r="W24" s="118">
        <f t="shared" ref="W24" si="9">W25+W28+W30+W39</f>
        <v>28.015015267258718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39.192959376785268</v>
      </c>
      <c r="C25" s="123">
        <f t="shared" si="10"/>
        <v>40.143120860250342</v>
      </c>
      <c r="D25" s="123">
        <f t="shared" si="10"/>
        <v>48.270177985046956</v>
      </c>
      <c r="E25" s="123">
        <f t="shared" si="10"/>
        <v>30.52607095210195</v>
      </c>
      <c r="F25" s="123">
        <f t="shared" si="10"/>
        <v>28.759455974100732</v>
      </c>
      <c r="G25" s="123">
        <f t="shared" si="10"/>
        <v>37.229808099892828</v>
      </c>
      <c r="H25" s="123">
        <f t="shared" si="10"/>
        <v>32.94768732374925</v>
      </c>
      <c r="I25" s="123">
        <f t="shared" si="10"/>
        <v>29.016627681690963</v>
      </c>
      <c r="J25" s="123">
        <f t="shared" si="10"/>
        <v>30.956655955306584</v>
      </c>
      <c r="K25" s="123">
        <f t="shared" si="10"/>
        <v>30.594234931503401</v>
      </c>
      <c r="L25" s="123">
        <f t="shared" si="10"/>
        <v>35.261795321781875</v>
      </c>
      <c r="M25" s="123">
        <f t="shared" si="10"/>
        <v>27.341715777235382</v>
      </c>
      <c r="N25" s="123">
        <f t="shared" si="10"/>
        <v>28.696968030241919</v>
      </c>
      <c r="O25" s="123">
        <f t="shared" si="10"/>
        <v>31.618965980675089</v>
      </c>
      <c r="P25" s="123">
        <f t="shared" si="10"/>
        <v>25.282973662544347</v>
      </c>
      <c r="Q25" s="123">
        <f t="shared" si="10"/>
        <v>26.373960415187661</v>
      </c>
      <c r="R25" s="123">
        <f t="shared" ref="R25:V25" si="11">SUM(R26:R27)</f>
        <v>27.539373219560339</v>
      </c>
      <c r="S25" s="123">
        <f t="shared" si="11"/>
        <v>27.769576016894103</v>
      </c>
      <c r="T25" s="123">
        <f t="shared" si="11"/>
        <v>26.595395846419525</v>
      </c>
      <c r="U25" s="123">
        <f t="shared" si="11"/>
        <v>24.069053863148557</v>
      </c>
      <c r="V25" s="123">
        <f t="shared" si="11"/>
        <v>26.172449623297656</v>
      </c>
      <c r="W25" s="123">
        <f t="shared" ref="W25" si="12">SUM(W26:W27)</f>
        <v>27.621593654815175</v>
      </c>
      <c r="DA25" s="130" t="s">
        <v>3104</v>
      </c>
    </row>
    <row r="26" spans="1:105" ht="12" customHeight="1" x14ac:dyDescent="0.25">
      <c r="A26" s="97" t="s">
        <v>74</v>
      </c>
      <c r="B26" s="99">
        <v>39.192959376785268</v>
      </c>
      <c r="C26" s="99">
        <v>40.143120860250342</v>
      </c>
      <c r="D26" s="99">
        <v>48.270177985046956</v>
      </c>
      <c r="E26" s="99">
        <v>30.52607095210195</v>
      </c>
      <c r="F26" s="99">
        <v>28.759455974100732</v>
      </c>
      <c r="G26" s="99">
        <v>37.229808099892828</v>
      </c>
      <c r="H26" s="99">
        <v>32.94768732374925</v>
      </c>
      <c r="I26" s="99">
        <v>29.016627681690963</v>
      </c>
      <c r="J26" s="99">
        <v>30.956655955306584</v>
      </c>
      <c r="K26" s="99">
        <v>30.594234931503401</v>
      </c>
      <c r="L26" s="99">
        <v>35.261795321781875</v>
      </c>
      <c r="M26" s="99">
        <v>27.341715777235382</v>
      </c>
      <c r="N26" s="99">
        <v>28.696968030241919</v>
      </c>
      <c r="O26" s="99">
        <v>31.618965980675089</v>
      </c>
      <c r="P26" s="99">
        <v>25.282973662544347</v>
      </c>
      <c r="Q26" s="99">
        <v>26.373960415187661</v>
      </c>
      <c r="R26" s="99">
        <v>27.539373219560339</v>
      </c>
      <c r="S26" s="99">
        <v>27.769576016894103</v>
      </c>
      <c r="T26" s="99">
        <v>26.595395846419525</v>
      </c>
      <c r="U26" s="99">
        <v>24.069053863148557</v>
      </c>
      <c r="V26" s="99">
        <v>26.172449623297656</v>
      </c>
      <c r="W26" s="99">
        <v>27.621593654815175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0.29983110673813601</v>
      </c>
      <c r="C30" s="123">
        <v>0.29284428540110846</v>
      </c>
      <c r="D30" s="123">
        <v>0.30407415590874104</v>
      </c>
      <c r="E30" s="123">
        <v>0.36184049823375214</v>
      </c>
      <c r="F30" s="123">
        <v>0.61084499983677321</v>
      </c>
      <c r="G30" s="123">
        <v>0.7376447904926845</v>
      </c>
      <c r="H30" s="123">
        <v>0.77016457806071081</v>
      </c>
      <c r="I30" s="123">
        <v>0.72481751548599738</v>
      </c>
      <c r="J30" s="123">
        <v>0.63837849300210514</v>
      </c>
      <c r="K30" s="123">
        <v>0.64827700892757845</v>
      </c>
      <c r="L30" s="123">
        <v>0.59099767296618466</v>
      </c>
      <c r="M30" s="123">
        <v>0.5529879071717122</v>
      </c>
      <c r="N30" s="123">
        <v>0.50767260689989691</v>
      </c>
      <c r="O30" s="123">
        <v>0.47480255305676511</v>
      </c>
      <c r="P30" s="123">
        <v>0.51502233583706725</v>
      </c>
      <c r="Q30" s="123">
        <v>0.46439045031788284</v>
      </c>
      <c r="R30" s="123">
        <v>0.4889930551934723</v>
      </c>
      <c r="S30" s="123">
        <v>0.44658616587111699</v>
      </c>
      <c r="T30" s="123">
        <v>0.40834968351479067</v>
      </c>
      <c r="U30" s="123">
        <v>0.39976494941689916</v>
      </c>
      <c r="V30" s="123">
        <v>0.3557220081983361</v>
      </c>
      <c r="W30" s="123">
        <v>0.34790470161633585</v>
      </c>
      <c r="DA30" s="130" t="s">
        <v>3109</v>
      </c>
    </row>
    <row r="31" spans="1:105" ht="12" customHeight="1" x14ac:dyDescent="0.25">
      <c r="A31" s="97" t="s">
        <v>141</v>
      </c>
      <c r="B31" s="99">
        <v>3.8942730060806245</v>
      </c>
      <c r="C31" s="99">
        <v>3.7423571006578467</v>
      </c>
      <c r="D31" s="99">
        <v>3.7407629899102499</v>
      </c>
      <c r="E31" s="99">
        <v>3.6655644910632494</v>
      </c>
      <c r="F31" s="99">
        <v>3.8990053590501814</v>
      </c>
      <c r="G31" s="99">
        <v>4.0213559500447538</v>
      </c>
      <c r="H31" s="99">
        <v>4.3004037749282364</v>
      </c>
      <c r="I31" s="99">
        <v>4.3246243435395497</v>
      </c>
      <c r="J31" s="99">
        <v>4.0526838542213177</v>
      </c>
      <c r="K31" s="99">
        <v>4.390962354768849</v>
      </c>
      <c r="L31" s="99">
        <v>4.324525787912477</v>
      </c>
      <c r="M31" s="99">
        <v>4.2530790959094729</v>
      </c>
      <c r="N31" s="99">
        <v>4.2273814158535679</v>
      </c>
      <c r="O31" s="99">
        <v>4.1393243678829856</v>
      </c>
      <c r="P31" s="99">
        <v>4.4283232070016609</v>
      </c>
      <c r="Q31" s="99">
        <v>4.019157990897094</v>
      </c>
      <c r="R31" s="99">
        <v>4.3352668182594352</v>
      </c>
      <c r="S31" s="99">
        <v>4.0925709748047172</v>
      </c>
      <c r="T31" s="99">
        <v>3.8289608829532344</v>
      </c>
      <c r="U31" s="99">
        <v>3.8276349779509462</v>
      </c>
      <c r="V31" s="99">
        <v>3.4731799158136307</v>
      </c>
      <c r="W31" s="99">
        <v>3.5222379015444458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1.691346758361322</v>
      </c>
      <c r="H32" s="99">
        <v>1.8428672220483895</v>
      </c>
      <c r="I32" s="99">
        <v>1.9598349233170322</v>
      </c>
      <c r="J32" s="99">
        <v>1.6412226577476166</v>
      </c>
      <c r="K32" s="99">
        <v>1.7897176228351546</v>
      </c>
      <c r="L32" s="99">
        <v>1.7794819562998765</v>
      </c>
      <c r="M32" s="99">
        <v>1.701218288065242</v>
      </c>
      <c r="N32" s="99">
        <v>1.7437462265128445</v>
      </c>
      <c r="O32" s="99">
        <v>1.4520399207251282</v>
      </c>
      <c r="P32" s="99">
        <v>1.4676431285521061</v>
      </c>
      <c r="Q32" s="99">
        <v>1.4576993490709886</v>
      </c>
      <c r="R32" s="99">
        <v>1.8506887041384015</v>
      </c>
      <c r="S32" s="99">
        <v>1.8212208582458147</v>
      </c>
      <c r="T32" s="99">
        <v>1.58914066630953</v>
      </c>
      <c r="U32" s="99">
        <v>1.6522915285833177</v>
      </c>
      <c r="V32" s="99">
        <v>1.3024476212424458</v>
      </c>
      <c r="W32" s="99">
        <v>1.4068562319642393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1.691346758361322</v>
      </c>
      <c r="H33" s="102">
        <v>1.8428672220483895</v>
      </c>
      <c r="I33" s="102">
        <v>1.9598349233170322</v>
      </c>
      <c r="J33" s="102">
        <v>1.6412226577476166</v>
      </c>
      <c r="K33" s="102">
        <v>1.7897176228351546</v>
      </c>
      <c r="L33" s="102">
        <v>1.7794819562998765</v>
      </c>
      <c r="M33" s="102">
        <v>1.701218288065242</v>
      </c>
      <c r="N33" s="102">
        <v>1.7437462265128445</v>
      </c>
      <c r="O33" s="102">
        <v>1.4520399207251282</v>
      </c>
      <c r="P33" s="102">
        <v>1.4676431285521061</v>
      </c>
      <c r="Q33" s="102">
        <v>1.4576993490709886</v>
      </c>
      <c r="R33" s="102">
        <v>1.8506887041384015</v>
      </c>
      <c r="S33" s="102">
        <v>1.8212208582458147</v>
      </c>
      <c r="T33" s="102">
        <v>1.58914066630953</v>
      </c>
      <c r="U33" s="102">
        <v>1.6522915285833177</v>
      </c>
      <c r="V33" s="102">
        <v>1.3024476212424458</v>
      </c>
      <c r="W33" s="102">
        <v>1.4068562319642393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2.5712187551386455E-2</v>
      </c>
      <c r="C39" s="123">
        <v>2.5806956103152211E-2</v>
      </c>
      <c r="D39" s="123">
        <v>2.7294407967681567E-2</v>
      </c>
      <c r="E39" s="123">
        <v>3.1695813511966812E-2</v>
      </c>
      <c r="F39" s="123">
        <v>3.4346323085160044E-2</v>
      </c>
      <c r="G39" s="123">
        <v>3.6984355509451783E-2</v>
      </c>
      <c r="H39" s="123">
        <v>4.2961660938012812E-2</v>
      </c>
      <c r="I39" s="123">
        <v>4.5615580707853633E-2</v>
      </c>
      <c r="J39" s="123">
        <v>4.0146825280346049E-2</v>
      </c>
      <c r="K39" s="123">
        <v>4.555971605148762E-2</v>
      </c>
      <c r="L39" s="123">
        <v>4.4630144229548856E-2</v>
      </c>
      <c r="M39" s="123">
        <v>4.55756922929808E-2</v>
      </c>
      <c r="N39" s="123">
        <v>4.6896324128678682E-2</v>
      </c>
      <c r="O39" s="123">
        <v>4.6695404227695983E-2</v>
      </c>
      <c r="P39" s="123">
        <v>5.1532828239814407E-2</v>
      </c>
      <c r="Q39" s="123">
        <v>4.932748998885883E-2</v>
      </c>
      <c r="R39" s="123">
        <v>5.3152293019943876E-2</v>
      </c>
      <c r="S39" s="123">
        <v>5.2386215586790262E-2</v>
      </c>
      <c r="T39" s="123">
        <v>5.1154871709617154E-2</v>
      </c>
      <c r="U39" s="123">
        <v>5.1815213178295252E-2</v>
      </c>
      <c r="V39" s="123">
        <v>4.5606351186639055E-2</v>
      </c>
      <c r="W39" s="123">
        <v>4.5516910827205534E-2</v>
      </c>
      <c r="DA39" s="130" t="s">
        <v>3118</v>
      </c>
    </row>
    <row r="40" spans="1:105" ht="12" customHeight="1" x14ac:dyDescent="0.25">
      <c r="A40" s="97" t="s">
        <v>50</v>
      </c>
      <c r="B40" s="99">
        <v>0.69398932321096463</v>
      </c>
      <c r="C40" s="99">
        <v>0.67149847671267981</v>
      </c>
      <c r="D40" s="99">
        <v>0.66680164293362232</v>
      </c>
      <c r="E40" s="99">
        <v>0.74163372465153488</v>
      </c>
      <c r="F40" s="99">
        <v>0.73678957224221153</v>
      </c>
      <c r="G40" s="99">
        <v>0.72355401683923359</v>
      </c>
      <c r="H40" s="99">
        <v>0.75237716578115432</v>
      </c>
      <c r="I40" s="99">
        <v>0.7401541134888816</v>
      </c>
      <c r="J40" s="99">
        <v>0.62793027427921533</v>
      </c>
      <c r="K40" s="99">
        <v>0.6740523469953591</v>
      </c>
      <c r="L40" s="99">
        <v>0.64694142309947289</v>
      </c>
      <c r="M40" s="99">
        <v>0.64425987250564309</v>
      </c>
      <c r="N40" s="99">
        <v>0.65018867341816966</v>
      </c>
      <c r="O40" s="99">
        <v>0.64372950113895178</v>
      </c>
      <c r="P40" s="99">
        <v>0.70131087202219666</v>
      </c>
      <c r="Q40" s="99">
        <v>0.67452958542234243</v>
      </c>
      <c r="R40" s="99">
        <v>0.72115282727125785</v>
      </c>
      <c r="S40" s="99">
        <v>0.70892903445391253</v>
      </c>
      <c r="T40" s="99">
        <v>0.70244219573288758</v>
      </c>
      <c r="U40" s="99">
        <v>0.72905624167273231</v>
      </c>
      <c r="V40" s="99">
        <v>0.70015909928757447</v>
      </c>
      <c r="W40" s="99">
        <v>0.73112490615169778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50.03760144623827</v>
      </c>
      <c r="C43" s="118">
        <f t="shared" si="14"/>
        <v>51.645275842763247</v>
      </c>
      <c r="D43" s="118">
        <f t="shared" si="14"/>
        <v>45.334156197916535</v>
      </c>
      <c r="E43" s="118">
        <f t="shared" si="14"/>
        <v>49.486635496161405</v>
      </c>
      <c r="F43" s="118">
        <f t="shared" si="14"/>
        <v>46.58729538534034</v>
      </c>
      <c r="G43" s="118">
        <f t="shared" si="14"/>
        <v>45.939271384639333</v>
      </c>
      <c r="H43" s="118">
        <f t="shared" si="14"/>
        <v>41.235557775400899</v>
      </c>
      <c r="I43" s="118">
        <f t="shared" si="14"/>
        <v>35.634924902073024</v>
      </c>
      <c r="J43" s="118">
        <f t="shared" si="14"/>
        <v>45.96933602894552</v>
      </c>
      <c r="K43" s="118">
        <f t="shared" si="14"/>
        <v>39.897434979074582</v>
      </c>
      <c r="L43" s="118">
        <f t="shared" si="14"/>
        <v>44.11544744133726</v>
      </c>
      <c r="M43" s="118">
        <f t="shared" si="14"/>
        <v>37.462119009145752</v>
      </c>
      <c r="N43" s="118">
        <f t="shared" si="14"/>
        <v>37.645480253708897</v>
      </c>
      <c r="O43" s="118">
        <f t="shared" si="14"/>
        <v>40.406661677757775</v>
      </c>
      <c r="P43" s="118">
        <f t="shared" si="14"/>
        <v>32.467609899350641</v>
      </c>
      <c r="Q43" s="118">
        <f t="shared" si="14"/>
        <v>38.343964862764587</v>
      </c>
      <c r="R43" s="118">
        <f t="shared" ref="R43:V43" si="15">R44+R47+R49+R58</f>
        <v>35.136037662279691</v>
      </c>
      <c r="S43" s="118">
        <f t="shared" si="15"/>
        <v>35.387138646437961</v>
      </c>
      <c r="T43" s="118">
        <f t="shared" si="15"/>
        <v>34.622707546355223</v>
      </c>
      <c r="U43" s="118">
        <f t="shared" si="15"/>
        <v>32.555947147897243</v>
      </c>
      <c r="V43" s="118">
        <f t="shared" si="15"/>
        <v>35.207043969248097</v>
      </c>
      <c r="W43" s="118">
        <f t="shared" ref="W43" si="16">W44+W47+W49+W58</f>
        <v>34.748462810757125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48.764497263849776</v>
      </c>
      <c r="C44" s="123">
        <f t="shared" si="17"/>
        <v>50.375198710183319</v>
      </c>
      <c r="D44" s="123">
        <f t="shared" si="17"/>
        <v>44.092920437641617</v>
      </c>
      <c r="E44" s="123">
        <f t="shared" si="17"/>
        <v>48.129981541409713</v>
      </c>
      <c r="F44" s="123">
        <f t="shared" si="17"/>
        <v>44.938845561331412</v>
      </c>
      <c r="G44" s="123">
        <f t="shared" si="17"/>
        <v>44.144907830775516</v>
      </c>
      <c r="H44" s="123">
        <f t="shared" si="17"/>
        <v>39.375312033034113</v>
      </c>
      <c r="I44" s="123">
        <f t="shared" si="17"/>
        <v>33.822499303861761</v>
      </c>
      <c r="J44" s="123">
        <f t="shared" si="17"/>
        <v>43.775542012461109</v>
      </c>
      <c r="K44" s="123">
        <f t="shared" si="17"/>
        <v>37.706553678603271</v>
      </c>
      <c r="L44" s="123">
        <f t="shared" si="17"/>
        <v>41.912682374517743</v>
      </c>
      <c r="M44" s="123">
        <f t="shared" si="17"/>
        <v>35.07521544216366</v>
      </c>
      <c r="N44" s="123">
        <f t="shared" si="17"/>
        <v>35.333175609916871</v>
      </c>
      <c r="O44" s="123">
        <f t="shared" si="17"/>
        <v>38.16162640909802</v>
      </c>
      <c r="P44" s="123">
        <f t="shared" si="17"/>
        <v>30.089265008177254</v>
      </c>
      <c r="Q44" s="123">
        <f t="shared" si="17"/>
        <v>35.915006708579611</v>
      </c>
      <c r="R44" s="123">
        <f t="shared" ref="R44:V44" si="18">SUM(R45:R46)</f>
        <v>32.905878043190675</v>
      </c>
      <c r="S44" s="123">
        <f t="shared" si="18"/>
        <v>33.248775646262096</v>
      </c>
      <c r="T44" s="123">
        <f t="shared" si="18"/>
        <v>32.597297200348621</v>
      </c>
      <c r="U44" s="123">
        <f t="shared" si="18"/>
        <v>30.63638811436326</v>
      </c>
      <c r="V44" s="123">
        <f t="shared" si="18"/>
        <v>33.310036210307814</v>
      </c>
      <c r="W44" s="123">
        <f t="shared" ref="W44" si="19">SUM(W45:W46)</f>
        <v>32.819780583167315</v>
      </c>
      <c r="DA44" s="130" t="s">
        <v>3122</v>
      </c>
    </row>
    <row r="45" spans="1:105" ht="12" customHeight="1" x14ac:dyDescent="0.25">
      <c r="A45" s="97" t="s">
        <v>216</v>
      </c>
      <c r="B45" s="99">
        <v>48.764497263849776</v>
      </c>
      <c r="C45" s="99">
        <v>50.375198710183319</v>
      </c>
      <c r="D45" s="99">
        <v>44.092920437641617</v>
      </c>
      <c r="E45" s="99">
        <v>48.129981541409713</v>
      </c>
      <c r="F45" s="99">
        <v>44.938845561331412</v>
      </c>
      <c r="G45" s="99">
        <v>44.144907830775516</v>
      </c>
      <c r="H45" s="99">
        <v>39.375312033034113</v>
      </c>
      <c r="I45" s="99">
        <v>33.822499303861761</v>
      </c>
      <c r="J45" s="99">
        <v>43.775542012461109</v>
      </c>
      <c r="K45" s="99">
        <v>37.706553678603271</v>
      </c>
      <c r="L45" s="99">
        <v>41.912682374517743</v>
      </c>
      <c r="M45" s="99">
        <v>35.07521544216366</v>
      </c>
      <c r="N45" s="99">
        <v>35.333175609916871</v>
      </c>
      <c r="O45" s="99">
        <v>38.16162640909802</v>
      </c>
      <c r="P45" s="99">
        <v>30.089265008177254</v>
      </c>
      <c r="Q45" s="99">
        <v>35.915006708579611</v>
      </c>
      <c r="R45" s="99">
        <v>32.905878043190675</v>
      </c>
      <c r="S45" s="99">
        <v>33.248775646262096</v>
      </c>
      <c r="T45" s="99">
        <v>32.597297200348621</v>
      </c>
      <c r="U45" s="99">
        <v>30.63638811436326</v>
      </c>
      <c r="V45" s="99">
        <v>33.310036210307814</v>
      </c>
      <c r="W45" s="99">
        <v>32.819780583167315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1.2473874953862927</v>
      </c>
      <c r="C49" s="123">
        <v>1.2443677478583814</v>
      </c>
      <c r="D49" s="123">
        <v>1.2139597756936142</v>
      </c>
      <c r="E49" s="123">
        <v>1.3245564157869212</v>
      </c>
      <c r="F49" s="123">
        <v>1.614140746458322</v>
      </c>
      <c r="G49" s="123">
        <v>1.75831216397539</v>
      </c>
      <c r="H49" s="123">
        <v>1.8190506481886186</v>
      </c>
      <c r="I49" s="123">
        <v>1.7692960817323713</v>
      </c>
      <c r="J49" s="123">
        <v>2.1553812716978764</v>
      </c>
      <c r="K49" s="123">
        <v>2.1469639149804376</v>
      </c>
      <c r="L49" s="123">
        <v>2.1590756926655033</v>
      </c>
      <c r="M49" s="123">
        <v>2.3415079873920961</v>
      </c>
      <c r="N49" s="123">
        <v>2.2654467028879957</v>
      </c>
      <c r="O49" s="123">
        <v>2.1984204741274316</v>
      </c>
      <c r="P49" s="123">
        <v>2.327069183697748</v>
      </c>
      <c r="Q49" s="123">
        <v>2.379818505226261</v>
      </c>
      <c r="R49" s="123">
        <v>2.1773275653152306</v>
      </c>
      <c r="S49" s="123">
        <v>2.0862465662087137</v>
      </c>
      <c r="T49" s="123">
        <v>1.9742632620454914</v>
      </c>
      <c r="U49" s="123">
        <v>1.8677235232265719</v>
      </c>
      <c r="V49" s="123">
        <v>1.8504567351933747</v>
      </c>
      <c r="W49" s="123">
        <v>1.882021096856461</v>
      </c>
      <c r="DA49" s="130" t="s">
        <v>3127</v>
      </c>
    </row>
    <row r="50" spans="1:105" ht="12" customHeight="1" x14ac:dyDescent="0.25">
      <c r="A50" s="97" t="s">
        <v>138</v>
      </c>
      <c r="B50" s="99">
        <v>5.0965420859914943</v>
      </c>
      <c r="C50" s="99">
        <v>4.9342808947771131</v>
      </c>
      <c r="D50" s="99">
        <v>4.5549395112024147</v>
      </c>
      <c r="E50" s="99">
        <v>4.7093056778581115</v>
      </c>
      <c r="F50" s="99">
        <v>5.460015243215306</v>
      </c>
      <c r="G50" s="99">
        <v>5.6694344909588246</v>
      </c>
      <c r="H50" s="99">
        <v>5.5714987633316584</v>
      </c>
      <c r="I50" s="99">
        <v>5.1389895790984808</v>
      </c>
      <c r="J50" s="99">
        <v>5.9348601385205102</v>
      </c>
      <c r="K50" s="99">
        <v>5.6107895689562879</v>
      </c>
      <c r="L50" s="99">
        <v>5.3974229018762125</v>
      </c>
      <c r="M50" s="99">
        <v>5.6683765379551865</v>
      </c>
      <c r="N50" s="99">
        <v>5.4475579079233265</v>
      </c>
      <c r="O50" s="99">
        <v>5.2951727460490208</v>
      </c>
      <c r="P50" s="99">
        <v>5.6477758180164948</v>
      </c>
      <c r="Q50" s="99">
        <v>5.8268631012828553</v>
      </c>
      <c r="R50" s="99">
        <v>5.4458976404923929</v>
      </c>
      <c r="S50" s="99">
        <v>5.3750316408113141</v>
      </c>
      <c r="T50" s="99">
        <v>5.2244697323263765</v>
      </c>
      <c r="U50" s="99">
        <v>4.9616243198042813</v>
      </c>
      <c r="V50" s="99">
        <v>4.7581693544716268</v>
      </c>
      <c r="W50" s="99">
        <v>4.6913261143915417</v>
      </c>
      <c r="DA50" s="63" t="s">
        <v>3128</v>
      </c>
    </row>
    <row r="51" spans="1:105" ht="12" customHeight="1" x14ac:dyDescent="0.25">
      <c r="A51" s="97" t="s">
        <v>137</v>
      </c>
      <c r="B51" s="99">
        <v>2.2088528794214941</v>
      </c>
      <c r="C51" s="99">
        <v>2.0479150263498433</v>
      </c>
      <c r="D51" s="99">
        <v>1.9357452565177364</v>
      </c>
      <c r="E51" s="99">
        <v>2.0314340887494891</v>
      </c>
      <c r="F51" s="99">
        <v>2.2206947212830923</v>
      </c>
      <c r="G51" s="99">
        <v>2.361736470605432</v>
      </c>
      <c r="H51" s="99">
        <v>2.354718445060648</v>
      </c>
      <c r="I51" s="99">
        <v>2.2866069010455647</v>
      </c>
      <c r="J51" s="99">
        <v>2.3553396660481938</v>
      </c>
      <c r="K51" s="99">
        <v>2.2760841298170096</v>
      </c>
      <c r="L51" s="99">
        <v>2.2087446171676923</v>
      </c>
      <c r="M51" s="99">
        <v>2.2665152424028672</v>
      </c>
      <c r="N51" s="99">
        <v>2.2581566064326024</v>
      </c>
      <c r="O51" s="99">
        <v>1.8652021546544972</v>
      </c>
      <c r="P51" s="99">
        <v>1.8583043266189831</v>
      </c>
      <c r="Q51" s="99">
        <v>2.0279159113826188</v>
      </c>
      <c r="R51" s="99">
        <v>2.2954111561311232</v>
      </c>
      <c r="S51" s="99">
        <v>2.3818758102074025</v>
      </c>
      <c r="T51" s="99">
        <v>2.1981544210061146</v>
      </c>
      <c r="U51" s="99">
        <v>2.1419583906173316</v>
      </c>
      <c r="V51" s="99">
        <v>1.7886181744457135</v>
      </c>
      <c r="W51" s="99">
        <v>1.8950328750428946</v>
      </c>
      <c r="DA51" s="63" t="s">
        <v>3129</v>
      </c>
    </row>
    <row r="52" spans="1:105" ht="12" customHeight="1" x14ac:dyDescent="0.25">
      <c r="A52" s="100" t="s">
        <v>216</v>
      </c>
      <c r="B52" s="102">
        <v>2.2088528794214941</v>
      </c>
      <c r="C52" s="102">
        <v>2.0479150263498433</v>
      </c>
      <c r="D52" s="102">
        <v>1.9357452565177364</v>
      </c>
      <c r="E52" s="102">
        <v>2.0314340887494891</v>
      </c>
      <c r="F52" s="102">
        <v>2.2206947212830923</v>
      </c>
      <c r="G52" s="102">
        <v>2.361736470605432</v>
      </c>
      <c r="H52" s="102">
        <v>2.354718445060648</v>
      </c>
      <c r="I52" s="102">
        <v>2.2866069010455647</v>
      </c>
      <c r="J52" s="102">
        <v>2.3553396660481938</v>
      </c>
      <c r="K52" s="102">
        <v>2.2760841298170096</v>
      </c>
      <c r="L52" s="102">
        <v>2.2087446171676923</v>
      </c>
      <c r="M52" s="102">
        <v>2.2665152424028672</v>
      </c>
      <c r="N52" s="102">
        <v>2.2581566064326024</v>
      </c>
      <c r="O52" s="102">
        <v>1.8652021546544972</v>
      </c>
      <c r="P52" s="102">
        <v>1.8583043266189831</v>
      </c>
      <c r="Q52" s="102">
        <v>2.0279159113826188</v>
      </c>
      <c r="R52" s="102">
        <v>2.2954111561311232</v>
      </c>
      <c r="S52" s="102">
        <v>2.3818758102074025</v>
      </c>
      <c r="T52" s="102">
        <v>2.1981544210061146</v>
      </c>
      <c r="U52" s="102">
        <v>2.1419583906173316</v>
      </c>
      <c r="V52" s="102">
        <v>1.7886181744457135</v>
      </c>
      <c r="W52" s="102">
        <v>1.8950328750428946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2.5716687002205179E-2</v>
      </c>
      <c r="C58" s="123">
        <v>2.5709384721540971E-2</v>
      </c>
      <c r="D58" s="123">
        <v>2.7275984581300983E-2</v>
      </c>
      <c r="E58" s="123">
        <v>3.2097538964767407E-2</v>
      </c>
      <c r="F58" s="123">
        <v>3.4309077550603848E-2</v>
      </c>
      <c r="G58" s="123">
        <v>3.6051389888430208E-2</v>
      </c>
      <c r="H58" s="123">
        <v>4.1195094178167573E-2</v>
      </c>
      <c r="I58" s="123">
        <v>4.3129516478892363E-2</v>
      </c>
      <c r="J58" s="123">
        <v>3.8412744786532567E-2</v>
      </c>
      <c r="K58" s="123">
        <v>4.3917385490872797E-2</v>
      </c>
      <c r="L58" s="123">
        <v>4.3689374154013236E-2</v>
      </c>
      <c r="M58" s="123">
        <v>4.5395579589989729E-2</v>
      </c>
      <c r="N58" s="123">
        <v>4.6857940904033564E-2</v>
      </c>
      <c r="O58" s="123">
        <v>4.6614794532324325E-2</v>
      </c>
      <c r="P58" s="123">
        <v>5.1275707475638928E-2</v>
      </c>
      <c r="Q58" s="123">
        <v>4.9139648958714706E-2</v>
      </c>
      <c r="R58" s="123">
        <v>5.2832053773787586E-2</v>
      </c>
      <c r="S58" s="123">
        <v>5.2116433967146734E-2</v>
      </c>
      <c r="T58" s="123">
        <v>5.1147083961114018E-2</v>
      </c>
      <c r="U58" s="123">
        <v>5.1835510307414047E-2</v>
      </c>
      <c r="V58" s="123">
        <v>4.6551023746904133E-2</v>
      </c>
      <c r="W58" s="123">
        <v>4.6661130733350271E-2</v>
      </c>
      <c r="DA58" s="130" t="s">
        <v>3136</v>
      </c>
    </row>
    <row r="59" spans="1:105" ht="12" customHeight="1" x14ac:dyDescent="0.25">
      <c r="A59" s="97" t="s">
        <v>50</v>
      </c>
      <c r="B59" s="99">
        <v>0.69398932321096474</v>
      </c>
      <c r="C59" s="99">
        <v>0.67162260000546459</v>
      </c>
      <c r="D59" s="99">
        <v>0.66685123140406188</v>
      </c>
      <c r="E59" s="99">
        <v>0.74131506655409263</v>
      </c>
      <c r="F59" s="99">
        <v>0.73674267472524035</v>
      </c>
      <c r="G59" s="99">
        <v>0.72381712885225002</v>
      </c>
      <c r="H59" s="99">
        <v>0.75257554059585807</v>
      </c>
      <c r="I59" s="99">
        <v>0.74027282510662662</v>
      </c>
      <c r="J59" s="99">
        <v>0.62799855647253167</v>
      </c>
      <c r="K59" s="99">
        <v>0.67410686599716674</v>
      </c>
      <c r="L59" s="99">
        <v>0.64695122829934704</v>
      </c>
      <c r="M59" s="99">
        <v>0.64422550219982999</v>
      </c>
      <c r="N59" s="99">
        <v>0.65014773830286643</v>
      </c>
      <c r="O59" s="99">
        <v>0.64370410615070695</v>
      </c>
      <c r="P59" s="99">
        <v>0.7013094951852803</v>
      </c>
      <c r="Q59" s="99">
        <v>0.67453557011957266</v>
      </c>
      <c r="R59" s="99">
        <v>0.72116724295873513</v>
      </c>
      <c r="S59" s="99">
        <v>0.70897041969899588</v>
      </c>
      <c r="T59" s="99">
        <v>0.70248344701612686</v>
      </c>
      <c r="U59" s="99">
        <v>0.72907533559686399</v>
      </c>
      <c r="V59" s="99">
        <v>0.70025085120479014</v>
      </c>
      <c r="W59" s="99">
        <v>0.73129979219361496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35.101652753825775</v>
      </c>
      <c r="C62" s="118">
        <f t="shared" si="21"/>
        <v>36.587977909060562</v>
      </c>
      <c r="D62" s="118">
        <f t="shared" si="21"/>
        <v>33.892460833045412</v>
      </c>
      <c r="E62" s="118">
        <f t="shared" si="21"/>
        <v>34.570788874663045</v>
      </c>
      <c r="F62" s="118">
        <f t="shared" si="21"/>
        <v>32.480504410476456</v>
      </c>
      <c r="G62" s="118">
        <f t="shared" si="21"/>
        <v>30.619446851144829</v>
      </c>
      <c r="H62" s="118">
        <f t="shared" si="21"/>
        <v>29.734870311276037</v>
      </c>
      <c r="I62" s="118">
        <f t="shared" si="21"/>
        <v>27.445299729448472</v>
      </c>
      <c r="J62" s="118">
        <f t="shared" si="21"/>
        <v>29.394880913481877</v>
      </c>
      <c r="K62" s="118">
        <f t="shared" si="21"/>
        <v>28.754992599242236</v>
      </c>
      <c r="L62" s="118">
        <f t="shared" si="21"/>
        <v>32.613636028427948</v>
      </c>
      <c r="M62" s="118">
        <f t="shared" si="21"/>
        <v>24.908427674659436</v>
      </c>
      <c r="N62" s="118">
        <f t="shared" si="21"/>
        <v>27.595669430993112</v>
      </c>
      <c r="O62" s="118">
        <f t="shared" si="21"/>
        <v>29.906163883407125</v>
      </c>
      <c r="P62" s="118">
        <f t="shared" si="21"/>
        <v>23.178764911290408</v>
      </c>
      <c r="Q62" s="118">
        <f t="shared" si="21"/>
        <v>25.080374119906296</v>
      </c>
      <c r="R62" s="118">
        <f t="shared" ref="R62:V62" si="22">R63+R66+R68+R77</f>
        <v>26.54178649918606</v>
      </c>
      <c r="S62" s="118">
        <f t="shared" si="22"/>
        <v>25.721858957880325</v>
      </c>
      <c r="T62" s="118">
        <f t="shared" si="22"/>
        <v>25.378267092409871</v>
      </c>
      <c r="U62" s="118">
        <f t="shared" si="22"/>
        <v>24.84299852264105</v>
      </c>
      <c r="V62" s="118">
        <f t="shared" si="22"/>
        <v>23.365544576466711</v>
      </c>
      <c r="W62" s="118">
        <f t="shared" ref="W62" si="23">W63+W66+W68+W77</f>
        <v>26.846224269145857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31.843592455322387</v>
      </c>
      <c r="C63" s="123">
        <f t="shared" si="24"/>
        <v>33.41778816063546</v>
      </c>
      <c r="D63" s="123">
        <f t="shared" si="24"/>
        <v>30.797908997247514</v>
      </c>
      <c r="E63" s="123">
        <f t="shared" si="24"/>
        <v>31.540279413310525</v>
      </c>
      <c r="F63" s="123">
        <f t="shared" si="24"/>
        <v>29.040523584111899</v>
      </c>
      <c r="G63" s="123">
        <f t="shared" si="24"/>
        <v>27.222006277567573</v>
      </c>
      <c r="H63" s="123">
        <f t="shared" si="24"/>
        <v>26.165132724429238</v>
      </c>
      <c r="I63" s="123">
        <f t="shared" si="24"/>
        <v>23.948241573020738</v>
      </c>
      <c r="J63" s="123">
        <f t="shared" si="24"/>
        <v>25.471156520910974</v>
      </c>
      <c r="K63" s="123">
        <f t="shared" si="24"/>
        <v>24.594700292542555</v>
      </c>
      <c r="L63" s="123">
        <f t="shared" si="24"/>
        <v>28.47972961347962</v>
      </c>
      <c r="M63" s="123">
        <f t="shared" si="24"/>
        <v>21.148491446819776</v>
      </c>
      <c r="N63" s="123">
        <f t="shared" si="24"/>
        <v>23.529610083993422</v>
      </c>
      <c r="O63" s="123">
        <f t="shared" si="24"/>
        <v>25.896190300114551</v>
      </c>
      <c r="P63" s="123">
        <f t="shared" si="24"/>
        <v>19.184339788601861</v>
      </c>
      <c r="Q63" s="123">
        <f t="shared" si="24"/>
        <v>21.240777521744313</v>
      </c>
      <c r="R63" s="123">
        <f t="shared" ref="R63:V63" si="25">SUM(R64:R65)</f>
        <v>22.477363258851291</v>
      </c>
      <c r="S63" s="123">
        <f t="shared" si="25"/>
        <v>21.826546677394983</v>
      </c>
      <c r="T63" s="123">
        <f t="shared" si="25"/>
        <v>21.55114022327723</v>
      </c>
      <c r="U63" s="123">
        <f t="shared" si="25"/>
        <v>21.040588192787922</v>
      </c>
      <c r="V63" s="123">
        <f t="shared" si="25"/>
        <v>20.034449446268876</v>
      </c>
      <c r="W63" s="123">
        <f t="shared" ref="W63" si="26">SUM(W64:W65)</f>
        <v>23.270434293094567</v>
      </c>
      <c r="DA63" s="130" t="s">
        <v>3140</v>
      </c>
    </row>
    <row r="64" spans="1:105" ht="12" customHeight="1" x14ac:dyDescent="0.25">
      <c r="A64" s="97" t="s">
        <v>217</v>
      </c>
      <c r="B64" s="99">
        <v>31.843592455322387</v>
      </c>
      <c r="C64" s="99">
        <v>33.41778816063546</v>
      </c>
      <c r="D64" s="99">
        <v>30.797908997247514</v>
      </c>
      <c r="E64" s="99">
        <v>31.540279413310525</v>
      </c>
      <c r="F64" s="99">
        <v>29.040523584111899</v>
      </c>
      <c r="G64" s="99">
        <v>27.222006277567573</v>
      </c>
      <c r="H64" s="99">
        <v>26.165132724429238</v>
      </c>
      <c r="I64" s="99">
        <v>23.948241573020738</v>
      </c>
      <c r="J64" s="99">
        <v>25.471156520910974</v>
      </c>
      <c r="K64" s="99">
        <v>24.594700292542555</v>
      </c>
      <c r="L64" s="99">
        <v>28.47972961347962</v>
      </c>
      <c r="M64" s="99">
        <v>21.148491446819776</v>
      </c>
      <c r="N64" s="99">
        <v>23.529610083993422</v>
      </c>
      <c r="O64" s="99">
        <v>25.896190300114551</v>
      </c>
      <c r="P64" s="99">
        <v>19.184339788601861</v>
      </c>
      <c r="Q64" s="99">
        <v>21.240777521744313</v>
      </c>
      <c r="R64" s="99">
        <v>22.477363258851291</v>
      </c>
      <c r="S64" s="99">
        <v>21.826546677394983</v>
      </c>
      <c r="T64" s="99">
        <v>21.55114022327723</v>
      </c>
      <c r="U64" s="99">
        <v>21.040588192787922</v>
      </c>
      <c r="V64" s="99">
        <v>20.034449446268876</v>
      </c>
      <c r="W64" s="99">
        <v>23.270434293094567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2.9022396293457908</v>
      </c>
      <c r="C68" s="123">
        <v>2.8105598421234221</v>
      </c>
      <c r="D68" s="123">
        <v>2.7450233529465731</v>
      </c>
      <c r="E68" s="123">
        <v>2.6629775646702991</v>
      </c>
      <c r="F68" s="123">
        <v>3.045451801719901</v>
      </c>
      <c r="G68" s="123">
        <v>3.0025977957210683</v>
      </c>
      <c r="H68" s="123">
        <v>3.1691105377905822</v>
      </c>
      <c r="I68" s="123">
        <v>3.0971157367354665</v>
      </c>
      <c r="J68" s="123">
        <v>3.6117519564627139</v>
      </c>
      <c r="K68" s="123">
        <v>3.81663399988282</v>
      </c>
      <c r="L68" s="123">
        <v>3.7807408990788147</v>
      </c>
      <c r="M68" s="123">
        <v>3.4448594665669536</v>
      </c>
      <c r="N68" s="123">
        <v>3.7236087547854444</v>
      </c>
      <c r="O68" s="123">
        <v>3.6691533783925987</v>
      </c>
      <c r="P68" s="123">
        <v>3.6521401716541915</v>
      </c>
      <c r="Q68" s="123">
        <v>3.4967217922789073</v>
      </c>
      <c r="R68" s="123">
        <v>3.7053995106626783</v>
      </c>
      <c r="S68" s="123">
        <v>3.566908582251898</v>
      </c>
      <c r="T68" s="123">
        <v>3.529904864941249</v>
      </c>
      <c r="U68" s="123">
        <v>3.5357326722179949</v>
      </c>
      <c r="V68" s="123">
        <v>3.0438742977413682</v>
      </c>
      <c r="W68" s="123">
        <v>3.2942180443583795</v>
      </c>
      <c r="DA68" s="130" t="s">
        <v>3145</v>
      </c>
    </row>
    <row r="69" spans="1:105" ht="12" customHeight="1" x14ac:dyDescent="0.25">
      <c r="A69" s="97" t="s">
        <v>134</v>
      </c>
      <c r="B69" s="99">
        <v>3.64662954139316</v>
      </c>
      <c r="C69" s="99">
        <v>3.6081323701507384</v>
      </c>
      <c r="D69" s="99">
        <v>3.5167541604437131</v>
      </c>
      <c r="E69" s="99">
        <v>3.3659672128101277</v>
      </c>
      <c r="F69" s="99">
        <v>3.8394245583884756</v>
      </c>
      <c r="G69" s="99">
        <v>3.7939505725262026</v>
      </c>
      <c r="H69" s="99">
        <v>3.8940822996971729</v>
      </c>
      <c r="I69" s="99">
        <v>3.6415727002353715</v>
      </c>
      <c r="J69" s="99">
        <v>3.9148132213297004</v>
      </c>
      <c r="K69" s="99">
        <v>3.9936083985901076</v>
      </c>
      <c r="L69" s="99">
        <v>3.852006658636653</v>
      </c>
      <c r="M69" s="99">
        <v>3.5054942353223755</v>
      </c>
      <c r="N69" s="99">
        <v>3.794359718415989</v>
      </c>
      <c r="O69" s="99">
        <v>3.7444062127710818</v>
      </c>
      <c r="P69" s="99">
        <v>3.7315306654986289</v>
      </c>
      <c r="Q69" s="99">
        <v>3.6188477922188271</v>
      </c>
      <c r="R69" s="99">
        <v>3.784913775846154</v>
      </c>
      <c r="S69" s="99">
        <v>3.640274489831548</v>
      </c>
      <c r="T69" s="99">
        <v>3.5986874057800784</v>
      </c>
      <c r="U69" s="99">
        <v>3.6006754528328826</v>
      </c>
      <c r="V69" s="99">
        <v>3.1231001189104983</v>
      </c>
      <c r="W69" s="99">
        <v>3.385366994029928</v>
      </c>
      <c r="DA69" s="63" t="s">
        <v>3146</v>
      </c>
    </row>
    <row r="70" spans="1:105" ht="12" customHeight="1" x14ac:dyDescent="0.25">
      <c r="A70" s="97" t="s">
        <v>133</v>
      </c>
      <c r="B70" s="99">
        <v>1.5804575764540691</v>
      </c>
      <c r="C70" s="99">
        <v>1.4454461644033227</v>
      </c>
      <c r="D70" s="99">
        <v>1.4393413113122149</v>
      </c>
      <c r="E70" s="99">
        <v>1.3929371713165033</v>
      </c>
      <c r="F70" s="99">
        <v>1.503764886917895</v>
      </c>
      <c r="G70" s="99">
        <v>1.5315001254857126</v>
      </c>
      <c r="H70" s="99">
        <v>1.5983686315752921</v>
      </c>
      <c r="I70" s="99">
        <v>1.5741985421085756</v>
      </c>
      <c r="J70" s="99">
        <v>1.5132592809130729</v>
      </c>
      <c r="K70" s="99">
        <v>1.5796365968512667</v>
      </c>
      <c r="L70" s="99">
        <v>1.5425530808212424</v>
      </c>
      <c r="M70" s="99">
        <v>1.3791669573410843</v>
      </c>
      <c r="N70" s="99">
        <v>1.5422905700712506</v>
      </c>
      <c r="O70" s="99">
        <v>1.2896046758329052</v>
      </c>
      <c r="P70" s="99">
        <v>1.2144118979689336</v>
      </c>
      <c r="Q70" s="99">
        <v>1.2598149712586897</v>
      </c>
      <c r="R70" s="99">
        <v>1.5802077680818341</v>
      </c>
      <c r="S70" s="99">
        <v>1.6062420626222911</v>
      </c>
      <c r="T70" s="99">
        <v>1.5084103961529196</v>
      </c>
      <c r="U70" s="99">
        <v>1.5468689747226709</v>
      </c>
      <c r="V70" s="99">
        <v>1.1873730294209826</v>
      </c>
      <c r="W70" s="99">
        <v>1.3714924570510536</v>
      </c>
      <c r="DA70" s="63" t="s">
        <v>3147</v>
      </c>
    </row>
    <row r="71" spans="1:105" ht="12" customHeight="1" x14ac:dyDescent="0.25">
      <c r="A71" s="100" t="s">
        <v>217</v>
      </c>
      <c r="B71" s="102">
        <v>1.5804575764540691</v>
      </c>
      <c r="C71" s="102">
        <v>1.4454461644033227</v>
      </c>
      <c r="D71" s="102">
        <v>1.4393413113122149</v>
      </c>
      <c r="E71" s="102">
        <v>1.3929371713165033</v>
      </c>
      <c r="F71" s="102">
        <v>1.503764886917895</v>
      </c>
      <c r="G71" s="102">
        <v>1.5315001254857126</v>
      </c>
      <c r="H71" s="102">
        <v>1.5983686315752921</v>
      </c>
      <c r="I71" s="102">
        <v>1.5741985421085756</v>
      </c>
      <c r="J71" s="102">
        <v>1.5132592809130729</v>
      </c>
      <c r="K71" s="102">
        <v>1.5796365968512667</v>
      </c>
      <c r="L71" s="102">
        <v>1.5425530808212424</v>
      </c>
      <c r="M71" s="102">
        <v>1.3791669573410843</v>
      </c>
      <c r="N71" s="102">
        <v>1.5422905700712506</v>
      </c>
      <c r="O71" s="102">
        <v>1.2896046758329052</v>
      </c>
      <c r="P71" s="102">
        <v>1.2144118979689336</v>
      </c>
      <c r="Q71" s="102">
        <v>1.2598149712586897</v>
      </c>
      <c r="R71" s="102">
        <v>1.5802077680818341</v>
      </c>
      <c r="S71" s="102">
        <v>1.6062420626222911</v>
      </c>
      <c r="T71" s="102">
        <v>1.5084103961529196</v>
      </c>
      <c r="U71" s="102">
        <v>1.5468689747226709</v>
      </c>
      <c r="V71" s="102">
        <v>1.1873730294209826</v>
      </c>
      <c r="W71" s="102">
        <v>1.3714924570510536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0.35582066915759286</v>
      </c>
      <c r="C77" s="123">
        <v>0.35962990630167835</v>
      </c>
      <c r="D77" s="123">
        <v>0.34952848285132693</v>
      </c>
      <c r="E77" s="123">
        <v>0.36753189668222669</v>
      </c>
      <c r="F77" s="123">
        <v>0.39452902464465267</v>
      </c>
      <c r="G77" s="123">
        <v>0.39484277785618555</v>
      </c>
      <c r="H77" s="123">
        <v>0.40062704905621632</v>
      </c>
      <c r="I77" s="123">
        <v>0.39994241969226552</v>
      </c>
      <c r="J77" s="123">
        <v>0.31197243610819031</v>
      </c>
      <c r="K77" s="123">
        <v>0.34365830681685999</v>
      </c>
      <c r="L77" s="123">
        <v>0.35316551586951572</v>
      </c>
      <c r="M77" s="123">
        <v>0.31507676127270612</v>
      </c>
      <c r="N77" s="123">
        <v>0.34245059221424418</v>
      </c>
      <c r="O77" s="123">
        <v>0.34082020489997839</v>
      </c>
      <c r="P77" s="123">
        <v>0.34228495103435297</v>
      </c>
      <c r="Q77" s="123">
        <v>0.3428748058830744</v>
      </c>
      <c r="R77" s="123">
        <v>0.3590237296720889</v>
      </c>
      <c r="S77" s="123">
        <v>0.32840369823344251</v>
      </c>
      <c r="T77" s="123">
        <v>0.29722200419139205</v>
      </c>
      <c r="U77" s="123">
        <v>0.26667765763513118</v>
      </c>
      <c r="V77" s="123">
        <v>0.28722083245646685</v>
      </c>
      <c r="W77" s="123">
        <v>0.28157193169290951</v>
      </c>
      <c r="DA77" s="130" t="s">
        <v>3154</v>
      </c>
    </row>
    <row r="78" spans="1:105" ht="12" customHeight="1" x14ac:dyDescent="0.25">
      <c r="A78" s="97" t="s">
        <v>192</v>
      </c>
      <c r="B78" s="99">
        <v>0.60152265467098331</v>
      </c>
      <c r="C78" s="99">
        <v>0.62126925047842563</v>
      </c>
      <c r="D78" s="99">
        <v>0.60333442973697993</v>
      </c>
      <c r="E78" s="99">
        <v>0.62691983518896521</v>
      </c>
      <c r="F78" s="99">
        <v>0.67241555832370958</v>
      </c>
      <c r="G78" s="99">
        <v>0.67485596321657337</v>
      </c>
      <c r="H78" s="99">
        <v>0.68106176698469922</v>
      </c>
      <c r="I78" s="99">
        <v>0.68036420380225182</v>
      </c>
      <c r="J78" s="99">
        <v>0.53192474435896075</v>
      </c>
      <c r="K78" s="99">
        <v>0.59174178656197562</v>
      </c>
      <c r="L78" s="99">
        <v>0.60202202111922376</v>
      </c>
      <c r="M78" s="99">
        <v>0.54464190362931353</v>
      </c>
      <c r="N78" s="99">
        <v>0.5915424178938663</v>
      </c>
      <c r="O78" s="99">
        <v>0.59008874870283656</v>
      </c>
      <c r="P78" s="99">
        <v>0.59393370796228429</v>
      </c>
      <c r="Q78" s="99">
        <v>0.61537321390474697</v>
      </c>
      <c r="R78" s="99">
        <v>0.65593912536115084</v>
      </c>
      <c r="S78" s="99">
        <v>0.63574717640651879</v>
      </c>
      <c r="T78" s="99">
        <v>0.61607778861923723</v>
      </c>
      <c r="U78" s="99">
        <v>0.58861420164598821</v>
      </c>
      <c r="V78" s="99">
        <v>0.65103970724911597</v>
      </c>
      <c r="W78" s="99">
        <v>0.64710414102734615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0.31985918628308718</v>
      </c>
      <c r="C81" s="118">
        <f t="shared" si="28"/>
        <v>0.31380480315248244</v>
      </c>
      <c r="D81" s="118">
        <f t="shared" si="28"/>
        <v>0.33088029587118645</v>
      </c>
      <c r="E81" s="118">
        <f t="shared" si="28"/>
        <v>0.4474387873260196</v>
      </c>
      <c r="F81" s="118">
        <f t="shared" si="28"/>
        <v>0.68434663138606489</v>
      </c>
      <c r="G81" s="118">
        <f t="shared" si="28"/>
        <v>0.78436665249103676</v>
      </c>
      <c r="H81" s="118">
        <f t="shared" si="28"/>
        <v>0.77825482801299872</v>
      </c>
      <c r="I81" s="118">
        <f t="shared" si="28"/>
        <v>0.64423877555129794</v>
      </c>
      <c r="J81" s="118">
        <f t="shared" si="28"/>
        <v>0.52371522588595054</v>
      </c>
      <c r="K81" s="118">
        <f t="shared" si="28"/>
        <v>0.53160717035153149</v>
      </c>
      <c r="L81" s="118">
        <f t="shared" si="28"/>
        <v>0.49848579713926267</v>
      </c>
      <c r="M81" s="118">
        <f t="shared" si="28"/>
        <v>0.49366806758034459</v>
      </c>
      <c r="N81" s="118">
        <f t="shared" si="28"/>
        <v>0.49055056039977568</v>
      </c>
      <c r="O81" s="118">
        <f t="shared" si="28"/>
        <v>0.48176208287520755</v>
      </c>
      <c r="P81" s="118">
        <f t="shared" si="28"/>
        <v>0.53001746235298508</v>
      </c>
      <c r="Q81" s="118">
        <f t="shared" si="28"/>
        <v>0.4809352847725486</v>
      </c>
      <c r="R81" s="118">
        <f t="shared" ref="R81:V81" si="29">R82+R85+R87+R100</f>
        <v>0.51021043103682995</v>
      </c>
      <c r="S81" s="118">
        <f t="shared" si="29"/>
        <v>0.47268983269122206</v>
      </c>
      <c r="T81" s="118">
        <f t="shared" si="29"/>
        <v>0.43738230988047122</v>
      </c>
      <c r="U81" s="118">
        <f t="shared" si="29"/>
        <v>0.43112953344916283</v>
      </c>
      <c r="V81" s="118">
        <f t="shared" si="29"/>
        <v>0.38596313443841235</v>
      </c>
      <c r="W81" s="118">
        <f t="shared" ref="W81" si="30">W82+W85+W87+W100</f>
        <v>0.37926638275123792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0.29413921086679895</v>
      </c>
      <c r="C87" s="123">
        <v>0.2877810613085407</v>
      </c>
      <c r="D87" s="123">
        <v>0.30269184445026909</v>
      </c>
      <c r="E87" s="123">
        <v>0.41417282407324402</v>
      </c>
      <c r="F87" s="123">
        <v>0.64885515304182484</v>
      </c>
      <c r="G87" s="123">
        <v>0.74688640948843721</v>
      </c>
      <c r="H87" s="123">
        <v>0.73458716297709503</v>
      </c>
      <c r="I87" s="123">
        <v>0.59548060528048619</v>
      </c>
      <c r="J87" s="123">
        <v>0.48038849895726876</v>
      </c>
      <c r="K87" s="123">
        <v>0.48278646953305238</v>
      </c>
      <c r="L87" s="123">
        <v>0.45148215793733532</v>
      </c>
      <c r="M87" s="123">
        <v>0.44632526472354156</v>
      </c>
      <c r="N87" s="123">
        <v>0.44268202687339114</v>
      </c>
      <c r="O87" s="123">
        <v>0.43450749015714274</v>
      </c>
      <c r="P87" s="123">
        <v>0.47799738989569446</v>
      </c>
      <c r="Q87" s="123">
        <v>0.43129814272356926</v>
      </c>
      <c r="R87" s="123">
        <v>0.45682463897527575</v>
      </c>
      <c r="S87" s="123">
        <v>0.42009691872120913</v>
      </c>
      <c r="T87" s="123">
        <v>0.38565283109566501</v>
      </c>
      <c r="U87" s="123">
        <v>0.37841502811565442</v>
      </c>
      <c r="V87" s="123">
        <v>0.33852122407067403</v>
      </c>
      <c r="W87" s="123">
        <v>0.33195949254344903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3.8942730060806245</v>
      </c>
      <c r="C92" s="102">
        <v>3.7379079740796701</v>
      </c>
      <c r="D92" s="102">
        <v>3.7271575779509138</v>
      </c>
      <c r="E92" s="102">
        <v>3.637976586944327</v>
      </c>
      <c r="F92" s="102">
        <v>3.8872105188144586</v>
      </c>
      <c r="G92" s="102">
        <v>4.0167015606368075</v>
      </c>
      <c r="H92" s="102">
        <v>4.2967936360983101</v>
      </c>
      <c r="I92" s="102">
        <v>4.3170183533917506</v>
      </c>
      <c r="J92" s="102">
        <v>4.0401647233668658</v>
      </c>
      <c r="K92" s="102">
        <v>4.3695020225220054</v>
      </c>
      <c r="L92" s="102">
        <v>4.2958956216851965</v>
      </c>
      <c r="M92" s="102">
        <v>4.2275502898162642</v>
      </c>
      <c r="N92" s="102">
        <v>4.2187993550934575</v>
      </c>
      <c r="O92" s="102">
        <v>4.1545533921008113</v>
      </c>
      <c r="P92" s="102">
        <v>4.4411073592075523</v>
      </c>
      <c r="Q92" s="102">
        <v>4.0074231317960507</v>
      </c>
      <c r="R92" s="102">
        <v>4.3125149571588208</v>
      </c>
      <c r="S92" s="102">
        <v>4.0820425621207015</v>
      </c>
      <c r="T92" s="102">
        <v>3.8429906384595793</v>
      </c>
      <c r="U92" s="102">
        <v>3.8649832317830546</v>
      </c>
      <c r="V92" s="102">
        <v>3.5210295110800853</v>
      </c>
      <c r="W92" s="102">
        <v>3.5671366947390957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1.5787553908669438</v>
      </c>
      <c r="F93" s="105">
        <v>1.6000919275431049</v>
      </c>
      <c r="G93" s="105">
        <v>1.6909257135900171</v>
      </c>
      <c r="H93" s="105">
        <v>1.8375579043573074</v>
      </c>
      <c r="I93" s="105">
        <v>1.9447060934667342</v>
      </c>
      <c r="J93" s="105">
        <v>1.6245116500874215</v>
      </c>
      <c r="K93" s="105">
        <v>1.7945070929134155</v>
      </c>
      <c r="L93" s="105">
        <v>1.7746638043007057</v>
      </c>
      <c r="M93" s="105">
        <v>1.7058892303575388</v>
      </c>
      <c r="N93" s="105">
        <v>1.7539030251669367</v>
      </c>
      <c r="O93" s="105">
        <v>1.4538290962157017</v>
      </c>
      <c r="P93" s="105">
        <v>1.465664626829654</v>
      </c>
      <c r="Q93" s="105">
        <v>1.4193691420144019</v>
      </c>
      <c r="R93" s="105">
        <v>1.8200196492347862</v>
      </c>
      <c r="S93" s="105">
        <v>1.815378196298659</v>
      </c>
      <c r="T93" s="105">
        <v>1.6210762793978699</v>
      </c>
      <c r="U93" s="105">
        <v>1.6876531920379765</v>
      </c>
      <c r="V93" s="105">
        <v>1.3583319378878458</v>
      </c>
      <c r="W93" s="105">
        <v>1.4637450020408542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1.5787553908669438</v>
      </c>
      <c r="F94" s="99">
        <v>1.6000919275431049</v>
      </c>
      <c r="G94" s="99">
        <v>1.6909257135900171</v>
      </c>
      <c r="H94" s="99">
        <v>1.8375579043573074</v>
      </c>
      <c r="I94" s="99">
        <v>1.9447060934667342</v>
      </c>
      <c r="J94" s="99">
        <v>1.6245116500874215</v>
      </c>
      <c r="K94" s="99">
        <v>1.7945070929134155</v>
      </c>
      <c r="L94" s="99">
        <v>1.7746638043007057</v>
      </c>
      <c r="M94" s="99">
        <v>1.7058892303575388</v>
      </c>
      <c r="N94" s="99">
        <v>1.7539030251669367</v>
      </c>
      <c r="O94" s="99">
        <v>1.4538290962157017</v>
      </c>
      <c r="P94" s="99">
        <v>1.465664626829654</v>
      </c>
      <c r="Q94" s="99">
        <v>1.4193691420144019</v>
      </c>
      <c r="R94" s="99">
        <v>1.8200196492347862</v>
      </c>
      <c r="S94" s="99">
        <v>1.815378196298659</v>
      </c>
      <c r="T94" s="99">
        <v>1.6210762793978699</v>
      </c>
      <c r="U94" s="99">
        <v>1.6876531920379765</v>
      </c>
      <c r="V94" s="99">
        <v>1.3583319378878458</v>
      </c>
      <c r="W94" s="99">
        <v>1.4637450020408542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2.5719975416288246E-2</v>
      </c>
      <c r="C100" s="123">
        <v>2.6023741843941715E-2</v>
      </c>
      <c r="D100" s="123">
        <v>2.8188451420917339E-2</v>
      </c>
      <c r="E100" s="123">
        <v>3.3265963252775602E-2</v>
      </c>
      <c r="F100" s="123">
        <v>3.549147834424006E-2</v>
      </c>
      <c r="G100" s="123">
        <v>3.7480243002599542E-2</v>
      </c>
      <c r="H100" s="123">
        <v>4.3667665035903705E-2</v>
      </c>
      <c r="I100" s="123">
        <v>4.8758170270811751E-2</v>
      </c>
      <c r="J100" s="123">
        <v>4.3326726928681746E-2</v>
      </c>
      <c r="K100" s="123">
        <v>4.8820700818479119E-2</v>
      </c>
      <c r="L100" s="123">
        <v>4.7003639201927322E-2</v>
      </c>
      <c r="M100" s="123">
        <v>4.7342802856803048E-2</v>
      </c>
      <c r="N100" s="123">
        <v>4.7868533526384538E-2</v>
      </c>
      <c r="O100" s="123">
        <v>4.7254592718064793E-2</v>
      </c>
      <c r="P100" s="123">
        <v>5.2020072457290602E-2</v>
      </c>
      <c r="Q100" s="123">
        <v>4.963714204897933E-2</v>
      </c>
      <c r="R100" s="123">
        <v>5.3385792061554152E-2</v>
      </c>
      <c r="S100" s="123">
        <v>5.2592913970012929E-2</v>
      </c>
      <c r="T100" s="123">
        <v>5.1729478784806208E-2</v>
      </c>
      <c r="U100" s="123">
        <v>5.2714505333508438E-2</v>
      </c>
      <c r="V100" s="123">
        <v>4.7441910367738337E-2</v>
      </c>
      <c r="W100" s="123">
        <v>4.730689020778886E-2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0.69398932321096474</v>
      </c>
      <c r="C102" s="99">
        <v>0.67123193316342267</v>
      </c>
      <c r="D102" s="99">
        <v>0.66609430403812042</v>
      </c>
      <c r="E102" s="99">
        <v>0.74040653720178995</v>
      </c>
      <c r="F102" s="99">
        <v>0.73600701756132147</v>
      </c>
      <c r="G102" s="99">
        <v>0.7232141674240713</v>
      </c>
      <c r="H102" s="99">
        <v>0.75225809515632436</v>
      </c>
      <c r="I102" s="99">
        <v>0.74005653263148585</v>
      </c>
      <c r="J102" s="99">
        <v>0.6278156254425501</v>
      </c>
      <c r="K102" s="99">
        <v>0.67393809839113172</v>
      </c>
      <c r="L102" s="99">
        <v>0.6468462120127052</v>
      </c>
      <c r="M102" s="99">
        <v>0.64420346715807653</v>
      </c>
      <c r="N102" s="99">
        <v>0.65018047249280519</v>
      </c>
      <c r="O102" s="99">
        <v>0.64376018777152522</v>
      </c>
      <c r="P102" s="99">
        <v>0.70134185869189369</v>
      </c>
      <c r="Q102" s="99">
        <v>0.67454119925939926</v>
      </c>
      <c r="R102" s="99">
        <v>0.72114944634702871</v>
      </c>
      <c r="S102" s="99">
        <v>0.7089622373852742</v>
      </c>
      <c r="T102" s="99">
        <v>0.70256984759868646</v>
      </c>
      <c r="U102" s="99">
        <v>0.72930017258763091</v>
      </c>
      <c r="V102" s="99">
        <v>0.70051234213102731</v>
      </c>
      <c r="W102" s="99">
        <v>0.73151857457260416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2.5732918241316644E-2</v>
      </c>
      <c r="C124" s="118">
        <f t="shared" si="42"/>
        <v>2.5753588939606269E-2</v>
      </c>
      <c r="D124" s="118">
        <f t="shared" si="42"/>
        <v>2.7279563336381891E-2</v>
      </c>
      <c r="E124" s="118">
        <f t="shared" si="42"/>
        <v>3.1757045336687217E-2</v>
      </c>
      <c r="F124" s="118">
        <f t="shared" si="42"/>
        <v>3.3833713819021879E-2</v>
      </c>
      <c r="G124" s="118">
        <f t="shared" si="42"/>
        <v>3.5775733129718948E-2</v>
      </c>
      <c r="H124" s="118">
        <f t="shared" si="42"/>
        <v>4.1541639253544878E-2</v>
      </c>
      <c r="I124" s="118">
        <f t="shared" si="42"/>
        <v>4.4065258933203302E-2</v>
      </c>
      <c r="J124" s="118">
        <f t="shared" si="42"/>
        <v>3.9239106314315049E-2</v>
      </c>
      <c r="K124" s="118">
        <f t="shared" si="42"/>
        <v>4.4776402659781188E-2</v>
      </c>
      <c r="L124" s="118">
        <f t="shared" si="42"/>
        <v>4.429217520144698E-2</v>
      </c>
      <c r="M124" s="118">
        <f t="shared" si="42"/>
        <v>4.5810249527674929E-2</v>
      </c>
      <c r="N124" s="118">
        <f t="shared" si="42"/>
        <v>4.6982798612471552E-2</v>
      </c>
      <c r="O124" s="118">
        <f t="shared" si="42"/>
        <v>4.6769845229188943E-2</v>
      </c>
      <c r="P124" s="118">
        <f t="shared" si="42"/>
        <v>5.122006409052441E-2</v>
      </c>
      <c r="Q124" s="118">
        <f t="shared" si="42"/>
        <v>4.8992948888460307E-2</v>
      </c>
      <c r="R124" s="118">
        <f t="shared" ref="R124:V124" si="43">R125+R128+R130+R139</f>
        <v>5.256732905635543E-2</v>
      </c>
      <c r="S124" s="118">
        <f t="shared" si="43"/>
        <v>5.1652388310663246E-2</v>
      </c>
      <c r="T124" s="118">
        <f t="shared" si="43"/>
        <v>5.0441629830571627E-2</v>
      </c>
      <c r="U124" s="118">
        <f t="shared" si="43"/>
        <v>5.0669470104403452E-2</v>
      </c>
      <c r="V124" s="118">
        <f t="shared" si="43"/>
        <v>4.4397886283976645E-2</v>
      </c>
      <c r="W124" s="118">
        <f t="shared" ref="W124" si="44">W125+W128+W130+W139</f>
        <v>4.4809587781357185E-2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2.5732918241316644E-2</v>
      </c>
      <c r="C139" s="123">
        <v>2.5753588939606269E-2</v>
      </c>
      <c r="D139" s="123">
        <v>2.7279563336381891E-2</v>
      </c>
      <c r="E139" s="123">
        <v>3.1757045336687217E-2</v>
      </c>
      <c r="F139" s="123">
        <v>3.3833713819021879E-2</v>
      </c>
      <c r="G139" s="123">
        <v>3.5775733129718948E-2</v>
      </c>
      <c r="H139" s="123">
        <v>4.1541639253544878E-2</v>
      </c>
      <c r="I139" s="123">
        <v>4.4065258933203302E-2</v>
      </c>
      <c r="J139" s="123">
        <v>3.9239106314315049E-2</v>
      </c>
      <c r="K139" s="123">
        <v>4.4776402659781188E-2</v>
      </c>
      <c r="L139" s="123">
        <v>4.429217520144698E-2</v>
      </c>
      <c r="M139" s="123">
        <v>4.5810249527674929E-2</v>
      </c>
      <c r="N139" s="123">
        <v>4.6982798612471552E-2</v>
      </c>
      <c r="O139" s="123">
        <v>4.6769845229188943E-2</v>
      </c>
      <c r="P139" s="123">
        <v>5.122006409052441E-2</v>
      </c>
      <c r="Q139" s="123">
        <v>4.8992948888460307E-2</v>
      </c>
      <c r="R139" s="123">
        <v>5.256732905635543E-2</v>
      </c>
      <c r="S139" s="123">
        <v>5.1652388310663246E-2</v>
      </c>
      <c r="T139" s="123">
        <v>5.0441629830571627E-2</v>
      </c>
      <c r="U139" s="123">
        <v>5.0669470104403452E-2</v>
      </c>
      <c r="V139" s="123">
        <v>4.4397886283976645E-2</v>
      </c>
      <c r="W139" s="123">
        <v>4.4809587781357185E-2</v>
      </c>
      <c r="DA139" s="130" t="s">
        <v>3213</v>
      </c>
    </row>
    <row r="140" spans="1:105" ht="12" customHeight="1" x14ac:dyDescent="0.25">
      <c r="A140" s="97" t="s">
        <v>50</v>
      </c>
      <c r="B140" s="99">
        <v>0.69398932321096474</v>
      </c>
      <c r="C140" s="99">
        <v>0.67158971467314332</v>
      </c>
      <c r="D140" s="99">
        <v>0.66682822919700602</v>
      </c>
      <c r="E140" s="99">
        <v>0.74156380376221487</v>
      </c>
      <c r="F140" s="99">
        <v>0.73696980539775137</v>
      </c>
      <c r="G140" s="99">
        <v>0.7239579521075955</v>
      </c>
      <c r="H140" s="99">
        <v>0.75257731869327371</v>
      </c>
      <c r="I140" s="99">
        <v>0.7402297527091507</v>
      </c>
      <c r="J140" s="99">
        <v>0.62796890944624639</v>
      </c>
      <c r="K140" s="99">
        <v>0.67408645994689564</v>
      </c>
      <c r="L140" s="99">
        <v>0.64694035925695581</v>
      </c>
      <c r="M140" s="99">
        <v>0.64422802350712105</v>
      </c>
      <c r="N140" s="99">
        <v>0.6501561550729984</v>
      </c>
      <c r="O140" s="99">
        <v>0.64371608558182458</v>
      </c>
      <c r="P140" s="99">
        <v>0.70131273704112651</v>
      </c>
      <c r="Q140" s="99">
        <v>0.67453449930427944</v>
      </c>
      <c r="R140" s="99">
        <v>0.72117975556720215</v>
      </c>
      <c r="S140" s="99">
        <v>0.70898845010034961</v>
      </c>
      <c r="T140" s="99">
        <v>0.70244433400117945</v>
      </c>
      <c r="U140" s="99">
        <v>0.72896477656868419</v>
      </c>
      <c r="V140" s="99">
        <v>0.70009228950270619</v>
      </c>
      <c r="W140" s="99">
        <v>0.73117867046405061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0.32590748978738815</v>
      </c>
      <c r="C143" s="118">
        <f t="shared" si="49"/>
        <v>0.32646904704154883</v>
      </c>
      <c r="D143" s="118">
        <f t="shared" si="49"/>
        <v>0.35706973016378624</v>
      </c>
      <c r="E143" s="118">
        <f t="shared" si="49"/>
        <v>0.50811169829357405</v>
      </c>
      <c r="F143" s="118">
        <f t="shared" si="49"/>
        <v>0.76255951664731636</v>
      </c>
      <c r="G143" s="118">
        <f t="shared" si="49"/>
        <v>0.82523665111681166</v>
      </c>
      <c r="H143" s="118">
        <f t="shared" si="49"/>
        <v>0.86238561834976801</v>
      </c>
      <c r="I143" s="118">
        <f t="shared" si="49"/>
        <v>0.81363822003689634</v>
      </c>
      <c r="J143" s="118">
        <f t="shared" si="49"/>
        <v>0.69647694996088005</v>
      </c>
      <c r="K143" s="118">
        <f t="shared" si="49"/>
        <v>0.68950254121911114</v>
      </c>
      <c r="L143" s="118">
        <f t="shared" si="49"/>
        <v>0.61395648435450767</v>
      </c>
      <c r="M143" s="118">
        <f t="shared" si="49"/>
        <v>0.58579200352779903</v>
      </c>
      <c r="N143" s="118">
        <f t="shared" si="49"/>
        <v>0.55718576084342009</v>
      </c>
      <c r="O143" s="118">
        <f t="shared" si="49"/>
        <v>0.53587845116945587</v>
      </c>
      <c r="P143" s="118">
        <f t="shared" si="49"/>
        <v>0.56718916355686455</v>
      </c>
      <c r="Q143" s="118">
        <f t="shared" si="49"/>
        <v>0.49562676675410577</v>
      </c>
      <c r="R143" s="118">
        <f t="shared" ref="R143:V143" si="50">R144+R146+R148+R157</f>
        <v>0.51213512297042429</v>
      </c>
      <c r="S143" s="118">
        <f t="shared" si="50"/>
        <v>0.46999112865011217</v>
      </c>
      <c r="T143" s="118">
        <f t="shared" si="50"/>
        <v>0.438166561090784</v>
      </c>
      <c r="U143" s="118">
        <f t="shared" si="50"/>
        <v>0.44028776674761944</v>
      </c>
      <c r="V143" s="118">
        <f t="shared" si="50"/>
        <v>0.39786042851555509</v>
      </c>
      <c r="W143" s="118">
        <f t="shared" ref="W143" si="51">W144+W146+W148+W157</f>
        <v>0.38957438654320742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0.30013664786748545</v>
      </c>
      <c r="C148" s="123">
        <v>0.29893937476187554</v>
      </c>
      <c r="D148" s="123">
        <v>0.32585695762864453</v>
      </c>
      <c r="E148" s="123">
        <v>0.47217674851357044</v>
      </c>
      <c r="F148" s="123">
        <v>0.72516932314377502</v>
      </c>
      <c r="G148" s="123">
        <v>0.78723572029050271</v>
      </c>
      <c r="H148" s="123">
        <v>0.82077601814228229</v>
      </c>
      <c r="I148" s="123">
        <v>0.76995883964333356</v>
      </c>
      <c r="J148" s="123">
        <v>0.65724004746177345</v>
      </c>
      <c r="K148" s="123">
        <v>0.64359515628186692</v>
      </c>
      <c r="L148" s="123">
        <v>0.5687768491992552</v>
      </c>
      <c r="M148" s="123">
        <v>0.53951248211112834</v>
      </c>
      <c r="N148" s="123">
        <v>0.51011211046803784</v>
      </c>
      <c r="O148" s="123">
        <v>0.48935581199307021</v>
      </c>
      <c r="P148" s="123">
        <v>0.51529679070344059</v>
      </c>
      <c r="Q148" s="123">
        <v>0.44587866237109602</v>
      </c>
      <c r="R148" s="123">
        <v>0.45840411399191255</v>
      </c>
      <c r="S148" s="123">
        <v>0.41707863747174345</v>
      </c>
      <c r="T148" s="123">
        <v>0.38683904753688636</v>
      </c>
      <c r="U148" s="123">
        <v>0.38891055565864041</v>
      </c>
      <c r="V148" s="123">
        <v>0.35280243626084173</v>
      </c>
      <c r="W148" s="123">
        <v>0.34456639632291575</v>
      </c>
      <c r="DA148" s="130" t="s">
        <v>3221</v>
      </c>
    </row>
    <row r="149" spans="1:105" ht="12" customHeight="1" x14ac:dyDescent="0.25">
      <c r="A149" s="97" t="s">
        <v>124</v>
      </c>
      <c r="B149" s="99">
        <v>3.8942730060806237</v>
      </c>
      <c r="C149" s="99">
        <v>3.7058562913542308</v>
      </c>
      <c r="D149" s="99">
        <v>3.6830120710959595</v>
      </c>
      <c r="E149" s="99">
        <v>3.6110131879373872</v>
      </c>
      <c r="F149" s="99">
        <v>3.8730385720242948</v>
      </c>
      <c r="G149" s="99">
        <v>4.0140188795457536</v>
      </c>
      <c r="H149" s="99">
        <v>4.304045843373502</v>
      </c>
      <c r="I149" s="99">
        <v>4.3318553847759729</v>
      </c>
      <c r="J149" s="99">
        <v>4.0583366283713378</v>
      </c>
      <c r="K149" s="99">
        <v>4.3910177871718847</v>
      </c>
      <c r="L149" s="99">
        <v>4.3118477040818251</v>
      </c>
      <c r="M149" s="99">
        <v>4.2193299508560687</v>
      </c>
      <c r="N149" s="99">
        <v>4.1922858096206248</v>
      </c>
      <c r="O149" s="99">
        <v>4.1222554130348659</v>
      </c>
      <c r="P149" s="99">
        <v>4.3751999383483939</v>
      </c>
      <c r="Q149" s="99">
        <v>3.9476951102884024</v>
      </c>
      <c r="R149" s="99">
        <v>4.2346458331643673</v>
      </c>
      <c r="S149" s="99">
        <v>3.9878207434111164</v>
      </c>
      <c r="T149" s="99">
        <v>3.7318866138756315</v>
      </c>
      <c r="U149" s="99">
        <v>3.7440279569083894</v>
      </c>
      <c r="V149" s="99">
        <v>3.4304092316430332</v>
      </c>
      <c r="W149" s="99">
        <v>3.4949938919395911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1.7943380201014865</v>
      </c>
      <c r="L150" s="99">
        <v>1.7795709954409653</v>
      </c>
      <c r="M150" s="99">
        <v>1.6903627214018127</v>
      </c>
      <c r="N150" s="99">
        <v>1.7457367719888923</v>
      </c>
      <c r="O150" s="99">
        <v>1.4374894463612187</v>
      </c>
      <c r="P150" s="99">
        <v>1.4350803265331096</v>
      </c>
      <c r="Q150" s="99">
        <v>1.398499258621269</v>
      </c>
      <c r="R150" s="99">
        <v>1.7840452941967817</v>
      </c>
      <c r="S150" s="99">
        <v>1.7648321820632991</v>
      </c>
      <c r="T150" s="99">
        <v>1.5586835878340095</v>
      </c>
      <c r="U150" s="99">
        <v>1.6245227578178714</v>
      </c>
      <c r="V150" s="99">
        <v>1.2976559752072481</v>
      </c>
      <c r="W150" s="99">
        <v>1.4136820805081727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1.7943380201014865</v>
      </c>
      <c r="L151" s="102">
        <v>1.7795709954409653</v>
      </c>
      <c r="M151" s="102">
        <v>1.6903627214018127</v>
      </c>
      <c r="N151" s="102">
        <v>1.7457367719888923</v>
      </c>
      <c r="O151" s="102">
        <v>1.4374894463612187</v>
      </c>
      <c r="P151" s="102">
        <v>1.4350803265331096</v>
      </c>
      <c r="Q151" s="102">
        <v>1.398499258621269</v>
      </c>
      <c r="R151" s="102">
        <v>1.7840452941967817</v>
      </c>
      <c r="S151" s="102">
        <v>1.7648321820632991</v>
      </c>
      <c r="T151" s="102">
        <v>1.5586835878340095</v>
      </c>
      <c r="U151" s="102">
        <v>1.6245227578178714</v>
      </c>
      <c r="V151" s="102">
        <v>1.2976559752072481</v>
      </c>
      <c r="W151" s="102">
        <v>1.4136820805081727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2.5770841919902695E-2</v>
      </c>
      <c r="C157" s="123">
        <v>2.7529672279673276E-2</v>
      </c>
      <c r="D157" s="123">
        <v>3.1212772535141712E-2</v>
      </c>
      <c r="E157" s="123">
        <v>3.5934949780003625E-2</v>
      </c>
      <c r="F157" s="123">
        <v>3.7390193503541364E-2</v>
      </c>
      <c r="G157" s="123">
        <v>3.8000930826308961E-2</v>
      </c>
      <c r="H157" s="123">
        <v>4.1609600207485692E-2</v>
      </c>
      <c r="I157" s="123">
        <v>4.3679380393562839E-2</v>
      </c>
      <c r="J157" s="123">
        <v>3.9236902499106656E-2</v>
      </c>
      <c r="K157" s="123">
        <v>4.5907384937244243E-2</v>
      </c>
      <c r="L157" s="123">
        <v>4.5179635155252459E-2</v>
      </c>
      <c r="M157" s="123">
        <v>4.627952141667064E-2</v>
      </c>
      <c r="N157" s="123">
        <v>4.7073650375382269E-2</v>
      </c>
      <c r="O157" s="123">
        <v>4.6522639176385633E-2</v>
      </c>
      <c r="P157" s="123">
        <v>5.1892372853423928E-2</v>
      </c>
      <c r="Q157" s="123">
        <v>4.9748104383009722E-2</v>
      </c>
      <c r="R157" s="123">
        <v>5.3731008978511706E-2</v>
      </c>
      <c r="S157" s="123">
        <v>5.2912491178368735E-2</v>
      </c>
      <c r="T157" s="123">
        <v>5.132751355389762E-2</v>
      </c>
      <c r="U157" s="123">
        <v>5.1377211088979018E-2</v>
      </c>
      <c r="V157" s="123">
        <v>4.5057992254713332E-2</v>
      </c>
      <c r="W157" s="123">
        <v>4.5007990220291672E-2</v>
      </c>
      <c r="DA157" s="130" t="s">
        <v>3230</v>
      </c>
    </row>
    <row r="158" spans="1:105" ht="12" customHeight="1" x14ac:dyDescent="0.25">
      <c r="A158" s="97" t="s">
        <v>50</v>
      </c>
      <c r="B158" s="99">
        <v>0.69398932321096463</v>
      </c>
      <c r="C158" s="99">
        <v>0.66942714930956992</v>
      </c>
      <c r="D158" s="99">
        <v>0.66393101642932217</v>
      </c>
      <c r="E158" s="99">
        <v>0.7386804072359866</v>
      </c>
      <c r="F158" s="99">
        <v>0.73496489006524957</v>
      </c>
      <c r="G158" s="99">
        <v>0.72283784967453868</v>
      </c>
      <c r="H158" s="99">
        <v>0.75231987226995123</v>
      </c>
      <c r="I158" s="99">
        <v>0.74026117865762353</v>
      </c>
      <c r="J158" s="99">
        <v>0.62797259830742935</v>
      </c>
      <c r="K158" s="99">
        <v>0.67402505534714252</v>
      </c>
      <c r="L158" s="99">
        <v>0.6468517733327771</v>
      </c>
      <c r="M158" s="99">
        <v>0.64414247491587917</v>
      </c>
      <c r="N158" s="99">
        <v>0.65009681515142681</v>
      </c>
      <c r="O158" s="99">
        <v>0.6436880981255334</v>
      </c>
      <c r="P158" s="99">
        <v>0.70128703990115226</v>
      </c>
      <c r="Q158" s="99">
        <v>0.67451900679384857</v>
      </c>
      <c r="R158" s="99">
        <v>0.72111128428824922</v>
      </c>
      <c r="S158" s="99">
        <v>0.70884022769105481</v>
      </c>
      <c r="T158" s="99">
        <v>0.70229002319017209</v>
      </c>
      <c r="U158" s="99">
        <v>0.72880358871903927</v>
      </c>
      <c r="V158" s="99">
        <v>0.69995781007975988</v>
      </c>
      <c r="W158" s="99">
        <v>0.7308875869744631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0.32557601942320569</v>
      </c>
      <c r="C161" s="118">
        <f t="shared" si="54"/>
        <v>0.31881560655355556</v>
      </c>
      <c r="D161" s="118">
        <f t="shared" si="54"/>
        <v>0.33158418802618378</v>
      </c>
      <c r="E161" s="118">
        <f t="shared" si="54"/>
        <v>0.34418251925687116</v>
      </c>
      <c r="F161" s="118">
        <f t="shared" si="54"/>
        <v>0.37481485346865495</v>
      </c>
      <c r="G161" s="118">
        <f t="shared" si="54"/>
        <v>0.39058927008412236</v>
      </c>
      <c r="H161" s="118">
        <f t="shared" si="54"/>
        <v>0.43167776068916458</v>
      </c>
      <c r="I161" s="118">
        <f t="shared" si="54"/>
        <v>0.39490960546249265</v>
      </c>
      <c r="J161" s="118">
        <f t="shared" si="54"/>
        <v>0.34212067361547943</v>
      </c>
      <c r="K161" s="118">
        <f t="shared" si="54"/>
        <v>0.38982161256470282</v>
      </c>
      <c r="L161" s="118">
        <f t="shared" si="54"/>
        <v>0.40889221921516067</v>
      </c>
      <c r="M161" s="118">
        <f t="shared" si="54"/>
        <v>0.43202294649963952</v>
      </c>
      <c r="N161" s="118">
        <f t="shared" si="54"/>
        <v>0.47366802903183208</v>
      </c>
      <c r="O161" s="118">
        <f t="shared" si="54"/>
        <v>0.48975368249550949</v>
      </c>
      <c r="P161" s="118">
        <f t="shared" si="54"/>
        <v>0.54177604246924738</v>
      </c>
      <c r="Q161" s="118">
        <f t="shared" si="54"/>
        <v>0.50777701438421252</v>
      </c>
      <c r="R161" s="118">
        <f t="shared" ref="R161:V161" si="55">R162+R164+R166+R175</f>
        <v>0.55967162277075022</v>
      </c>
      <c r="S161" s="118">
        <f t="shared" si="55"/>
        <v>0.52970537188510591</v>
      </c>
      <c r="T161" s="118">
        <f t="shared" si="55"/>
        <v>0.49235900199669125</v>
      </c>
      <c r="U161" s="118">
        <f t="shared" si="55"/>
        <v>0.47993288740188988</v>
      </c>
      <c r="V161" s="118">
        <f t="shared" si="55"/>
        <v>0.41440688802299858</v>
      </c>
      <c r="W161" s="118">
        <f t="shared" ref="W161" si="56">W162+W164+W166+W175</f>
        <v>0.39583746561525207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0.29985920780740538</v>
      </c>
      <c r="C166" s="123">
        <v>0.29296136036975967</v>
      </c>
      <c r="D166" s="123">
        <v>0.30424784571884422</v>
      </c>
      <c r="E166" s="123">
        <v>0.31314862202737948</v>
      </c>
      <c r="F166" s="123">
        <v>0.34335455396977921</v>
      </c>
      <c r="G166" s="123">
        <v>0.35938276626997612</v>
      </c>
      <c r="H166" s="123">
        <v>0.39811180581300532</v>
      </c>
      <c r="I166" s="123">
        <v>0.34567075321180257</v>
      </c>
      <c r="J166" s="123">
        <v>0.2984898568997551</v>
      </c>
      <c r="K166" s="123">
        <v>0.33884010423541355</v>
      </c>
      <c r="L166" s="123">
        <v>0.35959864461223073</v>
      </c>
      <c r="M166" s="123">
        <v>0.38302650894294171</v>
      </c>
      <c r="N166" s="123">
        <v>0.42511143158032316</v>
      </c>
      <c r="O166" s="123">
        <v>0.44293813891271872</v>
      </c>
      <c r="P166" s="123">
        <v>0.49080287173368464</v>
      </c>
      <c r="Q166" s="123">
        <v>0.45903311742732844</v>
      </c>
      <c r="R166" s="123">
        <v>0.50761643894005126</v>
      </c>
      <c r="S166" s="123">
        <v>0.47862342806505009</v>
      </c>
      <c r="T166" s="123">
        <v>0.44204472214264057</v>
      </c>
      <c r="U166" s="123">
        <v>0.42839982406887228</v>
      </c>
      <c r="V166" s="123">
        <v>0.36813927183065115</v>
      </c>
      <c r="W166" s="123">
        <v>0.35009178925823259</v>
      </c>
      <c r="DA166" s="130" t="s">
        <v>3238</v>
      </c>
    </row>
    <row r="167" spans="1:105" ht="12" customHeight="1" x14ac:dyDescent="0.25">
      <c r="A167" s="97" t="s">
        <v>124</v>
      </c>
      <c r="B167" s="99">
        <v>3.8942730060806237</v>
      </c>
      <c r="C167" s="99">
        <v>3.7412954714768265</v>
      </c>
      <c r="D167" s="99">
        <v>3.7397385857941399</v>
      </c>
      <c r="E167" s="99">
        <v>3.6871969315646065</v>
      </c>
      <c r="F167" s="99">
        <v>3.9664965735366851</v>
      </c>
      <c r="G167" s="99">
        <v>4.1167777934515399</v>
      </c>
      <c r="H167" s="99">
        <v>4.4030666812788111</v>
      </c>
      <c r="I167" s="99">
        <v>4.3376817446124667</v>
      </c>
      <c r="J167" s="99">
        <v>4.0470822028568536</v>
      </c>
      <c r="K167" s="99">
        <v>4.3554485193607215</v>
      </c>
      <c r="L167" s="99">
        <v>4.2659564433438568</v>
      </c>
      <c r="M167" s="99">
        <v>4.2099583209663312</v>
      </c>
      <c r="N167" s="99">
        <v>4.2022196497198134</v>
      </c>
      <c r="O167" s="99">
        <v>4.1025676032270209</v>
      </c>
      <c r="P167" s="99">
        <v>4.460357680051878</v>
      </c>
      <c r="Q167" s="99">
        <v>4.0816161576478835</v>
      </c>
      <c r="R167" s="99">
        <v>4.4151105774618209</v>
      </c>
      <c r="S167" s="99">
        <v>4.1950210894881677</v>
      </c>
      <c r="T167" s="99">
        <v>3.9532721211819442</v>
      </c>
      <c r="U167" s="99">
        <v>3.9749747422618817</v>
      </c>
      <c r="V167" s="99">
        <v>3.571808232244214</v>
      </c>
      <c r="W167" s="99">
        <v>3.5745648204557043</v>
      </c>
      <c r="DA167" s="63" t="s">
        <v>3239</v>
      </c>
    </row>
    <row r="168" spans="1:105" ht="12" customHeight="1" x14ac:dyDescent="0.25">
      <c r="A168" s="97" t="s">
        <v>123</v>
      </c>
      <c r="B168" s="99">
        <v>1.676110350226361</v>
      </c>
      <c r="C168" s="99">
        <v>1.5572247352848787</v>
      </c>
      <c r="D168" s="99">
        <v>1.5932849160709661</v>
      </c>
      <c r="E168" s="99">
        <v>1.5997417088101897</v>
      </c>
      <c r="F168" s="99">
        <v>1.6114834069487285</v>
      </c>
      <c r="G168" s="99">
        <v>0</v>
      </c>
      <c r="H168" s="99">
        <v>0</v>
      </c>
      <c r="I168" s="99">
        <v>1.9430501040268042</v>
      </c>
      <c r="J168" s="99">
        <v>1.6085288371776298</v>
      </c>
      <c r="K168" s="99">
        <v>1.7888279894170256</v>
      </c>
      <c r="L168" s="99">
        <v>1.7737848651270856</v>
      </c>
      <c r="M168" s="99">
        <v>1.7088284954047259</v>
      </c>
      <c r="N168" s="99">
        <v>1.7589778050653011</v>
      </c>
      <c r="O168" s="99">
        <v>1.4565418820358738</v>
      </c>
      <c r="P168" s="99">
        <v>1.5087579983969954</v>
      </c>
      <c r="Q168" s="99">
        <v>1.4911862223830734</v>
      </c>
      <c r="R168" s="99">
        <v>1.9116029688973202</v>
      </c>
      <c r="S168" s="99">
        <v>1.9059873031491181</v>
      </c>
      <c r="T168" s="99">
        <v>1.6682726954899416</v>
      </c>
      <c r="U168" s="99">
        <v>1.7366091429512669</v>
      </c>
      <c r="V168" s="99">
        <v>1.3641601665472363</v>
      </c>
      <c r="W168" s="99">
        <v>1.4619167879366861</v>
      </c>
      <c r="DA168" s="63" t="s">
        <v>3240</v>
      </c>
    </row>
    <row r="169" spans="1:105" ht="12" customHeight="1" x14ac:dyDescent="0.25">
      <c r="A169" s="100" t="s">
        <v>50</v>
      </c>
      <c r="B169" s="102">
        <v>1.676110350226361</v>
      </c>
      <c r="C169" s="102">
        <v>1.5572247352848787</v>
      </c>
      <c r="D169" s="102">
        <v>1.5932849160709661</v>
      </c>
      <c r="E169" s="102">
        <v>1.5997417088101897</v>
      </c>
      <c r="F169" s="102">
        <v>1.6114834069487285</v>
      </c>
      <c r="G169" s="102">
        <v>0</v>
      </c>
      <c r="H169" s="102">
        <v>0</v>
      </c>
      <c r="I169" s="102">
        <v>1.9430501040268042</v>
      </c>
      <c r="J169" s="102">
        <v>1.6085288371776298</v>
      </c>
      <c r="K169" s="102">
        <v>1.7888279894170256</v>
      </c>
      <c r="L169" s="102">
        <v>1.7737848651270856</v>
      </c>
      <c r="M169" s="102">
        <v>1.7088284954047259</v>
      </c>
      <c r="N169" s="102">
        <v>1.7589778050653011</v>
      </c>
      <c r="O169" s="102">
        <v>1.4565418820358738</v>
      </c>
      <c r="P169" s="102">
        <v>1.5087579983969954</v>
      </c>
      <c r="Q169" s="102">
        <v>1.4911862223830734</v>
      </c>
      <c r="R169" s="102">
        <v>1.9116029688973202</v>
      </c>
      <c r="S169" s="102">
        <v>1.9059873031491181</v>
      </c>
      <c r="T169" s="102">
        <v>1.6682726954899416</v>
      </c>
      <c r="U169" s="102">
        <v>1.7366091429512669</v>
      </c>
      <c r="V169" s="102">
        <v>1.3641601665472363</v>
      </c>
      <c r="W169" s="102">
        <v>1.4619167879366861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2.5716811615800316E-2</v>
      </c>
      <c r="C175" s="123">
        <v>2.5854246183795879E-2</v>
      </c>
      <c r="D175" s="123">
        <v>2.7336342307339563E-2</v>
      </c>
      <c r="E175" s="123">
        <v>3.1033897229491663E-2</v>
      </c>
      <c r="F175" s="123">
        <v>3.1460299498875743E-2</v>
      </c>
      <c r="G175" s="123">
        <v>3.1206503814146243E-2</v>
      </c>
      <c r="H175" s="123">
        <v>3.3565954876159272E-2</v>
      </c>
      <c r="I175" s="123">
        <v>4.92388522506901E-2</v>
      </c>
      <c r="J175" s="123">
        <v>4.3630816715724323E-2</v>
      </c>
      <c r="K175" s="123">
        <v>5.0981508329289285E-2</v>
      </c>
      <c r="L175" s="123">
        <v>4.9293574602929921E-2</v>
      </c>
      <c r="M175" s="123">
        <v>4.8996437556697803E-2</v>
      </c>
      <c r="N175" s="123">
        <v>4.8556597451508934E-2</v>
      </c>
      <c r="O175" s="123">
        <v>4.6815543582790761E-2</v>
      </c>
      <c r="P175" s="123">
        <v>5.0973170735562685E-2</v>
      </c>
      <c r="Q175" s="123">
        <v>4.8743896956884074E-2</v>
      </c>
      <c r="R175" s="123">
        <v>5.2055183830699008E-2</v>
      </c>
      <c r="S175" s="123">
        <v>5.1081943820055861E-2</v>
      </c>
      <c r="T175" s="123">
        <v>5.0314279854050667E-2</v>
      </c>
      <c r="U175" s="123">
        <v>5.1533063333017624E-2</v>
      </c>
      <c r="V175" s="123">
        <v>4.6267616192347434E-2</v>
      </c>
      <c r="W175" s="123">
        <v>4.5745676357019462E-2</v>
      </c>
      <c r="DA175" s="130" t="s">
        <v>3247</v>
      </c>
    </row>
    <row r="176" spans="1:105" ht="12" customHeight="1" x14ac:dyDescent="0.25">
      <c r="A176" s="97" t="s">
        <v>50</v>
      </c>
      <c r="B176" s="99">
        <v>0.69398932321096463</v>
      </c>
      <c r="C176" s="99">
        <v>0.67143521332343736</v>
      </c>
      <c r="D176" s="99">
        <v>0.66674600002568341</v>
      </c>
      <c r="E176" s="99">
        <v>0.74222453879086769</v>
      </c>
      <c r="F176" s="99">
        <v>0.73860854173735435</v>
      </c>
      <c r="G176" s="99">
        <v>0.72656754152941461</v>
      </c>
      <c r="H176" s="99">
        <v>0.75562244285929259</v>
      </c>
      <c r="I176" s="99">
        <v>0.74014446377576526</v>
      </c>
      <c r="J176" s="99">
        <v>0.62785770353879522</v>
      </c>
      <c r="K176" s="99">
        <v>0.67389580494508772</v>
      </c>
      <c r="L176" s="99">
        <v>0.64674452955444683</v>
      </c>
      <c r="M176" s="99">
        <v>0.64414166812918494</v>
      </c>
      <c r="N176" s="99">
        <v>0.65014237191461299</v>
      </c>
      <c r="O176" s="99">
        <v>0.64371372426337303</v>
      </c>
      <c r="P176" s="99">
        <v>0.7013457701648913</v>
      </c>
      <c r="Q176" s="99">
        <v>0.6745674200484415</v>
      </c>
      <c r="R176" s="99">
        <v>0.72118020406468863</v>
      </c>
      <c r="S176" s="99">
        <v>0.70901068224285391</v>
      </c>
      <c r="T176" s="99">
        <v>0.70260479045536539</v>
      </c>
      <c r="U176" s="99">
        <v>0.72931185377354846</v>
      </c>
      <c r="V176" s="99">
        <v>0.70035291808548727</v>
      </c>
      <c r="W176" s="99">
        <v>0.73105014301888727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5.6610085681556113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2.6632499131430576</v>
      </c>
      <c r="I3" s="117">
        <f t="shared" si="0"/>
        <v>6.9946287914927758</v>
      </c>
      <c r="J3" s="117">
        <f t="shared" si="0"/>
        <v>9.1008242891708839</v>
      </c>
      <c r="K3" s="117">
        <f t="shared" si="0"/>
        <v>9.6026052227320733</v>
      </c>
      <c r="L3" s="117">
        <f t="shared" si="0"/>
        <v>3.0873334292757493</v>
      </c>
      <c r="M3" s="117">
        <f t="shared" si="0"/>
        <v>2.861884205513884</v>
      </c>
      <c r="N3" s="117">
        <f t="shared" si="0"/>
        <v>9.8271900330589412E-2</v>
      </c>
      <c r="O3" s="117">
        <f t="shared" si="0"/>
        <v>3.1064072012636559</v>
      </c>
      <c r="P3" s="117">
        <f t="shared" si="0"/>
        <v>9.2591408115571703E-4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0.21368398095671051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5.0486883380221936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2.2269376546123425</v>
      </c>
      <c r="I4" s="122">
        <f t="shared" si="3"/>
        <v>5.5809173965299257</v>
      </c>
      <c r="J4" s="122">
        <f t="shared" si="3"/>
        <v>7.7051969710293351</v>
      </c>
      <c r="K4" s="122">
        <f t="shared" si="3"/>
        <v>8.6143713017970853</v>
      </c>
      <c r="L4" s="122">
        <f t="shared" si="3"/>
        <v>2.5653482869650683</v>
      </c>
      <c r="M4" s="122">
        <f t="shared" si="3"/>
        <v>2.3240769216994424</v>
      </c>
      <c r="N4" s="122">
        <f t="shared" si="3"/>
        <v>8.0101983700880564E-2</v>
      </c>
      <c r="O4" s="122">
        <f t="shared" si="3"/>
        <v>2.6327599921857154</v>
      </c>
      <c r="P4" s="122">
        <f t="shared" si="3"/>
        <v>7.2807821054079872E-4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0.15823794923541226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5.0176761204862199</v>
      </c>
      <c r="D5" s="98">
        <v>0</v>
      </c>
      <c r="E5" s="98">
        <v>0</v>
      </c>
      <c r="F5" s="98">
        <v>0</v>
      </c>
      <c r="G5" s="98">
        <v>0</v>
      </c>
      <c r="H5" s="98">
        <v>2.2138231655823164</v>
      </c>
      <c r="I5" s="98">
        <v>5.5482320918957262</v>
      </c>
      <c r="J5" s="98">
        <v>7.659644885632364</v>
      </c>
      <c r="K5" s="98">
        <v>8.5636053992417835</v>
      </c>
      <c r="L5" s="98">
        <v>2.5503058098176141</v>
      </c>
      <c r="M5" s="98">
        <v>2.3105110306347094</v>
      </c>
      <c r="N5" s="98">
        <v>7.9634444423262674E-2</v>
      </c>
      <c r="O5" s="98">
        <v>2.6174093927315396</v>
      </c>
      <c r="P5" s="98">
        <v>7.2383132520806033E-4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0.1572058358844195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3.1012217535973979E-2</v>
      </c>
      <c r="D6" s="98">
        <v>0</v>
      </c>
      <c r="E6" s="98">
        <v>0</v>
      </c>
      <c r="F6" s="98">
        <v>0</v>
      </c>
      <c r="G6" s="98">
        <v>0</v>
      </c>
      <c r="H6" s="98">
        <v>1.3114489030025944E-2</v>
      </c>
      <c r="I6" s="98">
        <v>3.2685304634199518E-2</v>
      </c>
      <c r="J6" s="98">
        <v>4.5552085396970955E-2</v>
      </c>
      <c r="K6" s="98">
        <v>5.0765902555301654E-2</v>
      </c>
      <c r="L6" s="98">
        <v>1.5042477147454084E-2</v>
      </c>
      <c r="M6" s="98">
        <v>1.3565891064733108E-2</v>
      </c>
      <c r="N6" s="98">
        <v>4.6753927761788473E-4</v>
      </c>
      <c r="O6" s="98">
        <v>1.5350599454175709E-2</v>
      </c>
      <c r="P6" s="98">
        <v>4.2468853327384134E-6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1.0321133509927762E-3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1.4476309879571478E-3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7.1035545447545433E-3</v>
      </c>
      <c r="I7" s="122">
        <f t="shared" si="6"/>
        <v>6.5449548690750163E-3</v>
      </c>
      <c r="J7" s="122">
        <f t="shared" si="6"/>
        <v>5.7327842802154805E-3</v>
      </c>
      <c r="K7" s="122">
        <f t="shared" si="6"/>
        <v>1.1095651503585267E-3</v>
      </c>
      <c r="L7" s="122">
        <f t="shared" si="6"/>
        <v>3.0262148995944056E-3</v>
      </c>
      <c r="M7" s="122">
        <f t="shared" si="6"/>
        <v>5.1621222587526375E-4</v>
      </c>
      <c r="N7" s="122">
        <f t="shared" si="6"/>
        <v>9.8302466033825525E-5</v>
      </c>
      <c r="O7" s="122">
        <f t="shared" si="6"/>
        <v>3.8527981850437335E-3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8.944878361108931E-4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1.4476309879571478E-3</v>
      </c>
      <c r="D8" s="98">
        <v>0</v>
      </c>
      <c r="E8" s="98">
        <v>0</v>
      </c>
      <c r="F8" s="98">
        <v>0</v>
      </c>
      <c r="G8" s="98">
        <v>0</v>
      </c>
      <c r="H8" s="98">
        <v>7.1035545447545433E-3</v>
      </c>
      <c r="I8" s="98">
        <v>6.5449548690750163E-3</v>
      </c>
      <c r="J8" s="98">
        <v>5.7327842802154805E-3</v>
      </c>
      <c r="K8" s="98">
        <v>1.1095651503585267E-3</v>
      </c>
      <c r="L8" s="98">
        <v>3.0262148995944056E-3</v>
      </c>
      <c r="M8" s="98">
        <v>5.1621222587526375E-4</v>
      </c>
      <c r="N8" s="98">
        <v>9.8302466033825525E-5</v>
      </c>
      <c r="O8" s="98">
        <v>3.8527981850437335E-3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8.944878361108931E-4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0.52248324017772874</v>
      </c>
      <c r="D9" s="122">
        <v>0</v>
      </c>
      <c r="E9" s="122">
        <v>0</v>
      </c>
      <c r="F9" s="122">
        <v>0</v>
      </c>
      <c r="G9" s="122">
        <v>0</v>
      </c>
      <c r="H9" s="122">
        <v>0.37023967452710838</v>
      </c>
      <c r="I9" s="122">
        <v>1.2160260754424348</v>
      </c>
      <c r="J9" s="122">
        <v>1.2142075960535277</v>
      </c>
      <c r="K9" s="122">
        <v>0.86162043775147157</v>
      </c>
      <c r="L9" s="122">
        <v>0.45337675341132289</v>
      </c>
      <c r="M9" s="122">
        <v>0.47175104864933087</v>
      </c>
      <c r="N9" s="122">
        <v>1.5853992222600231E-2</v>
      </c>
      <c r="O9" s="122">
        <v>0.40998543136705967</v>
      </c>
      <c r="P9" s="122">
        <v>1.736932572996071E-4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4.661621142921199E-2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5.0967647378033205E-4</v>
      </c>
      <c r="D10" s="98">
        <v>0</v>
      </c>
      <c r="E10" s="98">
        <v>0</v>
      </c>
      <c r="F10" s="98">
        <v>0</v>
      </c>
      <c r="G10" s="98">
        <v>0</v>
      </c>
      <c r="H10" s="98">
        <v>7.1641235814557498E-4</v>
      </c>
      <c r="I10" s="98">
        <v>3.2962165343603782E-3</v>
      </c>
      <c r="J10" s="98">
        <v>1.0606817523244095E-2</v>
      </c>
      <c r="K10" s="98">
        <v>1.6939201880525206E-2</v>
      </c>
      <c r="L10" s="98">
        <v>4.3818944521512755E-3</v>
      </c>
      <c r="M10" s="98">
        <v>2.9537385178620237E-3</v>
      </c>
      <c r="N10" s="98">
        <v>1.7765395027563054E-4</v>
      </c>
      <c r="O10" s="98">
        <v>1.9657971673619277E-3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4.9978932542680744E-2</v>
      </c>
      <c r="D11" s="98">
        <v>0</v>
      </c>
      <c r="E11" s="98">
        <v>0</v>
      </c>
      <c r="F11" s="98">
        <v>0</v>
      </c>
      <c r="G11" s="98">
        <v>0</v>
      </c>
      <c r="H11" s="98">
        <v>4.7018074384741593E-2</v>
      </c>
      <c r="I11" s="98">
        <v>8.2649854170673581E-2</v>
      </c>
      <c r="J11" s="98">
        <v>7.7904608304056808E-2</v>
      </c>
      <c r="K11" s="98">
        <v>9.2243513594437276E-2</v>
      </c>
      <c r="L11" s="98">
        <v>5.5713260205511921E-2</v>
      </c>
      <c r="M11" s="98">
        <v>8.2834923582631184E-2</v>
      </c>
      <c r="N11" s="98">
        <v>2.2146826398563783E-3</v>
      </c>
      <c r="O11" s="98">
        <v>4.7751300436030077E-2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3.9134224557048364E-3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1.5363901971056408E-4</v>
      </c>
      <c r="L12" s="98">
        <v>1.5082124012974024E-4</v>
      </c>
      <c r="M12" s="98">
        <v>1.4708603090492613E-4</v>
      </c>
      <c r="N12" s="98">
        <v>0</v>
      </c>
      <c r="O12" s="98">
        <v>1.3916427538183135E-4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8.210724591128071E-5</v>
      </c>
      <c r="L13" s="101">
        <v>8.0708693768289508E-5</v>
      </c>
      <c r="M13" s="101">
        <v>7.6495763447045239E-5</v>
      </c>
      <c r="N13" s="101">
        <v>0</v>
      </c>
      <c r="O13" s="101">
        <v>6.2102253745731481E-5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7.1531773799283374E-5</v>
      </c>
      <c r="L14" s="104">
        <v>7.011254636145072E-5</v>
      </c>
      <c r="M14" s="104">
        <v>7.0590267457880875E-5</v>
      </c>
      <c r="N14" s="104">
        <v>0</v>
      </c>
      <c r="O14" s="104">
        <v>7.7062021636099869E-5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0.45815548800208467</v>
      </c>
      <c r="D15" s="101">
        <v>0</v>
      </c>
      <c r="E15" s="101">
        <v>0</v>
      </c>
      <c r="F15" s="101">
        <v>0</v>
      </c>
      <c r="G15" s="101">
        <v>0</v>
      </c>
      <c r="H15" s="101">
        <v>0.31465149476208476</v>
      </c>
      <c r="I15" s="101">
        <v>1.0316720144643277</v>
      </c>
      <c r="J15" s="101">
        <v>1.0336913382941504</v>
      </c>
      <c r="K15" s="101">
        <v>0.58326822729259176</v>
      </c>
      <c r="L15" s="101">
        <v>0.35536273261015439</v>
      </c>
      <c r="M15" s="101">
        <v>0.35038485760985932</v>
      </c>
      <c r="N15" s="101">
        <v>1.2890336172134828E-2</v>
      </c>
      <c r="O15" s="101">
        <v>0.3164629096477497</v>
      </c>
      <c r="P15" s="101">
        <v>1.736932572996071E-4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3.5772486633356811E-2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1.3839143159182971E-2</v>
      </c>
      <c r="D16" s="104">
        <v>0</v>
      </c>
      <c r="E16" s="104">
        <v>0</v>
      </c>
      <c r="F16" s="104">
        <v>0</v>
      </c>
      <c r="G16" s="104">
        <v>0</v>
      </c>
      <c r="H16" s="104">
        <v>7.8536930221364525E-3</v>
      </c>
      <c r="I16" s="104">
        <v>9.8407990273073315E-2</v>
      </c>
      <c r="J16" s="104">
        <v>9.2004831932076245E-2</v>
      </c>
      <c r="K16" s="104">
        <v>0.16901585596420679</v>
      </c>
      <c r="L16" s="104">
        <v>3.7768044903375556E-2</v>
      </c>
      <c r="M16" s="104">
        <v>3.5430442908073401E-2</v>
      </c>
      <c r="N16" s="104">
        <v>5.7131946033339254E-4</v>
      </c>
      <c r="O16" s="104">
        <v>4.3666259840536126E-2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6.9303023401503464E-3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7.2444039439077115E-3</v>
      </c>
      <c r="D17" s="98">
        <v>0</v>
      </c>
      <c r="E17" s="98">
        <v>0</v>
      </c>
      <c r="F17" s="98">
        <v>0</v>
      </c>
      <c r="G17" s="98">
        <v>0</v>
      </c>
      <c r="H17" s="98">
        <v>4.1366164234224621E-3</v>
      </c>
      <c r="I17" s="98">
        <v>5.4139735848709888E-2</v>
      </c>
      <c r="J17" s="98">
        <v>4.600059412136881E-2</v>
      </c>
      <c r="K17" s="98">
        <v>8.6251193534813531E-2</v>
      </c>
      <c r="L17" s="98">
        <v>1.9329302488272963E-2</v>
      </c>
      <c r="M17" s="98">
        <v>1.7681889283003724E-2</v>
      </c>
      <c r="N17" s="98">
        <v>2.8896958146634082E-4</v>
      </c>
      <c r="O17" s="98">
        <v>1.9016402559413403E-2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3.258965130830337E-3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6.5947392152752582E-3</v>
      </c>
      <c r="D18" s="98">
        <v>0</v>
      </c>
      <c r="E18" s="98">
        <v>0</v>
      </c>
      <c r="F18" s="98">
        <v>0</v>
      </c>
      <c r="G18" s="98">
        <v>0</v>
      </c>
      <c r="H18" s="98">
        <v>3.7170765987139909E-3</v>
      </c>
      <c r="I18" s="98">
        <v>4.4268254424363419E-2</v>
      </c>
      <c r="J18" s="98">
        <v>4.6004237810707435E-2</v>
      </c>
      <c r="K18" s="98">
        <v>8.276466242939326E-2</v>
      </c>
      <c r="L18" s="98">
        <v>1.8438742415102596E-2</v>
      </c>
      <c r="M18" s="98">
        <v>1.7748553625069677E-2</v>
      </c>
      <c r="N18" s="98">
        <v>2.8234987886705172E-4</v>
      </c>
      <c r="O18" s="98">
        <v>2.464985728112272E-2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3.6713372093200099E-3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8.838935896773252E-2</v>
      </c>
      <c r="D19" s="122">
        <v>0</v>
      </c>
      <c r="E19" s="122">
        <v>0</v>
      </c>
      <c r="F19" s="122">
        <v>0</v>
      </c>
      <c r="G19" s="122">
        <v>0</v>
      </c>
      <c r="H19" s="122">
        <v>5.8969029458852518E-2</v>
      </c>
      <c r="I19" s="122">
        <v>0.19114036465134043</v>
      </c>
      <c r="J19" s="122">
        <v>0.17568693780780453</v>
      </c>
      <c r="K19" s="122">
        <v>0.12550391803315972</v>
      </c>
      <c r="L19" s="122">
        <v>6.5582173999764071E-2</v>
      </c>
      <c r="M19" s="122">
        <v>6.5540022939235526E-2</v>
      </c>
      <c r="N19" s="122">
        <v>2.2176219410747961E-3</v>
      </c>
      <c r="O19" s="122">
        <v>5.9808979525837372E-2</v>
      </c>
      <c r="P19" s="122">
        <v>2.4142613315311183E-5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7.9353324559753476E-3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5.0227950094397624E-3</v>
      </c>
      <c r="D21" s="98">
        <v>0</v>
      </c>
      <c r="E21" s="98">
        <v>0</v>
      </c>
      <c r="F21" s="98">
        <v>0</v>
      </c>
      <c r="G21" s="98">
        <v>0</v>
      </c>
      <c r="H21" s="98">
        <v>5.0658792605010224E-3</v>
      </c>
      <c r="I21" s="98">
        <v>1.9412254661740378E-2</v>
      </c>
      <c r="J21" s="98">
        <v>1.6581933444364184E-2</v>
      </c>
      <c r="K21" s="98">
        <v>1.2910373824219296E-2</v>
      </c>
      <c r="L21" s="98">
        <v>5.5090694889947112E-3</v>
      </c>
      <c r="M21" s="98">
        <v>6.0908204479681108E-3</v>
      </c>
      <c r="N21" s="98">
        <v>1.8347613367880006E-4</v>
      </c>
      <c r="O21" s="98">
        <v>5.1765730106747643E-3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6.1485356388143303E-4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8.3366563958292755E-2</v>
      </c>
      <c r="D22" s="33">
        <v>0</v>
      </c>
      <c r="E22" s="33">
        <v>0</v>
      </c>
      <c r="F22" s="33">
        <v>0</v>
      </c>
      <c r="G22" s="33">
        <v>0</v>
      </c>
      <c r="H22" s="33">
        <v>5.3903150198351492E-2</v>
      </c>
      <c r="I22" s="33">
        <v>0.17172810998960006</v>
      </c>
      <c r="J22" s="33">
        <v>0.15910500436344036</v>
      </c>
      <c r="K22" s="33">
        <v>0.11259354420894042</v>
      </c>
      <c r="L22" s="33">
        <v>6.007310451076936E-2</v>
      </c>
      <c r="M22" s="33">
        <v>5.9449202491267408E-2</v>
      </c>
      <c r="N22" s="33">
        <v>2.0341458073959962E-3</v>
      </c>
      <c r="O22" s="33">
        <v>5.4632406515162608E-2</v>
      </c>
      <c r="P22" s="33">
        <v>2.4142613315311183E-5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7.3204788920939153E-3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1.7155275281949967</v>
      </c>
      <c r="D24" s="117">
        <f t="shared" si="7"/>
        <v>2.3421822262901029</v>
      </c>
      <c r="E24" s="117">
        <f t="shared" si="7"/>
        <v>0.82604277211107735</v>
      </c>
      <c r="F24" s="117">
        <f t="shared" si="7"/>
        <v>2.8030626195540811</v>
      </c>
      <c r="G24" s="117">
        <f t="shared" si="7"/>
        <v>7.3398864490313898</v>
      </c>
      <c r="H24" s="117">
        <f t="shared" si="7"/>
        <v>5.7899174974211665</v>
      </c>
      <c r="I24" s="117">
        <f t="shared" si="7"/>
        <v>4.1532903053822094</v>
      </c>
      <c r="J24" s="117">
        <f t="shared" si="7"/>
        <v>2.3371765861060219</v>
      </c>
      <c r="K24" s="117">
        <f t="shared" si="7"/>
        <v>3.5049908349475434</v>
      </c>
      <c r="L24" s="117">
        <f t="shared" si="7"/>
        <v>3.34136370220895</v>
      </c>
      <c r="M24" s="117">
        <f t="shared" si="7"/>
        <v>2.7324570714480383</v>
      </c>
      <c r="N24" s="117">
        <f t="shared" si="7"/>
        <v>1.8918727642898499</v>
      </c>
      <c r="O24" s="117">
        <f t="shared" si="7"/>
        <v>1.9963041140630813</v>
      </c>
      <c r="P24" s="117">
        <f t="shared" si="7"/>
        <v>2.5252352366558473</v>
      </c>
      <c r="Q24" s="117">
        <f t="shared" si="7"/>
        <v>2.1092347731504231</v>
      </c>
      <c r="R24" s="117">
        <f t="shared" ref="R24:V24" si="8">R25+R28+R30+R39</f>
        <v>2.936643564123294</v>
      </c>
      <c r="S24" s="117">
        <f t="shared" si="8"/>
        <v>2.6733369303476611</v>
      </c>
      <c r="T24" s="117">
        <f t="shared" si="8"/>
        <v>3.0614300136584394</v>
      </c>
      <c r="U24" s="117">
        <f t="shared" si="8"/>
        <v>2.8927700873625097</v>
      </c>
      <c r="V24" s="117">
        <f t="shared" si="8"/>
        <v>3.9555082379195117</v>
      </c>
      <c r="W24" s="117">
        <f t="shared" ref="W24" si="9">W25+W28+W30+W39</f>
        <v>3.4939295663858276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1.5490414459265396</v>
      </c>
      <c r="D25" s="122">
        <f t="shared" si="10"/>
        <v>2.1468442862752601</v>
      </c>
      <c r="E25" s="122">
        <f t="shared" si="10"/>
        <v>0.71829287463480085</v>
      </c>
      <c r="F25" s="122">
        <f t="shared" si="10"/>
        <v>2.3982275759725025</v>
      </c>
      <c r="G25" s="122">
        <f t="shared" si="10"/>
        <v>6.4759541315130864</v>
      </c>
      <c r="H25" s="122">
        <f t="shared" si="10"/>
        <v>5.0067644991745119</v>
      </c>
      <c r="I25" s="122">
        <f t="shared" si="10"/>
        <v>3.5293613654845331</v>
      </c>
      <c r="J25" s="122">
        <f t="shared" si="10"/>
        <v>2.0185682466979733</v>
      </c>
      <c r="K25" s="122">
        <f t="shared" si="10"/>
        <v>3.0054124784580907</v>
      </c>
      <c r="L25" s="122">
        <f t="shared" si="10"/>
        <v>2.9088117465802443</v>
      </c>
      <c r="M25" s="122">
        <f t="shared" si="10"/>
        <v>2.2907555284167147</v>
      </c>
      <c r="N25" s="122">
        <f t="shared" si="10"/>
        <v>1.5768264950161126</v>
      </c>
      <c r="O25" s="122">
        <f t="shared" si="10"/>
        <v>1.6834865044112515</v>
      </c>
      <c r="P25" s="122">
        <f t="shared" si="10"/>
        <v>2.0191165472788422</v>
      </c>
      <c r="Q25" s="122">
        <f t="shared" si="10"/>
        <v>1.6918897879990142</v>
      </c>
      <c r="R25" s="122">
        <f t="shared" ref="R25:V25" si="11">SUM(R26:R27)</f>
        <v>2.350999732673086</v>
      </c>
      <c r="S25" s="122">
        <f t="shared" si="11"/>
        <v>2.1349211058423263</v>
      </c>
      <c r="T25" s="122">
        <f t="shared" si="11"/>
        <v>2.4043969826341423</v>
      </c>
      <c r="U25" s="122">
        <f t="shared" si="11"/>
        <v>2.1979562663724104</v>
      </c>
      <c r="V25" s="122">
        <f t="shared" si="11"/>
        <v>3.0683017540446178</v>
      </c>
      <c r="W25" s="122">
        <f t="shared" ref="W25" si="12">SUM(W26:W27)</f>
        <v>2.6888096811331517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1.5291553332715537</v>
      </c>
      <c r="D26" s="98">
        <v>2.1196579889586502</v>
      </c>
      <c r="E26" s="98">
        <v>0.70925151482764603</v>
      </c>
      <c r="F26" s="98">
        <v>2.3677266492258449</v>
      </c>
      <c r="G26" s="98">
        <v>6.3939885785146204</v>
      </c>
      <c r="H26" s="98">
        <v>4.9441049207732144</v>
      </c>
      <c r="I26" s="98">
        <v>3.4853000530600076</v>
      </c>
      <c r="J26" s="98">
        <v>1.9930467362716719</v>
      </c>
      <c r="K26" s="98">
        <v>2.9673839510090514</v>
      </c>
      <c r="L26" s="98">
        <v>2.872019301809698</v>
      </c>
      <c r="M26" s="98">
        <v>2.2615557120027043</v>
      </c>
      <c r="N26" s="98">
        <v>1.5562847888378653</v>
      </c>
      <c r="O26" s="98">
        <v>1.6608721450288935</v>
      </c>
      <c r="P26" s="98">
        <v>1.991006720760897</v>
      </c>
      <c r="Q26" s="98">
        <v>1.6677024656663431</v>
      </c>
      <c r="R26" s="98">
        <v>2.3169893790004403</v>
      </c>
      <c r="S26" s="98">
        <v>2.1038770448517128</v>
      </c>
      <c r="T26" s="98">
        <v>2.3692408550434072</v>
      </c>
      <c r="U26" s="98">
        <v>2.1656372454689548</v>
      </c>
      <c r="V26" s="98">
        <v>3.0236553530284884</v>
      </c>
      <c r="W26" s="98">
        <v>2.6492209083349794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1.9886112654985844E-2</v>
      </c>
      <c r="D27" s="98">
        <v>2.718629731661007E-2</v>
      </c>
      <c r="E27" s="98">
        <v>9.0413598071548557E-3</v>
      </c>
      <c r="F27" s="98">
        <v>3.0500926746657678E-2</v>
      </c>
      <c r="G27" s="98">
        <v>8.1965552998466112E-2</v>
      </c>
      <c r="H27" s="98">
        <v>6.2659578401297225E-2</v>
      </c>
      <c r="I27" s="98">
        <v>4.4061312424525274E-2</v>
      </c>
      <c r="J27" s="98">
        <v>2.5521510426301439E-2</v>
      </c>
      <c r="K27" s="98">
        <v>3.8028527449039312E-2</v>
      </c>
      <c r="L27" s="98">
        <v>3.6792444770546287E-2</v>
      </c>
      <c r="M27" s="98">
        <v>2.9199816414010153E-2</v>
      </c>
      <c r="N27" s="98">
        <v>2.0541706178247403E-2</v>
      </c>
      <c r="O27" s="98">
        <v>2.2614359382357931E-2</v>
      </c>
      <c r="P27" s="98">
        <v>2.8109826517945101E-2</v>
      </c>
      <c r="Q27" s="98">
        <v>2.4187322332671263E-2</v>
      </c>
      <c r="R27" s="98">
        <v>3.4010353672645544E-2</v>
      </c>
      <c r="S27" s="98">
        <v>3.1044060990613395E-2</v>
      </c>
      <c r="T27" s="98">
        <v>3.5156127590734838E-2</v>
      </c>
      <c r="U27" s="98">
        <v>3.2319020903455682E-2</v>
      </c>
      <c r="V27" s="98">
        <v>4.4646401016129579E-2</v>
      </c>
      <c r="W27" s="98">
        <v>3.9588772798172446E-2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3.9862302566935951E-4</v>
      </c>
      <c r="D28" s="122">
        <f t="shared" si="13"/>
        <v>1.4563162708459472E-4</v>
      </c>
      <c r="E28" s="122">
        <f t="shared" si="13"/>
        <v>2.5347108435268614E-4</v>
      </c>
      <c r="F28" s="122">
        <f t="shared" si="13"/>
        <v>3.9788897268257299E-4</v>
      </c>
      <c r="G28" s="122">
        <f t="shared" si="13"/>
        <v>5.5479163089125665E-3</v>
      </c>
      <c r="H28" s="122">
        <f t="shared" si="13"/>
        <v>1.2799197377936113E-2</v>
      </c>
      <c r="I28" s="122">
        <f t="shared" si="13"/>
        <v>2.87539858264802E-3</v>
      </c>
      <c r="J28" s="122">
        <f t="shared" si="13"/>
        <v>1.3137630642160478E-3</v>
      </c>
      <c r="K28" s="122">
        <f t="shared" si="13"/>
        <v>5.3797098199201312E-4</v>
      </c>
      <c r="L28" s="122">
        <f t="shared" si="13"/>
        <v>2.4476738158484162E-3</v>
      </c>
      <c r="M28" s="122">
        <f t="shared" si="13"/>
        <v>3.785556323085267E-4</v>
      </c>
      <c r="N28" s="122">
        <f t="shared" si="13"/>
        <v>1.7039094112529759E-3</v>
      </c>
      <c r="O28" s="122">
        <f t="shared" si="13"/>
        <v>2.5685321233624892E-3</v>
      </c>
      <c r="P28" s="122">
        <f t="shared" si="13"/>
        <v>2.346241368546107E-3</v>
      </c>
      <c r="Q28" s="122">
        <f t="shared" si="13"/>
        <v>1.2793945973579406E-3</v>
      </c>
      <c r="R28" s="122">
        <f t="shared" si="13"/>
        <v>2.7380941909861552E-3</v>
      </c>
      <c r="S28" s="122">
        <f t="shared" si="13"/>
        <v>2.3820114271492052E-3</v>
      </c>
      <c r="T28" s="122">
        <f t="shared" si="13"/>
        <v>4.4854412849935129E-3</v>
      </c>
      <c r="U28" s="122">
        <f t="shared" si="13"/>
        <v>9.4717008278765863E-3</v>
      </c>
      <c r="V28" s="122">
        <f t="shared" si="13"/>
        <v>2.1705584695536888E-2</v>
      </c>
      <c r="W28" s="122">
        <f t="shared" si="13"/>
        <v>1.297920105050704E-2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3.9862302566935951E-4</v>
      </c>
      <c r="D29" s="98">
        <v>1.4563162708459472E-4</v>
      </c>
      <c r="E29" s="98">
        <v>2.5347108435268614E-4</v>
      </c>
      <c r="F29" s="98">
        <v>3.9788897268257299E-4</v>
      </c>
      <c r="G29" s="98">
        <v>5.5479163089125665E-3</v>
      </c>
      <c r="H29" s="98">
        <v>1.2799197377936113E-2</v>
      </c>
      <c r="I29" s="98">
        <v>2.87539858264802E-3</v>
      </c>
      <c r="J29" s="98">
        <v>1.3137630642160478E-3</v>
      </c>
      <c r="K29" s="98">
        <v>5.3797098199201312E-4</v>
      </c>
      <c r="L29" s="98">
        <v>2.4476738158484162E-3</v>
      </c>
      <c r="M29" s="98">
        <v>3.785556323085267E-4</v>
      </c>
      <c r="N29" s="98">
        <v>1.7039094112529759E-3</v>
      </c>
      <c r="O29" s="98">
        <v>2.5685321233624892E-3</v>
      </c>
      <c r="P29" s="98">
        <v>2.346241368546107E-3</v>
      </c>
      <c r="Q29" s="98">
        <v>1.2793945973579406E-3</v>
      </c>
      <c r="R29" s="98">
        <v>2.7380941909861552E-3</v>
      </c>
      <c r="S29" s="98">
        <v>2.3820114271492052E-3</v>
      </c>
      <c r="T29" s="98">
        <v>4.4854412849935129E-3</v>
      </c>
      <c r="U29" s="98">
        <v>9.4717008278765863E-3</v>
      </c>
      <c r="V29" s="98">
        <v>2.1705584695536888E-2</v>
      </c>
      <c r="W29" s="98">
        <v>1.297920105050704E-2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0.14205961759565439</v>
      </c>
      <c r="D30" s="122">
        <v>0.16762188145576842</v>
      </c>
      <c r="E30" s="122">
        <v>9.1395599323547683E-2</v>
      </c>
      <c r="F30" s="122">
        <v>0.34685313883744018</v>
      </c>
      <c r="G30" s="122">
        <v>0.73457775261893632</v>
      </c>
      <c r="H30" s="122">
        <v>0.66451718161264606</v>
      </c>
      <c r="I30" s="122">
        <v>0.5367408058541443</v>
      </c>
      <c r="J30" s="122">
        <v>0.27715176251827645</v>
      </c>
      <c r="K30" s="122">
        <v>0.43503174362588859</v>
      </c>
      <c r="L30" s="122">
        <v>0.37574580018380371</v>
      </c>
      <c r="M30" s="122">
        <v>0.38747917484310224</v>
      </c>
      <c r="N30" s="122">
        <v>0.27487166722209921</v>
      </c>
      <c r="O30" s="122">
        <v>0.27074304413769257</v>
      </c>
      <c r="P30" s="122">
        <v>0.43930959479768839</v>
      </c>
      <c r="Q30" s="122">
        <v>0.35906722501452837</v>
      </c>
      <c r="R30" s="122">
        <v>0.50440494999620411</v>
      </c>
      <c r="S30" s="122">
        <v>0.46338346165511024</v>
      </c>
      <c r="T30" s="122">
        <v>0.56523792553942975</v>
      </c>
      <c r="U30" s="122">
        <v>0.59526595056068554</v>
      </c>
      <c r="V30" s="122">
        <v>0.74091287104718828</v>
      </c>
      <c r="W30" s="122">
        <v>0.67696018997510377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1.3692858230871439E-2</v>
      </c>
      <c r="D31" s="98">
        <v>1.7986582074306139E-2</v>
      </c>
      <c r="E31" s="98">
        <v>2.0885525988436685E-2</v>
      </c>
      <c r="F31" s="98">
        <v>0.11874106216354705</v>
      </c>
      <c r="G31" s="98">
        <v>0.16531878482789003</v>
      </c>
      <c r="H31" s="98">
        <v>8.4711889292340331E-2</v>
      </c>
      <c r="I31" s="98">
        <v>3.6667201490586596E-2</v>
      </c>
      <c r="J31" s="98">
        <v>1.7864650131190329E-2</v>
      </c>
      <c r="K31" s="98">
        <v>4.750738897567585E-2</v>
      </c>
      <c r="L31" s="98">
        <v>4.6814614478242644E-2</v>
      </c>
      <c r="M31" s="98">
        <v>6.8338811955670736E-2</v>
      </c>
      <c r="N31" s="98">
        <v>4.0417958177378914E-2</v>
      </c>
      <c r="O31" s="98">
        <v>3.1834200290686725E-2</v>
      </c>
      <c r="P31" s="98">
        <v>5.1759113999179304E-2</v>
      </c>
      <c r="Q31" s="98">
        <v>3.1244919191443472E-2</v>
      </c>
      <c r="R31" s="98">
        <v>4.8242288456422831E-2</v>
      </c>
      <c r="S31" s="98">
        <v>4.5290271571098571E-2</v>
      </c>
      <c r="T31" s="98">
        <v>5.8651332448256426E-2</v>
      </c>
      <c r="U31" s="98">
        <v>6.5425731529338962E-2</v>
      </c>
      <c r="V31" s="98">
        <v>7.3370134111151647E-2</v>
      </c>
      <c r="W31" s="98">
        <v>5.5657563814468791E-2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1.5363901971056408E-4</v>
      </c>
      <c r="L32" s="98">
        <v>0</v>
      </c>
      <c r="M32" s="98">
        <v>1.4708603090492613E-4</v>
      </c>
      <c r="N32" s="98">
        <v>0</v>
      </c>
      <c r="O32" s="98">
        <v>0</v>
      </c>
      <c r="P32" s="98">
        <v>1.4700152569843483E-4</v>
      </c>
      <c r="Q32" s="98">
        <v>0</v>
      </c>
      <c r="R32" s="98">
        <v>1.4801575393250685E-4</v>
      </c>
      <c r="S32" s="98">
        <v>1.4193156636262448E-4</v>
      </c>
      <c r="T32" s="98">
        <v>1.3421328102582641E-4</v>
      </c>
      <c r="U32" s="98">
        <v>1.37155524431025E-4</v>
      </c>
      <c r="V32" s="98">
        <v>1.2507835898805482E-4</v>
      </c>
      <c r="W32" s="98">
        <v>1.2842768136540222E-4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8.210724591128071E-5</v>
      </c>
      <c r="L33" s="101">
        <v>0</v>
      </c>
      <c r="M33" s="101">
        <v>7.6495763447045239E-5</v>
      </c>
      <c r="N33" s="101">
        <v>0</v>
      </c>
      <c r="O33" s="101">
        <v>0</v>
      </c>
      <c r="P33" s="101">
        <v>6.1198700360669164E-5</v>
      </c>
      <c r="Q33" s="101">
        <v>0</v>
      </c>
      <c r="R33" s="101">
        <v>7.4741800424585846E-5</v>
      </c>
      <c r="S33" s="101">
        <v>7.4008404410232976E-5</v>
      </c>
      <c r="T33" s="101">
        <v>6.5736724827226528E-5</v>
      </c>
      <c r="U33" s="101">
        <v>6.7615353018605459E-5</v>
      </c>
      <c r="V33" s="101">
        <v>5.4195882913728408E-5</v>
      </c>
      <c r="W33" s="101">
        <v>5.9013579549760124E-5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7.1531773799283374E-5</v>
      </c>
      <c r="L34" s="104">
        <v>0</v>
      </c>
      <c r="M34" s="104">
        <v>7.0590267457880875E-5</v>
      </c>
      <c r="N34" s="104">
        <v>0</v>
      </c>
      <c r="O34" s="104">
        <v>0</v>
      </c>
      <c r="P34" s="104">
        <v>8.5802825337765649E-5</v>
      </c>
      <c r="Q34" s="104">
        <v>0</v>
      </c>
      <c r="R34" s="104">
        <v>7.3273953507920991E-5</v>
      </c>
      <c r="S34" s="104">
        <v>6.7923161952391486E-5</v>
      </c>
      <c r="T34" s="104">
        <v>6.8476556198599886E-5</v>
      </c>
      <c r="U34" s="104">
        <v>6.9540171412419525E-5</v>
      </c>
      <c r="V34" s="104">
        <v>7.0882476074326394E-5</v>
      </c>
      <c r="W34" s="104">
        <v>6.9414101815642082E-5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0.12465984601857322</v>
      </c>
      <c r="D35" s="101">
        <v>0.14776282532870941</v>
      </c>
      <c r="E35" s="101">
        <v>6.7855283558310608E-2</v>
      </c>
      <c r="F35" s="101">
        <v>0.2271962696635737</v>
      </c>
      <c r="G35" s="101">
        <v>0.56557478624866697</v>
      </c>
      <c r="H35" s="101">
        <v>0.56581143929904443</v>
      </c>
      <c r="I35" s="101">
        <v>0.45659783552649846</v>
      </c>
      <c r="J35" s="101">
        <v>0.23812873115641572</v>
      </c>
      <c r="K35" s="101">
        <v>0.30035407053272994</v>
      </c>
      <c r="L35" s="101">
        <v>0.29734081357448483</v>
      </c>
      <c r="M35" s="101">
        <v>0.28971870240738484</v>
      </c>
      <c r="N35" s="101">
        <v>0.22488410808413598</v>
      </c>
      <c r="O35" s="101">
        <v>0.20989012686437108</v>
      </c>
      <c r="P35" s="101">
        <v>0.32775917652435854</v>
      </c>
      <c r="Q35" s="101">
        <v>0.26036931353283371</v>
      </c>
      <c r="R35" s="101">
        <v>0.37753741846327804</v>
      </c>
      <c r="S35" s="101">
        <v>0.33390291145276624</v>
      </c>
      <c r="T35" s="101">
        <v>0.44370793270176268</v>
      </c>
      <c r="U35" s="101">
        <v>0.47344950070589054</v>
      </c>
      <c r="V35" s="101">
        <v>0.58834700117532712</v>
      </c>
      <c r="W35" s="101">
        <v>0.52055647561486451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3.7069133462097241E-3</v>
      </c>
      <c r="D36" s="104">
        <v>1.8724740527528596E-3</v>
      </c>
      <c r="E36" s="104">
        <v>2.6547897768003864E-3</v>
      </c>
      <c r="F36" s="104">
        <v>9.1580701031947101E-4</v>
      </c>
      <c r="G36" s="104">
        <v>3.6841815423793497E-3</v>
      </c>
      <c r="H36" s="104">
        <v>1.3993853021261316E-2</v>
      </c>
      <c r="I36" s="104">
        <v>4.3475768837059239E-2</v>
      </c>
      <c r="J36" s="104">
        <v>2.1158381230670358E-2</v>
      </c>
      <c r="K36" s="104">
        <v>8.7016645097772266E-2</v>
      </c>
      <c r="L36" s="104">
        <v>3.1590372131076218E-2</v>
      </c>
      <c r="M36" s="104">
        <v>2.9274574449141728E-2</v>
      </c>
      <c r="N36" s="104">
        <v>9.5696009605843249E-3</v>
      </c>
      <c r="O36" s="104">
        <v>2.9018716982634758E-2</v>
      </c>
      <c r="P36" s="104">
        <v>5.9644302748452088E-2</v>
      </c>
      <c r="Q36" s="104">
        <v>6.7452992290251201E-2</v>
      </c>
      <c r="R36" s="104">
        <v>7.8477227322570731E-2</v>
      </c>
      <c r="S36" s="104">
        <v>8.4048347064882803E-2</v>
      </c>
      <c r="T36" s="104">
        <v>6.2744447108384838E-2</v>
      </c>
      <c r="U36" s="104">
        <v>5.6253562801024976E-2</v>
      </c>
      <c r="V36" s="104">
        <v>7.907065740172152E-2</v>
      </c>
      <c r="W36" s="104">
        <v>0.10061772286440504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1.9404653421181374E-3</v>
      </c>
      <c r="D37" s="98">
        <v>9.9780152501653305E-4</v>
      </c>
      <c r="E37" s="98">
        <v>1.4334468733814755E-3</v>
      </c>
      <c r="F37" s="98">
        <v>4.6936093805399688E-4</v>
      </c>
      <c r="G37" s="98">
        <v>1.9192126614556038E-3</v>
      </c>
      <c r="H37" s="98">
        <v>7.370698354461842E-3</v>
      </c>
      <c r="I37" s="98">
        <v>2.3918450464504661E-2</v>
      </c>
      <c r="J37" s="98">
        <v>1.0578771645121911E-2</v>
      </c>
      <c r="K37" s="98">
        <v>4.4405830768135555E-2</v>
      </c>
      <c r="L37" s="98">
        <v>1.6167632192793369E-2</v>
      </c>
      <c r="M37" s="98">
        <v>1.4609746357385316E-2</v>
      </c>
      <c r="N37" s="98">
        <v>4.8402404895612093E-3</v>
      </c>
      <c r="O37" s="98">
        <v>1.2637482713534222E-2</v>
      </c>
      <c r="P37" s="98">
        <v>2.4558502116155293E-2</v>
      </c>
      <c r="Q37" s="98">
        <v>2.9388764467775757E-2</v>
      </c>
      <c r="R37" s="98">
        <v>3.9895112992068806E-2</v>
      </c>
      <c r="S37" s="98">
        <v>4.4369638493432478E-2</v>
      </c>
      <c r="T37" s="98">
        <v>3.130672765315335E-2</v>
      </c>
      <c r="U37" s="98">
        <v>2.8313189270388291E-2</v>
      </c>
      <c r="V37" s="98">
        <v>3.5135277657316326E-2</v>
      </c>
      <c r="W37" s="98">
        <v>4.731534560316638E-2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1.7664480040915868E-3</v>
      </c>
      <c r="D38" s="98">
        <v>8.7467252773632659E-4</v>
      </c>
      <c r="E38" s="98">
        <v>1.2213429034189109E-3</v>
      </c>
      <c r="F38" s="98">
        <v>4.4644607226547412E-4</v>
      </c>
      <c r="G38" s="98">
        <v>1.7649688809237458E-3</v>
      </c>
      <c r="H38" s="98">
        <v>6.6231546667994733E-3</v>
      </c>
      <c r="I38" s="98">
        <v>1.9557318372554582E-2</v>
      </c>
      <c r="J38" s="98">
        <v>1.0579609585548447E-2</v>
      </c>
      <c r="K38" s="98">
        <v>4.2610814329636718E-2</v>
      </c>
      <c r="L38" s="98">
        <v>1.5422739938282847E-2</v>
      </c>
      <c r="M38" s="98">
        <v>1.4664828091756415E-2</v>
      </c>
      <c r="N38" s="98">
        <v>4.7293604710231165E-3</v>
      </c>
      <c r="O38" s="98">
        <v>1.6381234269100538E-2</v>
      </c>
      <c r="P38" s="98">
        <v>3.5085800632296799E-2</v>
      </c>
      <c r="Q38" s="98">
        <v>3.8064227822475441E-2</v>
      </c>
      <c r="R38" s="98">
        <v>3.8582114330501932E-2</v>
      </c>
      <c r="S38" s="98">
        <v>3.9678708571450325E-2</v>
      </c>
      <c r="T38" s="98">
        <v>3.143771945523148E-2</v>
      </c>
      <c r="U38" s="98">
        <v>2.7940373530636688E-2</v>
      </c>
      <c r="V38" s="98">
        <v>4.3935379744405194E-2</v>
      </c>
      <c r="W38" s="98">
        <v>5.3302377261238661E-2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2.4027841647133358E-2</v>
      </c>
      <c r="D39" s="122">
        <v>2.7570426931989831E-2</v>
      </c>
      <c r="E39" s="122">
        <v>1.610082706837615E-2</v>
      </c>
      <c r="F39" s="122">
        <v>5.7584015771455936E-2</v>
      </c>
      <c r="G39" s="122">
        <v>0.12380664859045402</v>
      </c>
      <c r="H39" s="122">
        <v>0.10583661925607256</v>
      </c>
      <c r="I39" s="122">
        <v>8.4312735460883956E-2</v>
      </c>
      <c r="J39" s="122">
        <v>4.0142813825556324E-2</v>
      </c>
      <c r="K39" s="122">
        <v>6.4008641881572084E-2</v>
      </c>
      <c r="L39" s="122">
        <v>5.4358481629053282E-2</v>
      </c>
      <c r="M39" s="122">
        <v>5.3843812555912786E-2</v>
      </c>
      <c r="N39" s="122">
        <v>3.8470692640384975E-2</v>
      </c>
      <c r="O39" s="122">
        <v>3.950603339077495E-2</v>
      </c>
      <c r="P39" s="122">
        <v>6.446285321077011E-2</v>
      </c>
      <c r="Q39" s="122">
        <v>5.6998365539522595E-2</v>
      </c>
      <c r="R39" s="122">
        <v>7.8500787263017999E-2</v>
      </c>
      <c r="S39" s="122">
        <v>7.2650351423075049E-2</v>
      </c>
      <c r="T39" s="122">
        <v>8.7309664199873557E-2</v>
      </c>
      <c r="U39" s="122">
        <v>9.0076169601536971E-2</v>
      </c>
      <c r="V39" s="122">
        <v>0.12458802813216872</v>
      </c>
      <c r="W39" s="122">
        <v>0.11518049422706515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1.3498761587869361E-3</v>
      </c>
      <c r="D40" s="98">
        <v>1.8109637730177213E-3</v>
      </c>
      <c r="E40" s="98">
        <v>1.0083188181575235E-3</v>
      </c>
      <c r="F40" s="98">
        <v>3.9452931572427118E-3</v>
      </c>
      <c r="G40" s="98">
        <v>8.3394814994665091E-3</v>
      </c>
      <c r="H40" s="98">
        <v>9.1044123772640751E-3</v>
      </c>
      <c r="I40" s="98">
        <v>8.5734553802300408E-3</v>
      </c>
      <c r="J40" s="98">
        <v>3.7834001441686554E-3</v>
      </c>
      <c r="K40" s="98">
        <v>6.5979306030408188E-3</v>
      </c>
      <c r="L40" s="98">
        <v>4.5655272008243456E-3</v>
      </c>
      <c r="M40" s="98">
        <v>4.9999272334066572E-3</v>
      </c>
      <c r="N40" s="98">
        <v>3.3637291174446679E-3</v>
      </c>
      <c r="O40" s="98">
        <v>3.4207763169956051E-3</v>
      </c>
      <c r="P40" s="98">
        <v>6.858577840437626E-3</v>
      </c>
      <c r="Q40" s="98">
        <v>5.1998266339179158E-3</v>
      </c>
      <c r="R40" s="98">
        <v>8.0604013620894747E-3</v>
      </c>
      <c r="S40" s="98">
        <v>7.1828212925510414E-3</v>
      </c>
      <c r="T40" s="98">
        <v>7.7664308982364812E-3</v>
      </c>
      <c r="U40" s="98">
        <v>8.0173680670040642E-3</v>
      </c>
      <c r="V40" s="98">
        <v>7.3979400286209194E-3</v>
      </c>
      <c r="W40" s="98">
        <v>8.7445840196470476E-3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2.2677965488346424E-2</v>
      </c>
      <c r="D41" s="33">
        <v>2.575946315897211E-2</v>
      </c>
      <c r="E41" s="33">
        <v>1.5092508250218628E-2</v>
      </c>
      <c r="F41" s="33">
        <v>5.3638722614213222E-2</v>
      </c>
      <c r="G41" s="33">
        <v>0.11546716709098752</v>
      </c>
      <c r="H41" s="33">
        <v>9.6732206878808485E-2</v>
      </c>
      <c r="I41" s="33">
        <v>7.573928008065392E-2</v>
      </c>
      <c r="J41" s="33">
        <v>3.6359413681387669E-2</v>
      </c>
      <c r="K41" s="33">
        <v>5.7410711278531264E-2</v>
      </c>
      <c r="L41" s="33">
        <v>4.9792954428228939E-2</v>
      </c>
      <c r="M41" s="33">
        <v>4.884388532250613E-2</v>
      </c>
      <c r="N41" s="33">
        <v>3.5106963522940307E-2</v>
      </c>
      <c r="O41" s="33">
        <v>3.6085257073779346E-2</v>
      </c>
      <c r="P41" s="33">
        <v>5.7604275370332483E-2</v>
      </c>
      <c r="Q41" s="33">
        <v>5.179853890560468E-2</v>
      </c>
      <c r="R41" s="33">
        <v>7.044038590092852E-2</v>
      </c>
      <c r="S41" s="33">
        <v>6.5467530130524004E-2</v>
      </c>
      <c r="T41" s="33">
        <v>7.9543233301637081E-2</v>
      </c>
      <c r="U41" s="33">
        <v>8.2058801534532905E-2</v>
      </c>
      <c r="V41" s="33">
        <v>0.11719008810354781</v>
      </c>
      <c r="W41" s="33">
        <v>0.10643591020741811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52.306154724439793</v>
      </c>
      <c r="D43" s="117">
        <f t="shared" si="14"/>
        <v>82.692850223500812</v>
      </c>
      <c r="E43" s="117">
        <f t="shared" si="14"/>
        <v>128.49650151903188</v>
      </c>
      <c r="F43" s="117">
        <f t="shared" si="14"/>
        <v>110.00592753175931</v>
      </c>
      <c r="G43" s="117">
        <f t="shared" si="14"/>
        <v>93.37660828628708</v>
      </c>
      <c r="H43" s="117">
        <f t="shared" si="14"/>
        <v>51.192091068439851</v>
      </c>
      <c r="I43" s="117">
        <f t="shared" si="14"/>
        <v>35.488924033186343</v>
      </c>
      <c r="J43" s="117">
        <f t="shared" si="14"/>
        <v>81.22141754069888</v>
      </c>
      <c r="K43" s="117">
        <f t="shared" si="14"/>
        <v>54.499863822422647</v>
      </c>
      <c r="L43" s="117">
        <f t="shared" si="14"/>
        <v>73.830838207743525</v>
      </c>
      <c r="M43" s="117">
        <f t="shared" si="14"/>
        <v>87.268980801525004</v>
      </c>
      <c r="N43" s="117">
        <f t="shared" si="14"/>
        <v>61.197185725918835</v>
      </c>
      <c r="O43" s="117">
        <f t="shared" si="14"/>
        <v>71.031759708257269</v>
      </c>
      <c r="P43" s="117">
        <f t="shared" si="14"/>
        <v>55.577994415582573</v>
      </c>
      <c r="Q43" s="117">
        <f t="shared" si="14"/>
        <v>44.06611390574367</v>
      </c>
      <c r="R43" s="117">
        <f t="shared" ref="R43:V43" si="15">R44+R47+R49+R58</f>
        <v>39.346263890049052</v>
      </c>
      <c r="S43" s="117">
        <f t="shared" si="15"/>
        <v>35.75912903116523</v>
      </c>
      <c r="T43" s="117">
        <f t="shared" si="15"/>
        <v>43.766322398795232</v>
      </c>
      <c r="U43" s="117">
        <f t="shared" si="15"/>
        <v>41.480630928419252</v>
      </c>
      <c r="V43" s="117">
        <f t="shared" si="15"/>
        <v>36.304464061101278</v>
      </c>
      <c r="W43" s="117">
        <f t="shared" ref="W43" si="16">W44+W47+W49+W58</f>
        <v>27.597082528157674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47.543189377368996</v>
      </c>
      <c r="D44" s="122">
        <f t="shared" si="17"/>
        <v>74.049548738647289</v>
      </c>
      <c r="E44" s="122">
        <f t="shared" si="17"/>
        <v>115.73330963805026</v>
      </c>
      <c r="F44" s="122">
        <f t="shared" si="17"/>
        <v>97.690675364227701</v>
      </c>
      <c r="G44" s="122">
        <f t="shared" si="17"/>
        <v>82.230431880554221</v>
      </c>
      <c r="H44" s="122">
        <f t="shared" si="17"/>
        <v>44.162359972998651</v>
      </c>
      <c r="I44" s="122">
        <f t="shared" si="17"/>
        <v>29.859534268908629</v>
      </c>
      <c r="J44" s="122">
        <f t="shared" si="17"/>
        <v>70.510193779314179</v>
      </c>
      <c r="K44" s="122">
        <f t="shared" si="17"/>
        <v>46.476366989427376</v>
      </c>
      <c r="L44" s="122">
        <f t="shared" si="17"/>
        <v>63.820296225749765</v>
      </c>
      <c r="M44" s="122">
        <f t="shared" si="17"/>
        <v>73.389504370750728</v>
      </c>
      <c r="N44" s="122">
        <f t="shared" si="17"/>
        <v>51.058516278009719</v>
      </c>
      <c r="O44" s="122">
        <f t="shared" si="17"/>
        <v>59.89101554287673</v>
      </c>
      <c r="P44" s="122">
        <f t="shared" si="17"/>
        <v>44.4593575056413</v>
      </c>
      <c r="Q44" s="122">
        <f t="shared" si="17"/>
        <v>36.184482032639835</v>
      </c>
      <c r="R44" s="122">
        <f t="shared" ref="R44:V44" si="18">SUM(R45:R46)</f>
        <v>31.507933971160938</v>
      </c>
      <c r="S44" s="122">
        <f t="shared" si="18"/>
        <v>28.529278750954518</v>
      </c>
      <c r="T44" s="122">
        <f t="shared" si="18"/>
        <v>34.48811052500745</v>
      </c>
      <c r="U44" s="122">
        <f t="shared" si="18"/>
        <v>31.954357137021631</v>
      </c>
      <c r="V44" s="122">
        <f t="shared" si="18"/>
        <v>28.367755990909234</v>
      </c>
      <c r="W44" s="122">
        <f t="shared" ref="W44" si="19">SUM(W45:W46)</f>
        <v>20.973793816108412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46.962561726014911</v>
      </c>
      <c r="D45" s="98">
        <v>73.156746286752096</v>
      </c>
      <c r="E45" s="98">
        <v>114.34513060385457</v>
      </c>
      <c r="F45" s="98">
        <v>96.505733192962651</v>
      </c>
      <c r="G45" s="98">
        <v>81.236973702887923</v>
      </c>
      <c r="H45" s="98">
        <v>43.634351199737033</v>
      </c>
      <c r="I45" s="98">
        <v>29.503099987768227</v>
      </c>
      <c r="J45" s="98">
        <v>69.657000538624771</v>
      </c>
      <c r="K45" s="98">
        <v>45.91300133693958</v>
      </c>
      <c r="L45" s="98">
        <v>63.046191779815416</v>
      </c>
      <c r="M45" s="98">
        <v>72.490932716402071</v>
      </c>
      <c r="N45" s="98">
        <v>50.418096069122491</v>
      </c>
      <c r="O45" s="98">
        <v>59.11406990994994</v>
      </c>
      <c r="P45" s="98">
        <v>43.859710185040001</v>
      </c>
      <c r="Q45" s="98">
        <v>35.682107366786539</v>
      </c>
      <c r="R45" s="98">
        <v>31.064767370562002</v>
      </c>
      <c r="S45" s="98">
        <v>28.125595384082121</v>
      </c>
      <c r="T45" s="98">
        <v>33.997101807259419</v>
      </c>
      <c r="U45" s="98">
        <v>31.496640282350043</v>
      </c>
      <c r="V45" s="98">
        <v>27.965514300793235</v>
      </c>
      <c r="W45" s="98">
        <v>20.67282674226001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0.58062765135408378</v>
      </c>
      <c r="D46" s="98">
        <v>0.89280245189518748</v>
      </c>
      <c r="E46" s="98">
        <v>1.3881790341956821</v>
      </c>
      <c r="F46" s="98">
        <v>1.1849421712650501</v>
      </c>
      <c r="G46" s="98">
        <v>0.99345817766629974</v>
      </c>
      <c r="H46" s="98">
        <v>0.52800877326162121</v>
      </c>
      <c r="I46" s="98">
        <v>0.35643428114040254</v>
      </c>
      <c r="J46" s="98">
        <v>0.85319324068941371</v>
      </c>
      <c r="K46" s="98">
        <v>0.56336565248779413</v>
      </c>
      <c r="L46" s="98">
        <v>0.77410444593434635</v>
      </c>
      <c r="M46" s="98">
        <v>0.89857165434865782</v>
      </c>
      <c r="N46" s="98">
        <v>0.64042020888722462</v>
      </c>
      <c r="O46" s="98">
        <v>0.77694563292678787</v>
      </c>
      <c r="P46" s="98">
        <v>0.59964732060129755</v>
      </c>
      <c r="Q46" s="98">
        <v>0.50237466585329693</v>
      </c>
      <c r="R46" s="98">
        <v>0.44316660059893626</v>
      </c>
      <c r="S46" s="98">
        <v>0.40368336687239786</v>
      </c>
      <c r="T46" s="98">
        <v>0.4910087177480309</v>
      </c>
      <c r="U46" s="98">
        <v>0.45771685467158707</v>
      </c>
      <c r="V46" s="98">
        <v>0.40224169011599881</v>
      </c>
      <c r="W46" s="98">
        <v>0.30096707384840077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1.1287325674216604E-2</v>
      </c>
      <c r="D47" s="122">
        <f t="shared" si="20"/>
        <v>6.7961425972810864E-3</v>
      </c>
      <c r="E47" s="122">
        <f t="shared" si="20"/>
        <v>3.307797650802554E-2</v>
      </c>
      <c r="F47" s="122">
        <f t="shared" si="20"/>
        <v>1.2902970971277725E-2</v>
      </c>
      <c r="G47" s="122">
        <f t="shared" si="20"/>
        <v>7.1266947785345425E-2</v>
      </c>
      <c r="H47" s="122">
        <f t="shared" si="20"/>
        <v>0.1146168125194179</v>
      </c>
      <c r="I47" s="122">
        <f t="shared" si="20"/>
        <v>2.5632124508176635E-2</v>
      </c>
      <c r="J47" s="122">
        <f t="shared" si="20"/>
        <v>3.9562183183778715E-2</v>
      </c>
      <c r="K47" s="122">
        <f t="shared" si="20"/>
        <v>8.5402893391232065E-3</v>
      </c>
      <c r="L47" s="122">
        <f t="shared" si="20"/>
        <v>5.5762459841055739E-2</v>
      </c>
      <c r="M47" s="122">
        <f t="shared" si="20"/>
        <v>1.2044951937089489E-2</v>
      </c>
      <c r="N47" s="122">
        <f t="shared" si="20"/>
        <v>5.2755656771486359E-2</v>
      </c>
      <c r="O47" s="122">
        <f t="shared" si="20"/>
        <v>8.8520387568565784E-2</v>
      </c>
      <c r="P47" s="122">
        <f t="shared" si="20"/>
        <v>5.1546922866957966E-2</v>
      </c>
      <c r="Q47" s="122">
        <f t="shared" si="20"/>
        <v>2.3938146282144621E-2</v>
      </c>
      <c r="R47" s="122">
        <f t="shared" si="20"/>
        <v>3.6603996026867543E-2</v>
      </c>
      <c r="S47" s="122">
        <f t="shared" si="20"/>
        <v>3.1696992968087721E-2</v>
      </c>
      <c r="T47" s="122">
        <f t="shared" si="20"/>
        <v>6.3016773462941642E-2</v>
      </c>
      <c r="U47" s="122">
        <f t="shared" si="20"/>
        <v>0.13040291845184446</v>
      </c>
      <c r="V47" s="122">
        <f t="shared" si="20"/>
        <v>0.19295916576396002</v>
      </c>
      <c r="W47" s="122">
        <f t="shared" si="20"/>
        <v>0.10613371998262719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1.1287325674216604E-2</v>
      </c>
      <c r="D48" s="98">
        <v>6.7961425972810864E-3</v>
      </c>
      <c r="E48" s="98">
        <v>3.307797650802554E-2</v>
      </c>
      <c r="F48" s="98">
        <v>1.2902970971277725E-2</v>
      </c>
      <c r="G48" s="98">
        <v>7.1266947785345425E-2</v>
      </c>
      <c r="H48" s="98">
        <v>0.1146168125194179</v>
      </c>
      <c r="I48" s="98">
        <v>2.5632124508176635E-2</v>
      </c>
      <c r="J48" s="98">
        <v>3.9562183183778715E-2</v>
      </c>
      <c r="K48" s="98">
        <v>8.5402893391232065E-3</v>
      </c>
      <c r="L48" s="98">
        <v>5.5762459841055739E-2</v>
      </c>
      <c r="M48" s="98">
        <v>1.2044951937089489E-2</v>
      </c>
      <c r="N48" s="98">
        <v>5.2755656771486359E-2</v>
      </c>
      <c r="O48" s="98">
        <v>8.8520387568565784E-2</v>
      </c>
      <c r="P48" s="98">
        <v>5.1546922866957966E-2</v>
      </c>
      <c r="Q48" s="98">
        <v>2.3938146282144621E-2</v>
      </c>
      <c r="R48" s="98">
        <v>3.6603996026867543E-2</v>
      </c>
      <c r="S48" s="98">
        <v>3.1696992968087721E-2</v>
      </c>
      <c r="T48" s="98">
        <v>6.3016773462941642E-2</v>
      </c>
      <c r="U48" s="98">
        <v>0.13040291845184446</v>
      </c>
      <c r="V48" s="98">
        <v>0.19295916576396002</v>
      </c>
      <c r="W48" s="98">
        <v>0.10613371998262719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4.0604580579190817</v>
      </c>
      <c r="D49" s="122">
        <v>7.4117786684088598</v>
      </c>
      <c r="E49" s="122">
        <v>10.812921127291395</v>
      </c>
      <c r="F49" s="122">
        <v>10.540773332851542</v>
      </c>
      <c r="G49" s="122">
        <v>9.4853982754622166</v>
      </c>
      <c r="H49" s="122">
        <v>5.9648304903019076</v>
      </c>
      <c r="I49" s="122">
        <v>4.852877830049346</v>
      </c>
      <c r="J49" s="122">
        <v>9.4587154535042792</v>
      </c>
      <c r="K49" s="122">
        <v>7.0307538764894426</v>
      </c>
      <c r="L49" s="122">
        <v>8.7337719579007711</v>
      </c>
      <c r="M49" s="122">
        <v>12.245166001030153</v>
      </c>
      <c r="N49" s="122">
        <v>8.8793531518309443</v>
      </c>
      <c r="O49" s="122">
        <v>9.682091552907222</v>
      </c>
      <c r="P49" s="122">
        <v>9.6612245967764832</v>
      </c>
      <c r="Q49" s="122">
        <v>6.7990400749275182</v>
      </c>
      <c r="R49" s="122">
        <v>6.7520092221915045</v>
      </c>
      <c r="S49" s="122">
        <v>6.2265969028199901</v>
      </c>
      <c r="T49" s="122">
        <v>7.9880704517136101</v>
      </c>
      <c r="U49" s="122">
        <v>8.1570034051464155</v>
      </c>
      <c r="V49" s="122">
        <v>6.6365538815212908</v>
      </c>
      <c r="W49" s="122">
        <v>5.5753670161340789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9.186325265896568E-2</v>
      </c>
      <c r="D50" s="98">
        <v>0.38254794139940468</v>
      </c>
      <c r="E50" s="98">
        <v>0.93850556018521314</v>
      </c>
      <c r="F50" s="98">
        <v>1.3001022732880765</v>
      </c>
      <c r="G50" s="98">
        <v>1.1280962861274055</v>
      </c>
      <c r="H50" s="98">
        <v>0.48799389090723777</v>
      </c>
      <c r="I50" s="98">
        <v>1.0275017409162286</v>
      </c>
      <c r="J50" s="98">
        <v>4.2566009920620589</v>
      </c>
      <c r="K50" s="98">
        <v>2.1435993135062072</v>
      </c>
      <c r="L50" s="98">
        <v>2.4715592175112335</v>
      </c>
      <c r="M50" s="98">
        <v>3.7542702938515338</v>
      </c>
      <c r="N50" s="98">
        <v>2.5927001789016306</v>
      </c>
      <c r="O50" s="98">
        <v>3.1783432083492467</v>
      </c>
      <c r="P50" s="98">
        <v>1.5080435848047289</v>
      </c>
      <c r="Q50" s="98">
        <v>0.94441689442167021</v>
      </c>
      <c r="R50" s="98">
        <v>0.89439611129247609</v>
      </c>
      <c r="S50" s="98">
        <v>1.0044052911594352</v>
      </c>
      <c r="T50" s="98">
        <v>1.2355009587828516</v>
      </c>
      <c r="U50" s="98">
        <v>1.4458070647556718</v>
      </c>
      <c r="V50" s="98">
        <v>1.9133576351121335</v>
      </c>
      <c r="W50" s="98">
        <v>1.5225888129966505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2.7141118005578392E-4</v>
      </c>
      <c r="F51" s="98">
        <v>1.5486941422312035E-4</v>
      </c>
      <c r="G51" s="98">
        <v>1.6147846637276384E-4</v>
      </c>
      <c r="H51" s="98">
        <v>1.589166291970625E-4</v>
      </c>
      <c r="I51" s="98">
        <v>8.8945907203943973E-4</v>
      </c>
      <c r="J51" s="98">
        <v>3.8288803401613685E-3</v>
      </c>
      <c r="K51" s="98">
        <v>4.5834151212800663E-3</v>
      </c>
      <c r="L51" s="98">
        <v>2.8970368650739066E-3</v>
      </c>
      <c r="M51" s="98">
        <v>5.0694589248005597E-3</v>
      </c>
      <c r="N51" s="98">
        <v>0</v>
      </c>
      <c r="O51" s="98">
        <v>3.4048798830304799E-3</v>
      </c>
      <c r="P51" s="98">
        <v>5.7303964283488811E-3</v>
      </c>
      <c r="Q51" s="98">
        <v>5.2709551607709668E-3</v>
      </c>
      <c r="R51" s="98">
        <v>2.8675710173636961E-4</v>
      </c>
      <c r="S51" s="98">
        <v>1.8523813174604992E-3</v>
      </c>
      <c r="T51" s="98">
        <v>1.5213468238882435E-3</v>
      </c>
      <c r="U51" s="98">
        <v>1.4664492671928938E-3</v>
      </c>
      <c r="V51" s="98">
        <v>4.2527957729374712E-3</v>
      </c>
      <c r="W51" s="98">
        <v>2.5877352701200841E-3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1.6080034369135696E-4</v>
      </c>
      <c r="F52" s="101">
        <v>8.7519934851660724E-5</v>
      </c>
      <c r="G52" s="101">
        <v>9.247983681549886E-5</v>
      </c>
      <c r="H52" s="101">
        <v>9.1786747913901511E-5</v>
      </c>
      <c r="I52" s="101">
        <v>5.3312948339445589E-4</v>
      </c>
      <c r="J52" s="101">
        <v>2.1048857016788668E-3</v>
      </c>
      <c r="K52" s="101">
        <v>2.5586754999902053E-3</v>
      </c>
      <c r="L52" s="101">
        <v>1.6168358038381276E-3</v>
      </c>
      <c r="M52" s="101">
        <v>2.7489115263506884E-3</v>
      </c>
      <c r="N52" s="101">
        <v>0</v>
      </c>
      <c r="O52" s="101">
        <v>1.5812409283816537E-3</v>
      </c>
      <c r="P52" s="101">
        <v>2.4734847048648303E-3</v>
      </c>
      <c r="Q52" s="101">
        <v>2.367515336156457E-3</v>
      </c>
      <c r="R52" s="101">
        <v>1.4827425432513804E-4</v>
      </c>
      <c r="S52" s="101">
        <v>9.8638152776359426E-4</v>
      </c>
      <c r="T52" s="101">
        <v>7.609045670107712E-4</v>
      </c>
      <c r="U52" s="101">
        <v>7.3623227016920967E-4</v>
      </c>
      <c r="V52" s="101">
        <v>1.8793649057848724E-3</v>
      </c>
      <c r="W52" s="101">
        <v>1.2119955276633785E-3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1.1061083636442696E-4</v>
      </c>
      <c r="F53" s="104">
        <v>6.7349479371459637E-5</v>
      </c>
      <c r="G53" s="104">
        <v>6.8998629557264981E-5</v>
      </c>
      <c r="H53" s="104">
        <v>6.7129881283160977E-5</v>
      </c>
      <c r="I53" s="104">
        <v>3.5632958864498379E-4</v>
      </c>
      <c r="J53" s="104">
        <v>1.7239946384825019E-3</v>
      </c>
      <c r="K53" s="104">
        <v>2.0247396212898614E-3</v>
      </c>
      <c r="L53" s="104">
        <v>1.2802010612357789E-3</v>
      </c>
      <c r="M53" s="104">
        <v>2.3205473984498712E-3</v>
      </c>
      <c r="N53" s="104">
        <v>0</v>
      </c>
      <c r="O53" s="104">
        <v>1.8236389546488262E-3</v>
      </c>
      <c r="P53" s="104">
        <v>3.2569117234840508E-3</v>
      </c>
      <c r="Q53" s="104">
        <v>2.9034398246145093E-3</v>
      </c>
      <c r="R53" s="104">
        <v>1.3848284741123157E-4</v>
      </c>
      <c r="S53" s="104">
        <v>8.6599978969690498E-4</v>
      </c>
      <c r="T53" s="104">
        <v>7.6044225687747226E-4</v>
      </c>
      <c r="U53" s="104">
        <v>7.302169970236841E-4</v>
      </c>
      <c r="V53" s="104">
        <v>2.373430867152599E-3</v>
      </c>
      <c r="W53" s="104">
        <v>1.3757397424567057E-3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3.8526919813019584</v>
      </c>
      <c r="D54" s="101">
        <v>6.9394768040808348</v>
      </c>
      <c r="E54" s="101">
        <v>9.508415259531672</v>
      </c>
      <c r="F54" s="101">
        <v>9.2049305463196855</v>
      </c>
      <c r="G54" s="101">
        <v>8.3028329459104029</v>
      </c>
      <c r="H54" s="101">
        <v>5.3441644623192435</v>
      </c>
      <c r="I54" s="101">
        <v>3.4916619943016993</v>
      </c>
      <c r="J54" s="101">
        <v>4.7732068768936253</v>
      </c>
      <c r="K54" s="101">
        <v>3.7860467354190219</v>
      </c>
      <c r="L54" s="101">
        <v>5.65825622311052</v>
      </c>
      <c r="M54" s="101">
        <v>7.7059461130456102</v>
      </c>
      <c r="N54" s="101">
        <v>6.0288450664538704</v>
      </c>
      <c r="O54" s="101">
        <v>5.710896178380696</v>
      </c>
      <c r="P54" s="101">
        <v>6.8926695294203091</v>
      </c>
      <c r="Q54" s="101">
        <v>4.6464869847311148</v>
      </c>
      <c r="R54" s="101">
        <v>4.8488439516830173</v>
      </c>
      <c r="S54" s="101">
        <v>4.1708051171644636</v>
      </c>
      <c r="T54" s="101">
        <v>5.9150665126111095</v>
      </c>
      <c r="U54" s="101">
        <v>5.9968106737798879</v>
      </c>
      <c r="V54" s="101">
        <v>4.1603143905513305</v>
      </c>
      <c r="W54" s="101">
        <v>3.3943785241975251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0.11590282395815739</v>
      </c>
      <c r="D55" s="104">
        <v>8.9753922928620389E-2</v>
      </c>
      <c r="E55" s="104">
        <v>0.36572889639445322</v>
      </c>
      <c r="F55" s="104">
        <v>3.558564382955659E-2</v>
      </c>
      <c r="G55" s="104">
        <v>5.4307564958036347E-2</v>
      </c>
      <c r="H55" s="104">
        <v>0.1325132204462296</v>
      </c>
      <c r="I55" s="104">
        <v>0.33282463575937926</v>
      </c>
      <c r="J55" s="104">
        <v>0.42507870420843541</v>
      </c>
      <c r="K55" s="104">
        <v>1.0965244124429325</v>
      </c>
      <c r="L55" s="104">
        <v>0.60105948041394353</v>
      </c>
      <c r="M55" s="104">
        <v>0.77988013520821031</v>
      </c>
      <c r="N55" s="104">
        <v>0.25780790647544338</v>
      </c>
      <c r="O55" s="104">
        <v>0.78944728629424954</v>
      </c>
      <c r="P55" s="104">
        <v>1.2547810861230957</v>
      </c>
      <c r="Q55" s="104">
        <v>1.2028652406139628</v>
      </c>
      <c r="R55" s="104">
        <v>1.0084824021142742</v>
      </c>
      <c r="S55" s="104">
        <v>1.04953411317863</v>
      </c>
      <c r="T55" s="104">
        <v>0.83598163349576105</v>
      </c>
      <c r="U55" s="104">
        <v>0.71291921734366315</v>
      </c>
      <c r="V55" s="104">
        <v>0.55862906008488955</v>
      </c>
      <c r="W55" s="104">
        <v>0.65581194366978268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6.0671883030227101E-2</v>
      </c>
      <c r="D56" s="98">
        <v>4.7827953099125818E-2</v>
      </c>
      <c r="E56" s="98">
        <v>0.197474371652029</v>
      </c>
      <c r="F56" s="98">
        <v>1.8238025021526737E-2</v>
      </c>
      <c r="G56" s="98">
        <v>2.8290616268864092E-2</v>
      </c>
      <c r="H56" s="98">
        <v>6.9796000744291736E-2</v>
      </c>
      <c r="I56" s="98">
        <v>0.18310543497489043</v>
      </c>
      <c r="J56" s="98">
        <v>0.21253093485748148</v>
      </c>
      <c r="K56" s="98">
        <v>0.55957199266139834</v>
      </c>
      <c r="L56" s="98">
        <v>0.30761614852154862</v>
      </c>
      <c r="M56" s="98">
        <v>0.38920637375445649</v>
      </c>
      <c r="N56" s="98">
        <v>0.1303975236366863</v>
      </c>
      <c r="O56" s="98">
        <v>0.34379970829724293</v>
      </c>
      <c r="P56" s="98">
        <v>0.51665528036817276</v>
      </c>
      <c r="Q56" s="98">
        <v>0.52407939281275318</v>
      </c>
      <c r="R56" s="98">
        <v>0.51267763599097516</v>
      </c>
      <c r="S56" s="98">
        <v>0.55405550274905924</v>
      </c>
      <c r="T56" s="98">
        <v>0.41711817585515998</v>
      </c>
      <c r="U56" s="98">
        <v>0.35882201464367408</v>
      </c>
      <c r="V56" s="98">
        <v>0.24822845513740369</v>
      </c>
      <c r="W56" s="98">
        <v>0.30839466330635218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5.5230940927930287E-2</v>
      </c>
      <c r="D57" s="98">
        <v>4.1925969829494578E-2</v>
      </c>
      <c r="E57" s="98">
        <v>0.16825452474242422</v>
      </c>
      <c r="F57" s="98">
        <v>1.734761880802985E-2</v>
      </c>
      <c r="G57" s="98">
        <v>2.6016948689172259E-2</v>
      </c>
      <c r="H57" s="98">
        <v>6.2717219701937874E-2</v>
      </c>
      <c r="I57" s="98">
        <v>0.14971920078448886</v>
      </c>
      <c r="J57" s="98">
        <v>0.21254776935095393</v>
      </c>
      <c r="K57" s="98">
        <v>0.53695241978153418</v>
      </c>
      <c r="L57" s="98">
        <v>0.29344333189239491</v>
      </c>
      <c r="M57" s="98">
        <v>0.39067376145375377</v>
      </c>
      <c r="N57" s="98">
        <v>0.12741038283875708</v>
      </c>
      <c r="O57" s="98">
        <v>0.44564757799700661</v>
      </c>
      <c r="P57" s="98">
        <v>0.73812580575492304</v>
      </c>
      <c r="Q57" s="98">
        <v>0.67878584780120965</v>
      </c>
      <c r="R57" s="98">
        <v>0.49580476612329893</v>
      </c>
      <c r="S57" s="98">
        <v>0.49547861042957075</v>
      </c>
      <c r="T57" s="98">
        <v>0.41886345764060101</v>
      </c>
      <c r="U57" s="98">
        <v>0.35409720269998912</v>
      </c>
      <c r="V57" s="98">
        <v>0.31040060494748589</v>
      </c>
      <c r="W57" s="98">
        <v>0.34741728036343056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0.69121996347749093</v>
      </c>
      <c r="D58" s="122">
        <v>1.2247266738473923</v>
      </c>
      <c r="E58" s="122">
        <v>1.9171927771822039</v>
      </c>
      <c r="F58" s="122">
        <v>1.761575863708789</v>
      </c>
      <c r="G58" s="122">
        <v>1.5895111824852999</v>
      </c>
      <c r="H58" s="122">
        <v>0.95028379261987528</v>
      </c>
      <c r="I58" s="122">
        <v>0.75087980972018553</v>
      </c>
      <c r="J58" s="122">
        <v>1.2129461246966446</v>
      </c>
      <c r="K58" s="122">
        <v>0.98420266716670723</v>
      </c>
      <c r="L58" s="122">
        <v>1.2210075642519296</v>
      </c>
      <c r="M58" s="122">
        <v>1.6222654778070362</v>
      </c>
      <c r="N58" s="122">
        <v>1.2065606393066812</v>
      </c>
      <c r="O58" s="122">
        <v>1.3701322249047567</v>
      </c>
      <c r="P58" s="122">
        <v>1.4058653902978302</v>
      </c>
      <c r="Q58" s="122">
        <v>1.058653651894176</v>
      </c>
      <c r="R58" s="122">
        <v>1.0497167006697381</v>
      </c>
      <c r="S58" s="122">
        <v>0.97155638442263115</v>
      </c>
      <c r="T58" s="122">
        <v>1.2271246486112337</v>
      </c>
      <c r="U58" s="122">
        <v>1.2388674677993563</v>
      </c>
      <c r="V58" s="122">
        <v>1.1071950229067942</v>
      </c>
      <c r="W58" s="122">
        <v>0.94178797593255825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3.9209193542439139E-2</v>
      </c>
      <c r="D59" s="98">
        <v>8.061911141261649E-2</v>
      </c>
      <c r="E59" s="98">
        <v>0.12110256702216052</v>
      </c>
      <c r="F59" s="98">
        <v>0.12029683346119005</v>
      </c>
      <c r="G59" s="98">
        <v>0.10684747929316479</v>
      </c>
      <c r="H59" s="98">
        <v>8.179800847899904E-2</v>
      </c>
      <c r="I59" s="98">
        <v>7.6220109416923171E-2</v>
      </c>
      <c r="J59" s="98">
        <v>0.11453652780198077</v>
      </c>
      <c r="K59" s="98">
        <v>0.10125285810051105</v>
      </c>
      <c r="L59" s="98">
        <v>0.10229824614647084</v>
      </c>
      <c r="M59" s="98">
        <v>0.15084628950241419</v>
      </c>
      <c r="N59" s="98">
        <v>0.10589630848828079</v>
      </c>
      <c r="O59" s="98">
        <v>0.1187281833208563</v>
      </c>
      <c r="P59" s="98">
        <v>0.1493389376891443</v>
      </c>
      <c r="Q59" s="98">
        <v>9.6450442807184775E-2</v>
      </c>
      <c r="R59" s="98">
        <v>0.10773166694456562</v>
      </c>
      <c r="S59" s="98">
        <v>9.6136742392430849E-2</v>
      </c>
      <c r="T59" s="98">
        <v>0.10922366165782575</v>
      </c>
      <c r="U59" s="98">
        <v>0.1101961653464814</v>
      </c>
      <c r="V59" s="98">
        <v>6.5894041051388977E-2</v>
      </c>
      <c r="W59" s="98">
        <v>7.1493806066879953E-2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0.6520107699350518</v>
      </c>
      <c r="D60" s="33">
        <v>1.1441075624347758</v>
      </c>
      <c r="E60" s="33">
        <v>1.7960902101600433</v>
      </c>
      <c r="F60" s="33">
        <v>1.641279030247599</v>
      </c>
      <c r="G60" s="33">
        <v>1.482663703192135</v>
      </c>
      <c r="H60" s="33">
        <v>0.86848578414087629</v>
      </c>
      <c r="I60" s="33">
        <v>0.67465970030326239</v>
      </c>
      <c r="J60" s="33">
        <v>1.0984095968946639</v>
      </c>
      <c r="K60" s="33">
        <v>0.88294980906619613</v>
      </c>
      <c r="L60" s="33">
        <v>1.1187093181054588</v>
      </c>
      <c r="M60" s="33">
        <v>1.4714191883046219</v>
      </c>
      <c r="N60" s="33">
        <v>1.1006643308184005</v>
      </c>
      <c r="O60" s="33">
        <v>1.2514040415839005</v>
      </c>
      <c r="P60" s="33">
        <v>1.2565264526086859</v>
      </c>
      <c r="Q60" s="33">
        <v>0.9622032090869912</v>
      </c>
      <c r="R60" s="33">
        <v>0.94198503372517239</v>
      </c>
      <c r="S60" s="33">
        <v>0.87541964203020028</v>
      </c>
      <c r="T60" s="33">
        <v>1.117900986953408</v>
      </c>
      <c r="U60" s="33">
        <v>1.1286713024528749</v>
      </c>
      <c r="V60" s="33">
        <v>1.0413009818554051</v>
      </c>
      <c r="W60" s="33">
        <v>0.87029416986567831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138.85516291390854</v>
      </c>
      <c r="D62" s="117">
        <f t="shared" si="21"/>
        <v>109.86478008436536</v>
      </c>
      <c r="E62" s="117">
        <f t="shared" si="21"/>
        <v>94.059879921500197</v>
      </c>
      <c r="F62" s="117">
        <f t="shared" si="21"/>
        <v>95.193251353785485</v>
      </c>
      <c r="G62" s="117">
        <f t="shared" si="21"/>
        <v>102.69728505731537</v>
      </c>
      <c r="H62" s="117">
        <f t="shared" si="21"/>
        <v>93.517953975275674</v>
      </c>
      <c r="I62" s="117">
        <f t="shared" si="21"/>
        <v>87.339354035312795</v>
      </c>
      <c r="J62" s="117">
        <f t="shared" si="21"/>
        <v>73.699909642273852</v>
      </c>
      <c r="K62" s="117">
        <f t="shared" si="21"/>
        <v>111.57033969210804</v>
      </c>
      <c r="L62" s="117">
        <f t="shared" si="21"/>
        <v>94.082238511770157</v>
      </c>
      <c r="M62" s="117">
        <f t="shared" si="21"/>
        <v>99.613752558299026</v>
      </c>
      <c r="N62" s="117">
        <f t="shared" si="21"/>
        <v>69.665136936321133</v>
      </c>
      <c r="O62" s="117">
        <f t="shared" si="21"/>
        <v>61.798186865513799</v>
      </c>
      <c r="P62" s="117">
        <f t="shared" si="21"/>
        <v>44.442684967923192</v>
      </c>
      <c r="Q62" s="117">
        <f t="shared" si="21"/>
        <v>74.715898381245623</v>
      </c>
      <c r="R62" s="117">
        <f t="shared" ref="R62:V62" si="22">R63+R66+R68+R77</f>
        <v>58.405453255105165</v>
      </c>
      <c r="S62" s="117">
        <f t="shared" si="22"/>
        <v>60.863259275420802</v>
      </c>
      <c r="T62" s="117">
        <f t="shared" si="22"/>
        <v>61.582825335364191</v>
      </c>
      <c r="U62" s="117">
        <f t="shared" si="22"/>
        <v>60.136182711056975</v>
      </c>
      <c r="V62" s="117">
        <f t="shared" si="22"/>
        <v>48.567249713957914</v>
      </c>
      <c r="W62" s="117">
        <f t="shared" ref="W62" si="23">W63+W66+W68+W77</f>
        <v>66.882587384332865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123.33810896932542</v>
      </c>
      <c r="D63" s="122">
        <f t="shared" si="24"/>
        <v>96.589630366243057</v>
      </c>
      <c r="E63" s="122">
        <f t="shared" si="24"/>
        <v>82.908051825101012</v>
      </c>
      <c r="F63" s="122">
        <f t="shared" si="24"/>
        <v>81.967259334672448</v>
      </c>
      <c r="G63" s="122">
        <f t="shared" si="24"/>
        <v>87.412963821961739</v>
      </c>
      <c r="H63" s="122">
        <f t="shared" si="24"/>
        <v>78.404924323692015</v>
      </c>
      <c r="I63" s="122">
        <f t="shared" si="24"/>
        <v>72.679884196748034</v>
      </c>
      <c r="J63" s="122">
        <f t="shared" si="24"/>
        <v>61.374151534835924</v>
      </c>
      <c r="K63" s="122">
        <f t="shared" si="24"/>
        <v>91.815547632905947</v>
      </c>
      <c r="L63" s="122">
        <f t="shared" si="24"/>
        <v>79.433045879576412</v>
      </c>
      <c r="M63" s="122">
        <f t="shared" si="24"/>
        <v>81.158526081945723</v>
      </c>
      <c r="N63" s="122">
        <f t="shared" si="24"/>
        <v>56.885134599873872</v>
      </c>
      <c r="O63" s="122">
        <f t="shared" si="24"/>
        <v>51.294696056364614</v>
      </c>
      <c r="P63" s="122">
        <f t="shared" si="24"/>
        <v>34.647546402383298</v>
      </c>
      <c r="Q63" s="122">
        <f t="shared" si="24"/>
        <v>59.470832774798886</v>
      </c>
      <c r="R63" s="122">
        <f t="shared" ref="R63:V63" si="25">SUM(R64:R65)</f>
        <v>46.295821173064603</v>
      </c>
      <c r="S63" s="122">
        <f t="shared" si="25"/>
        <v>47.967626617401621</v>
      </c>
      <c r="T63" s="122">
        <f t="shared" si="25"/>
        <v>48.020368102593686</v>
      </c>
      <c r="U63" s="122">
        <f t="shared" si="25"/>
        <v>45.991740046323905</v>
      </c>
      <c r="V63" s="122">
        <f t="shared" si="25"/>
        <v>36.807504495723975</v>
      </c>
      <c r="W63" s="122">
        <f t="shared" ref="W63" si="26">SUM(W64:W65)</f>
        <v>50.437279701831251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121.58282425527149</v>
      </c>
      <c r="D64" s="98">
        <v>95.228814893187263</v>
      </c>
      <c r="E64" s="98">
        <v>81.74338614588892</v>
      </c>
      <c r="F64" s="98">
        <v>80.800469320879657</v>
      </c>
      <c r="G64" s="98">
        <v>86.171508738980719</v>
      </c>
      <c r="H64" s="98">
        <v>77.301465481763657</v>
      </c>
      <c r="I64" s="98">
        <v>71.657653734947644</v>
      </c>
      <c r="J64" s="98">
        <v>60.498819528320034</v>
      </c>
      <c r="K64" s="98">
        <v>90.504173101875509</v>
      </c>
      <c r="L64" s="98">
        <v>78.298927061840985</v>
      </c>
      <c r="M64" s="98">
        <v>79.995672842703684</v>
      </c>
      <c r="N64" s="98">
        <v>56.059607483471538</v>
      </c>
      <c r="O64" s="98">
        <v>50.537543001172295</v>
      </c>
      <c r="P64" s="98">
        <v>34.125647252362192</v>
      </c>
      <c r="Q64" s="98">
        <v>58.561340735691815</v>
      </c>
      <c r="R64" s="98">
        <v>45.581811817586335</v>
      </c>
      <c r="S64" s="98">
        <v>47.225141620870104</v>
      </c>
      <c r="T64" s="98">
        <v>47.273216894008726</v>
      </c>
      <c r="U64" s="98">
        <v>45.271958573384552</v>
      </c>
      <c r="V64" s="98">
        <v>36.237341613934809</v>
      </c>
      <c r="W64" s="98">
        <v>49.646380788364155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1.7552847140539265</v>
      </c>
      <c r="D65" s="98">
        <v>1.3608154730557913</v>
      </c>
      <c r="E65" s="98">
        <v>1.1646656792120931</v>
      </c>
      <c r="F65" s="98">
        <v>1.1667900137927874</v>
      </c>
      <c r="G65" s="98">
        <v>1.241455082981024</v>
      </c>
      <c r="H65" s="98">
        <v>1.1034588419283602</v>
      </c>
      <c r="I65" s="98">
        <v>1.0222304618003852</v>
      </c>
      <c r="J65" s="98">
        <v>0.87533200651589294</v>
      </c>
      <c r="K65" s="98">
        <v>1.3113745310304334</v>
      </c>
      <c r="L65" s="98">
        <v>1.1341188177354327</v>
      </c>
      <c r="M65" s="98">
        <v>1.1628532392420463</v>
      </c>
      <c r="N65" s="98">
        <v>0.82552711640233456</v>
      </c>
      <c r="O65" s="98">
        <v>0.75715305519232179</v>
      </c>
      <c r="P65" s="98">
        <v>0.52189915002110887</v>
      </c>
      <c r="Q65" s="98">
        <v>0.90949203910706888</v>
      </c>
      <c r="R65" s="98">
        <v>0.71400935547826927</v>
      </c>
      <c r="S65" s="98">
        <v>0.74248499653151967</v>
      </c>
      <c r="T65" s="98">
        <v>0.74715120858495698</v>
      </c>
      <c r="U65" s="98">
        <v>0.71978147293935058</v>
      </c>
      <c r="V65" s="98">
        <v>0.57016288178916852</v>
      </c>
      <c r="W65" s="98">
        <v>0.79089891346709751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3.4260600048319163E-2</v>
      </c>
      <c r="D66" s="122">
        <f t="shared" si="27"/>
        <v>9.8058628903627092E-3</v>
      </c>
      <c r="E66" s="122">
        <f t="shared" si="27"/>
        <v>2.8008554820971816E-2</v>
      </c>
      <c r="F66" s="122">
        <f t="shared" si="27"/>
        <v>1.2931391612183622E-2</v>
      </c>
      <c r="G66" s="122">
        <f t="shared" si="27"/>
        <v>9.4568196282778197E-2</v>
      </c>
      <c r="H66" s="122">
        <f t="shared" si="27"/>
        <v>0.23403332405556185</v>
      </c>
      <c r="I66" s="122">
        <f t="shared" si="27"/>
        <v>6.6818786111058751E-2</v>
      </c>
      <c r="J66" s="122">
        <f t="shared" si="27"/>
        <v>4.487695194356181E-2</v>
      </c>
      <c r="K66" s="122">
        <f t="shared" si="27"/>
        <v>1.9467824910835971E-2</v>
      </c>
      <c r="L66" s="122">
        <f t="shared" si="27"/>
        <v>7.690146097792841E-2</v>
      </c>
      <c r="M66" s="122">
        <f t="shared" si="27"/>
        <v>1.6587619524791805E-2</v>
      </c>
      <c r="N66" s="122">
        <f t="shared" si="27"/>
        <v>6.5698814799273378E-2</v>
      </c>
      <c r="O66" s="122">
        <f t="shared" si="27"/>
        <v>8.269420494728015E-2</v>
      </c>
      <c r="P66" s="122">
        <f t="shared" si="27"/>
        <v>4.6080180478245539E-2</v>
      </c>
      <c r="Q66" s="122">
        <f t="shared" si="27"/>
        <v>4.7775287727655713E-2</v>
      </c>
      <c r="R66" s="122">
        <f t="shared" si="27"/>
        <v>5.6433562378430432E-2</v>
      </c>
      <c r="S66" s="122">
        <f t="shared" si="27"/>
        <v>5.7953255290073294E-2</v>
      </c>
      <c r="T66" s="122">
        <f t="shared" si="27"/>
        <v>9.5321754958140811E-2</v>
      </c>
      <c r="U66" s="122">
        <f t="shared" si="27"/>
        <v>0.19780527081619445</v>
      </c>
      <c r="V66" s="122">
        <f t="shared" si="27"/>
        <v>0.30290317551589874</v>
      </c>
      <c r="W66" s="122">
        <f t="shared" si="27"/>
        <v>0.26046025399245354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3.4260600048319163E-2</v>
      </c>
      <c r="D67" s="98">
        <v>9.8058628903627092E-3</v>
      </c>
      <c r="E67" s="98">
        <v>2.8008554820971816E-2</v>
      </c>
      <c r="F67" s="98">
        <v>1.2931391612183622E-2</v>
      </c>
      <c r="G67" s="98">
        <v>9.4568196282778197E-2</v>
      </c>
      <c r="H67" s="98">
        <v>0.23403332405556185</v>
      </c>
      <c r="I67" s="98">
        <v>6.6818786111058751E-2</v>
      </c>
      <c r="J67" s="98">
        <v>4.487695194356181E-2</v>
      </c>
      <c r="K67" s="98">
        <v>1.9467824910835971E-2</v>
      </c>
      <c r="L67" s="98">
        <v>7.690146097792841E-2</v>
      </c>
      <c r="M67" s="98">
        <v>1.6587619524791805E-2</v>
      </c>
      <c r="N67" s="98">
        <v>6.5698814799273378E-2</v>
      </c>
      <c r="O67" s="98">
        <v>8.269420494728015E-2</v>
      </c>
      <c r="P67" s="98">
        <v>4.6080180478245539E-2</v>
      </c>
      <c r="Q67" s="98">
        <v>4.7775287727655713E-2</v>
      </c>
      <c r="R67" s="98">
        <v>5.6433562378430432E-2</v>
      </c>
      <c r="S67" s="98">
        <v>5.7953255290073294E-2</v>
      </c>
      <c r="T67" s="98">
        <v>9.5321754958140811E-2</v>
      </c>
      <c r="U67" s="98">
        <v>0.19780527081619445</v>
      </c>
      <c r="V67" s="98">
        <v>0.30290317551589874</v>
      </c>
      <c r="W67" s="98">
        <v>0.26046025399245354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13.264668703491912</v>
      </c>
      <c r="D68" s="122">
        <v>11.38415622089043</v>
      </c>
      <c r="E68" s="122">
        <v>9.4095828413876212</v>
      </c>
      <c r="F68" s="122">
        <v>11.291480861202894</v>
      </c>
      <c r="G68" s="122">
        <v>12.916661458967598</v>
      </c>
      <c r="H68" s="122">
        <v>12.750190303781199</v>
      </c>
      <c r="I68" s="122">
        <v>12.42102071965482</v>
      </c>
      <c r="J68" s="122">
        <v>10.80539384863487</v>
      </c>
      <c r="K68" s="122">
        <v>17.295412630388999</v>
      </c>
      <c r="L68" s="122">
        <v>12.655909839798799</v>
      </c>
      <c r="M68" s="122">
        <v>16.013769879849502</v>
      </c>
      <c r="N68" s="122">
        <v>11.021476412677412</v>
      </c>
      <c r="O68" s="122">
        <v>8.9878224838946945</v>
      </c>
      <c r="P68" s="122">
        <v>8.3861926379542613</v>
      </c>
      <c r="Q68" s="122">
        <v>12.944313649974088</v>
      </c>
      <c r="R68" s="122">
        <v>10.253258805940284</v>
      </c>
      <c r="S68" s="122">
        <v>10.934602463578338</v>
      </c>
      <c r="T68" s="122">
        <v>11.489010038230797</v>
      </c>
      <c r="U68" s="122">
        <v>11.962415396676489</v>
      </c>
      <c r="V68" s="122">
        <v>9.4960265776944439</v>
      </c>
      <c r="W68" s="122">
        <v>13.601099438231339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7.6572463424643722</v>
      </c>
      <c r="D69" s="98">
        <v>7.7852206523518799</v>
      </c>
      <c r="E69" s="98">
        <v>7.085692002140644</v>
      </c>
      <c r="F69" s="98">
        <v>7.9447760664977309</v>
      </c>
      <c r="G69" s="98">
        <v>8.1588497493322159</v>
      </c>
      <c r="H69" s="98">
        <v>10.410864517659178</v>
      </c>
      <c r="I69" s="98">
        <v>12.413294046370675</v>
      </c>
      <c r="J69" s="98">
        <v>10.795716601750145</v>
      </c>
      <c r="K69" s="98">
        <v>17.252670905672939</v>
      </c>
      <c r="L69" s="98">
        <v>12.634133685291964</v>
      </c>
      <c r="M69" s="98">
        <v>15.817160061160488</v>
      </c>
      <c r="N69" s="98">
        <v>10.502040038054851</v>
      </c>
      <c r="O69" s="98">
        <v>8.085385243336864</v>
      </c>
      <c r="P69" s="98">
        <v>7.0600343442643183</v>
      </c>
      <c r="Q69" s="98">
        <v>10.603089196411965</v>
      </c>
      <c r="R69" s="98">
        <v>10.22689376407966</v>
      </c>
      <c r="S69" s="98">
        <v>10.916393478563082</v>
      </c>
      <c r="T69" s="98">
        <v>11.462867945533276</v>
      </c>
      <c r="U69" s="98">
        <v>11.835464771101275</v>
      </c>
      <c r="V69" s="98">
        <v>8.3235486908191625</v>
      </c>
      <c r="W69" s="98">
        <v>12.7447920327809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2.941055995840625E-3</v>
      </c>
      <c r="D70" s="98">
        <v>1.3137441868116407E-3</v>
      </c>
      <c r="E70" s="98">
        <v>3.0396411628058227E-3</v>
      </c>
      <c r="F70" s="98">
        <v>1.4327545594061074E-3</v>
      </c>
      <c r="G70" s="98">
        <v>4.2819758801954826E-4</v>
      </c>
      <c r="H70" s="98">
        <v>3.3974650760988925E-3</v>
      </c>
      <c r="I70" s="98">
        <v>7.7266732841443763E-3</v>
      </c>
      <c r="J70" s="98">
        <v>9.6772468847237773E-3</v>
      </c>
      <c r="K70" s="98">
        <v>4.2741724716060067E-2</v>
      </c>
      <c r="L70" s="98">
        <v>2.1603982640260408E-2</v>
      </c>
      <c r="M70" s="98">
        <v>1.5399340011680113E-2</v>
      </c>
      <c r="N70" s="98">
        <v>8.7818036462425867E-3</v>
      </c>
      <c r="O70" s="98">
        <v>1.7222631243349499E-2</v>
      </c>
      <c r="P70" s="98">
        <v>1.76303020928208E-2</v>
      </c>
      <c r="Q70" s="98">
        <v>3.105470583830507E-2</v>
      </c>
      <c r="R70" s="98">
        <v>2.6365041860623883E-2</v>
      </c>
      <c r="S70" s="98">
        <v>1.8043358571082212E-2</v>
      </c>
      <c r="T70" s="98">
        <v>1.7301723629386138E-2</v>
      </c>
      <c r="U70" s="98">
        <v>1.5544495037877769E-2</v>
      </c>
      <c r="V70" s="98">
        <v>1.4253836074465214E-3</v>
      </c>
      <c r="W70" s="98">
        <v>3.941441299433264E-2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1.6261834348039231E-3</v>
      </c>
      <c r="D71" s="101">
        <v>7.3605408830058634E-4</v>
      </c>
      <c r="E71" s="101">
        <v>1.717984207690872E-3</v>
      </c>
      <c r="F71" s="101">
        <v>7.6813851715245641E-4</v>
      </c>
      <c r="G71" s="101">
        <v>2.3225407133828485E-4</v>
      </c>
      <c r="H71" s="101">
        <v>1.855189551248607E-3</v>
      </c>
      <c r="I71" s="101">
        <v>4.3809654787462429E-3</v>
      </c>
      <c r="J71" s="101">
        <v>4.9876733843540978E-3</v>
      </c>
      <c r="K71" s="101">
        <v>2.2375355413187189E-2</v>
      </c>
      <c r="L71" s="101">
        <v>1.1289098400450984E-2</v>
      </c>
      <c r="M71" s="101">
        <v>7.7915109850644334E-3</v>
      </c>
      <c r="N71" s="101">
        <v>4.4672244337592574E-3</v>
      </c>
      <c r="O71" s="101">
        <v>7.4609946399483854E-3</v>
      </c>
      <c r="P71" s="101">
        <v>7.122400724284563E-3</v>
      </c>
      <c r="Q71" s="101">
        <v>1.3155771049421772E-2</v>
      </c>
      <c r="R71" s="101">
        <v>1.3033723381201548E-2</v>
      </c>
      <c r="S71" s="101">
        <v>9.234934987868846E-3</v>
      </c>
      <c r="T71" s="101">
        <v>8.3316080120526635E-3</v>
      </c>
      <c r="U71" s="101">
        <v>7.5434822123321187E-3</v>
      </c>
      <c r="V71" s="101">
        <v>6.0721819819419584E-4</v>
      </c>
      <c r="W71" s="101">
        <v>1.7857774671366698E-2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1.3148725610367016E-3</v>
      </c>
      <c r="D72" s="104">
        <v>5.7769009851105452E-4</v>
      </c>
      <c r="E72" s="104">
        <v>1.3216569551149507E-3</v>
      </c>
      <c r="F72" s="104">
        <v>6.6461604225365103E-4</v>
      </c>
      <c r="G72" s="104">
        <v>1.9594351668126341E-4</v>
      </c>
      <c r="H72" s="104">
        <v>1.5422755248502855E-3</v>
      </c>
      <c r="I72" s="104">
        <v>3.3457078053981339E-3</v>
      </c>
      <c r="J72" s="104">
        <v>4.6895735003696787E-3</v>
      </c>
      <c r="K72" s="104">
        <v>2.0366369302872878E-2</v>
      </c>
      <c r="L72" s="104">
        <v>1.0314884239809422E-2</v>
      </c>
      <c r="M72" s="104">
        <v>7.6078290266156784E-3</v>
      </c>
      <c r="N72" s="104">
        <v>4.3145792124833294E-3</v>
      </c>
      <c r="O72" s="104">
        <v>9.7616366034011144E-3</v>
      </c>
      <c r="P72" s="104">
        <v>1.0507901368536236E-2</v>
      </c>
      <c r="Q72" s="104">
        <v>1.7898934788883297E-2</v>
      </c>
      <c r="R72" s="104">
        <v>1.3331318479422337E-2</v>
      </c>
      <c r="S72" s="104">
        <v>8.808423583213364E-3</v>
      </c>
      <c r="T72" s="104">
        <v>8.9701156173334733E-3</v>
      </c>
      <c r="U72" s="104">
        <v>8.0010128255456493E-3</v>
      </c>
      <c r="V72" s="104">
        <v>8.1816540925232553E-4</v>
      </c>
      <c r="W72" s="104">
        <v>2.1556638322965945E-2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5.4408828626856431</v>
      </c>
      <c r="D73" s="101">
        <v>3.5516837942575341</v>
      </c>
      <c r="E73" s="101">
        <v>2.2348865767401578</v>
      </c>
      <c r="F73" s="101">
        <v>3.3323199124283818</v>
      </c>
      <c r="G73" s="101">
        <v>4.7264090968577266</v>
      </c>
      <c r="H73" s="101">
        <v>2.279381731286541</v>
      </c>
      <c r="I73" s="101">
        <v>0</v>
      </c>
      <c r="J73" s="101">
        <v>0</v>
      </c>
      <c r="K73" s="101">
        <v>0</v>
      </c>
      <c r="L73" s="101">
        <v>1.7217186657468724E-4</v>
      </c>
      <c r="M73" s="101">
        <v>0.16452123529978524</v>
      </c>
      <c r="N73" s="101">
        <v>0.48965858080906755</v>
      </c>
      <c r="O73" s="101">
        <v>0.77770717211214724</v>
      </c>
      <c r="P73" s="101">
        <v>1.1069471287703962</v>
      </c>
      <c r="Q73" s="101">
        <v>1.8350721222745086</v>
      </c>
      <c r="R73" s="101">
        <v>0</v>
      </c>
      <c r="S73" s="101">
        <v>1.656264441729991E-4</v>
      </c>
      <c r="T73" s="101">
        <v>7.7123790077599282E-3</v>
      </c>
      <c r="U73" s="101">
        <v>9.9622341820910496E-2</v>
      </c>
      <c r="V73" s="101">
        <v>1.03242212990118</v>
      </c>
      <c r="W73" s="101">
        <v>0.68457555333212294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0.16359844234605583</v>
      </c>
      <c r="D74" s="104">
        <v>4.5938030094203497E-2</v>
      </c>
      <c r="E74" s="104">
        <v>8.5964621344012518E-2</v>
      </c>
      <c r="F74" s="104">
        <v>1.2952127717375379E-2</v>
      </c>
      <c r="G74" s="104">
        <v>3.09744151896338E-2</v>
      </c>
      <c r="H74" s="104">
        <v>5.6546589759382468E-2</v>
      </c>
      <c r="I74" s="104">
        <v>0</v>
      </c>
      <c r="J74" s="104">
        <v>0</v>
      </c>
      <c r="K74" s="104">
        <v>0</v>
      </c>
      <c r="L74" s="104">
        <v>0</v>
      </c>
      <c r="M74" s="104">
        <v>1.6689243377548089E-2</v>
      </c>
      <c r="N74" s="104">
        <v>2.0995990167252173E-2</v>
      </c>
      <c r="O74" s="104">
        <v>0.10750743720233258</v>
      </c>
      <c r="P74" s="104">
        <v>0.20158086282672605</v>
      </c>
      <c r="Q74" s="104">
        <v>0.47509762544931072</v>
      </c>
      <c r="R74" s="104">
        <v>0</v>
      </c>
      <c r="S74" s="104">
        <v>0</v>
      </c>
      <c r="T74" s="104">
        <v>1.1279900603754576E-3</v>
      </c>
      <c r="U74" s="104">
        <v>1.1783788716424184E-2</v>
      </c>
      <c r="V74" s="104">
        <v>0.13863037336665462</v>
      </c>
      <c r="W74" s="104">
        <v>0.13231743912398164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8.5639203765480454E-2</v>
      </c>
      <c r="D75" s="98">
        <v>2.4479397413738949E-2</v>
      </c>
      <c r="E75" s="98">
        <v>4.6416374947590648E-2</v>
      </c>
      <c r="F75" s="98">
        <v>6.6381046953351E-3</v>
      </c>
      <c r="G75" s="98">
        <v>1.6135602746311931E-2</v>
      </c>
      <c r="H75" s="98">
        <v>2.9783638248641733E-2</v>
      </c>
      <c r="I75" s="98">
        <v>0</v>
      </c>
      <c r="J75" s="98">
        <v>0</v>
      </c>
      <c r="K75" s="98">
        <v>0</v>
      </c>
      <c r="L75" s="98">
        <v>0</v>
      </c>
      <c r="M75" s="98">
        <v>8.3289208205654629E-3</v>
      </c>
      <c r="N75" s="98">
        <v>1.0619632118888025E-2</v>
      </c>
      <c r="O75" s="98">
        <v>4.6818864529188688E-2</v>
      </c>
      <c r="P75" s="98">
        <v>8.3000786633138077E-2</v>
      </c>
      <c r="Q75" s="98">
        <v>0.20699648361704043</v>
      </c>
      <c r="R75" s="98">
        <v>0</v>
      </c>
      <c r="S75" s="98">
        <v>0</v>
      </c>
      <c r="T75" s="98">
        <v>5.6281757578702642E-4</v>
      </c>
      <c r="U75" s="98">
        <v>5.9309423908045292E-3</v>
      </c>
      <c r="V75" s="98">
        <v>6.1600811477113049E-2</v>
      </c>
      <c r="W75" s="98">
        <v>6.2222093516408845E-2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7.795923858057538E-2</v>
      </c>
      <c r="D76" s="98">
        <v>2.1458632680464548E-2</v>
      </c>
      <c r="E76" s="98">
        <v>3.954824639642187E-2</v>
      </c>
      <c r="F76" s="98">
        <v>6.3140230220402778E-3</v>
      </c>
      <c r="G76" s="98">
        <v>1.4838812443321867E-2</v>
      </c>
      <c r="H76" s="98">
        <v>2.6762951510740735E-2</v>
      </c>
      <c r="I76" s="98">
        <v>0</v>
      </c>
      <c r="J76" s="98">
        <v>0</v>
      </c>
      <c r="K76" s="98">
        <v>0</v>
      </c>
      <c r="L76" s="98">
        <v>0</v>
      </c>
      <c r="M76" s="98">
        <v>8.3603225569826266E-3</v>
      </c>
      <c r="N76" s="98">
        <v>1.0376358048364148E-2</v>
      </c>
      <c r="O76" s="98">
        <v>6.0688572673143898E-2</v>
      </c>
      <c r="P76" s="98">
        <v>0.11858007619358799</v>
      </c>
      <c r="Q76" s="98">
        <v>0.2681011418322703</v>
      </c>
      <c r="R76" s="98">
        <v>0</v>
      </c>
      <c r="S76" s="98">
        <v>0</v>
      </c>
      <c r="T76" s="98">
        <v>5.6517248458843119E-4</v>
      </c>
      <c r="U76" s="98">
        <v>5.8528463256196537E-3</v>
      </c>
      <c r="V76" s="98">
        <v>7.7029561889541562E-2</v>
      </c>
      <c r="W76" s="98">
        <v>7.0095345607572787E-2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2.2181246410428854</v>
      </c>
      <c r="D77" s="122">
        <v>1.8811876343415186</v>
      </c>
      <c r="E77" s="122">
        <v>1.714236700190602</v>
      </c>
      <c r="F77" s="122">
        <v>1.9215797662979512</v>
      </c>
      <c r="G77" s="122">
        <v>2.273091580103257</v>
      </c>
      <c r="H77" s="122">
        <v>2.1288060237469022</v>
      </c>
      <c r="I77" s="122">
        <v>2.1716303327988875</v>
      </c>
      <c r="J77" s="122">
        <v>1.4754873068594963</v>
      </c>
      <c r="K77" s="122">
        <v>2.4399116039022659</v>
      </c>
      <c r="L77" s="122">
        <v>1.9163813314170286</v>
      </c>
      <c r="M77" s="122">
        <v>2.4248689769790119</v>
      </c>
      <c r="N77" s="122">
        <v>1.6928271089705769</v>
      </c>
      <c r="O77" s="122">
        <v>1.4329741203072097</v>
      </c>
      <c r="P77" s="122">
        <v>1.3628657471073904</v>
      </c>
      <c r="Q77" s="122">
        <v>2.2529766687449966</v>
      </c>
      <c r="R77" s="122">
        <v>1.799939713721848</v>
      </c>
      <c r="S77" s="122">
        <v>1.9030769391507754</v>
      </c>
      <c r="T77" s="122">
        <v>1.9781254395815644</v>
      </c>
      <c r="U77" s="122">
        <v>1.9842219972403821</v>
      </c>
      <c r="V77" s="122">
        <v>1.9608154650235954</v>
      </c>
      <c r="W77" s="122">
        <v>2.583747990277816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0.66636623242919246</v>
      </c>
      <c r="D78" s="98">
        <v>0.66254365653561553</v>
      </c>
      <c r="E78" s="98">
        <v>0.65067799605967169</v>
      </c>
      <c r="F78" s="98">
        <v>0.78544903366895602</v>
      </c>
      <c r="G78" s="98">
        <v>0.94600649976567863</v>
      </c>
      <c r="H78" s="98">
        <v>0.9701513042033949</v>
      </c>
      <c r="I78" s="98">
        <v>1.0437005887488056</v>
      </c>
      <c r="J78" s="98">
        <v>0.7948438201268091</v>
      </c>
      <c r="K78" s="98">
        <v>1.1547930297305544</v>
      </c>
      <c r="L78" s="98">
        <v>1.1114845568264649</v>
      </c>
      <c r="M78" s="98">
        <v>1.201966197243229</v>
      </c>
      <c r="N78" s="98">
        <v>0.93167367897014086</v>
      </c>
      <c r="O78" s="98">
        <v>0.76376317770393176</v>
      </c>
      <c r="P78" s="98">
        <v>0.61082334233544688</v>
      </c>
      <c r="Q78" s="98">
        <v>0.78682104052920643</v>
      </c>
      <c r="R78" s="98">
        <v>0.80059466173837923</v>
      </c>
      <c r="S78" s="98">
        <v>0.64312144079544697</v>
      </c>
      <c r="T78" s="98">
        <v>0.65168893109919834</v>
      </c>
      <c r="U78" s="98">
        <v>0.65538900889950769</v>
      </c>
      <c r="V78" s="98">
        <v>0.8701022445275155</v>
      </c>
      <c r="W78" s="98">
        <v>1.1262021140256435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1.5517584086136931</v>
      </c>
      <c r="D79" s="33">
        <v>1.2186439778059031</v>
      </c>
      <c r="E79" s="33">
        <v>1.0635587041309302</v>
      </c>
      <c r="F79" s="33">
        <v>1.1361307326289953</v>
      </c>
      <c r="G79" s="33">
        <v>1.3270850803375784</v>
      </c>
      <c r="H79" s="33">
        <v>1.1586547195435071</v>
      </c>
      <c r="I79" s="33">
        <v>1.127929744050082</v>
      </c>
      <c r="J79" s="33">
        <v>0.68064348673268715</v>
      </c>
      <c r="K79" s="33">
        <v>1.2851185741717115</v>
      </c>
      <c r="L79" s="33">
        <v>0.80489677459056375</v>
      </c>
      <c r="M79" s="33">
        <v>1.222902779735783</v>
      </c>
      <c r="N79" s="33">
        <v>0.76115343000043589</v>
      </c>
      <c r="O79" s="33">
        <v>0.66921094260327807</v>
      </c>
      <c r="P79" s="33">
        <v>0.7520424047719434</v>
      </c>
      <c r="Q79" s="33">
        <v>1.4661556282157902</v>
      </c>
      <c r="R79" s="33">
        <v>0.9993450519834689</v>
      </c>
      <c r="S79" s="33">
        <v>1.2599554983553283</v>
      </c>
      <c r="T79" s="33">
        <v>1.3264365084823659</v>
      </c>
      <c r="U79" s="33">
        <v>1.3288329883408743</v>
      </c>
      <c r="V79" s="33">
        <v>1.0907132204960799</v>
      </c>
      <c r="W79" s="33">
        <v>1.4575458762521727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4.9556439038568056</v>
      </c>
      <c r="D81" s="117">
        <f t="shared" si="28"/>
        <v>7.3120059765770211</v>
      </c>
      <c r="E81" s="117">
        <f t="shared" si="28"/>
        <v>10.85226724706488</v>
      </c>
      <c r="F81" s="117">
        <f t="shared" si="28"/>
        <v>9.1586001696853714</v>
      </c>
      <c r="G81" s="117">
        <f t="shared" si="28"/>
        <v>15.351423794050008</v>
      </c>
      <c r="H81" s="117">
        <f t="shared" si="28"/>
        <v>18.823662163294539</v>
      </c>
      <c r="I81" s="117">
        <f t="shared" si="28"/>
        <v>41.031661445868465</v>
      </c>
      <c r="J81" s="117">
        <f t="shared" si="28"/>
        <v>30.412607112783828</v>
      </c>
      <c r="K81" s="117">
        <f t="shared" si="28"/>
        <v>28.020216847564107</v>
      </c>
      <c r="L81" s="117">
        <f t="shared" si="28"/>
        <v>29.432465695118466</v>
      </c>
      <c r="M81" s="117">
        <f t="shared" si="28"/>
        <v>13.721613350482443</v>
      </c>
      <c r="N81" s="117">
        <f t="shared" si="28"/>
        <v>10.819050655445277</v>
      </c>
      <c r="O81" s="117">
        <f t="shared" si="28"/>
        <v>8.6131729809930313</v>
      </c>
      <c r="P81" s="117">
        <f t="shared" si="28"/>
        <v>10.215967518686243</v>
      </c>
      <c r="Q81" s="117">
        <f t="shared" si="28"/>
        <v>13.75476240067994</v>
      </c>
      <c r="R81" s="117">
        <f t="shared" ref="R81:V81" si="29">R82+R85+R87+R100</f>
        <v>14.537639207124943</v>
      </c>
      <c r="S81" s="117">
        <f t="shared" si="29"/>
        <v>8.5067482634399152</v>
      </c>
      <c r="T81" s="117">
        <f t="shared" si="29"/>
        <v>8.0101038732896672</v>
      </c>
      <c r="U81" s="117">
        <f t="shared" si="29"/>
        <v>9.8145665627351075</v>
      </c>
      <c r="V81" s="117">
        <f t="shared" si="29"/>
        <v>10.334298163283949</v>
      </c>
      <c r="W81" s="117">
        <f t="shared" ref="W81" si="30">W82+W85+W87+W100</f>
        <v>12.832739691492158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4.4735630867907004</v>
      </c>
      <c r="D82" s="122">
        <f t="shared" si="31"/>
        <v>6.4424005341980237</v>
      </c>
      <c r="E82" s="122">
        <f t="shared" si="31"/>
        <v>9.6655380366005623</v>
      </c>
      <c r="F82" s="122">
        <f t="shared" si="31"/>
        <v>7.9918957937635424</v>
      </c>
      <c r="G82" s="122">
        <f t="shared" si="31"/>
        <v>13.03750313307194</v>
      </c>
      <c r="H82" s="122">
        <f t="shared" si="31"/>
        <v>15.404129781463748</v>
      </c>
      <c r="I82" s="122">
        <f t="shared" si="31"/>
        <v>34.987708399721939</v>
      </c>
      <c r="J82" s="122">
        <f t="shared" si="31"/>
        <v>26.048301207846997</v>
      </c>
      <c r="K82" s="122">
        <f t="shared" si="31"/>
        <v>23.532321316879731</v>
      </c>
      <c r="L82" s="122">
        <f t="shared" si="31"/>
        <v>25.527158269774702</v>
      </c>
      <c r="M82" s="122">
        <f t="shared" si="31"/>
        <v>11.243882150119941</v>
      </c>
      <c r="N82" s="122">
        <f t="shared" si="31"/>
        <v>8.9384917366739174</v>
      </c>
      <c r="O82" s="122">
        <f t="shared" si="31"/>
        <v>7.2596539331347101</v>
      </c>
      <c r="P82" s="122">
        <f t="shared" si="31"/>
        <v>8.015508624106177</v>
      </c>
      <c r="Q82" s="122">
        <f t="shared" si="31"/>
        <v>11.096349588290011</v>
      </c>
      <c r="R82" s="122">
        <f t="shared" ref="R82:V82" si="32">SUM(R83:R84)</f>
        <v>11.775658806088202</v>
      </c>
      <c r="S82" s="122">
        <f t="shared" si="32"/>
        <v>6.7494099278982524</v>
      </c>
      <c r="T82" s="122">
        <f t="shared" si="32"/>
        <v>6.2403261883095098</v>
      </c>
      <c r="U82" s="122">
        <f t="shared" si="32"/>
        <v>7.5165241760315196</v>
      </c>
      <c r="V82" s="122">
        <f t="shared" si="32"/>
        <v>7.6995528248384471</v>
      </c>
      <c r="W82" s="122">
        <f t="shared" ref="W82" si="33">SUM(W83:W84)</f>
        <v>9.8360684081632535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4.4491808727078732</v>
      </c>
      <c r="D83" s="98">
        <v>6.4074639953691293</v>
      </c>
      <c r="E83" s="98">
        <v>9.6130068619229903</v>
      </c>
      <c r="F83" s="98">
        <v>7.9476426647831362</v>
      </c>
      <c r="G83" s="98">
        <v>12.965096884291246</v>
      </c>
      <c r="H83" s="98">
        <v>15.318913429738593</v>
      </c>
      <c r="I83" s="98">
        <v>34.793279899624146</v>
      </c>
      <c r="J83" s="98">
        <v>25.900787191246227</v>
      </c>
      <c r="K83" s="98">
        <v>23.398282592721856</v>
      </c>
      <c r="L83" s="98">
        <v>25.381263546930203</v>
      </c>
      <c r="M83" s="98">
        <v>11.179486267408155</v>
      </c>
      <c r="N83" s="98">
        <v>8.8870596729477978</v>
      </c>
      <c r="O83" s="98">
        <v>7.2178142158326981</v>
      </c>
      <c r="P83" s="98">
        <v>7.9692526936214332</v>
      </c>
      <c r="Q83" s="98">
        <v>11.032133620062003</v>
      </c>
      <c r="R83" s="98">
        <v>11.706712475769468</v>
      </c>
      <c r="S83" s="98">
        <v>6.7094322252910867</v>
      </c>
      <c r="T83" s="98">
        <v>6.2028065084347004</v>
      </c>
      <c r="U83" s="98">
        <v>7.4706346672957942</v>
      </c>
      <c r="V83" s="98">
        <v>7.6526830478293064</v>
      </c>
      <c r="W83" s="98">
        <v>9.7750594329225287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2.4382214082827119E-2</v>
      </c>
      <c r="D84" s="98">
        <v>3.4936538828894199E-2</v>
      </c>
      <c r="E84" s="98">
        <v>5.2531174677571194E-2</v>
      </c>
      <c r="F84" s="98">
        <v>4.4253128980406252E-2</v>
      </c>
      <c r="G84" s="98">
        <v>7.2406248780694585E-2</v>
      </c>
      <c r="H84" s="98">
        <v>8.5216351725154807E-2</v>
      </c>
      <c r="I84" s="98">
        <v>0.19442850009779231</v>
      </c>
      <c r="J84" s="98">
        <v>0.1475140166007694</v>
      </c>
      <c r="K84" s="98">
        <v>0.13403872415787516</v>
      </c>
      <c r="L84" s="98">
        <v>0.14589472284449909</v>
      </c>
      <c r="M84" s="98">
        <v>6.4395882711786173E-2</v>
      </c>
      <c r="N84" s="98">
        <v>5.1432063726119477E-2</v>
      </c>
      <c r="O84" s="98">
        <v>4.1839717302011935E-2</v>
      </c>
      <c r="P84" s="98">
        <v>4.6255930484744377E-2</v>
      </c>
      <c r="Q84" s="98">
        <v>6.4215968228007361E-2</v>
      </c>
      <c r="R84" s="98">
        <v>6.8946330318734636E-2</v>
      </c>
      <c r="S84" s="98">
        <v>3.9977702607166071E-2</v>
      </c>
      <c r="T84" s="98">
        <v>3.7519679874809808E-2</v>
      </c>
      <c r="U84" s="98">
        <v>4.5889508735725018E-2</v>
      </c>
      <c r="V84" s="98">
        <v>4.6869777009140919E-2</v>
      </c>
      <c r="W84" s="98">
        <v>6.1008975240725405E-2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1.1329285992708114E-3</v>
      </c>
      <c r="D85" s="122">
        <f t="shared" si="34"/>
        <v>6.7961425972810875E-4</v>
      </c>
      <c r="E85" s="122">
        <f t="shared" si="34"/>
        <v>3.041653012232234E-3</v>
      </c>
      <c r="F85" s="122">
        <f t="shared" si="34"/>
        <v>1.2220875589536171E-3</v>
      </c>
      <c r="G85" s="122">
        <f t="shared" si="34"/>
        <v>1.486841570788568E-2</v>
      </c>
      <c r="H85" s="122">
        <f t="shared" si="34"/>
        <v>5.5868496554691144E-2</v>
      </c>
      <c r="I85" s="122">
        <f t="shared" si="34"/>
        <v>2.7850289129076538E-2</v>
      </c>
      <c r="J85" s="122">
        <f t="shared" si="34"/>
        <v>1.7944809127132835E-2</v>
      </c>
      <c r="K85" s="122">
        <f t="shared" si="34"/>
        <v>4.9762315834261201E-3</v>
      </c>
      <c r="L85" s="122">
        <f t="shared" si="34"/>
        <v>2.2385089624940971E-2</v>
      </c>
      <c r="M85" s="122">
        <f t="shared" si="34"/>
        <v>2.2713337938511601E-3</v>
      </c>
      <c r="N85" s="122">
        <f t="shared" si="34"/>
        <v>1.0059619024128144E-2</v>
      </c>
      <c r="O85" s="122">
        <f t="shared" si="34"/>
        <v>1.1057217555450716E-2</v>
      </c>
      <c r="P85" s="122">
        <f t="shared" si="34"/>
        <v>1.0253074780546489E-2</v>
      </c>
      <c r="Q85" s="122">
        <f t="shared" si="34"/>
        <v>8.2150600461930925E-3</v>
      </c>
      <c r="R85" s="122">
        <f t="shared" si="34"/>
        <v>1.2941097807924037E-2</v>
      </c>
      <c r="S85" s="122">
        <f t="shared" si="34"/>
        <v>7.741537138234918E-3</v>
      </c>
      <c r="T85" s="122">
        <f t="shared" si="34"/>
        <v>1.2059219192441576E-2</v>
      </c>
      <c r="U85" s="122">
        <f t="shared" si="34"/>
        <v>3.1382378054188614E-2</v>
      </c>
      <c r="V85" s="122">
        <f t="shared" si="34"/>
        <v>6.4536390859457282E-2</v>
      </c>
      <c r="W85" s="122">
        <f t="shared" si="34"/>
        <v>4.8375362565180942E-2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1.1329285992708114E-3</v>
      </c>
      <c r="D86" s="98">
        <v>6.7961425972810875E-4</v>
      </c>
      <c r="E86" s="98">
        <v>3.041653012232234E-3</v>
      </c>
      <c r="F86" s="98">
        <v>1.2220875589536171E-3</v>
      </c>
      <c r="G86" s="98">
        <v>1.486841570788568E-2</v>
      </c>
      <c r="H86" s="98">
        <v>5.5868496554691144E-2</v>
      </c>
      <c r="I86" s="98">
        <v>2.7850289129076538E-2</v>
      </c>
      <c r="J86" s="98">
        <v>1.7944809127132835E-2</v>
      </c>
      <c r="K86" s="98">
        <v>4.9762315834261201E-3</v>
      </c>
      <c r="L86" s="98">
        <v>2.2385089624940971E-2</v>
      </c>
      <c r="M86" s="98">
        <v>2.2713337938511601E-3</v>
      </c>
      <c r="N86" s="98">
        <v>1.0059619024128144E-2</v>
      </c>
      <c r="O86" s="98">
        <v>1.1057217555450716E-2</v>
      </c>
      <c r="P86" s="98">
        <v>1.0253074780546489E-2</v>
      </c>
      <c r="Q86" s="98">
        <v>8.2150600461930925E-3</v>
      </c>
      <c r="R86" s="98">
        <v>1.2941097807924037E-2</v>
      </c>
      <c r="S86" s="98">
        <v>7.741537138234918E-3</v>
      </c>
      <c r="T86" s="98">
        <v>1.2059219192441576E-2</v>
      </c>
      <c r="U86" s="98">
        <v>3.1382378054188614E-2</v>
      </c>
      <c r="V86" s="98">
        <v>6.4536390859457282E-2</v>
      </c>
      <c r="W86" s="98">
        <v>4.8375362565180942E-2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0.41137272978339551</v>
      </c>
      <c r="D87" s="122">
        <v>0.74615398451328796</v>
      </c>
      <c r="E87" s="122">
        <v>1.0063651796779891</v>
      </c>
      <c r="F87" s="122">
        <v>0.99956302602122904</v>
      </c>
      <c r="G87" s="122">
        <v>1.9671116641906439</v>
      </c>
      <c r="H87" s="122">
        <v>2.9004949748280673</v>
      </c>
      <c r="I87" s="122">
        <v>5.1999127184949767</v>
      </c>
      <c r="J87" s="122">
        <v>3.7962152747334938</v>
      </c>
      <c r="K87" s="122">
        <v>3.9076194193996328</v>
      </c>
      <c r="L87" s="122">
        <v>3.3923074499798447</v>
      </c>
      <c r="M87" s="122">
        <v>2.1732310599960156</v>
      </c>
      <c r="N87" s="122">
        <v>1.6407041823721933</v>
      </c>
      <c r="O87" s="122">
        <v>1.1714733906855177</v>
      </c>
      <c r="P87" s="122">
        <v>1.9099024608980968</v>
      </c>
      <c r="Q87" s="122">
        <v>2.2869563129448647</v>
      </c>
      <c r="R87" s="122">
        <v>2.3783629718829014</v>
      </c>
      <c r="S87" s="122">
        <v>1.5121145225832258</v>
      </c>
      <c r="T87" s="122">
        <v>1.5224852214152509</v>
      </c>
      <c r="U87" s="122">
        <v>1.968486799027223</v>
      </c>
      <c r="V87" s="122">
        <v>2.1998638146542069</v>
      </c>
      <c r="W87" s="122">
        <v>2.5191024734806815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1.2073983926228831E-3</v>
      </c>
      <c r="D88" s="98">
        <v>3.4872291967182924E-3</v>
      </c>
      <c r="E88" s="98">
        <v>6.6481071901137254E-3</v>
      </c>
      <c r="F88" s="98">
        <v>7.6438700617590793E-3</v>
      </c>
      <c r="G88" s="98">
        <v>1.6532622087854491E-2</v>
      </c>
      <c r="H88" s="98">
        <v>2.5122106699705667E-2</v>
      </c>
      <c r="I88" s="98">
        <v>7.1256614191437972E-2</v>
      </c>
      <c r="J88" s="98">
        <v>5.885734525281712E-2</v>
      </c>
      <c r="K88" s="98">
        <v>4.3227251174691443E-2</v>
      </c>
      <c r="L88" s="98">
        <v>3.6316286234692456E-2</v>
      </c>
      <c r="M88" s="98">
        <v>1.5079181904986333E-2</v>
      </c>
      <c r="N88" s="98">
        <v>1.0396890547202374E-2</v>
      </c>
      <c r="O88" s="98">
        <v>7.0966773606298845E-3</v>
      </c>
      <c r="P88" s="98">
        <v>4.1181055108602338E-3</v>
      </c>
      <c r="Q88" s="98">
        <v>1.1939782581816822E-2</v>
      </c>
      <c r="R88" s="98">
        <v>2.8438169772272565E-2</v>
      </c>
      <c r="S88" s="98">
        <v>3.6311713798531577E-2</v>
      </c>
      <c r="T88" s="98">
        <v>3.6248382053625267E-2</v>
      </c>
      <c r="U88" s="98">
        <v>3.9459959376778167E-2</v>
      </c>
      <c r="V88" s="98">
        <v>2.4480132917448556E-2</v>
      </c>
      <c r="W88" s="98">
        <v>3.3080984614210267E-2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1.3423426129887458E-4</v>
      </c>
      <c r="K89" s="98">
        <v>1.3516715564066523E-4</v>
      </c>
      <c r="L89" s="98">
        <v>1.4991415919453485E-4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1.3051168753595448E-4</v>
      </c>
      <c r="S89" s="98">
        <v>1.3560001195888553E-4</v>
      </c>
      <c r="T89" s="98">
        <v>1.4377239588474127E-4</v>
      </c>
      <c r="U89" s="98">
        <v>0</v>
      </c>
      <c r="V89" s="98">
        <v>0</v>
      </c>
      <c r="W89" s="98">
        <v>1.2147961284805821E-4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6.5259277615890054E-5</v>
      </c>
      <c r="K90" s="101">
        <v>6.6292513962553867E-5</v>
      </c>
      <c r="L90" s="101">
        <v>7.3696390973208704E-5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6.3275241870626561E-5</v>
      </c>
      <c r="S90" s="101">
        <v>6.810583395115447E-5</v>
      </c>
      <c r="T90" s="101">
        <v>6.7767153370871454E-5</v>
      </c>
      <c r="U90" s="101">
        <v>0</v>
      </c>
      <c r="V90" s="101">
        <v>0</v>
      </c>
      <c r="W90" s="101">
        <v>5.3369895444115304E-5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6.8974983682984508E-5</v>
      </c>
      <c r="K91" s="104">
        <v>6.8874641678111381E-5</v>
      </c>
      <c r="L91" s="104">
        <v>7.6217768221326131E-5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6.7236445665327929E-5</v>
      </c>
      <c r="S91" s="104">
        <v>6.7494178007731047E-5</v>
      </c>
      <c r="T91" s="104">
        <v>7.6005242513869814E-5</v>
      </c>
      <c r="U91" s="104">
        <v>0</v>
      </c>
      <c r="V91" s="104">
        <v>0</v>
      </c>
      <c r="W91" s="104">
        <v>6.8109717403942914E-5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3.936696741375538E-2</v>
      </c>
      <c r="D92" s="101">
        <v>7.9997465035247323E-2</v>
      </c>
      <c r="E92" s="101">
        <v>0.22755117427724161</v>
      </c>
      <c r="F92" s="101">
        <v>0.33926017761013444</v>
      </c>
      <c r="G92" s="101">
        <v>0.43880222504429817</v>
      </c>
      <c r="H92" s="101">
        <v>0.36642355860176257</v>
      </c>
      <c r="I92" s="101">
        <v>0.34942852015083337</v>
      </c>
      <c r="J92" s="101">
        <v>0.24181737754899904</v>
      </c>
      <c r="K92" s="101">
        <v>0.42202397206725378</v>
      </c>
      <c r="L92" s="101">
        <v>0.41707565626070725</v>
      </c>
      <c r="M92" s="101">
        <v>0.38122890967006395</v>
      </c>
      <c r="N92" s="101">
        <v>0.2393702819911436</v>
      </c>
      <c r="O92" s="101">
        <v>0.13653334791338972</v>
      </c>
      <c r="P92" s="101">
        <v>0.22465657991133139</v>
      </c>
      <c r="Q92" s="101">
        <v>0.19702107075640782</v>
      </c>
      <c r="R92" s="101">
        <v>0.2244390337506697</v>
      </c>
      <c r="S92" s="101">
        <v>0.14450529094807349</v>
      </c>
      <c r="T92" s="101">
        <v>0.1544587446150418</v>
      </c>
      <c r="U92" s="101">
        <v>0.21197315393353527</v>
      </c>
      <c r="V92" s="101">
        <v>0.2153998684313771</v>
      </c>
      <c r="W92" s="101">
        <v>0.20422267555881907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1.3067836404735082E-4</v>
      </c>
      <c r="F93" s="104">
        <v>0</v>
      </c>
      <c r="G93" s="104">
        <v>1.4357849986696734E-4</v>
      </c>
      <c r="H93" s="104">
        <v>1.5378648380196964E-4</v>
      </c>
      <c r="I93" s="104">
        <v>3.1164585373236284E-4</v>
      </c>
      <c r="J93" s="104">
        <v>1.4166879933321362E-4</v>
      </c>
      <c r="K93" s="104">
        <v>9.218341182633845E-4</v>
      </c>
      <c r="L93" s="104">
        <v>6.0328496051896096E-4</v>
      </c>
      <c r="M93" s="104">
        <v>4.4125809271477838E-4</v>
      </c>
      <c r="N93" s="104">
        <v>1.4648731374835379E-4</v>
      </c>
      <c r="O93" s="104">
        <v>2.783285507636627E-4</v>
      </c>
      <c r="P93" s="104">
        <v>4.4100457709530448E-4</v>
      </c>
      <c r="Q93" s="104">
        <v>4.0092157783701418E-4</v>
      </c>
      <c r="R93" s="104">
        <v>7.4007876966253414E-4</v>
      </c>
      <c r="S93" s="104">
        <v>2.8386313272524895E-4</v>
      </c>
      <c r="T93" s="104">
        <v>2.6842656205165283E-4</v>
      </c>
      <c r="U93" s="104">
        <v>2.7431104886205E-4</v>
      </c>
      <c r="V93" s="104">
        <v>3.7523507696416445E-4</v>
      </c>
      <c r="W93" s="104">
        <v>6.421384068270111E-4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7.4171891794333873E-5</v>
      </c>
      <c r="F94" s="98">
        <v>0</v>
      </c>
      <c r="G94" s="98">
        <v>7.8693371183190846E-5</v>
      </c>
      <c r="H94" s="98">
        <v>8.5086357867749138E-5</v>
      </c>
      <c r="I94" s="98">
        <v>1.7944304525559747E-4</v>
      </c>
      <c r="J94" s="98">
        <v>7.4413430716790515E-5</v>
      </c>
      <c r="K94" s="98">
        <v>4.9264347546768418E-4</v>
      </c>
      <c r="L94" s="98">
        <v>3.2283477507315803E-4</v>
      </c>
      <c r="M94" s="98">
        <v>2.2948729034113572E-4</v>
      </c>
      <c r="N94" s="98">
        <v>7.6538336677103587E-5</v>
      </c>
      <c r="O94" s="98">
        <v>1.2420450749146296E-4</v>
      </c>
      <c r="P94" s="98">
        <v>1.8359610108200752E-4</v>
      </c>
      <c r="Q94" s="98">
        <v>1.743300149862188E-4</v>
      </c>
      <c r="R94" s="98">
        <v>3.7370900212292923E-4</v>
      </c>
      <c r="S94" s="98">
        <v>1.4801680882046595E-4</v>
      </c>
      <c r="T94" s="98">
        <v>1.3147344965445306E-4</v>
      </c>
      <c r="U94" s="98">
        <v>1.3523070603721092E-4</v>
      </c>
      <c r="V94" s="98">
        <v>1.6258764874118526E-4</v>
      </c>
      <c r="W94" s="98">
        <v>2.9506789774880058E-4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5.6506472253016956E-5</v>
      </c>
      <c r="F95" s="98">
        <v>0</v>
      </c>
      <c r="G95" s="98">
        <v>6.4885128683776498E-5</v>
      </c>
      <c r="H95" s="98">
        <v>6.8700125934220506E-5</v>
      </c>
      <c r="I95" s="98">
        <v>1.322028084767654E-4</v>
      </c>
      <c r="J95" s="98">
        <v>6.7255368616423103E-5</v>
      </c>
      <c r="K95" s="98">
        <v>4.2919064279570032E-4</v>
      </c>
      <c r="L95" s="98">
        <v>2.8045018544580288E-4</v>
      </c>
      <c r="M95" s="98">
        <v>2.1177080237364267E-4</v>
      </c>
      <c r="N95" s="98">
        <v>6.9948977071250217E-5</v>
      </c>
      <c r="O95" s="98">
        <v>1.5412404327219974E-4</v>
      </c>
      <c r="P95" s="98">
        <v>2.5740847601329696E-4</v>
      </c>
      <c r="Q95" s="98">
        <v>2.2659156285079535E-4</v>
      </c>
      <c r="R95" s="98">
        <v>3.6636976753960497E-4</v>
      </c>
      <c r="S95" s="98">
        <v>1.3584632390478297E-4</v>
      </c>
      <c r="T95" s="98">
        <v>1.3695311239719977E-4</v>
      </c>
      <c r="U95" s="98">
        <v>1.3908034282483905E-4</v>
      </c>
      <c r="V95" s="98">
        <v>2.1264742822297918E-4</v>
      </c>
      <c r="W95" s="98">
        <v>3.4707050907821046E-4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0.35992475149480208</v>
      </c>
      <c r="D96" s="101">
        <v>0.65418074124217607</v>
      </c>
      <c r="E96" s="101">
        <v>0.74346462510578226</v>
      </c>
      <c r="F96" s="101">
        <v>0.65017321646418269</v>
      </c>
      <c r="G96" s="101">
        <v>1.5018087544456127</v>
      </c>
      <c r="H96" s="101">
        <v>2.4481078951444699</v>
      </c>
      <c r="I96" s="101">
        <v>4.3631054599958832</v>
      </c>
      <c r="J96" s="101">
        <v>3.2094217437289569</v>
      </c>
      <c r="K96" s="101">
        <v>2.6684829679940139</v>
      </c>
      <c r="L96" s="101">
        <v>2.6560953856476996</v>
      </c>
      <c r="M96" s="101">
        <v>1.613282797628129</v>
      </c>
      <c r="N96" s="101">
        <v>1.3338014063518431</v>
      </c>
      <c r="O96" s="101">
        <v>0.90278455383540512</v>
      </c>
      <c r="P96" s="101">
        <v>1.4218530042545836</v>
      </c>
      <c r="Q96" s="101">
        <v>1.6502993430661788</v>
      </c>
      <c r="R96" s="101">
        <v>1.758816954371871</v>
      </c>
      <c r="S96" s="101">
        <v>1.0633217715906542</v>
      </c>
      <c r="T96" s="101">
        <v>1.1665383482162837</v>
      </c>
      <c r="U96" s="101">
        <v>1.5344112159614829</v>
      </c>
      <c r="V96" s="101">
        <v>1.7276594257529125</v>
      </c>
      <c r="W96" s="101">
        <v>1.9116757483444085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1.0873612482215189E-2</v>
      </c>
      <c r="D97" s="104">
        <v>8.4885490391462953E-3</v>
      </c>
      <c r="E97" s="104">
        <v>2.8570594740804155E-2</v>
      </c>
      <c r="F97" s="104">
        <v>2.4857618851528498E-3</v>
      </c>
      <c r="G97" s="104">
        <v>9.824484113011598E-3</v>
      </c>
      <c r="H97" s="104">
        <v>6.0687627898327143E-2</v>
      </c>
      <c r="I97" s="104">
        <v>0.41581047830309037</v>
      </c>
      <c r="J97" s="104">
        <v>0.28584290514208854</v>
      </c>
      <c r="K97" s="104">
        <v>0.77282822688976993</v>
      </c>
      <c r="L97" s="104">
        <v>0.2820669227170316</v>
      </c>
      <c r="M97" s="104">
        <v>0.16319891270012188</v>
      </c>
      <c r="N97" s="104">
        <v>5.6989116168255916E-2</v>
      </c>
      <c r="O97" s="104">
        <v>0.12478048302532949</v>
      </c>
      <c r="P97" s="104">
        <v>0.25883376664422608</v>
      </c>
      <c r="Q97" s="104">
        <v>0.42729519496262425</v>
      </c>
      <c r="R97" s="104">
        <v>0.36579822353088981</v>
      </c>
      <c r="S97" s="104">
        <v>0.26755628310128232</v>
      </c>
      <c r="T97" s="104">
        <v>0.16482754757236373</v>
      </c>
      <c r="U97" s="104">
        <v>0.18236815870656475</v>
      </c>
      <c r="V97" s="104">
        <v>0.23194915247550452</v>
      </c>
      <c r="W97" s="104">
        <v>0.36935944694356854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5.692031670213202E-3</v>
      </c>
      <c r="D98" s="98">
        <v>4.5233669134082831E-3</v>
      </c>
      <c r="E98" s="98">
        <v>1.5426618732581594E-2</v>
      </c>
      <c r="F98" s="98">
        <v>1.2739796890037058E-3</v>
      </c>
      <c r="G98" s="98">
        <v>5.1179004305482775E-3</v>
      </c>
      <c r="H98" s="98">
        <v>3.1964763271900849E-2</v>
      </c>
      <c r="I98" s="98">
        <v>0.22876058535477267</v>
      </c>
      <c r="J98" s="98">
        <v>0.14291579241861468</v>
      </c>
      <c r="K98" s="98">
        <v>0.39438522845307866</v>
      </c>
      <c r="L98" s="98">
        <v>0.14435899144587502</v>
      </c>
      <c r="M98" s="98">
        <v>8.1445922450283564E-2</v>
      </c>
      <c r="N98" s="98">
        <v>2.88247157512675E-2</v>
      </c>
      <c r="O98" s="98">
        <v>5.4341175668197163E-2</v>
      </c>
      <c r="P98" s="98">
        <v>0.10657463182482488</v>
      </c>
      <c r="Q98" s="98">
        <v>0.18616932202107531</v>
      </c>
      <c r="R98" s="98">
        <v>0.18595918788106389</v>
      </c>
      <c r="S98" s="98">
        <v>0.14124460471169084</v>
      </c>
      <c r="T98" s="98">
        <v>8.2241718261879246E-2</v>
      </c>
      <c r="U98" s="98">
        <v>9.1788394143403437E-2</v>
      </c>
      <c r="V98" s="98">
        <v>0.10306728364735489</v>
      </c>
      <c r="W98" s="98">
        <v>0.17369077123203172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5.1815808120019881E-3</v>
      </c>
      <c r="D99" s="98">
        <v>3.9651821257380131E-3</v>
      </c>
      <c r="E99" s="98">
        <v>1.3143976008222561E-2</v>
      </c>
      <c r="F99" s="98">
        <v>1.2117821961491442E-3</v>
      </c>
      <c r="G99" s="98">
        <v>4.7065836824633214E-3</v>
      </c>
      <c r="H99" s="98">
        <v>2.8722864626426294E-2</v>
      </c>
      <c r="I99" s="98">
        <v>0.18704989294831767</v>
      </c>
      <c r="J99" s="98">
        <v>0.14292711272347386</v>
      </c>
      <c r="K99" s="98">
        <v>0.37844299843669121</v>
      </c>
      <c r="L99" s="98">
        <v>0.13770793127115658</v>
      </c>
      <c r="M99" s="98">
        <v>8.1752990249838314E-2</v>
      </c>
      <c r="N99" s="98">
        <v>2.8164400416988412E-2</v>
      </c>
      <c r="O99" s="98">
        <v>7.0439307357132316E-2</v>
      </c>
      <c r="P99" s="98">
        <v>0.15225913481940118</v>
      </c>
      <c r="Q99" s="98">
        <v>0.24112587294154897</v>
      </c>
      <c r="R99" s="98">
        <v>0.17983903564982592</v>
      </c>
      <c r="S99" s="98">
        <v>0.12631167838959145</v>
      </c>
      <c r="T99" s="98">
        <v>8.2585829310484499E-2</v>
      </c>
      <c r="U99" s="98">
        <v>9.0579764563161316E-2</v>
      </c>
      <c r="V99" s="98">
        <v>0.12888186882814964</v>
      </c>
      <c r="W99" s="98">
        <v>0.19566867571153682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6.957515868343904E-2</v>
      </c>
      <c r="D100" s="122">
        <v>0.12277184360598047</v>
      </c>
      <c r="E100" s="122">
        <v>0.17732237777409729</v>
      </c>
      <c r="F100" s="122">
        <v>0.16591926234164672</v>
      </c>
      <c r="G100" s="122">
        <v>0.33194058107953833</v>
      </c>
      <c r="H100" s="122">
        <v>0.46316891044803132</v>
      </c>
      <c r="I100" s="122">
        <v>0.81619003852247429</v>
      </c>
      <c r="J100" s="122">
        <v>0.55014582107620358</v>
      </c>
      <c r="K100" s="122">
        <v>0.57529987970131458</v>
      </c>
      <c r="L100" s="122">
        <v>0.49061488573897916</v>
      </c>
      <c r="M100" s="122">
        <v>0.30222880657263568</v>
      </c>
      <c r="N100" s="122">
        <v>0.22979511737503894</v>
      </c>
      <c r="O100" s="122">
        <v>0.17098843961735127</v>
      </c>
      <c r="P100" s="122">
        <v>0.28030335890142249</v>
      </c>
      <c r="Q100" s="122">
        <v>0.36324143939887171</v>
      </c>
      <c r="R100" s="122">
        <v>0.37067633134591477</v>
      </c>
      <c r="S100" s="122">
        <v>0.23748227582020204</v>
      </c>
      <c r="T100" s="122">
        <v>0.23523324437246534</v>
      </c>
      <c r="U100" s="122">
        <v>0.29817320962217586</v>
      </c>
      <c r="V100" s="122">
        <v>0.37034513293183635</v>
      </c>
      <c r="W100" s="122">
        <v>0.42919344728304093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3.9554510699338127E-3</v>
      </c>
      <c r="D102" s="98">
        <v>8.0868899519239649E-3</v>
      </c>
      <c r="E102" s="98">
        <v>1.1195815842990434E-2</v>
      </c>
      <c r="F102" s="98">
        <v>1.1316761951038305E-2</v>
      </c>
      <c r="G102" s="98">
        <v>2.2329387198571547E-2</v>
      </c>
      <c r="H102" s="98">
        <v>3.988937096030875E-2</v>
      </c>
      <c r="I102" s="98">
        <v>8.2841883897588647E-2</v>
      </c>
      <c r="J102" s="98">
        <v>5.1962636355066372E-2</v>
      </c>
      <c r="K102" s="98">
        <v>5.919105050612581E-2</v>
      </c>
      <c r="L102" s="98">
        <v>4.1089744807419122E-2</v>
      </c>
      <c r="M102" s="98">
        <v>2.8090500274957405E-2</v>
      </c>
      <c r="N102" s="98">
        <v>2.0182374704668007E-2</v>
      </c>
      <c r="O102" s="98">
        <v>1.4803182469122574E-2</v>
      </c>
      <c r="P102" s="98">
        <v>2.9775460528438349E-2</v>
      </c>
      <c r="Q102" s="98">
        <v>3.310133540128235E-2</v>
      </c>
      <c r="R102" s="98">
        <v>3.8032902225321338E-2</v>
      </c>
      <c r="S102" s="98">
        <v>2.3510438212192529E-2</v>
      </c>
      <c r="T102" s="98">
        <v>2.0929873098637294E-2</v>
      </c>
      <c r="U102" s="98">
        <v>2.6508489310902796E-2</v>
      </c>
      <c r="V102" s="98">
        <v>2.2030148846291498E-2</v>
      </c>
      <c r="W102" s="98">
        <v>3.258723888571595E-2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6.5619707613505232E-2</v>
      </c>
      <c r="D103" s="33">
        <v>0.1146849536540565</v>
      </c>
      <c r="E103" s="33">
        <v>0.16612656193110686</v>
      </c>
      <c r="F103" s="33">
        <v>0.15460250039060841</v>
      </c>
      <c r="G103" s="33">
        <v>0.30961119388096681</v>
      </c>
      <c r="H103" s="33">
        <v>0.42327953948772257</v>
      </c>
      <c r="I103" s="33">
        <v>0.73334815462488567</v>
      </c>
      <c r="J103" s="33">
        <v>0.49818318472113715</v>
      </c>
      <c r="K103" s="33">
        <v>0.51610882919518875</v>
      </c>
      <c r="L103" s="33">
        <v>0.44952514093156004</v>
      </c>
      <c r="M103" s="33">
        <v>0.27413830629767827</v>
      </c>
      <c r="N103" s="33">
        <v>0.20961274267037094</v>
      </c>
      <c r="O103" s="33">
        <v>0.1561852571482287</v>
      </c>
      <c r="P103" s="33">
        <v>0.25052789837298417</v>
      </c>
      <c r="Q103" s="33">
        <v>0.33014010399758936</v>
      </c>
      <c r="R103" s="33">
        <v>0.33264342912059341</v>
      </c>
      <c r="S103" s="33">
        <v>0.2139718376080095</v>
      </c>
      <c r="T103" s="33">
        <v>0.21430337127382804</v>
      </c>
      <c r="U103" s="33">
        <v>0.27166472031127309</v>
      </c>
      <c r="V103" s="33">
        <v>0.34831498408554484</v>
      </c>
      <c r="W103" s="33">
        <v>0.39660620839732497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0.28271292811078352</v>
      </c>
      <c r="D124" s="117">
        <f t="shared" si="42"/>
        <v>0.45691250518617937</v>
      </c>
      <c r="E124" s="117">
        <f t="shared" si="42"/>
        <v>0.34210797092867301</v>
      </c>
      <c r="F124" s="117">
        <f t="shared" si="42"/>
        <v>0.44985972044669725</v>
      </c>
      <c r="G124" s="117">
        <f t="shared" si="42"/>
        <v>0.39127935197338781</v>
      </c>
      <c r="H124" s="117">
        <f t="shared" si="42"/>
        <v>0.43182794313288941</v>
      </c>
      <c r="I124" s="117">
        <f t="shared" si="42"/>
        <v>0.4818599773551856</v>
      </c>
      <c r="J124" s="117">
        <f t="shared" si="42"/>
        <v>0.42461057129982327</v>
      </c>
      <c r="K124" s="117">
        <f t="shared" si="42"/>
        <v>0.30069787361214595</v>
      </c>
      <c r="L124" s="117">
        <f t="shared" si="42"/>
        <v>0.44775840251472121</v>
      </c>
      <c r="M124" s="117">
        <f t="shared" si="42"/>
        <v>0.7122709205761667</v>
      </c>
      <c r="N124" s="117">
        <f t="shared" si="42"/>
        <v>0.45669870490180264</v>
      </c>
      <c r="O124" s="117">
        <f t="shared" si="42"/>
        <v>0.3200069868108773</v>
      </c>
      <c r="P124" s="117">
        <f t="shared" si="42"/>
        <v>0.24359756948122094</v>
      </c>
      <c r="Q124" s="117">
        <f t="shared" si="42"/>
        <v>8.5821552806966545E-2</v>
      </c>
      <c r="R124" s="117">
        <f t="shared" ref="R124:V124" si="43">R125+R128+R130+R139</f>
        <v>0.13953328705528464</v>
      </c>
      <c r="S124" s="117">
        <f t="shared" si="43"/>
        <v>0.19001277038943437</v>
      </c>
      <c r="T124" s="117">
        <f t="shared" si="43"/>
        <v>0.36603182757930108</v>
      </c>
      <c r="U124" s="117">
        <f t="shared" si="43"/>
        <v>0.35151691977293315</v>
      </c>
      <c r="V124" s="117">
        <f t="shared" si="43"/>
        <v>0.34321330833558072</v>
      </c>
      <c r="W124" s="117">
        <f t="shared" ref="W124" si="44">W125+W128+W130+W139</f>
        <v>0.27432566909722822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0.24298971807948538</v>
      </c>
      <c r="D125" s="122">
        <f t="shared" si="45"/>
        <v>0.39346313701256308</v>
      </c>
      <c r="E125" s="122">
        <f t="shared" si="45"/>
        <v>0.29358774944888427</v>
      </c>
      <c r="F125" s="122">
        <f t="shared" si="45"/>
        <v>0.380188584007571</v>
      </c>
      <c r="G125" s="122">
        <f t="shared" si="45"/>
        <v>0.32411061532962149</v>
      </c>
      <c r="H125" s="122">
        <f t="shared" si="45"/>
        <v>0.35292712691715428</v>
      </c>
      <c r="I125" s="122">
        <f t="shared" si="45"/>
        <v>0.39769133632833614</v>
      </c>
      <c r="J125" s="122">
        <f t="shared" si="45"/>
        <v>0.35242799300986483</v>
      </c>
      <c r="K125" s="122">
        <f t="shared" si="45"/>
        <v>0.24302349289318179</v>
      </c>
      <c r="L125" s="122">
        <f t="shared" si="45"/>
        <v>0.35989990329255861</v>
      </c>
      <c r="M125" s="122">
        <f t="shared" si="45"/>
        <v>0.58209450826960119</v>
      </c>
      <c r="N125" s="122">
        <f t="shared" si="45"/>
        <v>0.37110921523757634</v>
      </c>
      <c r="O125" s="122">
        <f t="shared" si="45"/>
        <v>0.25511155459273693</v>
      </c>
      <c r="P125" s="122">
        <f t="shared" si="45"/>
        <v>0.19253390894479588</v>
      </c>
      <c r="Q125" s="122">
        <f t="shared" si="45"/>
        <v>6.7213992690503696E-2</v>
      </c>
      <c r="R125" s="122">
        <f t="shared" ref="R125:V125" si="46">SUM(R126:R127)</f>
        <v>0.10770203704580417</v>
      </c>
      <c r="S125" s="122">
        <f t="shared" si="46"/>
        <v>0.14583562953473583</v>
      </c>
      <c r="T125" s="122">
        <f t="shared" si="46"/>
        <v>0.27917047729676575</v>
      </c>
      <c r="U125" s="122">
        <f t="shared" si="46"/>
        <v>0.26213620843290913</v>
      </c>
      <c r="V125" s="122">
        <f t="shared" si="46"/>
        <v>0.25638432344395773</v>
      </c>
      <c r="W125" s="122">
        <f t="shared" ref="W125" si="47">SUM(W126:W127)</f>
        <v>0.2035577080723131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0.24206937932219907</v>
      </c>
      <c r="D126" s="98">
        <v>0.39200659711432256</v>
      </c>
      <c r="E126" s="98">
        <v>0.29251752349248822</v>
      </c>
      <c r="F126" s="98">
        <v>0.37880084175475542</v>
      </c>
      <c r="G126" s="98">
        <v>0.32294416575026352</v>
      </c>
      <c r="H126" s="98">
        <v>0.35168302963403175</v>
      </c>
      <c r="I126" s="98">
        <v>0.39630614513597562</v>
      </c>
      <c r="J126" s="98">
        <v>0.35119696561961528</v>
      </c>
      <c r="K126" s="98">
        <v>0.24218289726451805</v>
      </c>
      <c r="L126" s="98">
        <v>0.35866945629705954</v>
      </c>
      <c r="M126" s="98">
        <v>0.58012490623565816</v>
      </c>
      <c r="N126" s="98">
        <v>0.36985893432612293</v>
      </c>
      <c r="O126" s="98">
        <v>0.25425505902080847</v>
      </c>
      <c r="P126" s="98">
        <v>0.19188838908369232</v>
      </c>
      <c r="Q126" s="98">
        <v>6.6989088809626327E-2</v>
      </c>
      <c r="R126" s="98">
        <v>0.10734160526022621</v>
      </c>
      <c r="S126" s="98">
        <v>0.1453484481142277</v>
      </c>
      <c r="T126" s="98">
        <v>0.27823630952748923</v>
      </c>
      <c r="U126" s="98">
        <v>0.26125597204672885</v>
      </c>
      <c r="V126" s="98">
        <v>0.25553383451139766</v>
      </c>
      <c r="W126" s="98">
        <v>0.20287433410654512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9.2033875728632342E-4</v>
      </c>
      <c r="D127" s="98">
        <v>1.456539898240521E-3</v>
      </c>
      <c r="E127" s="98">
        <v>1.0702259563960411E-3</v>
      </c>
      <c r="F127" s="98">
        <v>1.3877422528155844E-3</v>
      </c>
      <c r="G127" s="98">
        <v>1.1664495793579752E-3</v>
      </c>
      <c r="H127" s="98">
        <v>1.2440972831225194E-3</v>
      </c>
      <c r="I127" s="98">
        <v>1.3851911923605333E-3</v>
      </c>
      <c r="J127" s="98">
        <v>1.2310273902495542E-3</v>
      </c>
      <c r="K127" s="98">
        <v>8.4059562866372868E-4</v>
      </c>
      <c r="L127" s="98">
        <v>1.2304469954990765E-3</v>
      </c>
      <c r="M127" s="98">
        <v>1.9696020339430523E-3</v>
      </c>
      <c r="N127" s="98">
        <v>1.2502809114533857E-3</v>
      </c>
      <c r="O127" s="98">
        <v>8.5649557192845965E-4</v>
      </c>
      <c r="P127" s="98">
        <v>6.4551986110356042E-4</v>
      </c>
      <c r="Q127" s="98">
        <v>2.2490388087736287E-4</v>
      </c>
      <c r="R127" s="98">
        <v>3.6043178557795602E-4</v>
      </c>
      <c r="S127" s="98">
        <v>4.8718142050811807E-4</v>
      </c>
      <c r="T127" s="98">
        <v>9.3416776927651322E-4</v>
      </c>
      <c r="U127" s="98">
        <v>8.8023638618026231E-4</v>
      </c>
      <c r="V127" s="98">
        <v>8.5048893256006188E-4</v>
      </c>
      <c r="W127" s="98">
        <v>6.8337396576796769E-4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1.0490079622877883E-4</v>
      </c>
      <c r="D128" s="122">
        <f t="shared" si="48"/>
        <v>4.8543875694864908E-5</v>
      </c>
      <c r="E128" s="122">
        <f t="shared" si="48"/>
        <v>1.2673554217634307E-4</v>
      </c>
      <c r="F128" s="122">
        <f t="shared" si="48"/>
        <v>8.5261922717694212E-5</v>
      </c>
      <c r="G128" s="122">
        <f t="shared" si="48"/>
        <v>4.4383330471300529E-4</v>
      </c>
      <c r="H128" s="122">
        <f t="shared" si="48"/>
        <v>1.2799197377936112E-3</v>
      </c>
      <c r="I128" s="122">
        <f t="shared" si="48"/>
        <v>3.8338647768640269E-4</v>
      </c>
      <c r="J128" s="122">
        <f t="shared" si="48"/>
        <v>2.9858251459455629E-4</v>
      </c>
      <c r="K128" s="122">
        <f t="shared" si="48"/>
        <v>6.724637274900164E-5</v>
      </c>
      <c r="L128" s="122">
        <f t="shared" si="48"/>
        <v>4.8953476316968328E-4</v>
      </c>
      <c r="M128" s="122">
        <f t="shared" si="48"/>
        <v>1.0324244517505274E-4</v>
      </c>
      <c r="N128" s="122">
        <f t="shared" si="48"/>
        <v>4.5874484149118573E-4</v>
      </c>
      <c r="O128" s="122">
        <f t="shared" si="48"/>
        <v>5.3250056216051593E-4</v>
      </c>
      <c r="P128" s="122">
        <f t="shared" si="48"/>
        <v>2.3462413685461071E-4</v>
      </c>
      <c r="Q128" s="122">
        <f t="shared" si="48"/>
        <v>6.7336557755681085E-5</v>
      </c>
      <c r="R128" s="122">
        <f t="shared" si="48"/>
        <v>1.4411022057821867E-4</v>
      </c>
      <c r="S128" s="122">
        <f t="shared" si="48"/>
        <v>1.8947818170505042E-4</v>
      </c>
      <c r="T128" s="122">
        <f t="shared" si="48"/>
        <v>5.882545947532476E-4</v>
      </c>
      <c r="U128" s="122">
        <f t="shared" si="48"/>
        <v>1.2183515587725071E-3</v>
      </c>
      <c r="V128" s="122">
        <f t="shared" si="48"/>
        <v>2.1125221468383496E-3</v>
      </c>
      <c r="W128" s="122">
        <f t="shared" si="48"/>
        <v>1.150055789285434E-3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1.0490079622877883E-4</v>
      </c>
      <c r="D129" s="98">
        <v>4.8543875694864908E-5</v>
      </c>
      <c r="E129" s="98">
        <v>1.2673554217634307E-4</v>
      </c>
      <c r="F129" s="98">
        <v>8.5261922717694212E-5</v>
      </c>
      <c r="G129" s="98">
        <v>4.4383330471300529E-4</v>
      </c>
      <c r="H129" s="98">
        <v>1.2799197377936112E-3</v>
      </c>
      <c r="I129" s="98">
        <v>3.8338647768640269E-4</v>
      </c>
      <c r="J129" s="98">
        <v>2.9858251459455629E-4</v>
      </c>
      <c r="K129" s="98">
        <v>6.724637274900164E-5</v>
      </c>
      <c r="L129" s="98">
        <v>4.8953476316968328E-4</v>
      </c>
      <c r="M129" s="98">
        <v>1.0324244517505274E-4</v>
      </c>
      <c r="N129" s="98">
        <v>4.5874484149118573E-4</v>
      </c>
      <c r="O129" s="98">
        <v>5.3250056216051593E-4</v>
      </c>
      <c r="P129" s="98">
        <v>2.3462413685461071E-4</v>
      </c>
      <c r="Q129" s="98">
        <v>6.7336557755681085E-5</v>
      </c>
      <c r="R129" s="98">
        <v>1.4411022057821867E-4</v>
      </c>
      <c r="S129" s="98">
        <v>1.8947818170505042E-4</v>
      </c>
      <c r="T129" s="98">
        <v>5.882545947532476E-4</v>
      </c>
      <c r="U129" s="98">
        <v>1.2183515587725071E-3</v>
      </c>
      <c r="V129" s="98">
        <v>2.1125221468383496E-3</v>
      </c>
      <c r="W129" s="98">
        <v>1.150055789285434E-3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3.3833935340843724E-2</v>
      </c>
      <c r="D130" s="122">
        <v>5.4355253695653721E-2</v>
      </c>
      <c r="E130" s="122">
        <v>4.1021811102589276E-2</v>
      </c>
      <c r="F130" s="122">
        <v>5.9368315188003999E-2</v>
      </c>
      <c r="G130" s="122">
        <v>5.6916379427858405E-2</v>
      </c>
      <c r="H130" s="122">
        <v>6.6816199056765946E-2</v>
      </c>
      <c r="I130" s="122">
        <v>7.2334181059938954E-2</v>
      </c>
      <c r="J130" s="122">
        <v>6.2736399122555214E-2</v>
      </c>
      <c r="K130" s="122">
        <v>5.011323525758319E-2</v>
      </c>
      <c r="L130" s="122">
        <v>7.6169632633501377E-2</v>
      </c>
      <c r="M130" s="122">
        <v>0.11388430414166846</v>
      </c>
      <c r="N130" s="122">
        <v>7.4593051041715375E-2</v>
      </c>
      <c r="O130" s="122">
        <v>5.6116631135626115E-2</v>
      </c>
      <c r="P130" s="122">
        <v>4.4269928793521041E-2</v>
      </c>
      <c r="Q130" s="122">
        <v>1.6000446285992252E-2</v>
      </c>
      <c r="R130" s="122">
        <v>2.7399698811207331E-2</v>
      </c>
      <c r="S130" s="122">
        <v>3.8015260236975768E-2</v>
      </c>
      <c r="T130" s="122">
        <v>7.4779092978867978E-2</v>
      </c>
      <c r="U130" s="122">
        <v>7.6606504122788383E-2</v>
      </c>
      <c r="V130" s="122">
        <v>7.2554242230809793E-2</v>
      </c>
      <c r="W130" s="122">
        <v>5.9499094227281661E-2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3.2845425115187794E-2</v>
      </c>
      <c r="D135" s="101">
        <v>5.360626407455258E-2</v>
      </c>
      <c r="E135" s="101">
        <v>3.9504788372989055E-2</v>
      </c>
      <c r="F135" s="101">
        <v>5.9106656042198433E-2</v>
      </c>
      <c r="G135" s="101">
        <v>5.6507025923149587E-2</v>
      </c>
      <c r="H135" s="101">
        <v>6.5245460452338658E-2</v>
      </c>
      <c r="I135" s="101">
        <v>6.6018444370771562E-2</v>
      </c>
      <c r="J135" s="101">
        <v>5.7549183078906996E-2</v>
      </c>
      <c r="K135" s="101">
        <v>3.8931524684887579E-2</v>
      </c>
      <c r="L135" s="101">
        <v>6.8868746629874883E-2</v>
      </c>
      <c r="M135" s="101">
        <v>0.10335092922305204</v>
      </c>
      <c r="N135" s="101">
        <v>7.1593623874965068E-2</v>
      </c>
      <c r="O135" s="101">
        <v>4.9345597173011339E-2</v>
      </c>
      <c r="P135" s="101">
        <v>3.751774357671514E-2</v>
      </c>
      <c r="Q135" s="101">
        <v>1.2655669808789714E-2</v>
      </c>
      <c r="R135" s="101">
        <v>2.2682488425697613E-2</v>
      </c>
      <c r="S135" s="101">
        <v>3.0309639283658835E-2</v>
      </c>
      <c r="T135" s="101">
        <v>6.547317498077046E-2</v>
      </c>
      <c r="U135" s="101">
        <v>6.8470078580495489E-2</v>
      </c>
      <c r="V135" s="101">
        <v>6.3954024623804367E-2</v>
      </c>
      <c r="W135" s="101">
        <v>4.987367431040618E-2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9.8851022565592641E-4</v>
      </c>
      <c r="D136" s="104">
        <v>7.4898962110114386E-4</v>
      </c>
      <c r="E136" s="104">
        <v>1.5170227296002208E-3</v>
      </c>
      <c r="F136" s="104">
        <v>2.6165914580556323E-4</v>
      </c>
      <c r="G136" s="104">
        <v>4.0935350470881662E-4</v>
      </c>
      <c r="H136" s="104">
        <v>1.5707386044272907E-3</v>
      </c>
      <c r="I136" s="104">
        <v>6.3157366891673896E-3</v>
      </c>
      <c r="J136" s="104">
        <v>5.1872160436482158E-3</v>
      </c>
      <c r="K136" s="104">
        <v>1.1181710572695612E-2</v>
      </c>
      <c r="L136" s="104">
        <v>7.3008860036265014E-3</v>
      </c>
      <c r="M136" s="104">
        <v>1.0533374918616417E-2</v>
      </c>
      <c r="N136" s="104">
        <v>2.9994271667503109E-3</v>
      </c>
      <c r="O136" s="104">
        <v>6.771033962614777E-3</v>
      </c>
      <c r="P136" s="104">
        <v>6.752185216805897E-3</v>
      </c>
      <c r="Q136" s="104">
        <v>3.3447764772025386E-3</v>
      </c>
      <c r="R136" s="104">
        <v>4.7172103855097165E-3</v>
      </c>
      <c r="S136" s="104">
        <v>7.7056209533169304E-3</v>
      </c>
      <c r="T136" s="104">
        <v>9.3059179980975251E-3</v>
      </c>
      <c r="U136" s="104">
        <v>8.1364255422928869E-3</v>
      </c>
      <c r="V136" s="104">
        <v>8.6002176070054254E-3</v>
      </c>
      <c r="W136" s="104">
        <v>9.6254199168754832E-3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5.1745742456483655E-4</v>
      </c>
      <c r="D137" s="98">
        <v>3.9912061000661324E-4</v>
      </c>
      <c r="E137" s="98">
        <v>8.1911249907512887E-4</v>
      </c>
      <c r="F137" s="98">
        <v>1.3410312515828486E-4</v>
      </c>
      <c r="G137" s="98">
        <v>2.1324585127284489E-4</v>
      </c>
      <c r="H137" s="98">
        <v>8.2732328468449259E-4</v>
      </c>
      <c r="I137" s="98">
        <v>3.4746397634246632E-3</v>
      </c>
      <c r="J137" s="98">
        <v>2.5935053065460163E-3</v>
      </c>
      <c r="K137" s="98">
        <v>5.7061858318197241E-3</v>
      </c>
      <c r="L137" s="98">
        <v>3.736519440112245E-3</v>
      </c>
      <c r="M137" s="98">
        <v>5.2567778949470538E-3</v>
      </c>
      <c r="N137" s="98">
        <v>1.5170903026982892E-3</v>
      </c>
      <c r="O137" s="98">
        <v>2.948745966491318E-3</v>
      </c>
      <c r="P137" s="98">
        <v>2.7802077867345623E-3</v>
      </c>
      <c r="Q137" s="98">
        <v>1.4572941058401199E-3</v>
      </c>
      <c r="R137" s="98">
        <v>2.3980669011626063E-3</v>
      </c>
      <c r="S137" s="98">
        <v>4.067844615696696E-3</v>
      </c>
      <c r="T137" s="98">
        <v>4.6432450002429687E-3</v>
      </c>
      <c r="U137" s="98">
        <v>4.0951745079364603E-3</v>
      </c>
      <c r="V137" s="98">
        <v>3.8215318231171985E-3</v>
      </c>
      <c r="W137" s="98">
        <v>4.5263404594865801E-3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4.7105280109108986E-4</v>
      </c>
      <c r="D138" s="98">
        <v>3.4986901109453067E-4</v>
      </c>
      <c r="E138" s="98">
        <v>6.9791023052509201E-4</v>
      </c>
      <c r="F138" s="98">
        <v>1.2755602064727837E-4</v>
      </c>
      <c r="G138" s="98">
        <v>1.9610765343597175E-4</v>
      </c>
      <c r="H138" s="98">
        <v>7.4341531974279819E-4</v>
      </c>
      <c r="I138" s="98">
        <v>2.8410969257427264E-3</v>
      </c>
      <c r="J138" s="98">
        <v>2.5937107371021995E-3</v>
      </c>
      <c r="K138" s="98">
        <v>5.4755247408758883E-3</v>
      </c>
      <c r="L138" s="98">
        <v>3.5643665635142563E-3</v>
      </c>
      <c r="M138" s="98">
        <v>5.2765970236693634E-3</v>
      </c>
      <c r="N138" s="98">
        <v>1.4823368640520217E-3</v>
      </c>
      <c r="O138" s="98">
        <v>3.8222879961234595E-3</v>
      </c>
      <c r="P138" s="98">
        <v>3.9719774300713351E-3</v>
      </c>
      <c r="Q138" s="98">
        <v>1.8874823713624189E-3</v>
      </c>
      <c r="R138" s="98">
        <v>2.3191434843471102E-3</v>
      </c>
      <c r="S138" s="98">
        <v>3.637776337620234E-3</v>
      </c>
      <c r="T138" s="98">
        <v>4.6626729978545564E-3</v>
      </c>
      <c r="U138" s="98">
        <v>4.0412510343564275E-3</v>
      </c>
      <c r="V138" s="98">
        <v>4.7786857838882273E-3</v>
      </c>
      <c r="W138" s="98">
        <v>5.0990794573889031E-3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5.7843738942256464E-3</v>
      </c>
      <c r="D139" s="122">
        <v>9.0455706022676656E-3</v>
      </c>
      <c r="E139" s="122">
        <v>7.3716748350230862E-3</v>
      </c>
      <c r="F139" s="122">
        <v>1.0217559328404586E-2</v>
      </c>
      <c r="G139" s="122">
        <v>9.8085239111949316E-3</v>
      </c>
      <c r="H139" s="122">
        <v>1.0804697421175576E-2</v>
      </c>
      <c r="I139" s="122">
        <v>1.145107348922415E-2</v>
      </c>
      <c r="J139" s="122">
        <v>9.1475966528086084E-3</v>
      </c>
      <c r="K139" s="122">
        <v>7.4938990886319621E-3</v>
      </c>
      <c r="L139" s="122">
        <v>1.1199331825491491E-2</v>
      </c>
      <c r="M139" s="122">
        <v>1.6188865719722001E-2</v>
      </c>
      <c r="N139" s="122">
        <v>1.053769378101977E-2</v>
      </c>
      <c r="O139" s="122">
        <v>8.2463005203537408E-3</v>
      </c>
      <c r="P139" s="122">
        <v>6.5591076060494162E-3</v>
      </c>
      <c r="Q139" s="122">
        <v>2.5397772727149275E-3</v>
      </c>
      <c r="R139" s="122">
        <v>4.2874409776949415E-3</v>
      </c>
      <c r="S139" s="122">
        <v>5.9724024360177175E-3</v>
      </c>
      <c r="T139" s="122">
        <v>1.1494002708914099E-2</v>
      </c>
      <c r="U139" s="122">
        <v>1.1555855658463111E-2</v>
      </c>
      <c r="V139" s="122">
        <v>1.2162220513974864E-2</v>
      </c>
      <c r="W139" s="122">
        <v>1.0118811008348067E-2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3.1392468808998515E-4</v>
      </c>
      <c r="D140" s="98">
        <v>5.9324675322994323E-4</v>
      </c>
      <c r="E140" s="98">
        <v>4.5200498744992439E-4</v>
      </c>
      <c r="F140" s="98">
        <v>6.9215669425310735E-4</v>
      </c>
      <c r="G140" s="98">
        <v>6.4673529995862723E-4</v>
      </c>
      <c r="H140" s="98">
        <v>9.2106895645473132E-4</v>
      </c>
      <c r="I140" s="98">
        <v>1.1500976729576884E-3</v>
      </c>
      <c r="J140" s="98">
        <v>8.57176595163211E-4</v>
      </c>
      <c r="K140" s="98">
        <v>7.6129968496624833E-4</v>
      </c>
      <c r="L140" s="98">
        <v>9.4354228817036486E-4</v>
      </c>
      <c r="M140" s="98">
        <v>1.5151294646686842E-3</v>
      </c>
      <c r="N140" s="98">
        <v>9.1738066839400039E-4</v>
      </c>
      <c r="O140" s="98">
        <v>7.2653656290172139E-4</v>
      </c>
      <c r="P140" s="98">
        <v>6.9245257042879879E-4</v>
      </c>
      <c r="Q140" s="98">
        <v>2.2194381974039888E-4</v>
      </c>
      <c r="R140" s="98">
        <v>4.4027402397967712E-4</v>
      </c>
      <c r="S140" s="98">
        <v>5.9856844104592011E-4</v>
      </c>
      <c r="T140" s="98">
        <v>1.0201667705310633E-3</v>
      </c>
      <c r="U140" s="98">
        <v>1.0234937957877529E-3</v>
      </c>
      <c r="V140" s="98">
        <v>7.2015345411354089E-4</v>
      </c>
      <c r="W140" s="98">
        <v>7.5148768918841804E-4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5.4704492061356611E-3</v>
      </c>
      <c r="D141" s="33">
        <v>8.4523238490377232E-3</v>
      </c>
      <c r="E141" s="33">
        <v>6.9196698475731616E-3</v>
      </c>
      <c r="F141" s="33">
        <v>9.5254026341514784E-3</v>
      </c>
      <c r="G141" s="33">
        <v>9.1617886112363035E-3</v>
      </c>
      <c r="H141" s="33">
        <v>9.8836284647208436E-3</v>
      </c>
      <c r="I141" s="33">
        <v>1.0300975816266461E-2</v>
      </c>
      <c r="J141" s="33">
        <v>8.2904200576453969E-3</v>
      </c>
      <c r="K141" s="33">
        <v>6.7325994036657134E-3</v>
      </c>
      <c r="L141" s="33">
        <v>1.0255789537321126E-2</v>
      </c>
      <c r="M141" s="33">
        <v>1.4673736255053315E-2</v>
      </c>
      <c r="N141" s="33">
        <v>9.6203131126257699E-3</v>
      </c>
      <c r="O141" s="33">
        <v>7.5197639574520201E-3</v>
      </c>
      <c r="P141" s="33">
        <v>5.8666550356206177E-3</v>
      </c>
      <c r="Q141" s="33">
        <v>2.3178334529745286E-3</v>
      </c>
      <c r="R141" s="33">
        <v>3.8471669537152647E-3</v>
      </c>
      <c r="S141" s="33">
        <v>5.3738339949717974E-3</v>
      </c>
      <c r="T141" s="33">
        <v>1.0473835938383035E-2</v>
      </c>
      <c r="U141" s="33">
        <v>1.0532361862675359E-2</v>
      </c>
      <c r="V141" s="33">
        <v>1.1442067059861323E-2</v>
      </c>
      <c r="W141" s="33">
        <v>9.3673233191596487E-3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0.76508827211921315</v>
      </c>
      <c r="D143" s="117">
        <f t="shared" si="49"/>
        <v>1.444473464467265</v>
      </c>
      <c r="E143" s="117">
        <f t="shared" si="49"/>
        <v>1.3079730969067105</v>
      </c>
      <c r="F143" s="117">
        <f t="shared" si="49"/>
        <v>1.1839263428299598</v>
      </c>
      <c r="G143" s="117">
        <f t="shared" si="49"/>
        <v>0.97587946617320853</v>
      </c>
      <c r="H143" s="117">
        <f t="shared" si="49"/>
        <v>0.51500331216171291</v>
      </c>
      <c r="I143" s="117">
        <f t="shared" si="49"/>
        <v>0.4872372974088206</v>
      </c>
      <c r="J143" s="117">
        <f t="shared" si="49"/>
        <v>0.46401677319055484</v>
      </c>
      <c r="K143" s="117">
        <f t="shared" si="49"/>
        <v>0.79495108284770633</v>
      </c>
      <c r="L143" s="117">
        <f t="shared" si="49"/>
        <v>1.0015473260147849</v>
      </c>
      <c r="M143" s="117">
        <f t="shared" si="49"/>
        <v>1.297014301152716</v>
      </c>
      <c r="N143" s="117">
        <f t="shared" si="49"/>
        <v>1.0327638860556956</v>
      </c>
      <c r="O143" s="117">
        <f t="shared" si="49"/>
        <v>1.1281248981125618</v>
      </c>
      <c r="P143" s="117">
        <f t="shared" si="49"/>
        <v>3.120236887672788</v>
      </c>
      <c r="Q143" s="117">
        <f t="shared" si="49"/>
        <v>2.4420114878161785</v>
      </c>
      <c r="R143" s="117">
        <f t="shared" ref="R143:V143" si="50">R144+R146+R148+R157</f>
        <v>2.5499423811163848</v>
      </c>
      <c r="S143" s="117">
        <f t="shared" si="50"/>
        <v>2.2243544264840405</v>
      </c>
      <c r="T143" s="117">
        <f t="shared" si="50"/>
        <v>2.7644756610502226</v>
      </c>
      <c r="U143" s="117">
        <f t="shared" si="50"/>
        <v>3.2957856593401509</v>
      </c>
      <c r="V143" s="117">
        <f t="shared" si="50"/>
        <v>3.1208922545767774</v>
      </c>
      <c r="W143" s="117">
        <f t="shared" ref="W143" si="51">W144+W146+W148+W157</f>
        <v>3.8336527644240674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0.58250959891115239</v>
      </c>
      <c r="D144" s="122">
        <f t="shared" si="52"/>
        <v>1.0846713738203158</v>
      </c>
      <c r="E144" s="122">
        <f t="shared" si="52"/>
        <v>0.94743016055821971</v>
      </c>
      <c r="F144" s="122">
        <f t="shared" si="52"/>
        <v>0.84122222137643021</v>
      </c>
      <c r="G144" s="122">
        <f t="shared" si="52"/>
        <v>0.66811739282924776</v>
      </c>
      <c r="H144" s="122">
        <f t="shared" si="52"/>
        <v>0.32146755393477333</v>
      </c>
      <c r="I144" s="122">
        <f t="shared" si="52"/>
        <v>0.29096067801720815</v>
      </c>
      <c r="J144" s="122">
        <f t="shared" si="52"/>
        <v>0.28983254483163962</v>
      </c>
      <c r="K144" s="122">
        <f t="shared" si="52"/>
        <v>0.46486490196906494</v>
      </c>
      <c r="L144" s="122">
        <f t="shared" si="52"/>
        <v>0.59236513879828345</v>
      </c>
      <c r="M144" s="122">
        <f t="shared" si="52"/>
        <v>0.71471783578305992</v>
      </c>
      <c r="N144" s="122">
        <f t="shared" si="52"/>
        <v>0.54281727267707924</v>
      </c>
      <c r="O144" s="122">
        <f t="shared" si="52"/>
        <v>0.5752036174316093</v>
      </c>
      <c r="P144" s="122">
        <f t="shared" si="52"/>
        <v>1.4730980937124141</v>
      </c>
      <c r="Q144" s="122">
        <f t="shared" si="52"/>
        <v>1.1452983162719059</v>
      </c>
      <c r="R144" s="122">
        <f t="shared" si="52"/>
        <v>1.1884978043878898</v>
      </c>
      <c r="S144" s="122">
        <f t="shared" si="52"/>
        <v>1.003592258395309</v>
      </c>
      <c r="T144" s="122">
        <f t="shared" si="52"/>
        <v>1.2124553165438117</v>
      </c>
      <c r="U144" s="122">
        <f t="shared" si="52"/>
        <v>1.3843387173575403</v>
      </c>
      <c r="V144" s="122">
        <f t="shared" si="52"/>
        <v>1.2690744171982935</v>
      </c>
      <c r="W144" s="122">
        <f t="shared" si="52"/>
        <v>1.6649818408265313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0.58250959891115239</v>
      </c>
      <c r="D145" s="98">
        <v>1.0846713738203158</v>
      </c>
      <c r="E145" s="98">
        <v>0.94743016055821971</v>
      </c>
      <c r="F145" s="98">
        <v>0.84122222137643021</v>
      </c>
      <c r="G145" s="98">
        <v>0.66811739282924776</v>
      </c>
      <c r="H145" s="98">
        <v>0.32146755393477333</v>
      </c>
      <c r="I145" s="98">
        <v>0.29096067801720815</v>
      </c>
      <c r="J145" s="98">
        <v>0.28983254483163962</v>
      </c>
      <c r="K145" s="98">
        <v>0.46486490196906494</v>
      </c>
      <c r="L145" s="98">
        <v>0.59236513879828345</v>
      </c>
      <c r="M145" s="98">
        <v>0.71471783578305992</v>
      </c>
      <c r="N145" s="98">
        <v>0.54281727267707924</v>
      </c>
      <c r="O145" s="98">
        <v>0.5752036174316093</v>
      </c>
      <c r="P145" s="98">
        <v>1.4730980937124141</v>
      </c>
      <c r="Q145" s="98">
        <v>1.1452983162719059</v>
      </c>
      <c r="R145" s="98">
        <v>1.1884978043878898</v>
      </c>
      <c r="S145" s="98">
        <v>1.003592258395309</v>
      </c>
      <c r="T145" s="98">
        <v>1.2124553165438117</v>
      </c>
      <c r="U145" s="98">
        <v>1.3843387173575403</v>
      </c>
      <c r="V145" s="98">
        <v>1.2690744171982935</v>
      </c>
      <c r="W145" s="98">
        <v>1.6649818408265313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1.2588095547453459E-3</v>
      </c>
      <c r="D146" s="122">
        <f t="shared" si="53"/>
        <v>2.7912728524547323E-3</v>
      </c>
      <c r="E146" s="122">
        <f t="shared" si="53"/>
        <v>7.7942358438450998E-3</v>
      </c>
      <c r="F146" s="122">
        <f t="shared" si="53"/>
        <v>3.2115324223664821E-3</v>
      </c>
      <c r="G146" s="122">
        <f t="shared" si="53"/>
        <v>3.5823688166121141E-3</v>
      </c>
      <c r="H146" s="122">
        <f t="shared" si="53"/>
        <v>4.9916869773950837E-3</v>
      </c>
      <c r="I146" s="122">
        <f t="shared" si="53"/>
        <v>2.3824731113369314E-3</v>
      </c>
      <c r="J146" s="122">
        <f t="shared" si="53"/>
        <v>2.657384379891551E-3</v>
      </c>
      <c r="K146" s="122">
        <f t="shared" si="53"/>
        <v>3.6313041284460877E-3</v>
      </c>
      <c r="L146" s="122">
        <f t="shared" si="53"/>
        <v>9.6571857825292051E-3</v>
      </c>
      <c r="M146" s="122">
        <f t="shared" si="53"/>
        <v>5.2309505555360059E-3</v>
      </c>
      <c r="N146" s="122">
        <f t="shared" si="53"/>
        <v>9.1093618524678305E-3</v>
      </c>
      <c r="O146" s="122">
        <f t="shared" si="53"/>
        <v>1.143310030521108E-2</v>
      </c>
      <c r="P146" s="122">
        <f t="shared" si="53"/>
        <v>2.7451024011989456E-2</v>
      </c>
      <c r="Q146" s="122">
        <f t="shared" si="53"/>
        <v>3.2590893953749644E-2</v>
      </c>
      <c r="R146" s="122">
        <f t="shared" si="53"/>
        <v>3.0781943115507509E-2</v>
      </c>
      <c r="S146" s="122">
        <f t="shared" si="53"/>
        <v>2.7690882840609516E-2</v>
      </c>
      <c r="T146" s="122">
        <f t="shared" si="53"/>
        <v>3.5540381766342034E-2</v>
      </c>
      <c r="U146" s="122">
        <f t="shared" si="53"/>
        <v>4.4843197695465499E-2</v>
      </c>
      <c r="V146" s="122">
        <f t="shared" si="53"/>
        <v>6.9202511205770562E-2</v>
      </c>
      <c r="W146" s="122">
        <f t="shared" si="53"/>
        <v>7.650609226817863E-2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1.2588095547453459E-3</v>
      </c>
      <c r="D147" s="98">
        <v>2.7912728524547323E-3</v>
      </c>
      <c r="E147" s="98">
        <v>7.7942358438450998E-3</v>
      </c>
      <c r="F147" s="98">
        <v>3.2115324223664821E-3</v>
      </c>
      <c r="G147" s="98">
        <v>3.5823688166121141E-3</v>
      </c>
      <c r="H147" s="98">
        <v>4.9916869773950837E-3</v>
      </c>
      <c r="I147" s="98">
        <v>2.3824731113369314E-3</v>
      </c>
      <c r="J147" s="98">
        <v>2.657384379891551E-3</v>
      </c>
      <c r="K147" s="98">
        <v>3.6313041284460877E-3</v>
      </c>
      <c r="L147" s="98">
        <v>9.6571857825292051E-3</v>
      </c>
      <c r="M147" s="98">
        <v>5.2309505555360059E-3</v>
      </c>
      <c r="N147" s="98">
        <v>9.1093618524678305E-3</v>
      </c>
      <c r="O147" s="98">
        <v>1.143310030521108E-2</v>
      </c>
      <c r="P147" s="98">
        <v>2.7451024011989456E-2</v>
      </c>
      <c r="Q147" s="98">
        <v>3.2590893953749644E-2</v>
      </c>
      <c r="R147" s="98">
        <v>3.0781943115507509E-2</v>
      </c>
      <c r="S147" s="98">
        <v>2.7690882840609516E-2</v>
      </c>
      <c r="T147" s="98">
        <v>3.5540381766342034E-2</v>
      </c>
      <c r="U147" s="98">
        <v>4.4843197695465499E-2</v>
      </c>
      <c r="V147" s="98">
        <v>6.9202511205770562E-2</v>
      </c>
      <c r="W147" s="98">
        <v>7.650609226817863E-2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0.15508614046100722</v>
      </c>
      <c r="D148" s="122">
        <v>0.30658445106850069</v>
      </c>
      <c r="E148" s="122">
        <v>0.29991065959504404</v>
      </c>
      <c r="F148" s="122">
        <v>0.29115819999962039</v>
      </c>
      <c r="G148" s="122">
        <v>0.260305225360486</v>
      </c>
      <c r="H148" s="122">
        <v>0.16264137542209697</v>
      </c>
      <c r="I148" s="122">
        <v>0.16757255632815227</v>
      </c>
      <c r="J148" s="122">
        <v>0.14982721584496292</v>
      </c>
      <c r="K148" s="122">
        <v>0.28458518161942348</v>
      </c>
      <c r="L148" s="122">
        <v>0.34903360418977641</v>
      </c>
      <c r="M148" s="122">
        <v>0.50665968964416719</v>
      </c>
      <c r="N148" s="122">
        <v>0.42180037322225383</v>
      </c>
      <c r="O148" s="122">
        <v>0.47253148744181916</v>
      </c>
      <c r="P148" s="122">
        <v>1.4124390540672964</v>
      </c>
      <c r="Q148" s="122">
        <v>1.0909466299036452</v>
      </c>
      <c r="R148" s="122">
        <v>1.1514611476383847</v>
      </c>
      <c r="S148" s="122">
        <v>1.0313692371177559</v>
      </c>
      <c r="T148" s="122">
        <v>1.3135764805963424</v>
      </c>
      <c r="U148" s="122">
        <v>1.6212724912510352</v>
      </c>
      <c r="V148" s="122">
        <v>1.5260088604032238</v>
      </c>
      <c r="W148" s="122">
        <v>1.7879576424870021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1.4890983326072686E-2</v>
      </c>
      <c r="D149" s="98">
        <v>3.3061050860391288E-2</v>
      </c>
      <c r="E149" s="98">
        <v>6.8383254446010427E-2</v>
      </c>
      <c r="F149" s="98">
        <v>9.9612562787656483E-2</v>
      </c>
      <c r="G149" s="98">
        <v>5.8643487861244764E-2</v>
      </c>
      <c r="H149" s="98">
        <v>2.0830792448936149E-2</v>
      </c>
      <c r="I149" s="98">
        <v>1.1495663170021743E-2</v>
      </c>
      <c r="J149" s="98">
        <v>9.7610974943617285E-3</v>
      </c>
      <c r="K149" s="98">
        <v>3.1077750288254623E-2</v>
      </c>
      <c r="L149" s="98">
        <v>4.3525984535556173E-2</v>
      </c>
      <c r="M149" s="98">
        <v>8.9424065231249572E-2</v>
      </c>
      <c r="N149" s="98">
        <v>6.2011113915978591E-2</v>
      </c>
      <c r="O149" s="98">
        <v>5.5356137172138574E-2</v>
      </c>
      <c r="P149" s="98">
        <v>0.1664734624016157</v>
      </c>
      <c r="Q149" s="98">
        <v>9.4544211439393705E-2</v>
      </c>
      <c r="R149" s="98">
        <v>0.11014457973742418</v>
      </c>
      <c r="S149" s="98">
        <v>0.10084416583636696</v>
      </c>
      <c r="T149" s="98">
        <v>0.13649485483376952</v>
      </c>
      <c r="U149" s="98">
        <v>0.17809474663330752</v>
      </c>
      <c r="V149" s="98">
        <v>0.15102257176964679</v>
      </c>
      <c r="W149" s="98">
        <v>0.14697075444758165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1.4708603090492613E-4</v>
      </c>
      <c r="N150" s="98">
        <v>0</v>
      </c>
      <c r="O150" s="98">
        <v>1.3916427538183135E-4</v>
      </c>
      <c r="P150" s="98">
        <v>2.9400305139686965E-4</v>
      </c>
      <c r="Q150" s="98">
        <v>1.3364052594567137E-4</v>
      </c>
      <c r="R150" s="98">
        <v>2.960315078650137E-4</v>
      </c>
      <c r="S150" s="98">
        <v>2.8386313272524895E-4</v>
      </c>
      <c r="T150" s="98">
        <v>2.6842656205165283E-4</v>
      </c>
      <c r="U150" s="98">
        <v>2.7431104886205E-4</v>
      </c>
      <c r="V150" s="98">
        <v>2.5015671797610963E-4</v>
      </c>
      <c r="W150" s="98">
        <v>3.8528304409620666E-4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7.6495763447045239E-5</v>
      </c>
      <c r="N151" s="101">
        <v>0</v>
      </c>
      <c r="O151" s="101">
        <v>6.2102253745731481E-5</v>
      </c>
      <c r="P151" s="101">
        <v>1.2239740072133833E-4</v>
      </c>
      <c r="Q151" s="101">
        <v>5.8110004995406254E-5</v>
      </c>
      <c r="R151" s="101">
        <v>1.4948360084917169E-4</v>
      </c>
      <c r="S151" s="101">
        <v>1.4801680882046595E-4</v>
      </c>
      <c r="T151" s="101">
        <v>1.3147344965445306E-4</v>
      </c>
      <c r="U151" s="101">
        <v>1.3523070603721092E-4</v>
      </c>
      <c r="V151" s="101">
        <v>1.0839176582745682E-4</v>
      </c>
      <c r="W151" s="101">
        <v>1.7704073864928038E-4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7.0590267457880875E-5</v>
      </c>
      <c r="N152" s="104">
        <v>0</v>
      </c>
      <c r="O152" s="104">
        <v>7.7062021636099869E-5</v>
      </c>
      <c r="P152" s="104">
        <v>1.716056506755313E-4</v>
      </c>
      <c r="Q152" s="104">
        <v>7.5530520950265107E-5</v>
      </c>
      <c r="R152" s="104">
        <v>1.4654790701584198E-4</v>
      </c>
      <c r="S152" s="104">
        <v>1.3584632390478297E-4</v>
      </c>
      <c r="T152" s="104">
        <v>1.3695311239719977E-4</v>
      </c>
      <c r="U152" s="104">
        <v>1.3908034282483905E-4</v>
      </c>
      <c r="V152" s="104">
        <v>1.4176495214865279E-4</v>
      </c>
      <c r="W152" s="104">
        <v>2.0824230544692625E-4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0.13611755245410384</v>
      </c>
      <c r="D153" s="101">
        <v>0.27002811530963738</v>
      </c>
      <c r="E153" s="101">
        <v>0.22293094301463237</v>
      </c>
      <c r="F153" s="101">
        <v>0.19076065977454723</v>
      </c>
      <c r="G153" s="101">
        <v>0.2002972258168785</v>
      </c>
      <c r="H153" s="101">
        <v>0.13838351692713763</v>
      </c>
      <c r="I153" s="101">
        <v>0.14256415419526078</v>
      </c>
      <c r="J153" s="101">
        <v>0.12859964078043146</v>
      </c>
      <c r="K153" s="101">
        <v>0.19659539162142325</v>
      </c>
      <c r="L153" s="101">
        <v>0.27616367398579833</v>
      </c>
      <c r="M153" s="101">
        <v>0.37878535685977122</v>
      </c>
      <c r="N153" s="101">
        <v>0.34507778320269039</v>
      </c>
      <c r="O153" s="101">
        <v>0.36632252345797994</v>
      </c>
      <c r="P153" s="101">
        <v>1.0537969920367163</v>
      </c>
      <c r="Q153" s="101">
        <v>0.7914012187096503</v>
      </c>
      <c r="R153" s="101">
        <v>0.86176654174372624</v>
      </c>
      <c r="S153" s="101">
        <v>0.74316585500424692</v>
      </c>
      <c r="T153" s="101">
        <v>1.0311614826545403</v>
      </c>
      <c r="U153" s="101">
        <v>1.2895738970563462</v>
      </c>
      <c r="V153" s="101">
        <v>1.2119738046666026</v>
      </c>
      <c r="W153" s="101">
        <v>1.374940015289561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4.0776046808306959E-3</v>
      </c>
      <c r="D154" s="104">
        <v>3.4952848984720051E-3</v>
      </c>
      <c r="E154" s="104">
        <v>8.5964621344012532E-3</v>
      </c>
      <c r="F154" s="104">
        <v>7.8497743741668953E-4</v>
      </c>
      <c r="G154" s="104">
        <v>1.3645116823627224E-3</v>
      </c>
      <c r="H154" s="104">
        <v>3.4270660460231795E-3</v>
      </c>
      <c r="I154" s="104">
        <v>1.3512738962869766E-2</v>
      </c>
      <c r="J154" s="104">
        <v>1.1466477570169741E-2</v>
      </c>
      <c r="K154" s="104">
        <v>5.6912039709745621E-2</v>
      </c>
      <c r="L154" s="104">
        <v>2.9343945668421904E-2</v>
      </c>
      <c r="M154" s="104">
        <v>3.830318152224152E-2</v>
      </c>
      <c r="N154" s="104">
        <v>1.4711476103584859E-2</v>
      </c>
      <c r="O154" s="104">
        <v>5.0713662536318843E-2</v>
      </c>
      <c r="P154" s="104">
        <v>0.19187459657756756</v>
      </c>
      <c r="Q154" s="104">
        <v>0.20486755922865552</v>
      </c>
      <c r="R154" s="104">
        <v>0.1792539946493692</v>
      </c>
      <c r="S154" s="104">
        <v>0.18707535314441659</v>
      </c>
      <c r="T154" s="104">
        <v>0.14565171654598097</v>
      </c>
      <c r="U154" s="104">
        <v>0.15332953651251946</v>
      </c>
      <c r="V154" s="104">
        <v>0.1627623272489982</v>
      </c>
      <c r="W154" s="104">
        <v>0.26566158970576331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2.1345118763299504E-3</v>
      </c>
      <c r="D155" s="98">
        <v>1.8625628466975286E-3</v>
      </c>
      <c r="E155" s="98">
        <v>4.6416374947590641E-3</v>
      </c>
      <c r="F155" s="98">
        <v>4.0230937547485455E-4</v>
      </c>
      <c r="G155" s="98">
        <v>7.1081950424281635E-4</v>
      </c>
      <c r="H155" s="98">
        <v>1.8050689847661653E-3</v>
      </c>
      <c r="I155" s="98">
        <v>7.4341129822109086E-3</v>
      </c>
      <c r="J155" s="98">
        <v>5.7330117302596155E-3</v>
      </c>
      <c r="K155" s="98">
        <v>2.9043022759390136E-2</v>
      </c>
      <c r="L155" s="98">
        <v>1.5017933903528066E-2</v>
      </c>
      <c r="M155" s="98">
        <v>1.9115555981625652E-2</v>
      </c>
      <c r="N155" s="98">
        <v>7.4409667227582754E-3</v>
      </c>
      <c r="O155" s="98">
        <v>2.2085505504128859E-2</v>
      </c>
      <c r="P155" s="98">
        <v>7.9004237939707136E-2</v>
      </c>
      <c r="Q155" s="98">
        <v>8.9259263982707338E-2</v>
      </c>
      <c r="R155" s="98">
        <v>9.1126542244179001E-2</v>
      </c>
      <c r="S155" s="98">
        <v>9.8758227614414232E-2</v>
      </c>
      <c r="T155" s="98">
        <v>7.2673819473499782E-2</v>
      </c>
      <c r="U155" s="98">
        <v>7.717285753749227E-2</v>
      </c>
      <c r="V155" s="98">
        <v>7.2323915697203103E-2</v>
      </c>
      <c r="W155" s="98">
        <v>0.12492699668182961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1.9430928045007457E-3</v>
      </c>
      <c r="D156" s="98">
        <v>1.6327220517744765E-3</v>
      </c>
      <c r="E156" s="98">
        <v>3.9548246396421882E-3</v>
      </c>
      <c r="F156" s="98">
        <v>3.8266806194183503E-4</v>
      </c>
      <c r="G156" s="98">
        <v>6.5369217811990597E-4</v>
      </c>
      <c r="H156" s="98">
        <v>1.621997061257014E-3</v>
      </c>
      <c r="I156" s="98">
        <v>6.0786259806588569E-3</v>
      </c>
      <c r="J156" s="98">
        <v>5.733465839910125E-3</v>
      </c>
      <c r="K156" s="98">
        <v>2.7869016950355485E-2</v>
      </c>
      <c r="L156" s="98">
        <v>1.4326011764893841E-2</v>
      </c>
      <c r="M156" s="98">
        <v>1.9187625540615864E-2</v>
      </c>
      <c r="N156" s="98">
        <v>7.2705093808265835E-3</v>
      </c>
      <c r="O156" s="98">
        <v>2.8628157032189985E-2</v>
      </c>
      <c r="P156" s="98">
        <v>0.11287035863786044</v>
      </c>
      <c r="Q156" s="98">
        <v>0.11560829524594816</v>
      </c>
      <c r="R156" s="98">
        <v>8.8127452405190182E-2</v>
      </c>
      <c r="S156" s="98">
        <v>8.8317125530002358E-2</v>
      </c>
      <c r="T156" s="98">
        <v>7.2977897072481174E-2</v>
      </c>
      <c r="U156" s="98">
        <v>7.6156678975027176E-2</v>
      </c>
      <c r="V156" s="98">
        <v>9.0438411551795092E-2</v>
      </c>
      <c r="W156" s="98">
        <v>0.14073459302393371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2.6233723192308264E-2</v>
      </c>
      <c r="D157" s="122">
        <v>5.0426366725993599E-2</v>
      </c>
      <c r="E157" s="122">
        <v>5.2838040909601633E-2</v>
      </c>
      <c r="F157" s="122">
        <v>4.8334389031542545E-2</v>
      </c>
      <c r="G157" s="122">
        <v>4.3874479166862677E-2</v>
      </c>
      <c r="H157" s="122">
        <v>2.5902695827447499E-2</v>
      </c>
      <c r="I157" s="122">
        <v>2.6321589952123255E-2</v>
      </c>
      <c r="J157" s="122">
        <v>2.1699628134060716E-2</v>
      </c>
      <c r="K157" s="122">
        <v>4.1869695130771913E-2</v>
      </c>
      <c r="L157" s="122">
        <v>5.0491397244195782E-2</v>
      </c>
      <c r="M157" s="122">
        <v>7.0405825169952765E-2</v>
      </c>
      <c r="N157" s="122">
        <v>5.9036878303894681E-2</v>
      </c>
      <c r="O157" s="122">
        <v>6.8956692933922231E-2</v>
      </c>
      <c r="P157" s="122">
        <v>0.20724871588108823</v>
      </c>
      <c r="Q157" s="122">
        <v>0.17317564768687776</v>
      </c>
      <c r="R157" s="122">
        <v>0.17920148597460303</v>
      </c>
      <c r="S157" s="122">
        <v>0.16170204813036579</v>
      </c>
      <c r="T157" s="122">
        <v>0.20290348214372678</v>
      </c>
      <c r="U157" s="122">
        <v>0.24533125303610981</v>
      </c>
      <c r="V157" s="122">
        <v>0.25660646576948987</v>
      </c>
      <c r="W157" s="122">
        <v>0.30420718884235537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1.4754460340229299E-3</v>
      </c>
      <c r="D158" s="98">
        <v>3.3096924127565251E-3</v>
      </c>
      <c r="E158" s="98">
        <v>3.3378829842455955E-3</v>
      </c>
      <c r="F158" s="98">
        <v>3.28774429770226E-3</v>
      </c>
      <c r="G158" s="98">
        <v>2.9613668998105564E-3</v>
      </c>
      <c r="H158" s="98">
        <v>2.231820932948003E-3</v>
      </c>
      <c r="I158" s="98">
        <v>2.6835612369012734E-3</v>
      </c>
      <c r="J158" s="98">
        <v>2.0394891402159159E-3</v>
      </c>
      <c r="K158" s="98">
        <v>4.3140315481420746E-3</v>
      </c>
      <c r="L158" s="98">
        <v>4.2307218727638948E-3</v>
      </c>
      <c r="M158" s="98">
        <v>6.5453592873687162E-3</v>
      </c>
      <c r="N158" s="98">
        <v>5.167911098619536E-3</v>
      </c>
      <c r="O158" s="98">
        <v>5.9636542871516294E-3</v>
      </c>
      <c r="P158" s="98">
        <v>2.2026586526020839E-2</v>
      </c>
      <c r="Q158" s="98">
        <v>1.5789717461531235E-2</v>
      </c>
      <c r="R158" s="98">
        <v>1.8389907309304978E-2</v>
      </c>
      <c r="S158" s="98">
        <v>1.59950788968382E-2</v>
      </c>
      <c r="T158" s="98">
        <v>1.8066824420050118E-2</v>
      </c>
      <c r="U158" s="98">
        <v>2.1834534310138726E-2</v>
      </c>
      <c r="V158" s="98">
        <v>1.5254159528041364E-2</v>
      </c>
      <c r="W158" s="98">
        <v>2.3091167176880485E-2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2.4758277158285335E-2</v>
      </c>
      <c r="D159" s="33">
        <v>4.7116674313237072E-2</v>
      </c>
      <c r="E159" s="33">
        <v>4.9500157925356038E-2</v>
      </c>
      <c r="F159" s="33">
        <v>4.5046644733840284E-2</v>
      </c>
      <c r="G159" s="33">
        <v>4.0913112267052118E-2</v>
      </c>
      <c r="H159" s="33">
        <v>2.3670874894499497E-2</v>
      </c>
      <c r="I159" s="33">
        <v>2.3638028715221981E-2</v>
      </c>
      <c r="J159" s="33">
        <v>1.9660138993844799E-2</v>
      </c>
      <c r="K159" s="33">
        <v>3.7555663582629836E-2</v>
      </c>
      <c r="L159" s="33">
        <v>4.6260675371431886E-2</v>
      </c>
      <c r="M159" s="33">
        <v>6.3860465882584053E-2</v>
      </c>
      <c r="N159" s="33">
        <v>5.3868967205275148E-2</v>
      </c>
      <c r="O159" s="33">
        <v>6.2993038646770597E-2</v>
      </c>
      <c r="P159" s="33">
        <v>0.18522212935506741</v>
      </c>
      <c r="Q159" s="33">
        <v>0.15738593022534653</v>
      </c>
      <c r="R159" s="33">
        <v>0.16081157866529805</v>
      </c>
      <c r="S159" s="33">
        <v>0.14570696923352758</v>
      </c>
      <c r="T159" s="33">
        <v>0.18483665772367666</v>
      </c>
      <c r="U159" s="33">
        <v>0.22349671872597107</v>
      </c>
      <c r="V159" s="33">
        <v>0.24135230624144849</v>
      </c>
      <c r="W159" s="33">
        <v>0.28111602166547489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14.980765383860481</v>
      </c>
      <c r="D161" s="117">
        <f t="shared" si="54"/>
        <v>17.932035397937593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3.1205648802672972</v>
      </c>
      <c r="J161" s="117">
        <f t="shared" si="54"/>
        <v>11.490434957199732</v>
      </c>
      <c r="K161" s="117">
        <f t="shared" si="54"/>
        <v>5.3869442873688058</v>
      </c>
      <c r="L161" s="117">
        <f t="shared" si="54"/>
        <v>6.3994743557613489</v>
      </c>
      <c r="M161" s="117">
        <f t="shared" si="54"/>
        <v>2.8711127747423943</v>
      </c>
      <c r="N161" s="117">
        <f t="shared" si="54"/>
        <v>5.7088899369309907</v>
      </c>
      <c r="O161" s="117">
        <f t="shared" si="54"/>
        <v>7.7779312116112216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0.42203157515387535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13.112198530977773</v>
      </c>
      <c r="D162" s="122">
        <f t="shared" si="57"/>
        <v>15.991831604404231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2.4168339629521181</v>
      </c>
      <c r="J162" s="122">
        <f t="shared" si="57"/>
        <v>9.8325525359762018</v>
      </c>
      <c r="K162" s="122">
        <f t="shared" si="57"/>
        <v>4.4124073620850135</v>
      </c>
      <c r="L162" s="122">
        <f t="shared" si="57"/>
        <v>5.3842557358630234</v>
      </c>
      <c r="M162" s="122">
        <f t="shared" si="57"/>
        <v>2.2945029047900656</v>
      </c>
      <c r="N162" s="122">
        <f t="shared" si="57"/>
        <v>4.6397675381244463</v>
      </c>
      <c r="O162" s="122">
        <f t="shared" si="57"/>
        <v>6.4867939538979176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0.30217590001937705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13.112198530977773</v>
      </c>
      <c r="D163" s="33">
        <v>15.991831604404231</v>
      </c>
      <c r="E163" s="33">
        <v>0</v>
      </c>
      <c r="F163" s="33">
        <v>0</v>
      </c>
      <c r="G163" s="33">
        <v>0</v>
      </c>
      <c r="H163" s="33">
        <v>0</v>
      </c>
      <c r="I163" s="33">
        <v>2.4168339629521181</v>
      </c>
      <c r="J163" s="33">
        <v>9.8325525359762018</v>
      </c>
      <c r="K163" s="33">
        <v>4.4124073620850135</v>
      </c>
      <c r="L163" s="33">
        <v>5.3842557358630234</v>
      </c>
      <c r="M163" s="33">
        <v>2.2945029047900656</v>
      </c>
      <c r="N163" s="33">
        <v>4.6397675381244463</v>
      </c>
      <c r="O163" s="33">
        <v>6.4867939538979176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0.30217590001937705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1.2902797936139796E-2</v>
      </c>
      <c r="D164" s="122">
        <f t="shared" si="58"/>
        <v>7.5728446083989263E-3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8.5440415027255457E-3</v>
      </c>
      <c r="J164" s="122">
        <f t="shared" si="58"/>
        <v>2.5080931225942731E-2</v>
      </c>
      <c r="K164" s="122">
        <f t="shared" si="58"/>
        <v>5.3797098199201299E-3</v>
      </c>
      <c r="L164" s="122">
        <f t="shared" si="58"/>
        <v>2.3720184433585565E-2</v>
      </c>
      <c r="M164" s="122">
        <f t="shared" si="58"/>
        <v>2.615475277768003E-3</v>
      </c>
      <c r="N164" s="122">
        <f t="shared" si="58"/>
        <v>1.9627725718087161E-2</v>
      </c>
      <c r="O164" s="122">
        <f t="shared" si="58"/>
        <v>2.6155174670825343E-2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4.1621066659853784E-3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1.2902797936139796E-2</v>
      </c>
      <c r="D165" s="98">
        <v>7.5728446083989263E-3</v>
      </c>
      <c r="E165" s="98">
        <v>0</v>
      </c>
      <c r="F165" s="98">
        <v>0</v>
      </c>
      <c r="G165" s="98">
        <v>0</v>
      </c>
      <c r="H165" s="98">
        <v>0</v>
      </c>
      <c r="I165" s="98">
        <v>8.5440415027255457E-3</v>
      </c>
      <c r="J165" s="98">
        <v>2.5080931225942731E-2</v>
      </c>
      <c r="K165" s="98">
        <v>5.3797098199201299E-3</v>
      </c>
      <c r="L165" s="98">
        <v>2.3720184433585565E-2</v>
      </c>
      <c r="M165" s="98">
        <v>2.615475277768003E-3</v>
      </c>
      <c r="N165" s="98">
        <v>1.9627725718087161E-2</v>
      </c>
      <c r="O165" s="98">
        <v>2.6155174670825343E-2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4.1621066659853784E-3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1.5871543410441127</v>
      </c>
      <c r="D166" s="122">
        <v>1.6596486811973028</v>
      </c>
      <c r="E166" s="122">
        <v>0</v>
      </c>
      <c r="F166" s="122">
        <v>0</v>
      </c>
      <c r="G166" s="122">
        <v>0</v>
      </c>
      <c r="H166" s="122">
        <v>0</v>
      </c>
      <c r="I166" s="122">
        <v>0.60080943287127608</v>
      </c>
      <c r="J166" s="122">
        <v>1.4262140826748366</v>
      </c>
      <c r="K166" s="122">
        <v>0.8448573966161268</v>
      </c>
      <c r="L166" s="122">
        <v>0.86618647328433007</v>
      </c>
      <c r="M166" s="122">
        <v>0.50396171639892617</v>
      </c>
      <c r="N166" s="122">
        <v>0.9206306149712552</v>
      </c>
      <c r="O166" s="122">
        <v>1.1038986208910875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9.8873685163723746E-2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0.15216188709055883</v>
      </c>
      <c r="D167" s="98">
        <v>0.17883801605310104</v>
      </c>
      <c r="E167" s="98">
        <v>0</v>
      </c>
      <c r="F167" s="98">
        <v>0</v>
      </c>
      <c r="G167" s="98">
        <v>0</v>
      </c>
      <c r="H167" s="98">
        <v>0</v>
      </c>
      <c r="I167" s="98">
        <v>4.1027625451629329E-2</v>
      </c>
      <c r="J167" s="98">
        <v>9.2269997069343884E-2</v>
      </c>
      <c r="K167" s="98">
        <v>9.2243513594437276E-2</v>
      </c>
      <c r="L167" s="98">
        <v>0.10775099282802129</v>
      </c>
      <c r="M167" s="98">
        <v>8.9047542851328529E-2</v>
      </c>
      <c r="N167" s="98">
        <v>0.13528019791789378</v>
      </c>
      <c r="O167" s="98">
        <v>0.12963593785040761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8.1167280562766987E-3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1.4166879933321362E-4</v>
      </c>
      <c r="K168" s="98">
        <v>1.5363901971056408E-4</v>
      </c>
      <c r="L168" s="98">
        <v>1.5082124012974024E-4</v>
      </c>
      <c r="M168" s="98">
        <v>1.4708603090492613E-4</v>
      </c>
      <c r="N168" s="98">
        <v>0</v>
      </c>
      <c r="O168" s="98">
        <v>1.3916427538183135E-4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7.4413430716790515E-5</v>
      </c>
      <c r="K169" s="101">
        <v>8.210724591128071E-5</v>
      </c>
      <c r="L169" s="101">
        <v>8.0708693768289508E-5</v>
      </c>
      <c r="M169" s="101">
        <v>7.6495763447045239E-5</v>
      </c>
      <c r="N169" s="101">
        <v>0</v>
      </c>
      <c r="O169" s="101">
        <v>6.2102253745731481E-5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6.7255368616423103E-5</v>
      </c>
      <c r="K170" s="104">
        <v>7.1531773799283374E-5</v>
      </c>
      <c r="L170" s="104">
        <v>7.011254636145072E-5</v>
      </c>
      <c r="M170" s="104">
        <v>7.0590267457880875E-5</v>
      </c>
      <c r="N170" s="104">
        <v>0</v>
      </c>
      <c r="O170" s="104">
        <v>7.7062021636099869E-5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1.3931043331413839</v>
      </c>
      <c r="D171" s="101">
        <v>1.4619610930131561</v>
      </c>
      <c r="E171" s="101">
        <v>0</v>
      </c>
      <c r="F171" s="101">
        <v>0</v>
      </c>
      <c r="G171" s="101">
        <v>0</v>
      </c>
      <c r="H171" s="101">
        <v>0</v>
      </c>
      <c r="I171" s="101">
        <v>0.51101844507537764</v>
      </c>
      <c r="J171" s="101">
        <v>1.2247343742041878</v>
      </c>
      <c r="K171" s="101">
        <v>0.58344438803777221</v>
      </c>
      <c r="L171" s="101">
        <v>0.68541620083382993</v>
      </c>
      <c r="M171" s="101">
        <v>0.37660070307131638</v>
      </c>
      <c r="N171" s="101">
        <v>0.75321369740960809</v>
      </c>
      <c r="O171" s="101">
        <v>0.85583770096941525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7.5997979901571311E-2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4.1888120812169881E-2</v>
      </c>
      <c r="D172" s="104">
        <v>1.8849572131045454E-2</v>
      </c>
      <c r="E172" s="104">
        <v>0</v>
      </c>
      <c r="F172" s="104">
        <v>0</v>
      </c>
      <c r="G172" s="104">
        <v>0</v>
      </c>
      <c r="H172" s="104">
        <v>0</v>
      </c>
      <c r="I172" s="104">
        <v>4.8763362344269152E-2</v>
      </c>
      <c r="J172" s="104">
        <v>0.1090680426019717</v>
      </c>
      <c r="K172" s="104">
        <v>0.16901585596420679</v>
      </c>
      <c r="L172" s="104">
        <v>7.2868458382349122E-2</v>
      </c>
      <c r="M172" s="104">
        <v>3.8166384445376365E-2</v>
      </c>
      <c r="N172" s="104">
        <v>3.2136719643753336E-2</v>
      </c>
      <c r="O172" s="104">
        <v>0.11828581779588265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1.475897720587574E-2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2.1927258365934951E-2</v>
      </c>
      <c r="D173" s="98">
        <v>1.0044535351833101E-2</v>
      </c>
      <c r="E173" s="98">
        <v>0</v>
      </c>
      <c r="F173" s="98">
        <v>0</v>
      </c>
      <c r="G173" s="98">
        <v>0</v>
      </c>
      <c r="H173" s="98">
        <v>0</v>
      </c>
      <c r="I173" s="98">
        <v>2.6827451196674148E-2</v>
      </c>
      <c r="J173" s="98">
        <v>5.4531861577112296E-2</v>
      </c>
      <c r="K173" s="98">
        <v>8.6251193534813531E-2</v>
      </c>
      <c r="L173" s="98">
        <v>3.7293338258043374E-2</v>
      </c>
      <c r="M173" s="98">
        <v>1.9047286138834125E-2</v>
      </c>
      <c r="N173" s="98">
        <v>1.6254538957481673E-2</v>
      </c>
      <c r="O173" s="98">
        <v>5.1512786679929971E-2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6.9403887045460895E-3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1.996086244623493E-2</v>
      </c>
      <c r="D174" s="33">
        <v>8.8050367792123531E-3</v>
      </c>
      <c r="E174" s="33">
        <v>0</v>
      </c>
      <c r="F174" s="33">
        <v>0</v>
      </c>
      <c r="G174" s="33">
        <v>0</v>
      </c>
      <c r="H174" s="33">
        <v>0</v>
      </c>
      <c r="I174" s="33">
        <v>2.1935911147595005E-2</v>
      </c>
      <c r="J174" s="33">
        <v>5.4536181024859395E-2</v>
      </c>
      <c r="K174" s="33">
        <v>8.276466242939326E-2</v>
      </c>
      <c r="L174" s="33">
        <v>3.5575120124305748E-2</v>
      </c>
      <c r="M174" s="33">
        <v>1.9119098306542241E-2</v>
      </c>
      <c r="N174" s="33">
        <v>1.588218068627166E-2</v>
      </c>
      <c r="O174" s="33">
        <v>6.6773031115952675E-2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7.818588501329651E-3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0.26850971390245765</v>
      </c>
      <c r="D175" s="122">
        <v>0.2729822677276581</v>
      </c>
      <c r="E175" s="122">
        <v>0</v>
      </c>
      <c r="F175" s="122">
        <v>0</v>
      </c>
      <c r="G175" s="122">
        <v>0</v>
      </c>
      <c r="H175" s="122">
        <v>0</v>
      </c>
      <c r="I175" s="122">
        <v>9.4377442941177642E-2</v>
      </c>
      <c r="J175" s="122">
        <v>0.20658740732275063</v>
      </c>
      <c r="K175" s="122">
        <v>0.12429981884774551</v>
      </c>
      <c r="L175" s="122">
        <v>0.12531196218041019</v>
      </c>
      <c r="M175" s="122">
        <v>7.003267827563478E-2</v>
      </c>
      <c r="N175" s="122">
        <v>0.12886405811720208</v>
      </c>
      <c r="O175" s="122">
        <v>0.16108346215139061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1.6819883304789184E-2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1.5225347372364277E-2</v>
      </c>
      <c r="D176" s="98">
        <v>1.7953520163537757E-2</v>
      </c>
      <c r="E176" s="98">
        <v>0</v>
      </c>
      <c r="F176" s="98">
        <v>0</v>
      </c>
      <c r="G176" s="98">
        <v>0</v>
      </c>
      <c r="H176" s="98">
        <v>0</v>
      </c>
      <c r="I176" s="98">
        <v>9.584147274647405E-3</v>
      </c>
      <c r="J176" s="98">
        <v>1.9508156993369632E-2</v>
      </c>
      <c r="K176" s="98">
        <v>1.2783490543391588E-2</v>
      </c>
      <c r="L176" s="98">
        <v>1.0500712561895996E-2</v>
      </c>
      <c r="M176" s="98">
        <v>6.5150566980753423E-3</v>
      </c>
      <c r="N176" s="98">
        <v>1.1314361576859338E-2</v>
      </c>
      <c r="O176" s="98">
        <v>1.3955556479070565E-2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1.2638656590896124E-3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0.2532843665300934</v>
      </c>
      <c r="D177" s="33">
        <v>0.25502874756412036</v>
      </c>
      <c r="E177" s="33">
        <v>0</v>
      </c>
      <c r="F177" s="33">
        <v>0</v>
      </c>
      <c r="G177" s="33">
        <v>0</v>
      </c>
      <c r="H177" s="33">
        <v>0</v>
      </c>
      <c r="I177" s="33">
        <v>8.4793295666530238E-2</v>
      </c>
      <c r="J177" s="33">
        <v>0.187079250329381</v>
      </c>
      <c r="K177" s="33">
        <v>0.11151632830435391</v>
      </c>
      <c r="L177" s="33">
        <v>0.11481124961851419</v>
      </c>
      <c r="M177" s="33">
        <v>6.3517621577559441E-2</v>
      </c>
      <c r="N177" s="33">
        <v>0.11754969654034274</v>
      </c>
      <c r="O177" s="33">
        <v>0.14712790567232004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1.5556017645699572E-2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3.6872738427511726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1.8139731229661629</v>
      </c>
      <c r="I3" s="117">
        <f t="shared" si="0"/>
        <v>4.7873682492165255</v>
      </c>
      <c r="J3" s="117">
        <f t="shared" si="0"/>
        <v>6.2646297326918674</v>
      </c>
      <c r="K3" s="117">
        <f t="shared" si="0"/>
        <v>6.6608758094277816</v>
      </c>
      <c r="L3" s="117">
        <f t="shared" si="0"/>
        <v>2.1620096458856155</v>
      </c>
      <c r="M3" s="117">
        <f t="shared" si="0"/>
        <v>2.0130089620072638</v>
      </c>
      <c r="N3" s="117">
        <f t="shared" si="0"/>
        <v>6.9936901160376444E-2</v>
      </c>
      <c r="O3" s="117">
        <f t="shared" si="0"/>
        <v>2.2409648396329835</v>
      </c>
      <c r="P3" s="117">
        <f t="shared" si="0"/>
        <v>6.6944555914930906E-4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0.18002019734794025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3.268728373177487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1.4996508513670623</v>
      </c>
      <c r="I4" s="122">
        <f t="shared" si="3"/>
        <v>3.7904938711431644</v>
      </c>
      <c r="J4" s="122">
        <f t="shared" si="3"/>
        <v>5.2794521422543026</v>
      </c>
      <c r="K4" s="122">
        <f t="shared" si="3"/>
        <v>5.9553570649548577</v>
      </c>
      <c r="L4" s="122">
        <f t="shared" si="3"/>
        <v>1.7896296010790496</v>
      </c>
      <c r="M4" s="122">
        <f t="shared" si="3"/>
        <v>1.6362569162205318</v>
      </c>
      <c r="N4" s="122">
        <f t="shared" si="3"/>
        <v>5.6897476826786517E-2</v>
      </c>
      <c r="O4" s="122">
        <f t="shared" si="3"/>
        <v>1.8858687491043353</v>
      </c>
      <c r="P4" s="122">
        <f t="shared" si="3"/>
        <v>5.260977736185787E-4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0.13201047444144595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3.2377161556415128</v>
      </c>
      <c r="D5" s="98">
        <v>0</v>
      </c>
      <c r="E5" s="98">
        <v>0</v>
      </c>
      <c r="F5" s="98">
        <v>0</v>
      </c>
      <c r="G5" s="98">
        <v>0</v>
      </c>
      <c r="H5" s="98">
        <v>1.4865363623370365</v>
      </c>
      <c r="I5" s="98">
        <v>3.7578085665089649</v>
      </c>
      <c r="J5" s="98">
        <v>5.2339000568573315</v>
      </c>
      <c r="K5" s="98">
        <v>5.9045911623995559</v>
      </c>
      <c r="L5" s="98">
        <v>1.7745871239315956</v>
      </c>
      <c r="M5" s="98">
        <v>1.6226910251557987</v>
      </c>
      <c r="N5" s="98">
        <v>5.6429937549168634E-2</v>
      </c>
      <c r="O5" s="98">
        <v>1.8705181496501597</v>
      </c>
      <c r="P5" s="98">
        <v>5.2185088828584031E-4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0.13097836109045319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3.1012217535973979E-2</v>
      </c>
      <c r="D6" s="98">
        <v>0</v>
      </c>
      <c r="E6" s="98">
        <v>0</v>
      </c>
      <c r="F6" s="98">
        <v>0</v>
      </c>
      <c r="G6" s="98">
        <v>0</v>
      </c>
      <c r="H6" s="98">
        <v>1.3114489030025944E-2</v>
      </c>
      <c r="I6" s="98">
        <v>3.2685304634199518E-2</v>
      </c>
      <c r="J6" s="98">
        <v>4.5552085396970955E-2</v>
      </c>
      <c r="K6" s="98">
        <v>5.0765902555301654E-2</v>
      </c>
      <c r="L6" s="98">
        <v>1.5042477147454084E-2</v>
      </c>
      <c r="M6" s="98">
        <v>1.3565891064733108E-2</v>
      </c>
      <c r="N6" s="98">
        <v>4.6753927761788473E-4</v>
      </c>
      <c r="O6" s="98">
        <v>1.5350599454175709E-2</v>
      </c>
      <c r="P6" s="98">
        <v>4.2468853327384134E-6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1.0321133509927762E-3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3.7352468718086698E-3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2.16679262594465E-2</v>
      </c>
      <c r="I7" s="122">
        <f t="shared" si="6"/>
        <v>2.0594892714862385E-2</v>
      </c>
      <c r="J7" s="122">
        <f t="shared" si="6"/>
        <v>1.8601948302954002E-2</v>
      </c>
      <c r="K7" s="122">
        <f t="shared" si="6"/>
        <v>3.7119604304968802E-3</v>
      </c>
      <c r="L7" s="122">
        <f t="shared" si="6"/>
        <v>1.0436184492639229E-2</v>
      </c>
      <c r="M7" s="122">
        <f t="shared" si="6"/>
        <v>1.8438198497763372E-3</v>
      </c>
      <c r="N7" s="122">
        <f t="shared" si="6"/>
        <v>3.6576683238780843E-4</v>
      </c>
      <c r="O7" s="122">
        <f t="shared" si="6"/>
        <v>1.5021172947980006E-2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4.2074078954968917E-3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3.7352468718086698E-3</v>
      </c>
      <c r="D8" s="98">
        <v>0</v>
      </c>
      <c r="E8" s="98">
        <v>0</v>
      </c>
      <c r="F8" s="98">
        <v>0</v>
      </c>
      <c r="G8" s="98">
        <v>0</v>
      </c>
      <c r="H8" s="98">
        <v>2.16679262594465E-2</v>
      </c>
      <c r="I8" s="98">
        <v>2.0594892714862385E-2</v>
      </c>
      <c r="J8" s="98">
        <v>1.8601948302954002E-2</v>
      </c>
      <c r="K8" s="98">
        <v>3.7119604304968802E-3</v>
      </c>
      <c r="L8" s="98">
        <v>1.0436184492639229E-2</v>
      </c>
      <c r="M8" s="98">
        <v>1.8438198497763372E-3</v>
      </c>
      <c r="N8" s="98">
        <v>3.6576683238780843E-4</v>
      </c>
      <c r="O8" s="98">
        <v>1.5021172947980006E-2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4.2074078954968917E-3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0.34767720948841341</v>
      </c>
      <c r="D9" s="122">
        <v>0</v>
      </c>
      <c r="E9" s="122">
        <v>0</v>
      </c>
      <c r="F9" s="122">
        <v>0</v>
      </c>
      <c r="G9" s="122">
        <v>0</v>
      </c>
      <c r="H9" s="122">
        <v>0.24773877607990447</v>
      </c>
      <c r="I9" s="122">
        <v>0.83090015716774146</v>
      </c>
      <c r="J9" s="122">
        <v>0.83247963225016841</v>
      </c>
      <c r="K9" s="122">
        <v>0.60598532534408467</v>
      </c>
      <c r="L9" s="122">
        <v>0.31155199223834068</v>
      </c>
      <c r="M9" s="122">
        <v>0.32449087423030243</v>
      </c>
      <c r="N9" s="122">
        <v>1.0956860584883205E-2</v>
      </c>
      <c r="O9" s="122">
        <v>0.29355626052590533</v>
      </c>
      <c r="P9" s="122">
        <v>1.2405091509415256E-4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3.6982359142330973E-2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3.1740584306240156E-4</v>
      </c>
      <c r="D10" s="98">
        <v>0</v>
      </c>
      <c r="E10" s="98">
        <v>0</v>
      </c>
      <c r="F10" s="98">
        <v>0</v>
      </c>
      <c r="G10" s="98">
        <v>0</v>
      </c>
      <c r="H10" s="98">
        <v>4.6225395321674629E-4</v>
      </c>
      <c r="I10" s="98">
        <v>2.1432757329087489E-3</v>
      </c>
      <c r="J10" s="98">
        <v>6.9514450868098038E-3</v>
      </c>
      <c r="K10" s="98">
        <v>1.1191417383703278E-2</v>
      </c>
      <c r="L10" s="98">
        <v>2.9188328697706866E-3</v>
      </c>
      <c r="M10" s="98">
        <v>1.9839170084238991E-3</v>
      </c>
      <c r="N10" s="98">
        <v>1.2028365373784267E-4</v>
      </c>
      <c r="O10" s="98">
        <v>1.3411429698310215E-3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2.9766841698335419E-2</v>
      </c>
      <c r="D11" s="98">
        <v>0</v>
      </c>
      <c r="E11" s="98">
        <v>0</v>
      </c>
      <c r="F11" s="98">
        <v>0</v>
      </c>
      <c r="G11" s="98">
        <v>0</v>
      </c>
      <c r="H11" s="98">
        <v>2.8487733260562174E-2</v>
      </c>
      <c r="I11" s="98">
        <v>5.0303673937595196E-2</v>
      </c>
      <c r="J11" s="98">
        <v>4.7668517516434888E-2</v>
      </c>
      <c r="K11" s="98">
        <v>5.6805088438722721E-2</v>
      </c>
      <c r="L11" s="98">
        <v>3.456930540674525E-2</v>
      </c>
      <c r="M11" s="98">
        <v>5.2211450534490882E-2</v>
      </c>
      <c r="N11" s="98">
        <v>1.4321939874336867E-3</v>
      </c>
      <c r="O11" s="98">
        <v>3.2030544545708937E-2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3.1497623385123999E-3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1.2209478016910494E-4</v>
      </c>
      <c r="L12" s="98">
        <v>1.2019117169344031E-4</v>
      </c>
      <c r="M12" s="98">
        <v>1.1880609958005803E-4</v>
      </c>
      <c r="N12" s="98">
        <v>0</v>
      </c>
      <c r="O12" s="98">
        <v>1.1871887677570717E-4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5.0563006369821578E-5</v>
      </c>
      <c r="L13" s="101">
        <v>5.007862533198959E-5</v>
      </c>
      <c r="M13" s="101">
        <v>4.8215832122177151E-5</v>
      </c>
      <c r="N13" s="101">
        <v>0</v>
      </c>
      <c r="O13" s="101">
        <v>4.1656855139607301E-5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7.1531773799283374E-5</v>
      </c>
      <c r="L14" s="104">
        <v>7.011254636145072E-5</v>
      </c>
      <c r="M14" s="104">
        <v>7.0590267457880875E-5</v>
      </c>
      <c r="N14" s="104">
        <v>0</v>
      </c>
      <c r="O14" s="104">
        <v>7.7062021636099869E-5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0.30615723159638453</v>
      </c>
      <c r="D15" s="101">
        <v>0</v>
      </c>
      <c r="E15" s="101">
        <v>0</v>
      </c>
      <c r="F15" s="101">
        <v>0</v>
      </c>
      <c r="G15" s="101">
        <v>0</v>
      </c>
      <c r="H15" s="101">
        <v>0.21228092695904335</v>
      </c>
      <c r="I15" s="101">
        <v>0.69757770562689336</v>
      </c>
      <c r="J15" s="101">
        <v>0.70067451470173447</v>
      </c>
      <c r="K15" s="101">
        <v>0.3964732984054965</v>
      </c>
      <c r="L15" s="101">
        <v>0.24232414408264324</v>
      </c>
      <c r="M15" s="101">
        <v>0.24030152432108931</v>
      </c>
      <c r="N15" s="101">
        <v>8.9220232823756188E-3</v>
      </c>
      <c r="O15" s="101">
        <v>0.22207161106718892</v>
      </c>
      <c r="P15" s="101">
        <v>1.2405091509415256E-4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2.7642918900582032E-2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1.1435730350631085E-2</v>
      </c>
      <c r="D16" s="104">
        <v>0</v>
      </c>
      <c r="E16" s="104">
        <v>0</v>
      </c>
      <c r="F16" s="104">
        <v>0</v>
      </c>
      <c r="G16" s="104">
        <v>0</v>
      </c>
      <c r="H16" s="104">
        <v>6.5078619070822012E-3</v>
      </c>
      <c r="I16" s="104">
        <v>8.0875501870344202E-2</v>
      </c>
      <c r="J16" s="104">
        <v>7.7185154945189294E-2</v>
      </c>
      <c r="K16" s="104">
        <v>0.14139342633599306</v>
      </c>
      <c r="L16" s="104">
        <v>3.1619518707488102E-2</v>
      </c>
      <c r="M16" s="104">
        <v>2.9875176266718241E-2</v>
      </c>
      <c r="N16" s="104">
        <v>4.8235966133605652E-4</v>
      </c>
      <c r="O16" s="104">
        <v>3.7994243066400729E-2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6.1896779032365439E-3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4.8409911353558266E-3</v>
      </c>
      <c r="D17" s="98">
        <v>0</v>
      </c>
      <c r="E17" s="98">
        <v>0</v>
      </c>
      <c r="F17" s="98">
        <v>0</v>
      </c>
      <c r="G17" s="98">
        <v>0</v>
      </c>
      <c r="H17" s="98">
        <v>2.7907853083682099E-3</v>
      </c>
      <c r="I17" s="98">
        <v>3.660724744598079E-2</v>
      </c>
      <c r="J17" s="98">
        <v>3.1180917134481855E-2</v>
      </c>
      <c r="K17" s="98">
        <v>5.862876390659981E-2</v>
      </c>
      <c r="L17" s="98">
        <v>1.3180776292385505E-2</v>
      </c>
      <c r="M17" s="98">
        <v>1.2126622641648563E-2</v>
      </c>
      <c r="N17" s="98">
        <v>2.0000978246900481E-4</v>
      </c>
      <c r="O17" s="98">
        <v>1.3344385785278006E-2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2.5183406939165336E-3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6.5947392152752582E-3</v>
      </c>
      <c r="D18" s="98">
        <v>0</v>
      </c>
      <c r="E18" s="98">
        <v>0</v>
      </c>
      <c r="F18" s="98">
        <v>0</v>
      </c>
      <c r="G18" s="98">
        <v>0</v>
      </c>
      <c r="H18" s="98">
        <v>3.7170765987139909E-3</v>
      </c>
      <c r="I18" s="98">
        <v>4.4268254424363419E-2</v>
      </c>
      <c r="J18" s="98">
        <v>4.6004237810707435E-2</v>
      </c>
      <c r="K18" s="98">
        <v>8.276466242939326E-2</v>
      </c>
      <c r="L18" s="98">
        <v>1.8438742415102596E-2</v>
      </c>
      <c r="M18" s="98">
        <v>1.7748553625069677E-2</v>
      </c>
      <c r="N18" s="98">
        <v>2.8234987886705172E-4</v>
      </c>
      <c r="O18" s="98">
        <v>2.464985728112272E-2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3.6713372093200099E-3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6.7133013213463585E-2</v>
      </c>
      <c r="D19" s="122">
        <v>0</v>
      </c>
      <c r="E19" s="122">
        <v>0</v>
      </c>
      <c r="F19" s="122">
        <v>0</v>
      </c>
      <c r="G19" s="122">
        <v>0</v>
      </c>
      <c r="H19" s="122">
        <v>4.4915569259749537E-2</v>
      </c>
      <c r="I19" s="122">
        <v>0.14537932819075783</v>
      </c>
      <c r="J19" s="122">
        <v>0.13409600988444267</v>
      </c>
      <c r="K19" s="122">
        <v>9.5821458698342507E-2</v>
      </c>
      <c r="L19" s="122">
        <v>5.0391868075585988E-2</v>
      </c>
      <c r="M19" s="122">
        <v>5.0417351706653089E-2</v>
      </c>
      <c r="N19" s="122">
        <v>1.7167969163189131E-3</v>
      </c>
      <c r="O19" s="122">
        <v>4.6518657054762665E-2</v>
      </c>
      <c r="P19" s="122">
        <v>1.9296870436577721E-5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6.8199558686664313E-3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3.0845943492541607E-3</v>
      </c>
      <c r="D21" s="98">
        <v>0</v>
      </c>
      <c r="E21" s="98">
        <v>0</v>
      </c>
      <c r="F21" s="98">
        <v>0</v>
      </c>
      <c r="G21" s="98">
        <v>0</v>
      </c>
      <c r="H21" s="98">
        <v>3.1150085702680154E-3</v>
      </c>
      <c r="I21" s="98">
        <v>1.1939516086189823E-2</v>
      </c>
      <c r="J21" s="98">
        <v>1.020115505529425E-2</v>
      </c>
      <c r="K21" s="98">
        <v>7.9442421101043863E-3</v>
      </c>
      <c r="L21" s="98">
        <v>3.3906825426197281E-3</v>
      </c>
      <c r="M21" s="98">
        <v>3.749176727458706E-3</v>
      </c>
      <c r="N21" s="98">
        <v>1.1293789667730839E-4</v>
      </c>
      <c r="O21" s="98">
        <v>3.186415890175702E-3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3.8130843252221912E-4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6.4048418864209422E-2</v>
      </c>
      <c r="D22" s="33">
        <v>0</v>
      </c>
      <c r="E22" s="33">
        <v>0</v>
      </c>
      <c r="F22" s="33">
        <v>0</v>
      </c>
      <c r="G22" s="33">
        <v>0</v>
      </c>
      <c r="H22" s="33">
        <v>4.1800560689481521E-2</v>
      </c>
      <c r="I22" s="33">
        <v>0.13343981210456801</v>
      </c>
      <c r="J22" s="33">
        <v>0.12389485482914843</v>
      </c>
      <c r="K22" s="33">
        <v>8.7877216588238119E-2</v>
      </c>
      <c r="L22" s="33">
        <v>4.7001185532966262E-2</v>
      </c>
      <c r="M22" s="33">
        <v>4.6668174979194385E-2</v>
      </c>
      <c r="N22" s="33">
        <v>1.6038590196416048E-3</v>
      </c>
      <c r="O22" s="33">
        <v>4.3332241164586963E-2</v>
      </c>
      <c r="P22" s="33">
        <v>1.9296870436577721E-5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6.4386474361442124E-3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0.96414201522608178</v>
      </c>
      <c r="D24" s="117">
        <f t="shared" si="7"/>
        <v>1.3236985996125965</v>
      </c>
      <c r="E24" s="117">
        <f t="shared" si="7"/>
        <v>0.47612742612434716</v>
      </c>
      <c r="F24" s="117">
        <f t="shared" si="7"/>
        <v>1.6301224717441647</v>
      </c>
      <c r="G24" s="117">
        <f t="shared" si="7"/>
        <v>4.3086133906821749</v>
      </c>
      <c r="H24" s="117">
        <f t="shared" si="7"/>
        <v>3.4679640137543895</v>
      </c>
      <c r="I24" s="117">
        <f t="shared" si="7"/>
        <v>2.5102965721877153</v>
      </c>
      <c r="J24" s="117">
        <f t="shared" si="7"/>
        <v>1.4234797980040965</v>
      </c>
      <c r="K24" s="117">
        <f t="shared" si="7"/>
        <v>2.164275512055081</v>
      </c>
      <c r="L24" s="117">
        <f t="shared" si="7"/>
        <v>2.0814428407845567</v>
      </c>
      <c r="M24" s="117">
        <f t="shared" si="7"/>
        <v>1.7356460717834656</v>
      </c>
      <c r="N24" s="117">
        <f t="shared" si="7"/>
        <v>1.2382206026691365</v>
      </c>
      <c r="O24" s="117">
        <f t="shared" si="7"/>
        <v>1.3594967268057474</v>
      </c>
      <c r="P24" s="117">
        <f t="shared" si="7"/>
        <v>1.7926881422319909</v>
      </c>
      <c r="Q24" s="117">
        <f t="shared" si="7"/>
        <v>1.5449779543396882</v>
      </c>
      <c r="R24" s="117">
        <f t="shared" ref="R24:V24" si="8">R25+R28+R30+R39</f>
        <v>2.1843275298099569</v>
      </c>
      <c r="S24" s="117">
        <f t="shared" si="8"/>
        <v>2.0129697000374573</v>
      </c>
      <c r="T24" s="117">
        <f t="shared" si="8"/>
        <v>2.3302317245633182</v>
      </c>
      <c r="U24" s="117">
        <f t="shared" si="8"/>
        <v>2.239453763459907</v>
      </c>
      <c r="V24" s="117">
        <f t="shared" si="8"/>
        <v>3.1180168176329293</v>
      </c>
      <c r="W24" s="117">
        <f t="shared" ref="W24" si="9">W25+W28+W30+W39</f>
        <v>2.7462861376897676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0.85034060229305097</v>
      </c>
      <c r="D25" s="122">
        <f t="shared" si="10"/>
        <v>1.1911743416334468</v>
      </c>
      <c r="E25" s="122">
        <f t="shared" si="10"/>
        <v>0.40296550563947731</v>
      </c>
      <c r="F25" s="122">
        <f t="shared" si="10"/>
        <v>1.3603242395626693</v>
      </c>
      <c r="G25" s="122">
        <f t="shared" si="10"/>
        <v>3.714144872434797</v>
      </c>
      <c r="H25" s="122">
        <f t="shared" si="10"/>
        <v>2.9036621223502763</v>
      </c>
      <c r="I25" s="122">
        <f t="shared" si="10"/>
        <v>2.0703416746061825</v>
      </c>
      <c r="J25" s="122">
        <f t="shared" si="10"/>
        <v>1.1984823854968987</v>
      </c>
      <c r="K25" s="122">
        <f t="shared" si="10"/>
        <v>1.8072704460778786</v>
      </c>
      <c r="L25" s="122">
        <f t="shared" si="10"/>
        <v>1.7729798587916805</v>
      </c>
      <c r="M25" s="122">
        <f t="shared" si="10"/>
        <v>1.4263002296523186</v>
      </c>
      <c r="N25" s="122">
        <f t="shared" si="10"/>
        <v>1.0122591958384408</v>
      </c>
      <c r="O25" s="122">
        <f t="shared" si="10"/>
        <v>1.1248662888574683</v>
      </c>
      <c r="P25" s="122">
        <f t="shared" si="10"/>
        <v>1.4097471243153672</v>
      </c>
      <c r="Q25" s="122">
        <f t="shared" si="10"/>
        <v>1.223258248940942</v>
      </c>
      <c r="R25" s="122">
        <f t="shared" ref="R25:V25" si="11">SUM(R26:R27)</f>
        <v>1.7282692714064303</v>
      </c>
      <c r="S25" s="122">
        <f t="shared" si="11"/>
        <v>1.5878198468844169</v>
      </c>
      <c r="T25" s="122">
        <f t="shared" si="11"/>
        <v>1.8033895504383495</v>
      </c>
      <c r="U25" s="122">
        <f t="shared" si="11"/>
        <v>1.6593704345408529</v>
      </c>
      <c r="V25" s="122">
        <f t="shared" si="11"/>
        <v>2.3295140052473533</v>
      </c>
      <c r="W25" s="122">
        <f t="shared" ref="W25" si="12">SUM(W26:W27)</f>
        <v>2.0491636218006755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0.83045448963806512</v>
      </c>
      <c r="D26" s="98">
        <v>1.1639880443168367</v>
      </c>
      <c r="E26" s="98">
        <v>0.39392414583232244</v>
      </c>
      <c r="F26" s="98">
        <v>1.3298233128160117</v>
      </c>
      <c r="G26" s="98">
        <v>3.632179319436331</v>
      </c>
      <c r="H26" s="98">
        <v>2.8410025439489792</v>
      </c>
      <c r="I26" s="98">
        <v>2.026280362181657</v>
      </c>
      <c r="J26" s="98">
        <v>1.1729608750705973</v>
      </c>
      <c r="K26" s="98">
        <v>1.7692419186288393</v>
      </c>
      <c r="L26" s="98">
        <v>1.7361874140211342</v>
      </c>
      <c r="M26" s="98">
        <v>1.3971004132383085</v>
      </c>
      <c r="N26" s="98">
        <v>0.99171748966019346</v>
      </c>
      <c r="O26" s="98">
        <v>1.1022519294751103</v>
      </c>
      <c r="P26" s="98">
        <v>1.3816372977974221</v>
      </c>
      <c r="Q26" s="98">
        <v>1.1990709266082709</v>
      </c>
      <c r="R26" s="98">
        <v>1.6942589177337848</v>
      </c>
      <c r="S26" s="98">
        <v>1.5567757858938036</v>
      </c>
      <c r="T26" s="98">
        <v>1.7682334228476146</v>
      </c>
      <c r="U26" s="98">
        <v>1.6270514136373972</v>
      </c>
      <c r="V26" s="98">
        <v>2.2848676042312239</v>
      </c>
      <c r="W26" s="98">
        <v>2.0095748490025032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1.9886112654985844E-2</v>
      </c>
      <c r="D27" s="98">
        <v>2.718629731661007E-2</v>
      </c>
      <c r="E27" s="98">
        <v>9.0413598071548557E-3</v>
      </c>
      <c r="F27" s="98">
        <v>3.0500926746657678E-2</v>
      </c>
      <c r="G27" s="98">
        <v>8.1965552998466112E-2</v>
      </c>
      <c r="H27" s="98">
        <v>6.2659578401297225E-2</v>
      </c>
      <c r="I27" s="98">
        <v>4.4061312424525274E-2</v>
      </c>
      <c r="J27" s="98">
        <v>2.5521510426301439E-2</v>
      </c>
      <c r="K27" s="98">
        <v>3.8028527449039312E-2</v>
      </c>
      <c r="L27" s="98">
        <v>3.6792444770546287E-2</v>
      </c>
      <c r="M27" s="98">
        <v>2.9199816414010153E-2</v>
      </c>
      <c r="N27" s="98">
        <v>2.0541706178247403E-2</v>
      </c>
      <c r="O27" s="98">
        <v>2.2614359382357931E-2</v>
      </c>
      <c r="P27" s="98">
        <v>2.8109826517945101E-2</v>
      </c>
      <c r="Q27" s="98">
        <v>2.4187322332671263E-2</v>
      </c>
      <c r="R27" s="98">
        <v>3.4010353672645544E-2</v>
      </c>
      <c r="S27" s="98">
        <v>3.1044060990613395E-2</v>
      </c>
      <c r="T27" s="98">
        <v>3.5156127590734838E-2</v>
      </c>
      <c r="U27" s="98">
        <v>3.2319020903455682E-2</v>
      </c>
      <c r="V27" s="98">
        <v>4.4646401016129579E-2</v>
      </c>
      <c r="W27" s="98">
        <v>3.9588772798172446E-2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1.0285462400632568E-3</v>
      </c>
      <c r="D28" s="122">
        <f t="shared" si="13"/>
        <v>3.8925878408185946E-4</v>
      </c>
      <c r="E28" s="122">
        <f t="shared" si="13"/>
        <v>7.0123547335707839E-4</v>
      </c>
      <c r="F28" s="122">
        <f t="shared" si="13"/>
        <v>1.1380664714306301E-3</v>
      </c>
      <c r="G28" s="122">
        <f t="shared" si="13"/>
        <v>1.6393443762819065E-2</v>
      </c>
      <c r="H28" s="122">
        <f t="shared" si="13"/>
        <v>3.9041308575579275E-2</v>
      </c>
      <c r="I28" s="122">
        <f t="shared" si="13"/>
        <v>9.047965418663392E-3</v>
      </c>
      <c r="J28" s="122">
        <f t="shared" si="13"/>
        <v>4.2629464860936255E-3</v>
      </c>
      <c r="K28" s="122">
        <f t="shared" si="13"/>
        <v>1.7997383905439426E-3</v>
      </c>
      <c r="L28" s="122">
        <f t="shared" si="13"/>
        <v>8.4410315749287868E-3</v>
      </c>
      <c r="M28" s="122">
        <f t="shared" si="13"/>
        <v>1.3521345565026472E-3</v>
      </c>
      <c r="N28" s="122">
        <f t="shared" si="13"/>
        <v>6.3399584280553469E-3</v>
      </c>
      <c r="O28" s="122">
        <f t="shared" si="13"/>
        <v>1.0014115298653339E-2</v>
      </c>
      <c r="P28" s="122">
        <f t="shared" si="13"/>
        <v>9.6002115185698442E-3</v>
      </c>
      <c r="Q28" s="122">
        <f t="shared" si="13"/>
        <v>5.4471209551061155E-3</v>
      </c>
      <c r="R28" s="122">
        <f t="shared" si="13"/>
        <v>1.1942514433423262E-2</v>
      </c>
      <c r="S28" s="122">
        <f t="shared" si="13"/>
        <v>1.0586671888246952E-2</v>
      </c>
      <c r="T28" s="122">
        <f t="shared" si="13"/>
        <v>2.0245559351921693E-2</v>
      </c>
      <c r="U28" s="122">
        <f t="shared" si="13"/>
        <v>4.3348234854699165E-2</v>
      </c>
      <c r="V28" s="122">
        <f t="shared" si="13"/>
        <v>0.10073191860374908</v>
      </c>
      <c r="W28" s="122">
        <f t="shared" si="13"/>
        <v>6.1050347218332447E-2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1.0285462400632568E-3</v>
      </c>
      <c r="D29" s="98">
        <v>3.8925878408185946E-4</v>
      </c>
      <c r="E29" s="98">
        <v>7.0123547335707839E-4</v>
      </c>
      <c r="F29" s="98">
        <v>1.1380664714306301E-3</v>
      </c>
      <c r="G29" s="98">
        <v>1.6393443762819065E-2</v>
      </c>
      <c r="H29" s="98">
        <v>3.9041308575579275E-2</v>
      </c>
      <c r="I29" s="98">
        <v>9.047965418663392E-3</v>
      </c>
      <c r="J29" s="98">
        <v>4.2629464860936255E-3</v>
      </c>
      <c r="K29" s="98">
        <v>1.7997383905439426E-3</v>
      </c>
      <c r="L29" s="98">
        <v>8.4410315749287868E-3</v>
      </c>
      <c r="M29" s="98">
        <v>1.3521345565026472E-3</v>
      </c>
      <c r="N29" s="98">
        <v>6.3399584280553469E-3</v>
      </c>
      <c r="O29" s="98">
        <v>1.0014115298653339E-2</v>
      </c>
      <c r="P29" s="98">
        <v>9.6002115185698442E-3</v>
      </c>
      <c r="Q29" s="98">
        <v>5.4471209551061155E-3</v>
      </c>
      <c r="R29" s="98">
        <v>1.1942514433423262E-2</v>
      </c>
      <c r="S29" s="98">
        <v>1.0586671888246952E-2</v>
      </c>
      <c r="T29" s="98">
        <v>2.0245559351921693E-2</v>
      </c>
      <c r="U29" s="98">
        <v>4.3348234854699165E-2</v>
      </c>
      <c r="V29" s="98">
        <v>0.10073191860374908</v>
      </c>
      <c r="W29" s="98">
        <v>6.1050347218332447E-2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9.4520975659357603E-2</v>
      </c>
      <c r="D30" s="122">
        <v>0.11119696822634785</v>
      </c>
      <c r="E30" s="122">
        <v>6.0203874167784395E-2</v>
      </c>
      <c r="F30" s="122">
        <v>0.22480013308738478</v>
      </c>
      <c r="G30" s="122">
        <v>0.48358132806890025</v>
      </c>
      <c r="H30" s="122">
        <v>0.44464884514568609</v>
      </c>
      <c r="I30" s="122">
        <v>0.36678128544792732</v>
      </c>
      <c r="J30" s="122">
        <v>0.19009390278102156</v>
      </c>
      <c r="K30" s="122">
        <v>0.30633735334022616</v>
      </c>
      <c r="L30" s="122">
        <v>0.25825399444425584</v>
      </c>
      <c r="M30" s="122">
        <v>0.26657312248341858</v>
      </c>
      <c r="N30" s="122">
        <v>0.18987020051084003</v>
      </c>
      <c r="O30" s="122">
        <v>0.19388929583450715</v>
      </c>
      <c r="P30" s="122">
        <v>0.32307670725012966</v>
      </c>
      <c r="Q30" s="122">
        <v>0.27126094298397629</v>
      </c>
      <c r="R30" s="122">
        <v>0.38153553623510689</v>
      </c>
      <c r="S30" s="122">
        <v>0.3557078801292225</v>
      </c>
      <c r="T30" s="122">
        <v>0.43452639723769176</v>
      </c>
      <c r="U30" s="122">
        <v>0.46124554425329389</v>
      </c>
      <c r="V30" s="122">
        <v>0.58111969956215559</v>
      </c>
      <c r="W30" s="122">
        <v>0.5370345704484929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8.1552990954343631E-3</v>
      </c>
      <c r="D31" s="98">
        <v>1.074261161126799E-2</v>
      </c>
      <c r="E31" s="98">
        <v>1.2514659204939596E-2</v>
      </c>
      <c r="F31" s="98">
        <v>7.1385427109501742E-2</v>
      </c>
      <c r="G31" s="98">
        <v>9.9757217036946441E-2</v>
      </c>
      <c r="H31" s="98">
        <v>5.1326000431476997E-2</v>
      </c>
      <c r="I31" s="98">
        <v>2.2316977646175323E-2</v>
      </c>
      <c r="J31" s="98">
        <v>1.0931078484856227E-2</v>
      </c>
      <c r="K31" s="98">
        <v>2.9255839539256336E-2</v>
      </c>
      <c r="L31" s="98">
        <v>2.9047819126501208E-2</v>
      </c>
      <c r="M31" s="98">
        <v>4.3074446690954983E-2</v>
      </c>
      <c r="N31" s="98">
        <v>2.613754027066479E-2</v>
      </c>
      <c r="O31" s="98">
        <v>2.1353696363805963E-2</v>
      </c>
      <c r="P31" s="98">
        <v>3.6238611580173476E-2</v>
      </c>
      <c r="Q31" s="98">
        <v>2.2708754735138805E-2</v>
      </c>
      <c r="R31" s="98">
        <v>3.5930355279585713E-2</v>
      </c>
      <c r="S31" s="98">
        <v>3.4516924109379024E-2</v>
      </c>
      <c r="T31" s="98">
        <v>4.5620658443621752E-2</v>
      </c>
      <c r="U31" s="98">
        <v>5.1746044865778773E-2</v>
      </c>
      <c r="V31" s="98">
        <v>5.8725386541541996E-2</v>
      </c>
      <c r="W31" s="98">
        <v>4.4796619925509693E-2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1.2209478016910494E-4</v>
      </c>
      <c r="L32" s="98">
        <v>0</v>
      </c>
      <c r="M32" s="98">
        <v>1.1880609958005803E-4</v>
      </c>
      <c r="N32" s="98">
        <v>0</v>
      </c>
      <c r="O32" s="98">
        <v>0</v>
      </c>
      <c r="P32" s="98">
        <v>1.2865046626950332E-4</v>
      </c>
      <c r="Q32" s="98">
        <v>0</v>
      </c>
      <c r="R32" s="98">
        <v>1.2894087001245343E-4</v>
      </c>
      <c r="S32" s="98">
        <v>1.2432694117182089E-4</v>
      </c>
      <c r="T32" s="98">
        <v>1.1960843241285294E-4</v>
      </c>
      <c r="U32" s="98">
        <v>1.2301801581905399E-4</v>
      </c>
      <c r="V32" s="98">
        <v>1.142608099376294E-4</v>
      </c>
      <c r="W32" s="98">
        <v>1.1691184897444246E-4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5.0563006369821578E-5</v>
      </c>
      <c r="L33" s="101">
        <v>0</v>
      </c>
      <c r="M33" s="101">
        <v>4.8215832122177151E-5</v>
      </c>
      <c r="N33" s="101">
        <v>0</v>
      </c>
      <c r="O33" s="101">
        <v>0</v>
      </c>
      <c r="P33" s="101">
        <v>4.2847640931737688E-5</v>
      </c>
      <c r="Q33" s="101">
        <v>0</v>
      </c>
      <c r="R33" s="101">
        <v>5.5666916504532455E-5</v>
      </c>
      <c r="S33" s="101">
        <v>5.6403779219429387E-5</v>
      </c>
      <c r="T33" s="101">
        <v>5.1131876214253066E-5</v>
      </c>
      <c r="U33" s="101">
        <v>5.3477844406634469E-5</v>
      </c>
      <c r="V33" s="101">
        <v>4.3378333863303001E-5</v>
      </c>
      <c r="W33" s="101">
        <v>4.7497747158800381E-5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7.1531773799283374E-5</v>
      </c>
      <c r="L34" s="104">
        <v>0</v>
      </c>
      <c r="M34" s="104">
        <v>7.0590267457880875E-5</v>
      </c>
      <c r="N34" s="104">
        <v>0</v>
      </c>
      <c r="O34" s="104">
        <v>0</v>
      </c>
      <c r="P34" s="104">
        <v>8.5802825337765649E-5</v>
      </c>
      <c r="Q34" s="104">
        <v>0</v>
      </c>
      <c r="R34" s="104">
        <v>7.3273953507920991E-5</v>
      </c>
      <c r="S34" s="104">
        <v>6.7923161952391486E-5</v>
      </c>
      <c r="T34" s="104">
        <v>6.8476556198599886E-5</v>
      </c>
      <c r="U34" s="104">
        <v>6.9540171412419525E-5</v>
      </c>
      <c r="V34" s="104">
        <v>7.0882476074326394E-5</v>
      </c>
      <c r="W34" s="104">
        <v>6.9414101815642082E-5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8.3302534505718492E-2</v>
      </c>
      <c r="D35" s="101">
        <v>9.8911760304387739E-2</v>
      </c>
      <c r="E35" s="101">
        <v>4.550654363702189E-2</v>
      </c>
      <c r="F35" s="101">
        <v>0.15265289686301839</v>
      </c>
      <c r="G35" s="101">
        <v>0.38076705316956178</v>
      </c>
      <c r="H35" s="101">
        <v>0.38172701804340808</v>
      </c>
      <c r="I35" s="101">
        <v>0.30873423533365962</v>
      </c>
      <c r="J35" s="101">
        <v>0.16141252901945266</v>
      </c>
      <c r="K35" s="101">
        <v>0.20416399087326231</v>
      </c>
      <c r="L35" s="101">
        <v>0.20275862249550625</v>
      </c>
      <c r="M35" s="101">
        <v>0.19869536111729397</v>
      </c>
      <c r="N35" s="101">
        <v>0.15565313591279628</v>
      </c>
      <c r="O35" s="101">
        <v>0.14728626072404247</v>
      </c>
      <c r="P35" s="101">
        <v>0.23408407678266585</v>
      </c>
      <c r="Q35" s="101">
        <v>0.18913918169702545</v>
      </c>
      <c r="R35" s="101">
        <v>0.27756345576406988</v>
      </c>
      <c r="S35" s="101">
        <v>0.24838240553897986</v>
      </c>
      <c r="T35" s="101">
        <v>0.33379669700947834</v>
      </c>
      <c r="U35" s="101">
        <v>0.35991264080851715</v>
      </c>
      <c r="V35" s="101">
        <v>0.45138837642772411</v>
      </c>
      <c r="W35" s="101">
        <v>0.40225608541220415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3.0631420582047549E-3</v>
      </c>
      <c r="D36" s="104">
        <v>1.5425963106921211E-3</v>
      </c>
      <c r="E36" s="104">
        <v>2.1826713258229092E-3</v>
      </c>
      <c r="F36" s="104">
        <v>7.6180911486464515E-4</v>
      </c>
      <c r="G36" s="104">
        <v>3.0570578623919939E-3</v>
      </c>
      <c r="H36" s="104">
        <v>1.1595826670801012E-2</v>
      </c>
      <c r="I36" s="104">
        <v>3.5730072468092358E-2</v>
      </c>
      <c r="J36" s="104">
        <v>1.7750295276712673E-2</v>
      </c>
      <c r="K36" s="104">
        <v>7.2795428147538407E-2</v>
      </c>
      <c r="L36" s="104">
        <v>2.6447552822248414E-2</v>
      </c>
      <c r="M36" s="104">
        <v>2.4684508575589591E-2</v>
      </c>
      <c r="N36" s="104">
        <v>8.079524327378948E-3</v>
      </c>
      <c r="O36" s="104">
        <v>2.5249338746658707E-2</v>
      </c>
      <c r="P36" s="104">
        <v>5.2625368421020842E-2</v>
      </c>
      <c r="Q36" s="104">
        <v>5.941300655181201E-2</v>
      </c>
      <c r="R36" s="104">
        <v>6.7912784321438838E-2</v>
      </c>
      <c r="S36" s="104">
        <v>7.2684223539691784E-2</v>
      </c>
      <c r="T36" s="104">
        <v>5.4989433352178832E-2</v>
      </c>
      <c r="U36" s="104">
        <v>4.9463840563178936E-2</v>
      </c>
      <c r="V36" s="104">
        <v>7.0891675782951899E-2</v>
      </c>
      <c r="W36" s="104">
        <v>8.9864953261804631E-2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1.2966940541131681E-3</v>
      </c>
      <c r="D37" s="98">
        <v>6.6792378295579445E-4</v>
      </c>
      <c r="E37" s="98">
        <v>9.613284224039984E-4</v>
      </c>
      <c r="F37" s="98">
        <v>3.1536304259917103E-4</v>
      </c>
      <c r="G37" s="98">
        <v>1.2920889814682479E-3</v>
      </c>
      <c r="H37" s="98">
        <v>4.9726720040015378E-3</v>
      </c>
      <c r="I37" s="98">
        <v>1.6172754095537777E-2</v>
      </c>
      <c r="J37" s="98">
        <v>7.1706856911642278E-3</v>
      </c>
      <c r="K37" s="98">
        <v>3.0184613817901686E-2</v>
      </c>
      <c r="L37" s="98">
        <v>1.1024812883965569E-2</v>
      </c>
      <c r="M37" s="98">
        <v>1.0019680483833176E-2</v>
      </c>
      <c r="N37" s="98">
        <v>3.3501638563558311E-3</v>
      </c>
      <c r="O37" s="98">
        <v>8.8681044775581683E-3</v>
      </c>
      <c r="P37" s="98">
        <v>1.7539567788724043E-2</v>
      </c>
      <c r="Q37" s="98">
        <v>2.1348778729336569E-2</v>
      </c>
      <c r="R37" s="98">
        <v>2.9330669990936906E-2</v>
      </c>
      <c r="S37" s="98">
        <v>3.3005514968241459E-2</v>
      </c>
      <c r="T37" s="98">
        <v>2.3551713896947355E-2</v>
      </c>
      <c r="U37" s="98">
        <v>2.1523467032542248E-2</v>
      </c>
      <c r="V37" s="98">
        <v>2.6956296038546709E-2</v>
      </c>
      <c r="W37" s="98">
        <v>3.6562576000565977E-2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1.7664480040915868E-3</v>
      </c>
      <c r="D38" s="98">
        <v>8.7467252773632659E-4</v>
      </c>
      <c r="E38" s="98">
        <v>1.2213429034189109E-3</v>
      </c>
      <c r="F38" s="98">
        <v>4.4644607226547412E-4</v>
      </c>
      <c r="G38" s="98">
        <v>1.7649688809237458E-3</v>
      </c>
      <c r="H38" s="98">
        <v>6.6231546667994733E-3</v>
      </c>
      <c r="I38" s="98">
        <v>1.9557318372554582E-2</v>
      </c>
      <c r="J38" s="98">
        <v>1.0579609585548447E-2</v>
      </c>
      <c r="K38" s="98">
        <v>4.2610814329636718E-2</v>
      </c>
      <c r="L38" s="98">
        <v>1.5422739938282847E-2</v>
      </c>
      <c r="M38" s="98">
        <v>1.4664828091756415E-2</v>
      </c>
      <c r="N38" s="98">
        <v>4.7293604710231165E-3</v>
      </c>
      <c r="O38" s="98">
        <v>1.6381234269100538E-2</v>
      </c>
      <c r="P38" s="98">
        <v>3.5085800632296799E-2</v>
      </c>
      <c r="Q38" s="98">
        <v>3.8064227822475441E-2</v>
      </c>
      <c r="R38" s="98">
        <v>3.8582114330501932E-2</v>
      </c>
      <c r="S38" s="98">
        <v>3.9678708571450325E-2</v>
      </c>
      <c r="T38" s="98">
        <v>3.143771945523148E-2</v>
      </c>
      <c r="U38" s="98">
        <v>2.7940373530636688E-2</v>
      </c>
      <c r="V38" s="98">
        <v>4.3935379744405194E-2</v>
      </c>
      <c r="W38" s="98">
        <v>5.3302377261238661E-2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1.8251891033610027E-2</v>
      </c>
      <c r="D39" s="122">
        <v>2.0938030968720024E-2</v>
      </c>
      <c r="E39" s="122">
        <v>1.2256810843728377E-2</v>
      </c>
      <c r="F39" s="122">
        <v>4.3860032622679922E-2</v>
      </c>
      <c r="G39" s="122">
        <v>9.4493746415658109E-2</v>
      </c>
      <c r="H39" s="122">
        <v>8.0611737682847434E-2</v>
      </c>
      <c r="I39" s="122">
        <v>6.4125646714941753E-2</v>
      </c>
      <c r="J39" s="122">
        <v>3.0640563240082675E-2</v>
      </c>
      <c r="K39" s="122">
        <v>4.8867974246432307E-2</v>
      </c>
      <c r="L39" s="122">
        <v>4.1767955973691637E-2</v>
      </c>
      <c r="M39" s="122">
        <v>4.1420585091225974E-2</v>
      </c>
      <c r="N39" s="122">
        <v>2.9751247891800465E-2</v>
      </c>
      <c r="O39" s="122">
        <v>3.0727026815118713E-2</v>
      </c>
      <c r="P39" s="122">
        <v>5.0264099147924249E-2</v>
      </c>
      <c r="Q39" s="122">
        <v>4.5011641459663743E-2</v>
      </c>
      <c r="R39" s="122">
        <v>6.2580207734996368E-2</v>
      </c>
      <c r="S39" s="122">
        <v>5.8855301135570831E-2</v>
      </c>
      <c r="T39" s="122">
        <v>7.2070217535355266E-2</v>
      </c>
      <c r="U39" s="122">
        <v>7.5489549811061027E-2</v>
      </c>
      <c r="V39" s="122">
        <v>0.10665119421967129</v>
      </c>
      <c r="W39" s="122">
        <v>9.9037598222266571E-2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8.2898473136205572E-4</v>
      </c>
      <c r="D40" s="98">
        <v>1.1124359954047308E-3</v>
      </c>
      <c r="E40" s="98">
        <v>6.1954690395655361E-4</v>
      </c>
      <c r="F40" s="98">
        <v>2.4247468349728944E-3</v>
      </c>
      <c r="G40" s="98">
        <v>5.1266714326165816E-3</v>
      </c>
      <c r="H40" s="98">
        <v>5.5983021157963633E-3</v>
      </c>
      <c r="I40" s="98">
        <v>5.2731076430928116E-3</v>
      </c>
      <c r="J40" s="98">
        <v>2.3275362693006493E-3</v>
      </c>
      <c r="K40" s="98">
        <v>4.0599566557781618E-3</v>
      </c>
      <c r="L40" s="98">
        <v>2.8099579082483928E-3</v>
      </c>
      <c r="M40" s="98">
        <v>3.0776823882123702E-3</v>
      </c>
      <c r="N40" s="98">
        <v>2.0705281057506538E-3</v>
      </c>
      <c r="O40" s="98">
        <v>2.1056432490634759E-3</v>
      </c>
      <c r="P40" s="98">
        <v>4.2217662862498104E-3</v>
      </c>
      <c r="Q40" s="98">
        <v>3.200729551830496E-3</v>
      </c>
      <c r="R40" s="98">
        <v>4.9652410212300746E-3</v>
      </c>
      <c r="S40" s="98">
        <v>4.4300363486908037E-3</v>
      </c>
      <c r="T40" s="98">
        <v>4.7967772738889986E-3</v>
      </c>
      <c r="U40" s="98">
        <v>4.9590308612052162E-3</v>
      </c>
      <c r="V40" s="98">
        <v>4.5821357300449344E-3</v>
      </c>
      <c r="W40" s="98">
        <v>5.423053262538227E-3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1.7422906302247972E-2</v>
      </c>
      <c r="D41" s="33">
        <v>1.9825594973315295E-2</v>
      </c>
      <c r="E41" s="33">
        <v>1.1637263939771823E-2</v>
      </c>
      <c r="F41" s="33">
        <v>4.1435285787707027E-2</v>
      </c>
      <c r="G41" s="33">
        <v>8.9367074983041528E-2</v>
      </c>
      <c r="H41" s="33">
        <v>7.5013435567051076E-2</v>
      </c>
      <c r="I41" s="33">
        <v>5.8852539071848939E-2</v>
      </c>
      <c r="J41" s="33">
        <v>2.8313026970782026E-2</v>
      </c>
      <c r="K41" s="33">
        <v>4.4808017590654142E-2</v>
      </c>
      <c r="L41" s="33">
        <v>3.8957998065443242E-2</v>
      </c>
      <c r="M41" s="33">
        <v>3.8342902703013604E-2</v>
      </c>
      <c r="N41" s="33">
        <v>2.7680719786049812E-2</v>
      </c>
      <c r="O41" s="33">
        <v>2.8621383566055238E-2</v>
      </c>
      <c r="P41" s="33">
        <v>4.6042332861674438E-2</v>
      </c>
      <c r="Q41" s="33">
        <v>4.1810911907833245E-2</v>
      </c>
      <c r="R41" s="33">
        <v>5.7614966713766293E-2</v>
      </c>
      <c r="S41" s="33">
        <v>5.4425264786880027E-2</v>
      </c>
      <c r="T41" s="33">
        <v>6.7273440261466269E-2</v>
      </c>
      <c r="U41" s="33">
        <v>7.0530518949855805E-2</v>
      </c>
      <c r="V41" s="33">
        <v>0.10206905848962636</v>
      </c>
      <c r="W41" s="33">
        <v>9.3614544959728346E-2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28.101707460259917</v>
      </c>
      <c r="D43" s="117">
        <f t="shared" si="14"/>
        <v>44.992030297662282</v>
      </c>
      <c r="E43" s="117">
        <f t="shared" si="14"/>
        <v>70.606427811550461</v>
      </c>
      <c r="F43" s="117">
        <f t="shared" si="14"/>
        <v>61.147761284367483</v>
      </c>
      <c r="G43" s="117">
        <f t="shared" si="14"/>
        <v>52.692029849680068</v>
      </c>
      <c r="H43" s="117">
        <f t="shared" si="14"/>
        <v>29.524813092021343</v>
      </c>
      <c r="I43" s="117">
        <f t="shared" si="14"/>
        <v>20.602386731314269</v>
      </c>
      <c r="J43" s="117">
        <f t="shared" si="14"/>
        <v>47.081627132508132</v>
      </c>
      <c r="K43" s="117">
        <f t="shared" si="14"/>
        <v>32.249422586420742</v>
      </c>
      <c r="L43" s="117">
        <f t="shared" si="14"/>
        <v>44.196309090904208</v>
      </c>
      <c r="M43" s="117">
        <f t="shared" si="14"/>
        <v>53.296745739091975</v>
      </c>
      <c r="N43" s="117">
        <f t="shared" si="14"/>
        <v>38.624685588721107</v>
      </c>
      <c r="O43" s="117">
        <f t="shared" si="14"/>
        <v>46.738183192140085</v>
      </c>
      <c r="P43" s="117">
        <f t="shared" si="14"/>
        <v>38.407628430963157</v>
      </c>
      <c r="Q43" s="117">
        <f t="shared" si="14"/>
        <v>31.435355257710054</v>
      </c>
      <c r="R43" s="117">
        <f t="shared" ref="R43:V43" si="15">R44+R47+R49+R58</f>
        <v>28.589162526025031</v>
      </c>
      <c r="S43" s="117">
        <f t="shared" si="15"/>
        <v>26.320194577911685</v>
      </c>
      <c r="T43" s="117">
        <f t="shared" si="15"/>
        <v>32.592576298244865</v>
      </c>
      <c r="U43" s="117">
        <f t="shared" si="15"/>
        <v>31.426286645902863</v>
      </c>
      <c r="V43" s="117">
        <f t="shared" si="15"/>
        <v>28.008967917272695</v>
      </c>
      <c r="W43" s="117">
        <f t="shared" ref="W43" si="16">W44+W47+W49+W58</f>
        <v>21.285219939878804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24.827942762189018</v>
      </c>
      <c r="D44" s="122">
        <f t="shared" si="17"/>
        <v>39.118360270238725</v>
      </c>
      <c r="E44" s="122">
        <f t="shared" si="17"/>
        <v>61.869926467268108</v>
      </c>
      <c r="F44" s="122">
        <f t="shared" si="17"/>
        <v>52.847756772784024</v>
      </c>
      <c r="G44" s="122">
        <f t="shared" si="17"/>
        <v>45.017052427216051</v>
      </c>
      <c r="H44" s="122">
        <f t="shared" si="17"/>
        <v>24.468071990038549</v>
      </c>
      <c r="I44" s="122">
        <f t="shared" si="17"/>
        <v>16.74804280438368</v>
      </c>
      <c r="J44" s="122">
        <f t="shared" si="17"/>
        <v>40.065695693993604</v>
      </c>
      <c r="K44" s="122">
        <f t="shared" si="17"/>
        <v>26.773429379850771</v>
      </c>
      <c r="L44" s="122">
        <f t="shared" si="17"/>
        <v>37.303082189890354</v>
      </c>
      <c r="M44" s="122">
        <f t="shared" si="17"/>
        <v>43.891815578046696</v>
      </c>
      <c r="N44" s="122">
        <f t="shared" si="17"/>
        <v>31.558782898635449</v>
      </c>
      <c r="O44" s="122">
        <f t="shared" si="17"/>
        <v>38.64623958510947</v>
      </c>
      <c r="P44" s="122">
        <f t="shared" si="17"/>
        <v>30.073152009011103</v>
      </c>
      <c r="Q44" s="122">
        <f t="shared" si="17"/>
        <v>25.407275167202247</v>
      </c>
      <c r="R44" s="122">
        <f t="shared" ref="R44:V44" si="18">SUM(R45:R46)</f>
        <v>22.519942759219493</v>
      </c>
      <c r="S44" s="122">
        <f t="shared" si="18"/>
        <v>20.647313570570709</v>
      </c>
      <c r="T44" s="122">
        <f t="shared" si="18"/>
        <v>25.187074101821565</v>
      </c>
      <c r="U44" s="122">
        <f t="shared" si="18"/>
        <v>23.500768117386023</v>
      </c>
      <c r="V44" s="122">
        <f t="shared" si="18"/>
        <v>20.987753308067575</v>
      </c>
      <c r="W44" s="122">
        <f t="shared" ref="W44" si="19">SUM(W45:W46)</f>
        <v>15.578426293588235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24.247315110834933</v>
      </c>
      <c r="D45" s="98">
        <v>38.225557818343539</v>
      </c>
      <c r="E45" s="98">
        <v>60.481747433072428</v>
      </c>
      <c r="F45" s="98">
        <v>51.662814601518974</v>
      </c>
      <c r="G45" s="98">
        <v>44.023594249549753</v>
      </c>
      <c r="H45" s="98">
        <v>23.940063216776927</v>
      </c>
      <c r="I45" s="98">
        <v>16.391608523243278</v>
      </c>
      <c r="J45" s="98">
        <v>39.212502453304189</v>
      </c>
      <c r="K45" s="98">
        <v>26.210063727362979</v>
      </c>
      <c r="L45" s="98">
        <v>36.528977743956005</v>
      </c>
      <c r="M45" s="98">
        <v>42.993243923698039</v>
      </c>
      <c r="N45" s="98">
        <v>30.918362689748225</v>
      </c>
      <c r="O45" s="98">
        <v>37.86929395218268</v>
      </c>
      <c r="P45" s="98">
        <v>29.473504688409808</v>
      </c>
      <c r="Q45" s="98">
        <v>24.904900501348951</v>
      </c>
      <c r="R45" s="98">
        <v>22.076776158620557</v>
      </c>
      <c r="S45" s="98">
        <v>20.243630203698313</v>
      </c>
      <c r="T45" s="98">
        <v>24.696065384073535</v>
      </c>
      <c r="U45" s="98">
        <v>23.043051262714435</v>
      </c>
      <c r="V45" s="98">
        <v>20.585511617951575</v>
      </c>
      <c r="W45" s="98">
        <v>15.277459219739834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0.58062765135408378</v>
      </c>
      <c r="D46" s="98">
        <v>0.89280245189518748</v>
      </c>
      <c r="E46" s="98">
        <v>1.3881790341956821</v>
      </c>
      <c r="F46" s="98">
        <v>1.1849421712650501</v>
      </c>
      <c r="G46" s="98">
        <v>0.99345817766629974</v>
      </c>
      <c r="H46" s="98">
        <v>0.52800877326162121</v>
      </c>
      <c r="I46" s="98">
        <v>0.35643428114040254</v>
      </c>
      <c r="J46" s="98">
        <v>0.85319324068941371</v>
      </c>
      <c r="K46" s="98">
        <v>0.56336565248779413</v>
      </c>
      <c r="L46" s="98">
        <v>0.77410444593434635</v>
      </c>
      <c r="M46" s="98">
        <v>0.89857165434865782</v>
      </c>
      <c r="N46" s="98">
        <v>0.64042020888722462</v>
      </c>
      <c r="O46" s="98">
        <v>0.77694563292678787</v>
      </c>
      <c r="P46" s="98">
        <v>0.59964732060129755</v>
      </c>
      <c r="Q46" s="98">
        <v>0.50237466585329693</v>
      </c>
      <c r="R46" s="98">
        <v>0.44316660059893626</v>
      </c>
      <c r="S46" s="98">
        <v>0.40368336687239786</v>
      </c>
      <c r="T46" s="98">
        <v>0.4910087177480309</v>
      </c>
      <c r="U46" s="98">
        <v>0.45771685467158707</v>
      </c>
      <c r="V46" s="98">
        <v>0.40224169011599881</v>
      </c>
      <c r="W46" s="98">
        <v>0.30096707384840077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2.9124098797580648E-2</v>
      </c>
      <c r="D47" s="122">
        <f t="shared" si="20"/>
        <v>1.8165409923820108E-2</v>
      </c>
      <c r="E47" s="122">
        <f t="shared" si="20"/>
        <v>9.1511229273098724E-2</v>
      </c>
      <c r="F47" s="122">
        <f t="shared" si="20"/>
        <v>3.6905869859250436E-2</v>
      </c>
      <c r="G47" s="122">
        <f t="shared" si="20"/>
        <v>0.21058549473609861</v>
      </c>
      <c r="H47" s="122">
        <f t="shared" si="20"/>
        <v>0.34961491829431246</v>
      </c>
      <c r="I47" s="122">
        <f t="shared" si="20"/>
        <v>8.0656148874942241E-2</v>
      </c>
      <c r="J47" s="122">
        <f t="shared" si="20"/>
        <v>0.12837282031986488</v>
      </c>
      <c r="K47" s="122">
        <f t="shared" si="20"/>
        <v>2.8570846949885081E-2</v>
      </c>
      <c r="L47" s="122">
        <f t="shared" si="20"/>
        <v>0.19230204660701403</v>
      </c>
      <c r="M47" s="122">
        <f t="shared" si="20"/>
        <v>4.3022463161447873E-2</v>
      </c>
      <c r="N47" s="122">
        <f t="shared" si="20"/>
        <v>0.19629486671479052</v>
      </c>
      <c r="O47" s="122">
        <f t="shared" si="20"/>
        <v>0.34512060773163822</v>
      </c>
      <c r="P47" s="122">
        <f t="shared" si="20"/>
        <v>0.21091664706297944</v>
      </c>
      <c r="Q47" s="122">
        <f t="shared" si="20"/>
        <v>0.10191849997580125</v>
      </c>
      <c r="R47" s="122">
        <f t="shared" si="20"/>
        <v>0.159652561373132</v>
      </c>
      <c r="S47" s="122">
        <f t="shared" si="20"/>
        <v>0.14087491796746798</v>
      </c>
      <c r="T47" s="122">
        <f t="shared" si="20"/>
        <v>0.28443351417371948</v>
      </c>
      <c r="U47" s="122">
        <f t="shared" si="20"/>
        <v>0.59680266907838941</v>
      </c>
      <c r="V47" s="122">
        <f t="shared" si="20"/>
        <v>0.89549059618648386</v>
      </c>
      <c r="W47" s="122">
        <f t="shared" si="20"/>
        <v>0.49922182662079445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2.9124098797580648E-2</v>
      </c>
      <c r="D48" s="98">
        <v>1.8165409923820108E-2</v>
      </c>
      <c r="E48" s="98">
        <v>9.1511229273098724E-2</v>
      </c>
      <c r="F48" s="98">
        <v>3.6905869859250436E-2</v>
      </c>
      <c r="G48" s="98">
        <v>0.21058549473609861</v>
      </c>
      <c r="H48" s="98">
        <v>0.34961491829431246</v>
      </c>
      <c r="I48" s="98">
        <v>8.0656148874942241E-2</v>
      </c>
      <c r="J48" s="98">
        <v>0.12837282031986488</v>
      </c>
      <c r="K48" s="98">
        <v>2.8570846949885081E-2</v>
      </c>
      <c r="L48" s="98">
        <v>0.19230204660701403</v>
      </c>
      <c r="M48" s="98">
        <v>4.3022463161447873E-2</v>
      </c>
      <c r="N48" s="98">
        <v>0.19629486671479052</v>
      </c>
      <c r="O48" s="98">
        <v>0.34512060773163822</v>
      </c>
      <c r="P48" s="98">
        <v>0.21091664706297944</v>
      </c>
      <c r="Q48" s="98">
        <v>0.10191849997580125</v>
      </c>
      <c r="R48" s="98">
        <v>0.159652561373132</v>
      </c>
      <c r="S48" s="98">
        <v>0.14087491796746798</v>
      </c>
      <c r="T48" s="98">
        <v>0.28443351417371948</v>
      </c>
      <c r="U48" s="98">
        <v>0.59680266907838941</v>
      </c>
      <c r="V48" s="98">
        <v>0.89549059618648386</v>
      </c>
      <c r="W48" s="98">
        <v>0.49922182662079445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2.7196381298267869</v>
      </c>
      <c r="D49" s="122">
        <v>4.9254274605961692</v>
      </c>
      <c r="E49" s="122">
        <v>7.1856829689678348</v>
      </c>
      <c r="F49" s="122">
        <v>6.921296280741938</v>
      </c>
      <c r="G49" s="122">
        <v>6.2511839926168555</v>
      </c>
      <c r="H49" s="122">
        <v>3.9833393379539812</v>
      </c>
      <c r="I49" s="122">
        <v>3.2025701997663449</v>
      </c>
      <c r="J49" s="122">
        <v>5.9617660053687267</v>
      </c>
      <c r="K49" s="122">
        <v>4.6959913483138243</v>
      </c>
      <c r="L49" s="122">
        <v>5.7626851066949962</v>
      </c>
      <c r="M49" s="122">
        <v>8.1139772517338464</v>
      </c>
      <c r="N49" s="122">
        <v>5.9365851529420288</v>
      </c>
      <c r="O49" s="122">
        <v>6.681176741376162</v>
      </c>
      <c r="P49" s="122">
        <v>7.0273099546545215</v>
      </c>
      <c r="Q49" s="122">
        <v>5.0901176671023034</v>
      </c>
      <c r="R49" s="122">
        <v>5.072730750135416</v>
      </c>
      <c r="S49" s="122">
        <v>4.7449488116647558</v>
      </c>
      <c r="T49" s="122">
        <v>6.1081476644989063</v>
      </c>
      <c r="U49" s="122">
        <v>6.290449112458858</v>
      </c>
      <c r="V49" s="122">
        <v>5.1779685827219017</v>
      </c>
      <c r="W49" s="122">
        <v>4.3977763692326084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4.934597429256174E-2</v>
      </c>
      <c r="D50" s="98">
        <v>0.20623160384870551</v>
      </c>
      <c r="E50" s="98">
        <v>0.50806205178611263</v>
      </c>
      <c r="F50" s="98">
        <v>0.7067980031065364</v>
      </c>
      <c r="G50" s="98">
        <v>0.61620950201568869</v>
      </c>
      <c r="H50" s="98">
        <v>0.26795386297786122</v>
      </c>
      <c r="I50" s="98">
        <v>0.56746109846120962</v>
      </c>
      <c r="J50" s="98">
        <v>2.3668049513563187</v>
      </c>
      <c r="K50" s="98">
        <v>1.2016699338103398</v>
      </c>
      <c r="L50" s="98">
        <v>1.3988795319556115</v>
      </c>
      <c r="M50" s="98">
        <v>2.1675649236964647</v>
      </c>
      <c r="N50" s="98">
        <v>1.546065953020618</v>
      </c>
      <c r="O50" s="98">
        <v>1.9839549642959247</v>
      </c>
      <c r="P50" s="98">
        <v>0.9925939323987828</v>
      </c>
      <c r="Q50" s="98">
        <v>0.6507603322086325</v>
      </c>
      <c r="R50" s="98">
        <v>0.63492074543362809</v>
      </c>
      <c r="S50" s="98">
        <v>0.73317315254269244</v>
      </c>
      <c r="T50" s="98">
        <v>0.92432019150733213</v>
      </c>
      <c r="U50" s="98">
        <v>1.1035570323827708</v>
      </c>
      <c r="V50" s="98">
        <v>1.4814412343591614</v>
      </c>
      <c r="W50" s="98">
        <v>1.1867486674488412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1.9766045653675729E-4</v>
      </c>
      <c r="F51" s="98">
        <v>1.1492951707781727E-4</v>
      </c>
      <c r="G51" s="98">
        <v>1.1951466696591458E-4</v>
      </c>
      <c r="H51" s="98">
        <v>1.1752931072679762E-4</v>
      </c>
      <c r="I51" s="98">
        <v>6.5076241559017939E-4</v>
      </c>
      <c r="J51" s="98">
        <v>2.894377746991637E-3</v>
      </c>
      <c r="K51" s="98">
        <v>3.4590950996400667E-3</v>
      </c>
      <c r="L51" s="98">
        <v>2.195315089860859E-3</v>
      </c>
      <c r="M51" s="98">
        <v>3.9076585376294241E-3</v>
      </c>
      <c r="N51" s="98">
        <v>0</v>
      </c>
      <c r="O51" s="98">
        <v>2.8106660262909779E-3</v>
      </c>
      <c r="P51" s="98">
        <v>4.8849587737607413E-3</v>
      </c>
      <c r="Q51" s="98">
        <v>4.5348010124188348E-3</v>
      </c>
      <c r="R51" s="98">
        <v>2.4374090801336062E-4</v>
      </c>
      <c r="S51" s="98">
        <v>1.586016361379337E-3</v>
      </c>
      <c r="T51" s="98">
        <v>1.3297007832254177E-3</v>
      </c>
      <c r="U51" s="98">
        <v>1.2921690852503826E-3</v>
      </c>
      <c r="V51" s="98">
        <v>3.8285528029291596E-3</v>
      </c>
      <c r="W51" s="98">
        <v>2.3204032426289178E-3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8.7049620172330333E-5</v>
      </c>
      <c r="F52" s="101">
        <v>4.7580037706357637E-5</v>
      </c>
      <c r="G52" s="101">
        <v>5.0516037408649605E-5</v>
      </c>
      <c r="H52" s="101">
        <v>5.0399429443636654E-5</v>
      </c>
      <c r="I52" s="101">
        <v>2.944328269451956E-4</v>
      </c>
      <c r="J52" s="101">
        <v>1.1703831085091352E-3</v>
      </c>
      <c r="K52" s="101">
        <v>1.4343554783502054E-3</v>
      </c>
      <c r="L52" s="101">
        <v>9.1511402862507992E-4</v>
      </c>
      <c r="M52" s="101">
        <v>1.5871111391795529E-3</v>
      </c>
      <c r="N52" s="101">
        <v>0</v>
      </c>
      <c r="O52" s="101">
        <v>9.8702707164215176E-4</v>
      </c>
      <c r="P52" s="101">
        <v>1.6280470502766902E-3</v>
      </c>
      <c r="Q52" s="101">
        <v>1.6313611878043255E-3</v>
      </c>
      <c r="R52" s="101">
        <v>1.0525806060212904E-4</v>
      </c>
      <c r="S52" s="101">
        <v>7.2001657168243216E-4</v>
      </c>
      <c r="T52" s="101">
        <v>5.6925852634794538E-4</v>
      </c>
      <c r="U52" s="101">
        <v>5.6195208822669852E-4</v>
      </c>
      <c r="V52" s="101">
        <v>1.4551219357765608E-3</v>
      </c>
      <c r="W52" s="101">
        <v>9.4466350017221212E-4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1.1061083636442696E-4</v>
      </c>
      <c r="F53" s="104">
        <v>6.7349479371459637E-5</v>
      </c>
      <c r="G53" s="104">
        <v>6.8998629557264981E-5</v>
      </c>
      <c r="H53" s="104">
        <v>6.7129881283160977E-5</v>
      </c>
      <c r="I53" s="104">
        <v>3.5632958864498379E-4</v>
      </c>
      <c r="J53" s="104">
        <v>1.7239946384825019E-3</v>
      </c>
      <c r="K53" s="104">
        <v>2.0247396212898614E-3</v>
      </c>
      <c r="L53" s="104">
        <v>1.2802010612357789E-3</v>
      </c>
      <c r="M53" s="104">
        <v>2.3205473984498712E-3</v>
      </c>
      <c r="N53" s="104">
        <v>0</v>
      </c>
      <c r="O53" s="104">
        <v>1.8236389546488262E-3</v>
      </c>
      <c r="P53" s="104">
        <v>3.2569117234840508E-3</v>
      </c>
      <c r="Q53" s="104">
        <v>2.9034398246145093E-3</v>
      </c>
      <c r="R53" s="104">
        <v>1.3848284741123157E-4</v>
      </c>
      <c r="S53" s="104">
        <v>8.6599978969690498E-4</v>
      </c>
      <c r="T53" s="104">
        <v>7.6044225687747226E-4</v>
      </c>
      <c r="U53" s="104">
        <v>7.302169970236841E-4</v>
      </c>
      <c r="V53" s="104">
        <v>2.373430867152599E-3</v>
      </c>
      <c r="W53" s="104">
        <v>1.3757397424567057E-3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2.5745179138476897</v>
      </c>
      <c r="D54" s="101">
        <v>4.6452540735882888</v>
      </c>
      <c r="E54" s="101">
        <v>6.3767342974106294</v>
      </c>
      <c r="F54" s="101">
        <v>6.1847816225121548</v>
      </c>
      <c r="G54" s="101">
        <v>5.5897916785552377</v>
      </c>
      <c r="H54" s="101">
        <v>3.6054625665786242</v>
      </c>
      <c r="I54" s="101">
        <v>2.360930148981784</v>
      </c>
      <c r="J54" s="101">
        <v>3.2354575182545564</v>
      </c>
      <c r="K54" s="101">
        <v>2.5735439834886531</v>
      </c>
      <c r="L54" s="101">
        <v>3.8584014879515438</v>
      </c>
      <c r="M54" s="101">
        <v>5.2849047471192083</v>
      </c>
      <c r="N54" s="101">
        <v>4.1728544027435159</v>
      </c>
      <c r="O54" s="101">
        <v>4.0075088621984163</v>
      </c>
      <c r="P54" s="101">
        <v>4.9227124636812567</v>
      </c>
      <c r="Q54" s="101">
        <v>3.3753315017558609</v>
      </c>
      <c r="R54" s="101">
        <v>3.5648436893169966</v>
      </c>
      <c r="S54" s="101">
        <v>3.102562369187793</v>
      </c>
      <c r="T54" s="101">
        <v>4.449840805140779</v>
      </c>
      <c r="U54" s="101">
        <v>4.5587289939283044</v>
      </c>
      <c r="V54" s="101">
        <v>3.1918537095088264</v>
      </c>
      <c r="W54" s="101">
        <v>2.6229803710311614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9.5774241686535339E-2</v>
      </c>
      <c r="D55" s="104">
        <v>7.3941783159175656E-2</v>
      </c>
      <c r="E55" s="104">
        <v>0.30068895931455597</v>
      </c>
      <c r="F55" s="104">
        <v>2.9601725606169069E-2</v>
      </c>
      <c r="G55" s="104">
        <v>4.5063297378963474E-2</v>
      </c>
      <c r="H55" s="104">
        <v>0.10980537908676877</v>
      </c>
      <c r="I55" s="104">
        <v>0.27352818990776118</v>
      </c>
      <c r="J55" s="104">
        <v>0.35660915801085974</v>
      </c>
      <c r="K55" s="104">
        <v>0.91731833591519152</v>
      </c>
      <c r="L55" s="104">
        <v>0.50320877169797984</v>
      </c>
      <c r="M55" s="104">
        <v>0.65759992238054321</v>
      </c>
      <c r="N55" s="104">
        <v>0.2176647971778955</v>
      </c>
      <c r="O55" s="104">
        <v>0.68690224885552953</v>
      </c>
      <c r="P55" s="104">
        <v>1.1071185998007214</v>
      </c>
      <c r="Q55" s="104">
        <v>1.0594910321253912</v>
      </c>
      <c r="R55" s="104">
        <v>0.8727225744767777</v>
      </c>
      <c r="S55" s="104">
        <v>0.90762727357289152</v>
      </c>
      <c r="T55" s="104">
        <v>0.73265696706756922</v>
      </c>
      <c r="U55" s="104">
        <v>0.62687091706253206</v>
      </c>
      <c r="V55" s="104">
        <v>0.50084508605098477</v>
      </c>
      <c r="W55" s="104">
        <v>0.58572692750997657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4.0543300758605058E-2</v>
      </c>
      <c r="D56" s="98">
        <v>3.2015813329681078E-2</v>
      </c>
      <c r="E56" s="98">
        <v>0.13243443457213178</v>
      </c>
      <c r="F56" s="98">
        <v>1.2254106798139217E-2</v>
      </c>
      <c r="G56" s="98">
        <v>1.9046348689791215E-2</v>
      </c>
      <c r="H56" s="98">
        <v>4.7088159384830894E-2</v>
      </c>
      <c r="I56" s="98">
        <v>0.12380898912327232</v>
      </c>
      <c r="J56" s="98">
        <v>0.14406138865990581</v>
      </c>
      <c r="K56" s="98">
        <v>0.38036591613365728</v>
      </c>
      <c r="L56" s="98">
        <v>0.20976543980558496</v>
      </c>
      <c r="M56" s="98">
        <v>0.26692616092678945</v>
      </c>
      <c r="N56" s="98">
        <v>9.0254414339138431E-2</v>
      </c>
      <c r="O56" s="98">
        <v>0.24125467085852295</v>
      </c>
      <c r="P56" s="98">
        <v>0.36899279404579838</v>
      </c>
      <c r="Q56" s="98">
        <v>0.3807051843241816</v>
      </c>
      <c r="R56" s="98">
        <v>0.37691780835347877</v>
      </c>
      <c r="S56" s="98">
        <v>0.41214866314332077</v>
      </c>
      <c r="T56" s="98">
        <v>0.31379350942696821</v>
      </c>
      <c r="U56" s="98">
        <v>0.27277371436254294</v>
      </c>
      <c r="V56" s="98">
        <v>0.19044448110349885</v>
      </c>
      <c r="W56" s="98">
        <v>0.23830964714654601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5.5230940927930287E-2</v>
      </c>
      <c r="D57" s="98">
        <v>4.1925969829494578E-2</v>
      </c>
      <c r="E57" s="98">
        <v>0.16825452474242422</v>
      </c>
      <c r="F57" s="98">
        <v>1.734761880802985E-2</v>
      </c>
      <c r="G57" s="98">
        <v>2.6016948689172259E-2</v>
      </c>
      <c r="H57" s="98">
        <v>6.2717219701937874E-2</v>
      </c>
      <c r="I57" s="98">
        <v>0.14971920078448886</v>
      </c>
      <c r="J57" s="98">
        <v>0.21254776935095393</v>
      </c>
      <c r="K57" s="98">
        <v>0.53695241978153418</v>
      </c>
      <c r="L57" s="98">
        <v>0.29344333189239491</v>
      </c>
      <c r="M57" s="98">
        <v>0.39067376145375377</v>
      </c>
      <c r="N57" s="98">
        <v>0.12741038283875708</v>
      </c>
      <c r="O57" s="98">
        <v>0.44564757799700661</v>
      </c>
      <c r="P57" s="98">
        <v>0.73812580575492304</v>
      </c>
      <c r="Q57" s="98">
        <v>0.67878584780120965</v>
      </c>
      <c r="R57" s="98">
        <v>0.49580476612329893</v>
      </c>
      <c r="S57" s="98">
        <v>0.49547861042957075</v>
      </c>
      <c r="T57" s="98">
        <v>0.41886345764060101</v>
      </c>
      <c r="U57" s="98">
        <v>0.35409720269998912</v>
      </c>
      <c r="V57" s="98">
        <v>0.31040060494748589</v>
      </c>
      <c r="W57" s="98">
        <v>0.34741728036343056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0.52500246944653151</v>
      </c>
      <c r="D58" s="122">
        <v>0.93007715690356818</v>
      </c>
      <c r="E58" s="122">
        <v>1.4593071460414275</v>
      </c>
      <c r="F58" s="122">
        <v>1.3418023609822634</v>
      </c>
      <c r="G58" s="122">
        <v>1.213207935111061</v>
      </c>
      <c r="H58" s="122">
        <v>0.72378684573450303</v>
      </c>
      <c r="I58" s="122">
        <v>0.57111757828929866</v>
      </c>
      <c r="J58" s="122">
        <v>0.92579261282593273</v>
      </c>
      <c r="K58" s="122">
        <v>0.75143101130625878</v>
      </c>
      <c r="L58" s="122">
        <v>0.93823974771184493</v>
      </c>
      <c r="M58" s="122">
        <v>1.2479304461499821</v>
      </c>
      <c r="N58" s="122">
        <v>0.93302267042883735</v>
      </c>
      <c r="O58" s="122">
        <v>1.0656462579228139</v>
      </c>
      <c r="P58" s="122">
        <v>1.0962498202345539</v>
      </c>
      <c r="Q58" s="122">
        <v>0.83604392342970257</v>
      </c>
      <c r="R58" s="122">
        <v>0.83683645529699069</v>
      </c>
      <c r="S58" s="122">
        <v>0.78705727770874956</v>
      </c>
      <c r="T58" s="122">
        <v>1.0129210177506673</v>
      </c>
      <c r="U58" s="122">
        <v>1.0382667469795921</v>
      </c>
      <c r="V58" s="122">
        <v>0.94775543029673537</v>
      </c>
      <c r="W58" s="122">
        <v>0.80979545043716405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2.4079114638865289E-2</v>
      </c>
      <c r="D59" s="98">
        <v>4.9522581726465779E-2</v>
      </c>
      <c r="E59" s="98">
        <v>7.4409719533816435E-2</v>
      </c>
      <c r="F59" s="98">
        <v>7.3933508757594565E-2</v>
      </c>
      <c r="G59" s="98">
        <v>6.5684169906054898E-2</v>
      </c>
      <c r="H59" s="98">
        <v>5.0297585935306637E-2</v>
      </c>
      <c r="I59" s="98">
        <v>4.6879213070910489E-2</v>
      </c>
      <c r="J59" s="98">
        <v>7.0462523777656369E-2</v>
      </c>
      <c r="K59" s="98">
        <v>6.2304719448287964E-2</v>
      </c>
      <c r="L59" s="98">
        <v>6.2961790197485656E-2</v>
      </c>
      <c r="M59" s="98">
        <v>9.2852745021340485E-2</v>
      </c>
      <c r="N59" s="98">
        <v>6.5183989365586503E-2</v>
      </c>
      <c r="O59" s="98">
        <v>7.3082591352450904E-2</v>
      </c>
      <c r="P59" s="98">
        <v>9.1924901492429795E-2</v>
      </c>
      <c r="Q59" s="98">
        <v>5.9369629857733967E-2</v>
      </c>
      <c r="R59" s="98">
        <v>6.6363158355180113E-2</v>
      </c>
      <c r="S59" s="98">
        <v>5.9292755018819983E-2</v>
      </c>
      <c r="T59" s="98">
        <v>6.745976174592197E-2</v>
      </c>
      <c r="U59" s="98">
        <v>6.8160296517841903E-2</v>
      </c>
      <c r="V59" s="98">
        <v>4.0813447896373679E-2</v>
      </c>
      <c r="W59" s="98">
        <v>4.433769718161136E-2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0.50092335480766625</v>
      </c>
      <c r="D60" s="33">
        <v>0.88055457517710245</v>
      </c>
      <c r="E60" s="33">
        <v>1.3848974265076111</v>
      </c>
      <c r="F60" s="33">
        <v>1.2678688522246688</v>
      </c>
      <c r="G60" s="33">
        <v>1.1475237652050061</v>
      </c>
      <c r="H60" s="33">
        <v>0.67348925979919638</v>
      </c>
      <c r="I60" s="33">
        <v>0.52423836521838818</v>
      </c>
      <c r="J60" s="33">
        <v>0.85533008904827634</v>
      </c>
      <c r="K60" s="33">
        <v>0.68912629185797081</v>
      </c>
      <c r="L60" s="33">
        <v>0.87527795751435922</v>
      </c>
      <c r="M60" s="33">
        <v>1.1550777011286415</v>
      </c>
      <c r="N60" s="33">
        <v>0.86783868106325079</v>
      </c>
      <c r="O60" s="33">
        <v>0.99256366657036299</v>
      </c>
      <c r="P60" s="33">
        <v>1.0043249187421242</v>
      </c>
      <c r="Q60" s="33">
        <v>0.7766742935719686</v>
      </c>
      <c r="R60" s="33">
        <v>0.77047329694181055</v>
      </c>
      <c r="S60" s="33">
        <v>0.72776452268992953</v>
      </c>
      <c r="T60" s="33">
        <v>0.9454612560047454</v>
      </c>
      <c r="U60" s="33">
        <v>0.97010645046175015</v>
      </c>
      <c r="V60" s="33">
        <v>0.90694198240036172</v>
      </c>
      <c r="W60" s="33">
        <v>0.76545775325555265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85.062967126788465</v>
      </c>
      <c r="D62" s="117">
        <f t="shared" si="21"/>
        <v>68.075843011768157</v>
      </c>
      <c r="E62" s="117">
        <f t="shared" si="21"/>
        <v>59.064734317911139</v>
      </c>
      <c r="F62" s="117">
        <f t="shared" si="21"/>
        <v>60.541771797054423</v>
      </c>
      <c r="G62" s="117">
        <f t="shared" si="21"/>
        <v>66.388100299772347</v>
      </c>
      <c r="H62" s="117">
        <f t="shared" si="21"/>
        <v>61.426722840163237</v>
      </c>
      <c r="I62" s="117">
        <f t="shared" si="21"/>
        <v>57.596241892962567</v>
      </c>
      <c r="J62" s="117">
        <f t="shared" si="21"/>
        <v>49.164279715372949</v>
      </c>
      <c r="K62" s="117">
        <f t="shared" si="21"/>
        <v>75.274140641261468</v>
      </c>
      <c r="L62" s="117">
        <f t="shared" si="21"/>
        <v>64.510449827803441</v>
      </c>
      <c r="M62" s="117">
        <f t="shared" si="21"/>
        <v>69.242322374670437</v>
      </c>
      <c r="N62" s="117">
        <f t="shared" si="21"/>
        <v>49.650999436987355</v>
      </c>
      <c r="O62" s="117">
        <f t="shared" si="21"/>
        <v>45.369044550618433</v>
      </c>
      <c r="P62" s="117">
        <f t="shared" si="21"/>
        <v>33.525482850259948</v>
      </c>
      <c r="Q62" s="117">
        <f t="shared" si="21"/>
        <v>57.72487166214453</v>
      </c>
      <c r="R62" s="117">
        <f t="shared" ref="R62:V62" si="22">R63+R66+R68+R77</f>
        <v>45.822578576927988</v>
      </c>
      <c r="S62" s="117">
        <f t="shared" si="22"/>
        <v>48.354426675843754</v>
      </c>
      <c r="T62" s="117">
        <f t="shared" si="22"/>
        <v>49.549120572008057</v>
      </c>
      <c r="U62" s="117">
        <f t="shared" si="22"/>
        <v>49.185375954531331</v>
      </c>
      <c r="V62" s="117">
        <f t="shared" si="22"/>
        <v>40.43742482345332</v>
      </c>
      <c r="W62" s="117">
        <f t="shared" ref="W62" si="23">W63+W66+W68+W77</f>
        <v>55.40892684945522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75.05689456959702</v>
      </c>
      <c r="D63" s="122">
        <f t="shared" si="24"/>
        <v>59.62446655843322</v>
      </c>
      <c r="E63" s="122">
        <f t="shared" si="24"/>
        <v>51.908131557075208</v>
      </c>
      <c r="F63" s="122">
        <f t="shared" si="24"/>
        <v>52.03818072235849</v>
      </c>
      <c r="G63" s="122">
        <f t="shared" si="24"/>
        <v>56.254656525020643</v>
      </c>
      <c r="H63" s="122">
        <f t="shared" si="24"/>
        <v>51.134586676592569</v>
      </c>
      <c r="I63" s="122">
        <f t="shared" si="24"/>
        <v>48.032303389566195</v>
      </c>
      <c r="J63" s="122">
        <f t="shared" si="24"/>
        <v>41.105325419526309</v>
      </c>
      <c r="K63" s="122">
        <f t="shared" si="24"/>
        <v>62.321856581128593</v>
      </c>
      <c r="L63" s="122">
        <f t="shared" si="24"/>
        <v>54.651704551344487</v>
      </c>
      <c r="M63" s="122">
        <f t="shared" si="24"/>
        <v>56.800968152220392</v>
      </c>
      <c r="N63" s="122">
        <f t="shared" si="24"/>
        <v>40.68052613259367</v>
      </c>
      <c r="O63" s="122">
        <f t="shared" si="24"/>
        <v>37.661732215846527</v>
      </c>
      <c r="P63" s="122">
        <f t="shared" si="24"/>
        <v>26.17397248806207</v>
      </c>
      <c r="Q63" s="122">
        <f t="shared" si="24"/>
        <v>45.996974112386994</v>
      </c>
      <c r="R63" s="122">
        <f t="shared" ref="R63:V63" si="25">SUM(R64:R65)</f>
        <v>36.283081335972909</v>
      </c>
      <c r="S63" s="122">
        <f t="shared" si="25"/>
        <v>37.976101575857655</v>
      </c>
      <c r="T63" s="122">
        <f t="shared" si="25"/>
        <v>38.326311072855333</v>
      </c>
      <c r="U63" s="122">
        <f t="shared" si="25"/>
        <v>36.956072991620751</v>
      </c>
      <c r="V63" s="122">
        <f t="shared" si="25"/>
        <v>29.749372584818531</v>
      </c>
      <c r="W63" s="122">
        <f t="shared" ref="W63" si="26">SUM(W64:W65)</f>
        <v>40.937901517201681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73.301609855543091</v>
      </c>
      <c r="D64" s="98">
        <v>58.263651085377425</v>
      </c>
      <c r="E64" s="98">
        <v>50.743465877863116</v>
      </c>
      <c r="F64" s="98">
        <v>50.871390708565706</v>
      </c>
      <c r="G64" s="98">
        <v>55.013201442039616</v>
      </c>
      <c r="H64" s="98">
        <v>50.031127834664211</v>
      </c>
      <c r="I64" s="98">
        <v>47.010072927765812</v>
      </c>
      <c r="J64" s="98">
        <v>40.229993413010419</v>
      </c>
      <c r="K64" s="98">
        <v>61.010482050098162</v>
      </c>
      <c r="L64" s="98">
        <v>53.517585733609053</v>
      </c>
      <c r="M64" s="98">
        <v>55.638114912978345</v>
      </c>
      <c r="N64" s="98">
        <v>39.854999016191336</v>
      </c>
      <c r="O64" s="98">
        <v>36.904579160654208</v>
      </c>
      <c r="P64" s="98">
        <v>25.65207333804096</v>
      </c>
      <c r="Q64" s="98">
        <v>45.087482073279922</v>
      </c>
      <c r="R64" s="98">
        <v>35.569071980494641</v>
      </c>
      <c r="S64" s="98">
        <v>37.233616579326139</v>
      </c>
      <c r="T64" s="98">
        <v>37.579159864270373</v>
      </c>
      <c r="U64" s="98">
        <v>36.236291518681398</v>
      </c>
      <c r="V64" s="98">
        <v>29.179209703029361</v>
      </c>
      <c r="W64" s="98">
        <v>40.147002603734585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1.7552847140539265</v>
      </c>
      <c r="D65" s="98">
        <v>1.3608154730557913</v>
      </c>
      <c r="E65" s="98">
        <v>1.1646656792120931</v>
      </c>
      <c r="F65" s="98">
        <v>1.1667900137927874</v>
      </c>
      <c r="G65" s="98">
        <v>1.241455082981024</v>
      </c>
      <c r="H65" s="98">
        <v>1.1034588419283602</v>
      </c>
      <c r="I65" s="98">
        <v>1.0222304618003852</v>
      </c>
      <c r="J65" s="98">
        <v>0.87533200651589294</v>
      </c>
      <c r="K65" s="98">
        <v>1.3113745310304334</v>
      </c>
      <c r="L65" s="98">
        <v>1.1341188177354327</v>
      </c>
      <c r="M65" s="98">
        <v>1.1628532392420463</v>
      </c>
      <c r="N65" s="98">
        <v>0.82552711640233456</v>
      </c>
      <c r="O65" s="98">
        <v>0.75715305519232179</v>
      </c>
      <c r="P65" s="98">
        <v>0.52189915002110887</v>
      </c>
      <c r="Q65" s="98">
        <v>0.90949203910706888</v>
      </c>
      <c r="R65" s="98">
        <v>0.71400935547826927</v>
      </c>
      <c r="S65" s="98">
        <v>0.74248499653151967</v>
      </c>
      <c r="T65" s="98">
        <v>0.74715120858495698</v>
      </c>
      <c r="U65" s="98">
        <v>0.71978147293935058</v>
      </c>
      <c r="V65" s="98">
        <v>0.57016288178916852</v>
      </c>
      <c r="W65" s="98">
        <v>0.79089891346709751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8.8400842632805177E-2</v>
      </c>
      <c r="D66" s="122">
        <f t="shared" si="27"/>
        <v>2.6210091461511865E-2</v>
      </c>
      <c r="E66" s="122">
        <f t="shared" si="27"/>
        <v>7.7486519805957152E-2</v>
      </c>
      <c r="F66" s="122">
        <f t="shared" si="27"/>
        <v>3.6987160321495474E-2</v>
      </c>
      <c r="G66" s="122">
        <f t="shared" si="27"/>
        <v>0.27943795853993864</v>
      </c>
      <c r="H66" s="122">
        <f t="shared" si="27"/>
        <v>0.71387032730446709</v>
      </c>
      <c r="I66" s="122">
        <f t="shared" si="27"/>
        <v>0.21025748210989215</v>
      </c>
      <c r="J66" s="122">
        <f t="shared" si="27"/>
        <v>0.14561837655906179</v>
      </c>
      <c r="K66" s="122">
        <f t="shared" si="27"/>
        <v>6.5128033007808908E-2</v>
      </c>
      <c r="L66" s="122">
        <f t="shared" si="27"/>
        <v>0.26520186475412622</v>
      </c>
      <c r="M66" s="122">
        <f t="shared" si="27"/>
        <v>5.9248077839479621E-2</v>
      </c>
      <c r="N66" s="122">
        <f t="shared" si="27"/>
        <v>0.24445416631251859</v>
      </c>
      <c r="O66" s="122">
        <f t="shared" si="27"/>
        <v>0.32240566327371728</v>
      </c>
      <c r="P66" s="122">
        <f t="shared" si="27"/>
        <v>0.18854815422471172</v>
      </c>
      <c r="Q66" s="122">
        <f t="shared" si="27"/>
        <v>0.20340696408672568</v>
      </c>
      <c r="R66" s="122">
        <f t="shared" si="27"/>
        <v>0.24614150800676571</v>
      </c>
      <c r="S66" s="122">
        <f t="shared" si="27"/>
        <v>0.25756891491746287</v>
      </c>
      <c r="T66" s="122">
        <f t="shared" si="27"/>
        <v>0.43024579409630304</v>
      </c>
      <c r="U66" s="122">
        <f t="shared" si="27"/>
        <v>0.90527662250498309</v>
      </c>
      <c r="V66" s="122">
        <f t="shared" si="27"/>
        <v>1.4057220042157412</v>
      </c>
      <c r="W66" s="122">
        <f t="shared" si="27"/>
        <v>1.2251284867948908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8.8400842632805177E-2</v>
      </c>
      <c r="D67" s="98">
        <v>2.6210091461511865E-2</v>
      </c>
      <c r="E67" s="98">
        <v>7.7486519805957152E-2</v>
      </c>
      <c r="F67" s="98">
        <v>3.6987160321495474E-2</v>
      </c>
      <c r="G67" s="98">
        <v>0.27943795853993864</v>
      </c>
      <c r="H67" s="98">
        <v>0.71387032730446709</v>
      </c>
      <c r="I67" s="98">
        <v>0.21025748210989215</v>
      </c>
      <c r="J67" s="98">
        <v>0.14561837655906179</v>
      </c>
      <c r="K67" s="98">
        <v>6.5128033007808908E-2</v>
      </c>
      <c r="L67" s="98">
        <v>0.26520186475412622</v>
      </c>
      <c r="M67" s="98">
        <v>5.9248077839479621E-2</v>
      </c>
      <c r="N67" s="98">
        <v>0.24445416631251859</v>
      </c>
      <c r="O67" s="98">
        <v>0.32240566327371728</v>
      </c>
      <c r="P67" s="98">
        <v>0.18854815422471172</v>
      </c>
      <c r="Q67" s="98">
        <v>0.20340696408672568</v>
      </c>
      <c r="R67" s="98">
        <v>0.24614150800676571</v>
      </c>
      <c r="S67" s="98">
        <v>0.25756891491746287</v>
      </c>
      <c r="T67" s="98">
        <v>0.43024579409630304</v>
      </c>
      <c r="U67" s="98">
        <v>0.90527662250498309</v>
      </c>
      <c r="V67" s="98">
        <v>1.4057220042157412</v>
      </c>
      <c r="W67" s="98">
        <v>1.2251284867948908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8.3182427458691084</v>
      </c>
      <c r="D68" s="122">
        <v>7.0820603053644282</v>
      </c>
      <c r="E68" s="122">
        <v>5.8608573761790153</v>
      </c>
      <c r="F68" s="122">
        <v>7.1079791845200884</v>
      </c>
      <c r="G68" s="122">
        <v>8.2472251026637498</v>
      </c>
      <c r="H68" s="122">
        <v>8.0849164354112428</v>
      </c>
      <c r="I68" s="122">
        <v>7.8368953248029332</v>
      </c>
      <c r="J68" s="122">
        <v>6.8953654545155496</v>
      </c>
      <c r="K68" s="122">
        <v>11.174802806246031</v>
      </c>
      <c r="L68" s="122">
        <v>8.2806713599069024</v>
      </c>
      <c r="M68" s="122">
        <v>10.683162599801106</v>
      </c>
      <c r="N68" s="122">
        <v>7.5530928358459981</v>
      </c>
      <c r="O68" s="122">
        <v>6.3845634146794801</v>
      </c>
      <c r="P68" s="122">
        <v>6.1863382732864318</v>
      </c>
      <c r="Q68" s="122">
        <v>9.8573067844322484</v>
      </c>
      <c r="R68" s="122">
        <v>7.9828352258707858</v>
      </c>
      <c r="S68" s="122">
        <v>8.6759512032199524</v>
      </c>
      <c r="T68" s="122">
        <v>9.2666242803102552</v>
      </c>
      <c r="U68" s="122">
        <v>9.7739608791249122</v>
      </c>
      <c r="V68" s="122">
        <v>7.7889247691890171</v>
      </c>
      <c r="W68" s="122">
        <v>11.258311039674668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4.5449674434622018</v>
      </c>
      <c r="D69" s="98">
        <v>4.665715557435564</v>
      </c>
      <c r="E69" s="98">
        <v>4.2890119908762543</v>
      </c>
      <c r="F69" s="98">
        <v>4.8570891142423642</v>
      </c>
      <c r="G69" s="98">
        <v>5.0391804314139232</v>
      </c>
      <c r="H69" s="98">
        <v>6.4975654309820898</v>
      </c>
      <c r="I69" s="98">
        <v>7.8307859345517175</v>
      </c>
      <c r="J69" s="98">
        <v>6.8874938254920899</v>
      </c>
      <c r="K69" s="98">
        <v>11.139988748876897</v>
      </c>
      <c r="L69" s="98">
        <v>8.2628558818538203</v>
      </c>
      <c r="M69" s="98">
        <v>10.543456375490214</v>
      </c>
      <c r="N69" s="98">
        <v>7.1890772238506209</v>
      </c>
      <c r="O69" s="98">
        <v>5.7302305903017174</v>
      </c>
      <c r="P69" s="98">
        <v>5.2021469374751872</v>
      </c>
      <c r="Q69" s="98">
        <v>8.0778712494570559</v>
      </c>
      <c r="R69" s="98">
        <v>7.9593600553434323</v>
      </c>
      <c r="S69" s="98">
        <v>8.6596937380463466</v>
      </c>
      <c r="T69" s="98">
        <v>9.2441446876012616</v>
      </c>
      <c r="U69" s="98">
        <v>9.6737005768064552</v>
      </c>
      <c r="V69" s="98">
        <v>6.8712254608645296</v>
      </c>
      <c r="W69" s="98">
        <v>10.574759649676309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2.2800956239664885E-3</v>
      </c>
      <c r="D70" s="98">
        <v>1.0188104166436733E-3</v>
      </c>
      <c r="E70" s="98">
        <v>2.3615631300793892E-3</v>
      </c>
      <c r="F70" s="98">
        <v>1.1342223846683031E-3</v>
      </c>
      <c r="G70" s="98">
        <v>3.3939145448645349E-4</v>
      </c>
      <c r="H70" s="98">
        <v>2.7001251420137257E-3</v>
      </c>
      <c r="I70" s="98">
        <v>6.1093902512154071E-3</v>
      </c>
      <c r="J70" s="98">
        <v>7.8716290234593662E-3</v>
      </c>
      <c r="K70" s="98">
        <v>3.481405736913433E-2</v>
      </c>
      <c r="L70" s="98">
        <v>1.7698072944515402E-2</v>
      </c>
      <c r="M70" s="98">
        <v>1.2801520931643566E-2</v>
      </c>
      <c r="N70" s="98">
        <v>7.3725775931975518E-3</v>
      </c>
      <c r="O70" s="98">
        <v>1.5049352455300955E-2</v>
      </c>
      <c r="P70" s="98">
        <v>1.5756002625353697E-2</v>
      </c>
      <c r="Q70" s="98">
        <v>2.7921544497808985E-2</v>
      </c>
      <c r="R70" s="98">
        <v>2.3475170527353248E-2</v>
      </c>
      <c r="S70" s="98">
        <v>1.6134259615301828E-2</v>
      </c>
      <c r="T70" s="98">
        <v>1.5689078996284765E-2</v>
      </c>
      <c r="U70" s="98">
        <v>1.4166667460988949E-2</v>
      </c>
      <c r="V70" s="98">
        <v>1.3194339545224828E-3</v>
      </c>
      <c r="W70" s="98">
        <v>3.6373802427492732E-2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9.6522306292978679E-4</v>
      </c>
      <c r="D71" s="101">
        <v>4.4112031813261891E-4</v>
      </c>
      <c r="E71" s="101">
        <v>1.0399061749644385E-3</v>
      </c>
      <c r="F71" s="101">
        <v>4.696063424146522E-4</v>
      </c>
      <c r="G71" s="101">
        <v>1.4344793780519008E-4</v>
      </c>
      <c r="H71" s="101">
        <v>1.1578496171634404E-3</v>
      </c>
      <c r="I71" s="101">
        <v>2.7636824458172737E-3</v>
      </c>
      <c r="J71" s="101">
        <v>3.1820555230896875E-3</v>
      </c>
      <c r="K71" s="101">
        <v>1.4447688066261451E-2</v>
      </c>
      <c r="L71" s="101">
        <v>7.3831887047059799E-3</v>
      </c>
      <c r="M71" s="101">
        <v>5.193691905027888E-3</v>
      </c>
      <c r="N71" s="101">
        <v>3.0579983807142224E-3</v>
      </c>
      <c r="O71" s="101">
        <v>5.2877158518998407E-3</v>
      </c>
      <c r="P71" s="101">
        <v>5.2481012568174595E-3</v>
      </c>
      <c r="Q71" s="101">
        <v>1.0022609708925687E-2</v>
      </c>
      <c r="R71" s="101">
        <v>1.0143852047930913E-2</v>
      </c>
      <c r="S71" s="101">
        <v>7.3258360320884643E-3</v>
      </c>
      <c r="T71" s="101">
        <v>6.7189633789512936E-3</v>
      </c>
      <c r="U71" s="101">
        <v>6.1656546354433E-3</v>
      </c>
      <c r="V71" s="101">
        <v>5.0126854527015718E-4</v>
      </c>
      <c r="W71" s="101">
        <v>1.4817164104526789E-2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1.3148725610367016E-3</v>
      </c>
      <c r="D72" s="104">
        <v>5.7769009851105452E-4</v>
      </c>
      <c r="E72" s="104">
        <v>1.3216569551149507E-3</v>
      </c>
      <c r="F72" s="104">
        <v>6.6461604225365103E-4</v>
      </c>
      <c r="G72" s="104">
        <v>1.9594351668126341E-4</v>
      </c>
      <c r="H72" s="104">
        <v>1.5422755248502855E-3</v>
      </c>
      <c r="I72" s="104">
        <v>3.3457078053981339E-3</v>
      </c>
      <c r="J72" s="104">
        <v>4.6895735003696787E-3</v>
      </c>
      <c r="K72" s="104">
        <v>2.0366369302872878E-2</v>
      </c>
      <c r="L72" s="104">
        <v>1.0314884239809422E-2</v>
      </c>
      <c r="M72" s="104">
        <v>7.6078290266156784E-3</v>
      </c>
      <c r="N72" s="104">
        <v>4.3145792124833294E-3</v>
      </c>
      <c r="O72" s="104">
        <v>9.7616366034011144E-3</v>
      </c>
      <c r="P72" s="104">
        <v>1.0507901368536236E-2</v>
      </c>
      <c r="Q72" s="104">
        <v>1.7898934788883297E-2</v>
      </c>
      <c r="R72" s="104">
        <v>1.3331318479422337E-2</v>
      </c>
      <c r="S72" s="104">
        <v>8.808423583213364E-3</v>
      </c>
      <c r="T72" s="104">
        <v>8.9701156173334733E-3</v>
      </c>
      <c r="U72" s="104">
        <v>8.0010128255456493E-3</v>
      </c>
      <c r="V72" s="104">
        <v>8.1816540925232553E-4</v>
      </c>
      <c r="W72" s="104">
        <v>2.1556638322965945E-2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3.635808537280838</v>
      </c>
      <c r="D73" s="101">
        <v>2.3774809080232409</v>
      </c>
      <c r="E73" s="101">
        <v>1.4988068459079404</v>
      </c>
      <c r="F73" s="101">
        <v>2.2389816904113986</v>
      </c>
      <c r="G73" s="101">
        <v>3.1820033488781929</v>
      </c>
      <c r="H73" s="101">
        <v>1.5377942735561472</v>
      </c>
      <c r="I73" s="101">
        <v>0</v>
      </c>
      <c r="J73" s="101">
        <v>0</v>
      </c>
      <c r="K73" s="101">
        <v>0</v>
      </c>
      <c r="L73" s="101">
        <v>1.1740510856717213E-4</v>
      </c>
      <c r="M73" s="101">
        <v>0.11283222652774408</v>
      </c>
      <c r="N73" s="101">
        <v>0.33891631684807927</v>
      </c>
      <c r="O73" s="101">
        <v>0.54574068361341121</v>
      </c>
      <c r="P73" s="101">
        <v>0.79057648189503438</v>
      </c>
      <c r="Q73" s="101">
        <v>1.3330451075535656</v>
      </c>
      <c r="R73" s="101">
        <v>0</v>
      </c>
      <c r="S73" s="101">
        <v>1.2320555830306538E-4</v>
      </c>
      <c r="T73" s="101">
        <v>5.8019396299724421E-3</v>
      </c>
      <c r="U73" s="101">
        <v>7.5732132096103341E-2</v>
      </c>
      <c r="V73" s="101">
        <v>0.79208927397128315</v>
      </c>
      <c r="W73" s="101">
        <v>0.52900058908499725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0.13518666950210317</v>
      </c>
      <c r="D74" s="104">
        <v>3.7845029488980039E-2</v>
      </c>
      <c r="E74" s="104">
        <v>7.0676976264741828E-2</v>
      </c>
      <c r="F74" s="104">
        <v>1.0774157481657127E-2</v>
      </c>
      <c r="G74" s="104">
        <v>2.5701930917147509E-2</v>
      </c>
      <c r="H74" s="104">
        <v>4.6856605730991846E-2</v>
      </c>
      <c r="I74" s="104">
        <v>0</v>
      </c>
      <c r="J74" s="104">
        <v>0</v>
      </c>
      <c r="K74" s="104">
        <v>0</v>
      </c>
      <c r="L74" s="104">
        <v>0</v>
      </c>
      <c r="M74" s="104">
        <v>1.4072476851504345E-2</v>
      </c>
      <c r="N74" s="104">
        <v>1.7726717554100074E-2</v>
      </c>
      <c r="O74" s="104">
        <v>9.3542788309049871E-2</v>
      </c>
      <c r="P74" s="104">
        <v>0.17785885129085582</v>
      </c>
      <c r="Q74" s="104">
        <v>0.41846888292381651</v>
      </c>
      <c r="R74" s="104">
        <v>0</v>
      </c>
      <c r="S74" s="104">
        <v>0</v>
      </c>
      <c r="T74" s="104">
        <v>9.8857408273579942E-4</v>
      </c>
      <c r="U74" s="104">
        <v>1.0361502761364164E-2</v>
      </c>
      <c r="V74" s="104">
        <v>0.12429060039868189</v>
      </c>
      <c r="W74" s="104">
        <v>0.1181769984858681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5.7227430921527808E-2</v>
      </c>
      <c r="D75" s="98">
        <v>1.6386396808515492E-2</v>
      </c>
      <c r="E75" s="98">
        <v>3.1128729868319955E-2</v>
      </c>
      <c r="F75" s="98">
        <v>4.4601344596168482E-3</v>
      </c>
      <c r="G75" s="98">
        <v>1.0863118473825642E-2</v>
      </c>
      <c r="H75" s="98">
        <v>2.0093654220251115E-2</v>
      </c>
      <c r="I75" s="98">
        <v>0</v>
      </c>
      <c r="J75" s="98">
        <v>0</v>
      </c>
      <c r="K75" s="98">
        <v>0</v>
      </c>
      <c r="L75" s="98">
        <v>0</v>
      </c>
      <c r="M75" s="98">
        <v>5.7121542945217183E-3</v>
      </c>
      <c r="N75" s="98">
        <v>7.350359505735927E-3</v>
      </c>
      <c r="O75" s="98">
        <v>3.2854215635905973E-2</v>
      </c>
      <c r="P75" s="98">
        <v>5.9278775097267838E-2</v>
      </c>
      <c r="Q75" s="98">
        <v>0.15036774109154621</v>
      </c>
      <c r="R75" s="98">
        <v>0</v>
      </c>
      <c r="S75" s="98">
        <v>0</v>
      </c>
      <c r="T75" s="98">
        <v>4.2340159814736812E-4</v>
      </c>
      <c r="U75" s="98">
        <v>4.5086564357445106E-3</v>
      </c>
      <c r="V75" s="98">
        <v>4.7261038509140339E-2</v>
      </c>
      <c r="W75" s="98">
        <v>4.8081652878295307E-2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7.795923858057538E-2</v>
      </c>
      <c r="D76" s="98">
        <v>2.1458632680464548E-2</v>
      </c>
      <c r="E76" s="98">
        <v>3.954824639642187E-2</v>
      </c>
      <c r="F76" s="98">
        <v>6.3140230220402778E-3</v>
      </c>
      <c r="G76" s="98">
        <v>1.4838812443321867E-2</v>
      </c>
      <c r="H76" s="98">
        <v>2.6762951510740735E-2</v>
      </c>
      <c r="I76" s="98">
        <v>0</v>
      </c>
      <c r="J76" s="98">
        <v>0</v>
      </c>
      <c r="K76" s="98">
        <v>0</v>
      </c>
      <c r="L76" s="98">
        <v>0</v>
      </c>
      <c r="M76" s="98">
        <v>8.3603225569826266E-3</v>
      </c>
      <c r="N76" s="98">
        <v>1.0376358048364148E-2</v>
      </c>
      <c r="O76" s="98">
        <v>6.0688572673143898E-2</v>
      </c>
      <c r="P76" s="98">
        <v>0.11858007619358799</v>
      </c>
      <c r="Q76" s="98">
        <v>0.2681011418322703</v>
      </c>
      <c r="R76" s="98">
        <v>0</v>
      </c>
      <c r="S76" s="98">
        <v>0</v>
      </c>
      <c r="T76" s="98">
        <v>5.6517248458843119E-4</v>
      </c>
      <c r="U76" s="98">
        <v>5.8528463256196537E-3</v>
      </c>
      <c r="V76" s="98">
        <v>7.7029561889541562E-2</v>
      </c>
      <c r="W76" s="98">
        <v>7.0095345607572787E-2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1.5994289686895193</v>
      </c>
      <c r="D77" s="122">
        <v>1.3431060565089994</v>
      </c>
      <c r="E77" s="122">
        <v>1.2182588648509578</v>
      </c>
      <c r="F77" s="122">
        <v>1.3586247298543515</v>
      </c>
      <c r="G77" s="122">
        <v>1.6067807135480168</v>
      </c>
      <c r="H77" s="122">
        <v>1.4933494008549542</v>
      </c>
      <c r="I77" s="122">
        <v>1.5167856964835429</v>
      </c>
      <c r="J77" s="122">
        <v>1.0179704647720285</v>
      </c>
      <c r="K77" s="122">
        <v>1.7123532208790442</v>
      </c>
      <c r="L77" s="122">
        <v>1.3128720517979309</v>
      </c>
      <c r="M77" s="122">
        <v>1.6989435448094716</v>
      </c>
      <c r="N77" s="122">
        <v>1.1729263022351641</v>
      </c>
      <c r="O77" s="122">
        <v>1.0003432568187027</v>
      </c>
      <c r="P77" s="122">
        <v>0.9766239346867337</v>
      </c>
      <c r="Q77" s="122">
        <v>1.6671838012385649</v>
      </c>
      <c r="R77" s="122">
        <v>1.3105205070775277</v>
      </c>
      <c r="S77" s="122">
        <v>1.4448049818486837</v>
      </c>
      <c r="T77" s="122">
        <v>1.5259394247461682</v>
      </c>
      <c r="U77" s="122">
        <v>1.5500654612806835</v>
      </c>
      <c r="V77" s="122">
        <v>1.4934054652300315</v>
      </c>
      <c r="W77" s="122">
        <v>1.9875858057839797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0.40725229962743281</v>
      </c>
      <c r="D78" s="98">
        <v>0.40518503806438405</v>
      </c>
      <c r="E78" s="98">
        <v>0.39818885725404068</v>
      </c>
      <c r="F78" s="98">
        <v>0.48097702863550884</v>
      </c>
      <c r="G78" s="98">
        <v>0.57966872257009927</v>
      </c>
      <c r="H78" s="98">
        <v>0.59484130356913434</v>
      </c>
      <c r="I78" s="98">
        <v>0.64033784457210319</v>
      </c>
      <c r="J78" s="98">
        <v>0.48795428887273096</v>
      </c>
      <c r="K78" s="98">
        <v>0.70934151112696853</v>
      </c>
      <c r="L78" s="98">
        <v>0.68312096858838589</v>
      </c>
      <c r="M78" s="98">
        <v>0.73895352785952306</v>
      </c>
      <c r="N78" s="98">
        <v>0.57278112601491848</v>
      </c>
      <c r="O78" s="98">
        <v>0.46955188582504837</v>
      </c>
      <c r="P78" s="98">
        <v>0.37552642058733765</v>
      </c>
      <c r="Q78" s="98">
        <v>0.48372756657107663</v>
      </c>
      <c r="R78" s="98">
        <v>0.49313100573983493</v>
      </c>
      <c r="S78" s="98">
        <v>0.39736342599713614</v>
      </c>
      <c r="T78" s="98">
        <v>0.40410990499769422</v>
      </c>
      <c r="U78" s="98">
        <v>0.40791765369994665</v>
      </c>
      <c r="V78" s="98">
        <v>0.54342690219784995</v>
      </c>
      <c r="W78" s="98">
        <v>0.70561721362958185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1.1921766690620865</v>
      </c>
      <c r="D79" s="33">
        <v>0.93792101844461528</v>
      </c>
      <c r="E79" s="33">
        <v>0.82007000759691706</v>
      </c>
      <c r="F79" s="33">
        <v>0.8776477012188425</v>
      </c>
      <c r="G79" s="33">
        <v>1.0271119909779176</v>
      </c>
      <c r="H79" s="33">
        <v>0.89850809728581982</v>
      </c>
      <c r="I79" s="33">
        <v>0.8764478519114397</v>
      </c>
      <c r="J79" s="33">
        <v>0.53001617589929739</v>
      </c>
      <c r="K79" s="33">
        <v>1.0030117097520757</v>
      </c>
      <c r="L79" s="33">
        <v>0.62975108320954509</v>
      </c>
      <c r="M79" s="33">
        <v>0.95999001694994857</v>
      </c>
      <c r="N79" s="33">
        <v>0.60014517622024566</v>
      </c>
      <c r="O79" s="33">
        <v>0.53079137099365425</v>
      </c>
      <c r="P79" s="33">
        <v>0.60109751409939605</v>
      </c>
      <c r="Q79" s="33">
        <v>1.1834562346674884</v>
      </c>
      <c r="R79" s="33">
        <v>0.81738950133769273</v>
      </c>
      <c r="S79" s="33">
        <v>1.0474415558515475</v>
      </c>
      <c r="T79" s="33">
        <v>1.121829519748474</v>
      </c>
      <c r="U79" s="33">
        <v>1.1421478075807368</v>
      </c>
      <c r="V79" s="33">
        <v>0.94997856303218164</v>
      </c>
      <c r="W79" s="33">
        <v>1.2819685921543977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2.8993710660757266</v>
      </c>
      <c r="D81" s="117">
        <f t="shared" si="28"/>
        <v>4.3643920782622958</v>
      </c>
      <c r="E81" s="117">
        <f t="shared" si="28"/>
        <v>6.5805601970897083</v>
      </c>
      <c r="F81" s="117">
        <f t="shared" si="28"/>
        <v>5.6455438671818721</v>
      </c>
      <c r="G81" s="117">
        <f t="shared" si="28"/>
        <v>9.686313251305668</v>
      </c>
      <c r="H81" s="117">
        <f t="shared" si="28"/>
        <v>12.20894783034541</v>
      </c>
      <c r="I81" s="117">
        <f t="shared" si="28"/>
        <v>26.810706162109796</v>
      </c>
      <c r="J81" s="117">
        <f t="shared" si="28"/>
        <v>20.180261321682597</v>
      </c>
      <c r="K81" s="117">
        <f t="shared" si="28"/>
        <v>18.932540048098776</v>
      </c>
      <c r="L81" s="117">
        <f t="shared" si="28"/>
        <v>20.145198153150236</v>
      </c>
      <c r="M81" s="117">
        <f t="shared" si="28"/>
        <v>9.503796053812712</v>
      </c>
      <c r="N81" s="117">
        <f t="shared" si="28"/>
        <v>7.6083577841862535</v>
      </c>
      <c r="O81" s="117">
        <f t="shared" si="28"/>
        <v>6.1556425839050837</v>
      </c>
      <c r="P81" s="117">
        <f t="shared" si="28"/>
        <v>7.3953961198558318</v>
      </c>
      <c r="Q81" s="117">
        <f t="shared" si="28"/>
        <v>10.07291367526541</v>
      </c>
      <c r="R81" s="117">
        <f t="shared" ref="R81:V81" si="29">R82+R85+R87+R100</f>
        <v>10.807978298752522</v>
      </c>
      <c r="S81" s="117">
        <f t="shared" si="29"/>
        <v>6.4414721649075801</v>
      </c>
      <c r="T81" s="117">
        <f t="shared" si="29"/>
        <v>6.1768973719359295</v>
      </c>
      <c r="U81" s="117">
        <f t="shared" si="29"/>
        <v>7.7434465018830467</v>
      </c>
      <c r="V81" s="117">
        <f t="shared" si="29"/>
        <v>8.387455509467566</v>
      </c>
      <c r="W81" s="117">
        <f t="shared" ref="W81" si="30">W82+W85+W87+W100</f>
        <v>10.401051960732346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2.5699173198748055</v>
      </c>
      <c r="D82" s="122">
        <f t="shared" si="31"/>
        <v>3.774477918172797</v>
      </c>
      <c r="E82" s="122">
        <f t="shared" si="31"/>
        <v>5.7743746129995293</v>
      </c>
      <c r="F82" s="122">
        <f t="shared" si="31"/>
        <v>4.8677821869660631</v>
      </c>
      <c r="G82" s="122">
        <f t="shared" si="31"/>
        <v>8.0938393325092512</v>
      </c>
      <c r="H82" s="122">
        <f t="shared" si="31"/>
        <v>9.744548500702864</v>
      </c>
      <c r="I82" s="122">
        <f t="shared" si="31"/>
        <v>22.54774878937851</v>
      </c>
      <c r="J82" s="122">
        <f t="shared" si="31"/>
        <v>17.096762621701085</v>
      </c>
      <c r="K82" s="122">
        <f t="shared" si="31"/>
        <v>15.724106589488255</v>
      </c>
      <c r="L82" s="122">
        <f t="shared" si="31"/>
        <v>17.35734826679991</v>
      </c>
      <c r="M82" s="122">
        <f t="shared" si="31"/>
        <v>7.7671424575426018</v>
      </c>
      <c r="N82" s="122">
        <f t="shared" si="31"/>
        <v>6.2590562848975688</v>
      </c>
      <c r="O82" s="122">
        <f t="shared" si="31"/>
        <v>5.1401390262815134</v>
      </c>
      <c r="P82" s="122">
        <f t="shared" si="31"/>
        <v>5.7301151639496561</v>
      </c>
      <c r="Q82" s="122">
        <f t="shared" si="31"/>
        <v>8.0228791334966427</v>
      </c>
      <c r="R82" s="122">
        <f t="shared" ref="R82:V82" si="32">SUM(R83:R84)</f>
        <v>8.6555179455301214</v>
      </c>
      <c r="S82" s="122">
        <f t="shared" si="32"/>
        <v>5.0519121442156401</v>
      </c>
      <c r="T82" s="122">
        <f t="shared" si="32"/>
        <v>4.7552998021276753</v>
      </c>
      <c r="U82" s="122">
        <f t="shared" si="32"/>
        <v>5.8214814026414325</v>
      </c>
      <c r="V82" s="122">
        <f t="shared" si="32"/>
        <v>6.043502913632981</v>
      </c>
      <c r="W82" s="122">
        <f t="shared" ref="W82" si="33">SUM(W83:W84)</f>
        <v>7.8032357191850341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2.5455351057919784</v>
      </c>
      <c r="D83" s="98">
        <v>3.739541379343903</v>
      </c>
      <c r="E83" s="98">
        <v>5.7218434383219581</v>
      </c>
      <c r="F83" s="98">
        <v>4.8235290579856569</v>
      </c>
      <c r="G83" s="98">
        <v>8.0214330837285566</v>
      </c>
      <c r="H83" s="98">
        <v>9.6593321489777093</v>
      </c>
      <c r="I83" s="98">
        <v>22.353320289280717</v>
      </c>
      <c r="J83" s="98">
        <v>16.949248605100316</v>
      </c>
      <c r="K83" s="98">
        <v>15.590067865330379</v>
      </c>
      <c r="L83" s="98">
        <v>17.211453543955411</v>
      </c>
      <c r="M83" s="98">
        <v>7.7027465748308153</v>
      </c>
      <c r="N83" s="98">
        <v>6.2076242211714492</v>
      </c>
      <c r="O83" s="98">
        <v>5.0982993089795015</v>
      </c>
      <c r="P83" s="98">
        <v>5.6838592334649114</v>
      </c>
      <c r="Q83" s="98">
        <v>7.9586631652686348</v>
      </c>
      <c r="R83" s="98">
        <v>8.5865716152113869</v>
      </c>
      <c r="S83" s="98">
        <v>5.0119344416084743</v>
      </c>
      <c r="T83" s="98">
        <v>4.7177801222528659</v>
      </c>
      <c r="U83" s="98">
        <v>5.7755918939057072</v>
      </c>
      <c r="V83" s="98">
        <v>5.9966331366238403</v>
      </c>
      <c r="W83" s="98">
        <v>7.7422267439443084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2.4382214082827119E-2</v>
      </c>
      <c r="D84" s="98">
        <v>3.4936538828894199E-2</v>
      </c>
      <c r="E84" s="98">
        <v>5.2531174677571194E-2</v>
      </c>
      <c r="F84" s="98">
        <v>4.4253128980406252E-2</v>
      </c>
      <c r="G84" s="98">
        <v>7.2406248780694585E-2</v>
      </c>
      <c r="H84" s="98">
        <v>8.5216351725154807E-2</v>
      </c>
      <c r="I84" s="98">
        <v>0.19442850009779231</v>
      </c>
      <c r="J84" s="98">
        <v>0.1475140166007694</v>
      </c>
      <c r="K84" s="98">
        <v>0.13403872415787516</v>
      </c>
      <c r="L84" s="98">
        <v>0.14589472284449909</v>
      </c>
      <c r="M84" s="98">
        <v>6.4395882711786173E-2</v>
      </c>
      <c r="N84" s="98">
        <v>5.1432063726119477E-2</v>
      </c>
      <c r="O84" s="98">
        <v>4.1839717302011935E-2</v>
      </c>
      <c r="P84" s="98">
        <v>4.6255930484744377E-2</v>
      </c>
      <c r="Q84" s="98">
        <v>6.4215968228007361E-2</v>
      </c>
      <c r="R84" s="98">
        <v>6.8946330318734636E-2</v>
      </c>
      <c r="S84" s="98">
        <v>3.9977702607166071E-2</v>
      </c>
      <c r="T84" s="98">
        <v>3.7519679874809808E-2</v>
      </c>
      <c r="U84" s="98">
        <v>4.5889508735725018E-2</v>
      </c>
      <c r="V84" s="98">
        <v>4.6869777009140919E-2</v>
      </c>
      <c r="W84" s="98">
        <v>6.1008975240725405E-2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2.9232366822850462E-3</v>
      </c>
      <c r="D85" s="122">
        <f t="shared" si="34"/>
        <v>1.8165409923820109E-3</v>
      </c>
      <c r="E85" s="122">
        <f t="shared" si="34"/>
        <v>8.414825680284942E-3</v>
      </c>
      <c r="F85" s="122">
        <f t="shared" si="34"/>
        <v>3.4954898765369351E-3</v>
      </c>
      <c r="G85" s="122">
        <f t="shared" si="34"/>
        <v>4.3934429284355099E-2</v>
      </c>
      <c r="H85" s="122">
        <f t="shared" si="34"/>
        <v>0.17041531193240358</v>
      </c>
      <c r="I85" s="122">
        <f t="shared" si="34"/>
        <v>8.7636007912196862E-2</v>
      </c>
      <c r="J85" s="122">
        <f t="shared" si="34"/>
        <v>5.8227973594142481E-2</v>
      </c>
      <c r="K85" s="122">
        <f t="shared" si="34"/>
        <v>1.6647580112531465E-2</v>
      </c>
      <c r="L85" s="122">
        <f t="shared" si="34"/>
        <v>7.7197070585257821E-2</v>
      </c>
      <c r="M85" s="122">
        <f t="shared" si="34"/>
        <v>8.1128073390158827E-3</v>
      </c>
      <c r="N85" s="122">
        <f t="shared" si="34"/>
        <v>3.7430139181019062E-2</v>
      </c>
      <c r="O85" s="122">
        <f t="shared" si="34"/>
        <v>4.3109545127129618E-2</v>
      </c>
      <c r="P85" s="122">
        <f t="shared" si="34"/>
        <v>4.1952924336150228E-2</v>
      </c>
      <c r="Q85" s="122">
        <f t="shared" si="34"/>
        <v>3.4976250343312955E-2</v>
      </c>
      <c r="R85" s="122">
        <f t="shared" si="34"/>
        <v>5.644409453270572E-2</v>
      </c>
      <c r="S85" s="122">
        <f t="shared" si="34"/>
        <v>3.4406683636802597E-2</v>
      </c>
      <c r="T85" s="122">
        <f t="shared" si="34"/>
        <v>5.4430684159264886E-2</v>
      </c>
      <c r="U85" s="122">
        <f t="shared" si="34"/>
        <v>0.14362475324264437</v>
      </c>
      <c r="V85" s="122">
        <f t="shared" si="34"/>
        <v>0.29950238900366044</v>
      </c>
      <c r="W85" s="122">
        <f t="shared" si="34"/>
        <v>0.22754348822585224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2.9232366822850462E-3</v>
      </c>
      <c r="D86" s="98">
        <v>1.8165409923820109E-3</v>
      </c>
      <c r="E86" s="98">
        <v>8.414825680284942E-3</v>
      </c>
      <c r="F86" s="98">
        <v>3.4954898765369351E-3</v>
      </c>
      <c r="G86" s="98">
        <v>4.3934429284355099E-2</v>
      </c>
      <c r="H86" s="98">
        <v>0.17041531193240358</v>
      </c>
      <c r="I86" s="98">
        <v>8.7636007912196862E-2</v>
      </c>
      <c r="J86" s="98">
        <v>5.8227973594142481E-2</v>
      </c>
      <c r="K86" s="98">
        <v>1.6647580112531465E-2</v>
      </c>
      <c r="L86" s="98">
        <v>7.7197070585257821E-2</v>
      </c>
      <c r="M86" s="98">
        <v>8.1128073390158827E-3</v>
      </c>
      <c r="N86" s="98">
        <v>3.7430139181019062E-2</v>
      </c>
      <c r="O86" s="98">
        <v>4.3109545127129618E-2</v>
      </c>
      <c r="P86" s="98">
        <v>4.1952924336150228E-2</v>
      </c>
      <c r="Q86" s="98">
        <v>3.4976250343312955E-2</v>
      </c>
      <c r="R86" s="98">
        <v>5.644409453270572E-2</v>
      </c>
      <c r="S86" s="98">
        <v>3.4406683636802597E-2</v>
      </c>
      <c r="T86" s="98">
        <v>5.4430684159264886E-2</v>
      </c>
      <c r="U86" s="98">
        <v>0.14362475324264437</v>
      </c>
      <c r="V86" s="98">
        <v>0.29950238900366044</v>
      </c>
      <c r="W86" s="98">
        <v>0.22754348822585224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0.27368743268916068</v>
      </c>
      <c r="D87" s="122">
        <v>0.49486352529675282</v>
      </c>
      <c r="E87" s="122">
        <v>0.66279772450349905</v>
      </c>
      <c r="F87" s="122">
        <v>0.64788237236082724</v>
      </c>
      <c r="G87" s="122">
        <v>1.2951856004289559</v>
      </c>
      <c r="H87" s="122">
        <v>1.9412132271830669</v>
      </c>
      <c r="I87" s="122">
        <v>3.5545277156990198</v>
      </c>
      <c r="J87" s="122">
        <v>2.6053688885172011</v>
      </c>
      <c r="K87" s="122">
        <v>2.7525498139334506</v>
      </c>
      <c r="L87" s="122">
        <v>2.3336548099031509</v>
      </c>
      <c r="M87" s="122">
        <v>1.496048698315086</v>
      </c>
      <c r="N87" s="122">
        <v>1.1341752367315043</v>
      </c>
      <c r="O87" s="122">
        <v>0.83940207792014632</v>
      </c>
      <c r="P87" s="122">
        <v>1.4047562582204105</v>
      </c>
      <c r="Q87" s="122">
        <v>1.7281993602254544</v>
      </c>
      <c r="R87" s="122">
        <v>1.8005103882841615</v>
      </c>
      <c r="S87" s="122">
        <v>1.1627714967686003</v>
      </c>
      <c r="T87" s="122">
        <v>1.1729935728144762</v>
      </c>
      <c r="U87" s="122">
        <v>1.5284448224710339</v>
      </c>
      <c r="V87" s="122">
        <v>1.7274332504809142</v>
      </c>
      <c r="W87" s="122">
        <v>2.0012327377356272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7.4007998832655529E-4</v>
      </c>
      <c r="D88" s="98">
        <v>2.1857780642914951E-3</v>
      </c>
      <c r="E88" s="98">
        <v>4.2598907240099723E-3</v>
      </c>
      <c r="F88" s="98">
        <v>5.0056493588216599E-3</v>
      </c>
      <c r="G88" s="98">
        <v>1.1061205568198267E-2</v>
      </c>
      <c r="H88" s="98">
        <v>1.7166878191371675E-2</v>
      </c>
      <c r="I88" s="98">
        <v>4.9715006106234264E-2</v>
      </c>
      <c r="J88" s="98">
        <v>4.1910240988962677E-2</v>
      </c>
      <c r="K88" s="98">
        <v>3.1400405232917782E-2</v>
      </c>
      <c r="L88" s="98">
        <v>2.6897712397106588E-2</v>
      </c>
      <c r="M88" s="98">
        <v>1.1366292625878979E-2</v>
      </c>
      <c r="N88" s="98">
        <v>7.9558415170232245E-3</v>
      </c>
      <c r="O88" s="98">
        <v>5.4975808478097757E-3</v>
      </c>
      <c r="P88" s="98">
        <v>3.2242805994997822E-3</v>
      </c>
      <c r="Q88" s="98">
        <v>9.4660166636027498E-3</v>
      </c>
      <c r="R88" s="98">
        <v>2.2959627954020172E-2</v>
      </c>
      <c r="S88" s="98">
        <v>2.9908063870549926E-2</v>
      </c>
      <c r="T88" s="98">
        <v>3.0449444253653122E-2</v>
      </c>
      <c r="U88" s="98">
        <v>3.3742413800101213E-2</v>
      </c>
      <c r="V88" s="98">
        <v>2.1242588330395697E-2</v>
      </c>
      <c r="W88" s="98">
        <v>2.9042377958997306E-2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1.1544381505652767E-4</v>
      </c>
      <c r="K89" s="98">
        <v>1.1702972315485788E-4</v>
      </c>
      <c r="L89" s="98">
        <v>1.3080111180144307E-4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1.1832187147450547E-4</v>
      </c>
      <c r="S89" s="98">
        <v>1.235893995957181E-4</v>
      </c>
      <c r="T89" s="98">
        <v>1.329311531860329E-4</v>
      </c>
      <c r="U89" s="98">
        <v>0</v>
      </c>
      <c r="V89" s="98">
        <v>0</v>
      </c>
      <c r="W89" s="98">
        <v>1.149640868610827E-4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4.6468831373543159E-5</v>
      </c>
      <c r="K90" s="101">
        <v>4.8155081476746488E-5</v>
      </c>
      <c r="L90" s="101">
        <v>5.4583343580116942E-5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5.1085425809177533E-5</v>
      </c>
      <c r="S90" s="101">
        <v>5.6095221587987045E-5</v>
      </c>
      <c r="T90" s="101">
        <v>5.6925910672163087E-5</v>
      </c>
      <c r="U90" s="101">
        <v>0</v>
      </c>
      <c r="V90" s="101">
        <v>0</v>
      </c>
      <c r="W90" s="101">
        <v>4.6854369457139797E-5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6.8974983682984508E-5</v>
      </c>
      <c r="K91" s="104">
        <v>6.8874641678111381E-5</v>
      </c>
      <c r="L91" s="104">
        <v>7.6217768221326131E-5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6.7236445665327929E-5</v>
      </c>
      <c r="S91" s="104">
        <v>6.7494178007731047E-5</v>
      </c>
      <c r="T91" s="104">
        <v>7.6005242513869814E-5</v>
      </c>
      <c r="U91" s="104">
        <v>0</v>
      </c>
      <c r="V91" s="104">
        <v>0</v>
      </c>
      <c r="W91" s="104">
        <v>6.8109717403942914E-5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2.3446484899373787E-2</v>
      </c>
      <c r="D92" s="101">
        <v>4.7779044023449076E-2</v>
      </c>
      <c r="E92" s="101">
        <v>0.13634923053123704</v>
      </c>
      <c r="F92" s="101">
        <v>0.20395836317000499</v>
      </c>
      <c r="G92" s="101">
        <v>0.26478351413973283</v>
      </c>
      <c r="H92" s="101">
        <v>0.22201199718252465</v>
      </c>
      <c r="I92" s="101">
        <v>0.21267476535247082</v>
      </c>
      <c r="J92" s="101">
        <v>0.14796397990326007</v>
      </c>
      <c r="K92" s="101">
        <v>0.25988937457372713</v>
      </c>
      <c r="L92" s="101">
        <v>0.25878966130882897</v>
      </c>
      <c r="M92" s="101">
        <v>0.24029133484623644</v>
      </c>
      <c r="N92" s="101">
        <v>0.15479630014179102</v>
      </c>
      <c r="O92" s="101">
        <v>9.1583631071434454E-2</v>
      </c>
      <c r="P92" s="101">
        <v>0.15729099494373164</v>
      </c>
      <c r="Q92" s="101">
        <v>0.14319458296717064</v>
      </c>
      <c r="R92" s="101">
        <v>0.16715986076309056</v>
      </c>
      <c r="S92" s="101">
        <v>0.1101313369964719</v>
      </c>
      <c r="T92" s="101">
        <v>0.12014236228870023</v>
      </c>
      <c r="U92" s="101">
        <v>0.16765226887629989</v>
      </c>
      <c r="V92" s="101">
        <v>0.17240585270658923</v>
      </c>
      <c r="W92" s="101">
        <v>0.16437093092459154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1.009504546025955E-4</v>
      </c>
      <c r="F93" s="104">
        <v>0</v>
      </c>
      <c r="G93" s="104">
        <v>1.1237054733516128E-4</v>
      </c>
      <c r="H93" s="104">
        <v>1.2025301274992957E-4</v>
      </c>
      <c r="I93" s="104">
        <v>2.4141829989513517E-4</v>
      </c>
      <c r="J93" s="104">
        <v>1.1278769337617198E-4</v>
      </c>
      <c r="K93" s="104">
        <v>7.3256868101462974E-4</v>
      </c>
      <c r="L93" s="104">
        <v>4.8076468677376124E-4</v>
      </c>
      <c r="M93" s="104">
        <v>3.5641829874017415E-4</v>
      </c>
      <c r="N93" s="104">
        <v>1.1944489293043249E-4</v>
      </c>
      <c r="O93" s="104">
        <v>2.3743775355141434E-4</v>
      </c>
      <c r="P93" s="104">
        <v>3.8595139880851002E-4</v>
      </c>
      <c r="Q93" s="104">
        <v>3.5329432463547777E-4</v>
      </c>
      <c r="R93" s="104">
        <v>6.4470435006226722E-4</v>
      </c>
      <c r="S93" s="104">
        <v>2.4865388234364177E-4</v>
      </c>
      <c r="T93" s="104">
        <v>2.3921686482570589E-4</v>
      </c>
      <c r="U93" s="104">
        <v>2.4603603163810797E-4</v>
      </c>
      <c r="V93" s="104">
        <v>3.4278242981288821E-4</v>
      </c>
      <c r="W93" s="104">
        <v>5.8455924487221236E-4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4.4443982349578548E-5</v>
      </c>
      <c r="F94" s="98">
        <v>0</v>
      </c>
      <c r="G94" s="98">
        <v>4.7485418651384776E-5</v>
      </c>
      <c r="H94" s="98">
        <v>5.1552886815709073E-5</v>
      </c>
      <c r="I94" s="98">
        <v>1.0921549141836977E-4</v>
      </c>
      <c r="J94" s="98">
        <v>4.5532324759748869E-5</v>
      </c>
      <c r="K94" s="98">
        <v>3.0337803821892941E-4</v>
      </c>
      <c r="L94" s="98">
        <v>2.0031450132795836E-4</v>
      </c>
      <c r="M94" s="98">
        <v>1.4464749636653145E-4</v>
      </c>
      <c r="N94" s="98">
        <v>4.9495915859182275E-5</v>
      </c>
      <c r="O94" s="98">
        <v>8.3313710279214601E-5</v>
      </c>
      <c r="P94" s="98">
        <v>1.2854292279521306E-4</v>
      </c>
      <c r="Q94" s="98">
        <v>1.2670276178468245E-4</v>
      </c>
      <c r="R94" s="98">
        <v>2.783345825226623E-4</v>
      </c>
      <c r="S94" s="98">
        <v>1.1280755843885877E-4</v>
      </c>
      <c r="T94" s="98">
        <v>1.0226375242850613E-4</v>
      </c>
      <c r="U94" s="98">
        <v>1.0695568881326894E-4</v>
      </c>
      <c r="V94" s="98">
        <v>1.3013500158990903E-4</v>
      </c>
      <c r="W94" s="98">
        <v>2.3748873579400187E-4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5.6506472253016956E-5</v>
      </c>
      <c r="F95" s="98">
        <v>0</v>
      </c>
      <c r="G95" s="98">
        <v>6.4885128683776498E-5</v>
      </c>
      <c r="H95" s="98">
        <v>6.8700125934220506E-5</v>
      </c>
      <c r="I95" s="98">
        <v>1.322028084767654E-4</v>
      </c>
      <c r="J95" s="98">
        <v>6.7255368616423103E-5</v>
      </c>
      <c r="K95" s="98">
        <v>4.2919064279570032E-4</v>
      </c>
      <c r="L95" s="98">
        <v>2.8045018544580288E-4</v>
      </c>
      <c r="M95" s="98">
        <v>2.1177080237364267E-4</v>
      </c>
      <c r="N95" s="98">
        <v>6.9948977071250217E-5</v>
      </c>
      <c r="O95" s="98">
        <v>1.5412404327219974E-4</v>
      </c>
      <c r="P95" s="98">
        <v>2.5740847601329696E-4</v>
      </c>
      <c r="Q95" s="98">
        <v>2.2659156285079535E-4</v>
      </c>
      <c r="R95" s="98">
        <v>3.6636976753960497E-4</v>
      </c>
      <c r="S95" s="98">
        <v>1.3584632390478297E-4</v>
      </c>
      <c r="T95" s="98">
        <v>1.3695311239719977E-4</v>
      </c>
      <c r="U95" s="98">
        <v>1.3908034282483905E-4</v>
      </c>
      <c r="V95" s="98">
        <v>2.1264742822297918E-4</v>
      </c>
      <c r="W95" s="98">
        <v>3.4707050907821046E-4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0.24051565109739309</v>
      </c>
      <c r="D96" s="101">
        <v>0.43790559993387462</v>
      </c>
      <c r="E96" s="101">
        <v>0.49859795185860289</v>
      </c>
      <c r="F96" s="101">
        <v>0.43685059223451084</v>
      </c>
      <c r="G96" s="101">
        <v>1.0110763558739775</v>
      </c>
      <c r="H96" s="101">
        <v>1.6516260749689673</v>
      </c>
      <c r="I96" s="101">
        <v>2.9501673531121444</v>
      </c>
      <c r="J96" s="101">
        <v>2.1754656728298594</v>
      </c>
      <c r="K96" s="101">
        <v>1.8138862954534767</v>
      </c>
      <c r="L96" s="101">
        <v>1.8112086098657643</v>
      </c>
      <c r="M96" s="101">
        <v>1.1064242846438643</v>
      </c>
      <c r="N96" s="101">
        <v>0.92318827396148817</v>
      </c>
      <c r="O96" s="101">
        <v>0.63351127163671817</v>
      </c>
      <c r="P96" s="101">
        <v>1.0154807909607328</v>
      </c>
      <c r="Q96" s="101">
        <v>1.1988212553447239</v>
      </c>
      <c r="R96" s="101">
        <v>1.293072654623179</v>
      </c>
      <c r="S96" s="101">
        <v>0.79097968430567978</v>
      </c>
      <c r="T96" s="101">
        <v>0.87757423041434235</v>
      </c>
      <c r="U96" s="101">
        <v>1.1664475134085492</v>
      </c>
      <c r="V96" s="101">
        <v>1.3254854391248403</v>
      </c>
      <c r="W96" s="101">
        <v>1.4772329980107719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8.9852167040672809E-3</v>
      </c>
      <c r="D97" s="104">
        <v>6.9931032751376146E-3</v>
      </c>
      <c r="E97" s="104">
        <v>2.3489700935046542E-2</v>
      </c>
      <c r="F97" s="104">
        <v>2.0677675974897511E-3</v>
      </c>
      <c r="G97" s="104">
        <v>8.1521542997119827E-3</v>
      </c>
      <c r="H97" s="104">
        <v>5.0288023827453371E-2</v>
      </c>
      <c r="I97" s="104">
        <v>0.34172917282827531</v>
      </c>
      <c r="J97" s="104">
        <v>0.23980076328668604</v>
      </c>
      <c r="K97" s="104">
        <v>0.64652414026915905</v>
      </c>
      <c r="L97" s="104">
        <v>0.23614726053287582</v>
      </c>
      <c r="M97" s="104">
        <v>0.13761036790036624</v>
      </c>
      <c r="N97" s="104">
        <v>4.8115376218271645E-2</v>
      </c>
      <c r="O97" s="104">
        <v>0.10857215661063244</v>
      </c>
      <c r="P97" s="104">
        <v>0.22837424031763762</v>
      </c>
      <c r="Q97" s="104">
        <v>0.37636421092532146</v>
      </c>
      <c r="R97" s="104">
        <v>0.31655521872233511</v>
      </c>
      <c r="S97" s="104">
        <v>0.23138016831395941</v>
      </c>
      <c r="T97" s="104">
        <v>0.14445538783976869</v>
      </c>
      <c r="U97" s="104">
        <v>0.16035659035444541</v>
      </c>
      <c r="V97" s="104">
        <v>0.20795658788927612</v>
      </c>
      <c r="W97" s="104">
        <v>0.32988690750953287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3.8036358920652924E-3</v>
      </c>
      <c r="D98" s="98">
        <v>3.027921149399601E-3</v>
      </c>
      <c r="E98" s="98">
        <v>1.0345724926823983E-2</v>
      </c>
      <c r="F98" s="98">
        <v>8.5598540134060709E-4</v>
      </c>
      <c r="G98" s="98">
        <v>3.4455706172486613E-3</v>
      </c>
      <c r="H98" s="98">
        <v>2.1565159201027081E-2</v>
      </c>
      <c r="I98" s="98">
        <v>0.15467927987995761</v>
      </c>
      <c r="J98" s="98">
        <v>9.6873650563212177E-2</v>
      </c>
      <c r="K98" s="98">
        <v>0.26808114183246784</v>
      </c>
      <c r="L98" s="98">
        <v>9.8439329261719236E-2</v>
      </c>
      <c r="M98" s="98">
        <v>5.5857377650527937E-2</v>
      </c>
      <c r="N98" s="98">
        <v>1.9950975801283233E-2</v>
      </c>
      <c r="O98" s="98">
        <v>3.8132849253500127E-2</v>
      </c>
      <c r="P98" s="98">
        <v>7.6115105498236441E-2</v>
      </c>
      <c r="Q98" s="98">
        <v>0.13523833798377252</v>
      </c>
      <c r="R98" s="98">
        <v>0.13671618307250918</v>
      </c>
      <c r="S98" s="98">
        <v>0.10506848992436797</v>
      </c>
      <c r="T98" s="98">
        <v>6.1869558529284177E-2</v>
      </c>
      <c r="U98" s="98">
        <v>6.9776825791284094E-2</v>
      </c>
      <c r="V98" s="98">
        <v>7.9074719061126481E-2</v>
      </c>
      <c r="W98" s="98">
        <v>0.13421823179799605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5.1815808120019881E-3</v>
      </c>
      <c r="D99" s="98">
        <v>3.9651821257380131E-3</v>
      </c>
      <c r="E99" s="98">
        <v>1.3143976008222561E-2</v>
      </c>
      <c r="F99" s="98">
        <v>1.2117821961491442E-3</v>
      </c>
      <c r="G99" s="98">
        <v>4.7065836824633214E-3</v>
      </c>
      <c r="H99" s="98">
        <v>2.8722864626426294E-2</v>
      </c>
      <c r="I99" s="98">
        <v>0.18704989294831767</v>
      </c>
      <c r="J99" s="98">
        <v>0.14292711272347386</v>
      </c>
      <c r="K99" s="98">
        <v>0.37844299843669121</v>
      </c>
      <c r="L99" s="98">
        <v>0.13770793127115658</v>
      </c>
      <c r="M99" s="98">
        <v>8.1752990249838314E-2</v>
      </c>
      <c r="N99" s="98">
        <v>2.8164400416988412E-2</v>
      </c>
      <c r="O99" s="98">
        <v>7.0439307357132316E-2</v>
      </c>
      <c r="P99" s="98">
        <v>0.15225913481940118</v>
      </c>
      <c r="Q99" s="98">
        <v>0.24112587294154897</v>
      </c>
      <c r="R99" s="98">
        <v>0.17983903564982592</v>
      </c>
      <c r="S99" s="98">
        <v>0.12631167838959145</v>
      </c>
      <c r="T99" s="98">
        <v>8.2585829310484499E-2</v>
      </c>
      <c r="U99" s="98">
        <v>9.0579764563161316E-2</v>
      </c>
      <c r="V99" s="98">
        <v>0.12888186882814964</v>
      </c>
      <c r="W99" s="98">
        <v>0.19566867571153682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5.2843076829475442E-2</v>
      </c>
      <c r="D100" s="122">
        <v>9.323409380036432E-2</v>
      </c>
      <c r="E100" s="122">
        <v>0.13497303390639429</v>
      </c>
      <c r="F100" s="122">
        <v>0.12638381797844425</v>
      </c>
      <c r="G100" s="122">
        <v>0.25335388908310413</v>
      </c>
      <c r="H100" s="122">
        <v>0.35277079052707655</v>
      </c>
      <c r="I100" s="122">
        <v>0.62079364912006885</v>
      </c>
      <c r="J100" s="122">
        <v>0.41990183787016638</v>
      </c>
      <c r="K100" s="122">
        <v>0.43923606456453795</v>
      </c>
      <c r="L100" s="122">
        <v>0.37699800586191862</v>
      </c>
      <c r="M100" s="122">
        <v>0.23249209061600734</v>
      </c>
      <c r="N100" s="122">
        <v>0.17769612337616059</v>
      </c>
      <c r="O100" s="122">
        <v>0.1329919345762946</v>
      </c>
      <c r="P100" s="122">
        <v>0.21857177334961497</v>
      </c>
      <c r="Q100" s="122">
        <v>0.28685893119999994</v>
      </c>
      <c r="R100" s="122">
        <v>0.29550587040553333</v>
      </c>
      <c r="S100" s="122">
        <v>0.19238184028653621</v>
      </c>
      <c r="T100" s="122">
        <v>0.19417331283451317</v>
      </c>
      <c r="U100" s="122">
        <v>0.24989552352793629</v>
      </c>
      <c r="V100" s="122">
        <v>0.31701695635000898</v>
      </c>
      <c r="W100" s="122">
        <v>0.36904001558583283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2.4291180500376516E-3</v>
      </c>
      <c r="D102" s="98">
        <v>4.9676021174107823E-3</v>
      </c>
      <c r="E102" s="98">
        <v>6.8791070025520781E-3</v>
      </c>
      <c r="F102" s="98">
        <v>6.9551948687380395E-3</v>
      </c>
      <c r="G102" s="98">
        <v>1.3726924325699906E-2</v>
      </c>
      <c r="H102" s="98">
        <v>2.4527969581271226E-2</v>
      </c>
      <c r="I102" s="98">
        <v>5.0951938486307378E-2</v>
      </c>
      <c r="J102" s="98">
        <v>3.1967255948676103E-2</v>
      </c>
      <c r="K102" s="98">
        <v>3.6422495767702172E-2</v>
      </c>
      <c r="L102" s="98">
        <v>2.5289621174235544E-2</v>
      </c>
      <c r="M102" s="98">
        <v>1.7290979235593137E-2</v>
      </c>
      <c r="N102" s="98">
        <v>1.2423168634503923E-2</v>
      </c>
      <c r="O102" s="98">
        <v>9.1120314052392896E-3</v>
      </c>
      <c r="P102" s="98">
        <v>1.8328148829247975E-2</v>
      </c>
      <c r="Q102" s="98">
        <v>2.0375375927506333E-2</v>
      </c>
      <c r="R102" s="98">
        <v>2.3428427171602404E-2</v>
      </c>
      <c r="S102" s="98">
        <v>1.4500165270946289E-2</v>
      </c>
      <c r="T102" s="98">
        <v>1.2926908246582216E-2</v>
      </c>
      <c r="U102" s="98">
        <v>1.6396455230452987E-2</v>
      </c>
      <c r="V102" s="98">
        <v>1.3645032505841774E-2</v>
      </c>
      <c r="W102" s="98">
        <v>2.0209346923677613E-2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5.0413958779437794E-2</v>
      </c>
      <c r="D103" s="33">
        <v>8.8266491682953543E-2</v>
      </c>
      <c r="E103" s="33">
        <v>0.12809392690384222</v>
      </c>
      <c r="F103" s="33">
        <v>0.11942862310970621</v>
      </c>
      <c r="G103" s="33">
        <v>0.23962696475740422</v>
      </c>
      <c r="H103" s="33">
        <v>0.32824282094580531</v>
      </c>
      <c r="I103" s="33">
        <v>0.56984171063376143</v>
      </c>
      <c r="J103" s="33">
        <v>0.38793458192149027</v>
      </c>
      <c r="K103" s="33">
        <v>0.40281356879683577</v>
      </c>
      <c r="L103" s="33">
        <v>0.35170838468768306</v>
      </c>
      <c r="M103" s="33">
        <v>0.2152011113804142</v>
      </c>
      <c r="N103" s="33">
        <v>0.16527295474165665</v>
      </c>
      <c r="O103" s="33">
        <v>0.12387990317105532</v>
      </c>
      <c r="P103" s="33">
        <v>0.20024362452036701</v>
      </c>
      <c r="Q103" s="33">
        <v>0.26648355527249362</v>
      </c>
      <c r="R103" s="33">
        <v>0.2720774432339309</v>
      </c>
      <c r="S103" s="33">
        <v>0.17788167501558991</v>
      </c>
      <c r="T103" s="33">
        <v>0.18124640458793095</v>
      </c>
      <c r="U103" s="33">
        <v>0.23349906829748329</v>
      </c>
      <c r="V103" s="33">
        <v>0.30337192384416722</v>
      </c>
      <c r="W103" s="33">
        <v>0.34883066866215523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0.22052117076078695</v>
      </c>
      <c r="D124" s="117">
        <f t="shared" si="42"/>
        <v>0.35676739182959066</v>
      </c>
      <c r="E124" s="117">
        <f t="shared" si="42"/>
        <v>0.26791889292924059</v>
      </c>
      <c r="F124" s="117">
        <f t="shared" si="42"/>
        <v>0.35187054240333426</v>
      </c>
      <c r="G124" s="117">
        <f t="shared" si="42"/>
        <v>0.3067960125522684</v>
      </c>
      <c r="H124" s="117">
        <f t="shared" si="42"/>
        <v>0.34073736141990946</v>
      </c>
      <c r="I124" s="117">
        <f t="shared" si="42"/>
        <v>0.37964202711675216</v>
      </c>
      <c r="J124" s="117">
        <f t="shared" si="42"/>
        <v>0.335431843382476</v>
      </c>
      <c r="K124" s="117">
        <f t="shared" si="42"/>
        <v>0.23814610293863031</v>
      </c>
      <c r="L124" s="117">
        <f t="shared" si="42"/>
        <v>0.35491380561127506</v>
      </c>
      <c r="M124" s="117">
        <f t="shared" si="42"/>
        <v>0.56574204807076378</v>
      </c>
      <c r="N124" s="117">
        <f t="shared" si="42"/>
        <v>0.36499981028323614</v>
      </c>
      <c r="O124" s="117">
        <f t="shared" si="42"/>
        <v>0.25859628127377043</v>
      </c>
      <c r="P124" s="117">
        <f t="shared" si="42"/>
        <v>0.19811452422557554</v>
      </c>
      <c r="Q124" s="117">
        <f t="shared" si="42"/>
        <v>7.0405966504576589E-2</v>
      </c>
      <c r="R124" s="117">
        <f t="shared" ref="R124:V124" si="43">R125+R128+R130+R139</f>
        <v>0.11494142544833412</v>
      </c>
      <c r="S124" s="117">
        <f t="shared" si="43"/>
        <v>0.15753043993078261</v>
      </c>
      <c r="T124" s="117">
        <f t="shared" si="43"/>
        <v>0.30541540046608961</v>
      </c>
      <c r="U124" s="117">
        <f t="shared" si="43"/>
        <v>0.29691743990570935</v>
      </c>
      <c r="V124" s="117">
        <f t="shared" si="43"/>
        <v>0.29547040948176828</v>
      </c>
      <c r="W124" s="117">
        <f t="shared" ref="W124" si="44">W125+W128+W130+W139</f>
        <v>0.23537866861239504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0.19308948368685597</v>
      </c>
      <c r="D125" s="122">
        <f t="shared" si="45"/>
        <v>0.31326712003682183</v>
      </c>
      <c r="E125" s="122">
        <f t="shared" si="45"/>
        <v>0.2342142743700365</v>
      </c>
      <c r="F125" s="122">
        <f t="shared" si="45"/>
        <v>0.30391166477202269</v>
      </c>
      <c r="G125" s="122">
        <f t="shared" si="45"/>
        <v>0.25961368041720345</v>
      </c>
      <c r="H125" s="122">
        <f t="shared" si="45"/>
        <v>0.28328266476556169</v>
      </c>
      <c r="I125" s="122">
        <f t="shared" si="45"/>
        <v>0.31989428187764368</v>
      </c>
      <c r="J125" s="122">
        <f t="shared" si="45"/>
        <v>0.28411925398496501</v>
      </c>
      <c r="K125" s="122">
        <f t="shared" si="45"/>
        <v>0.19638025001588627</v>
      </c>
      <c r="L125" s="122">
        <f t="shared" si="45"/>
        <v>0.29154638013454842</v>
      </c>
      <c r="M125" s="122">
        <f t="shared" si="45"/>
        <v>0.47315951921036797</v>
      </c>
      <c r="N125" s="122">
        <f t="shared" si="45"/>
        <v>0.30305711139509328</v>
      </c>
      <c r="O125" s="122">
        <f t="shared" si="45"/>
        <v>0.20958977887720975</v>
      </c>
      <c r="P125" s="122">
        <f t="shared" si="45"/>
        <v>0.15928654100015696</v>
      </c>
      <c r="Q125" s="122">
        <f t="shared" si="45"/>
        <v>5.5972229097846216E-2</v>
      </c>
      <c r="R125" s="122">
        <f t="shared" ref="R125:V125" si="46">SUM(R126:R127)</f>
        <v>9.0136735323597325E-2</v>
      </c>
      <c r="S125" s="122">
        <f t="shared" si="46"/>
        <v>0.1226413414406337</v>
      </c>
      <c r="T125" s="122">
        <f t="shared" si="46"/>
        <v>0.23586144579762489</v>
      </c>
      <c r="U125" s="122">
        <f t="shared" si="46"/>
        <v>0.22245097343727305</v>
      </c>
      <c r="V125" s="122">
        <f t="shared" si="46"/>
        <v>0.21847772937481133</v>
      </c>
      <c r="W125" s="122">
        <f t="shared" ref="W125" si="47">SUM(W126:W127)</f>
        <v>0.17412789333387046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0.19216914492956966</v>
      </c>
      <c r="D126" s="98">
        <v>0.31181058013858132</v>
      </c>
      <c r="E126" s="98">
        <v>0.23314404841364045</v>
      </c>
      <c r="F126" s="98">
        <v>0.30252392251920712</v>
      </c>
      <c r="G126" s="98">
        <v>0.25844723083784549</v>
      </c>
      <c r="H126" s="98">
        <v>0.28203856748243916</v>
      </c>
      <c r="I126" s="98">
        <v>0.31850909068528316</v>
      </c>
      <c r="J126" s="98">
        <v>0.28288822659471546</v>
      </c>
      <c r="K126" s="98">
        <v>0.19553965438722254</v>
      </c>
      <c r="L126" s="98">
        <v>0.29031593313904935</v>
      </c>
      <c r="M126" s="98">
        <v>0.47118991717642494</v>
      </c>
      <c r="N126" s="98">
        <v>0.30180683048363988</v>
      </c>
      <c r="O126" s="98">
        <v>0.20873328330528129</v>
      </c>
      <c r="P126" s="98">
        <v>0.1586410211390534</v>
      </c>
      <c r="Q126" s="98">
        <v>5.5747325216968853E-2</v>
      </c>
      <c r="R126" s="98">
        <v>8.9776303538019367E-2</v>
      </c>
      <c r="S126" s="98">
        <v>0.12215416002012558</v>
      </c>
      <c r="T126" s="98">
        <v>0.23492727802834837</v>
      </c>
      <c r="U126" s="98">
        <v>0.22157073705109279</v>
      </c>
      <c r="V126" s="98">
        <v>0.21762724044225126</v>
      </c>
      <c r="W126" s="98">
        <v>0.17344451936810248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9.2033875728632342E-4</v>
      </c>
      <c r="D127" s="98">
        <v>1.456539898240521E-3</v>
      </c>
      <c r="E127" s="98">
        <v>1.0702259563960411E-3</v>
      </c>
      <c r="F127" s="98">
        <v>1.3877422528155844E-3</v>
      </c>
      <c r="G127" s="98">
        <v>1.1664495793579752E-3</v>
      </c>
      <c r="H127" s="98">
        <v>1.2440972831225194E-3</v>
      </c>
      <c r="I127" s="98">
        <v>1.3851911923605333E-3</v>
      </c>
      <c r="J127" s="98">
        <v>1.2310273902495542E-3</v>
      </c>
      <c r="K127" s="98">
        <v>8.4059562866372868E-4</v>
      </c>
      <c r="L127" s="98">
        <v>1.2304469954990765E-3</v>
      </c>
      <c r="M127" s="98">
        <v>1.9696020339430523E-3</v>
      </c>
      <c r="N127" s="98">
        <v>1.2502809114533857E-3</v>
      </c>
      <c r="O127" s="98">
        <v>8.5649557192845965E-4</v>
      </c>
      <c r="P127" s="98">
        <v>6.4551986110356042E-4</v>
      </c>
      <c r="Q127" s="98">
        <v>2.2490388087736287E-4</v>
      </c>
      <c r="R127" s="98">
        <v>3.6043178557795602E-4</v>
      </c>
      <c r="S127" s="98">
        <v>4.8718142050811807E-4</v>
      </c>
      <c r="T127" s="98">
        <v>9.3416776927651322E-4</v>
      </c>
      <c r="U127" s="98">
        <v>8.8023638618026231E-4</v>
      </c>
      <c r="V127" s="98">
        <v>8.5048893256006188E-4</v>
      </c>
      <c r="W127" s="98">
        <v>6.8337396576796769E-4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2.7067006317454132E-4</v>
      </c>
      <c r="D128" s="122">
        <f t="shared" si="48"/>
        <v>1.2975292802728649E-4</v>
      </c>
      <c r="E128" s="122">
        <f t="shared" si="48"/>
        <v>3.506177366785392E-4</v>
      </c>
      <c r="F128" s="122">
        <f t="shared" si="48"/>
        <v>2.4387138673513502E-4</v>
      </c>
      <c r="G128" s="122">
        <f t="shared" si="48"/>
        <v>1.311475501025525E-3</v>
      </c>
      <c r="H128" s="122">
        <f t="shared" si="48"/>
        <v>3.9041308575579275E-3</v>
      </c>
      <c r="I128" s="122">
        <f t="shared" si="48"/>
        <v>1.206395389155119E-3</v>
      </c>
      <c r="J128" s="122">
        <f t="shared" si="48"/>
        <v>9.6885147411218762E-4</v>
      </c>
      <c r="K128" s="122">
        <f t="shared" si="48"/>
        <v>2.2496729881799283E-4</v>
      </c>
      <c r="L128" s="122">
        <f t="shared" si="48"/>
        <v>1.6882063149857576E-3</v>
      </c>
      <c r="M128" s="122">
        <f t="shared" si="48"/>
        <v>3.687639699552674E-4</v>
      </c>
      <c r="N128" s="122">
        <f t="shared" si="48"/>
        <v>1.7069118844764393E-3</v>
      </c>
      <c r="O128" s="122">
        <f t="shared" si="48"/>
        <v>2.0760970741110574E-3</v>
      </c>
      <c r="P128" s="122">
        <f t="shared" si="48"/>
        <v>9.6002115185698448E-4</v>
      </c>
      <c r="Q128" s="122">
        <f t="shared" si="48"/>
        <v>2.8669057658453243E-4</v>
      </c>
      <c r="R128" s="122">
        <f t="shared" si="48"/>
        <v>6.2855339123280311E-4</v>
      </c>
      <c r="S128" s="122">
        <f t="shared" si="48"/>
        <v>8.421216274741894E-4</v>
      </c>
      <c r="T128" s="122">
        <f t="shared" si="48"/>
        <v>2.6551553248421894E-3</v>
      </c>
      <c r="U128" s="122">
        <f t="shared" si="48"/>
        <v>5.5759140269530053E-3</v>
      </c>
      <c r="V128" s="122">
        <f t="shared" si="48"/>
        <v>9.8038551796162214E-3</v>
      </c>
      <c r="W128" s="122">
        <f t="shared" si="48"/>
        <v>5.4095244370674323E-3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2.7067006317454132E-4</v>
      </c>
      <c r="D129" s="98">
        <v>1.2975292802728649E-4</v>
      </c>
      <c r="E129" s="98">
        <v>3.506177366785392E-4</v>
      </c>
      <c r="F129" s="98">
        <v>2.4387138673513502E-4</v>
      </c>
      <c r="G129" s="98">
        <v>1.311475501025525E-3</v>
      </c>
      <c r="H129" s="98">
        <v>3.9041308575579275E-3</v>
      </c>
      <c r="I129" s="98">
        <v>1.206395389155119E-3</v>
      </c>
      <c r="J129" s="98">
        <v>9.6885147411218762E-4</v>
      </c>
      <c r="K129" s="98">
        <v>2.2496729881799283E-4</v>
      </c>
      <c r="L129" s="98">
        <v>1.6882063149857576E-3</v>
      </c>
      <c r="M129" s="98">
        <v>3.687639699552674E-4</v>
      </c>
      <c r="N129" s="98">
        <v>1.7069118844764393E-3</v>
      </c>
      <c r="O129" s="98">
        <v>2.0760970741110574E-3</v>
      </c>
      <c r="P129" s="98">
        <v>9.6002115185698448E-4</v>
      </c>
      <c r="Q129" s="98">
        <v>2.8669057658453243E-4</v>
      </c>
      <c r="R129" s="98">
        <v>6.2855339123280311E-4</v>
      </c>
      <c r="S129" s="98">
        <v>8.421216274741894E-4</v>
      </c>
      <c r="T129" s="98">
        <v>2.6551553248421894E-3</v>
      </c>
      <c r="U129" s="98">
        <v>5.5759140269530053E-3</v>
      </c>
      <c r="V129" s="98">
        <v>9.8038551796162214E-3</v>
      </c>
      <c r="W129" s="98">
        <v>5.4095244370674323E-3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2.2765422341415233E-2</v>
      </c>
      <c r="D130" s="122">
        <v>3.650082682597261E-2</v>
      </c>
      <c r="E130" s="122">
        <v>2.7740776436701177E-2</v>
      </c>
      <c r="F130" s="122">
        <v>3.9931349950241536E-2</v>
      </c>
      <c r="G130" s="122">
        <v>3.8382411681897086E-2</v>
      </c>
      <c r="H130" s="122">
        <v>4.5319691015064237E-2</v>
      </c>
      <c r="I130" s="122">
        <v>4.9829699415304067E-2</v>
      </c>
      <c r="J130" s="122">
        <v>4.3360666438672875E-2</v>
      </c>
      <c r="K130" s="122">
        <v>3.5817757514256116E-2</v>
      </c>
      <c r="L130" s="122">
        <v>5.3074366745788477E-2</v>
      </c>
      <c r="M130" s="122">
        <v>7.9762114895373271E-2</v>
      </c>
      <c r="N130" s="122">
        <v>5.2085787803857274E-2</v>
      </c>
      <c r="O130" s="122">
        <v>4.0518812854648319E-2</v>
      </c>
      <c r="P130" s="122">
        <v>3.2752586538188376E-2</v>
      </c>
      <c r="Q130" s="122">
        <v>1.2139514033289136E-2</v>
      </c>
      <c r="R130" s="122">
        <v>2.0758231290109581E-2</v>
      </c>
      <c r="S130" s="122">
        <v>2.9210366016903001E-2</v>
      </c>
      <c r="T130" s="122">
        <v>5.7410500275315121E-2</v>
      </c>
      <c r="U130" s="122">
        <v>5.9204793991010779E-2</v>
      </c>
      <c r="V130" s="122">
        <v>5.6777078441531376E-2</v>
      </c>
      <c r="W130" s="122">
        <v>4.7136280054799522E-2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2.1948584459227299E-2</v>
      </c>
      <c r="D135" s="101">
        <v>3.5883788301695758E-2</v>
      </c>
      <c r="E135" s="101">
        <v>2.6493535679088086E-2</v>
      </c>
      <c r="F135" s="101">
        <v>3.971369020313735E-2</v>
      </c>
      <c r="G135" s="101">
        <v>3.804273858607575E-2</v>
      </c>
      <c r="H135" s="101">
        <v>4.4018118633647796E-2</v>
      </c>
      <c r="I135" s="101">
        <v>4.4639182131087946E-2</v>
      </c>
      <c r="J135" s="101">
        <v>3.900898114502719E-2</v>
      </c>
      <c r="K135" s="101">
        <v>2.6463485034012302E-2</v>
      </c>
      <c r="L135" s="101">
        <v>4.6962043426868848E-2</v>
      </c>
      <c r="M135" s="101">
        <v>7.0880305734997581E-2</v>
      </c>
      <c r="N135" s="101">
        <v>4.9553399581842975E-2</v>
      </c>
      <c r="O135" s="101">
        <v>3.4627300480427954E-2</v>
      </c>
      <c r="P135" s="101">
        <v>2.679499766033696E-2</v>
      </c>
      <c r="Q135" s="101">
        <v>9.1934145348521769E-3</v>
      </c>
      <c r="R135" s="101">
        <v>1.6676042068602327E-2</v>
      </c>
      <c r="S135" s="101">
        <v>2.2546617169460968E-2</v>
      </c>
      <c r="T135" s="101">
        <v>4.9254764092744777E-2</v>
      </c>
      <c r="U135" s="101">
        <v>5.2050423036735523E-2</v>
      </c>
      <c r="V135" s="101">
        <v>4.9066457861242779E-2</v>
      </c>
      <c r="W135" s="101">
        <v>3.8539505189193211E-2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8.1683788218793463E-4</v>
      </c>
      <c r="D136" s="104">
        <v>6.1703852427684837E-4</v>
      </c>
      <c r="E136" s="104">
        <v>1.2472407576130911E-3</v>
      </c>
      <c r="F136" s="104">
        <v>2.1765974710418441E-4</v>
      </c>
      <c r="G136" s="104">
        <v>3.3967309582133261E-4</v>
      </c>
      <c r="H136" s="104">
        <v>1.3015723814164403E-3</v>
      </c>
      <c r="I136" s="104">
        <v>5.1905172842161198E-3</v>
      </c>
      <c r="J136" s="104">
        <v>4.3516852936456869E-3</v>
      </c>
      <c r="K136" s="104">
        <v>9.3542724802438137E-3</v>
      </c>
      <c r="L136" s="104">
        <v>6.1123233189196323E-3</v>
      </c>
      <c r="M136" s="104">
        <v>8.8818091603756928E-3</v>
      </c>
      <c r="N136" s="104">
        <v>2.5323882220142967E-3</v>
      </c>
      <c r="O136" s="104">
        <v>5.8915123742203646E-3</v>
      </c>
      <c r="P136" s="104">
        <v>5.9575888778514163E-3</v>
      </c>
      <c r="Q136" s="104">
        <v>2.946099498436959E-3</v>
      </c>
      <c r="R136" s="104">
        <v>4.0821892215072526E-3</v>
      </c>
      <c r="S136" s="104">
        <v>6.6637488474420321E-3</v>
      </c>
      <c r="T136" s="104">
        <v>8.1557361825703445E-3</v>
      </c>
      <c r="U136" s="104">
        <v>7.1543709542752562E-3</v>
      </c>
      <c r="V136" s="104">
        <v>7.7106205802885998E-3</v>
      </c>
      <c r="W136" s="104">
        <v>8.5967748656063121E-3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3.4578508109684477E-4</v>
      </c>
      <c r="D137" s="98">
        <v>2.6716951318231776E-4</v>
      </c>
      <c r="E137" s="98">
        <v>5.4933052708799912E-4</v>
      </c>
      <c r="F137" s="98">
        <v>9.0103726456906038E-5</v>
      </c>
      <c r="G137" s="98">
        <v>1.4356544238536089E-4</v>
      </c>
      <c r="H137" s="98">
        <v>5.5815706167364209E-4</v>
      </c>
      <c r="I137" s="98">
        <v>2.349420358473393E-3</v>
      </c>
      <c r="J137" s="98">
        <v>1.7579745565434875E-3</v>
      </c>
      <c r="K137" s="98">
        <v>3.8787477393679259E-3</v>
      </c>
      <c r="L137" s="98">
        <v>2.5479567554053759E-3</v>
      </c>
      <c r="M137" s="98">
        <v>3.6052121367063303E-3</v>
      </c>
      <c r="N137" s="98">
        <v>1.0500513579622753E-3</v>
      </c>
      <c r="O137" s="98">
        <v>2.0692243780969055E-3</v>
      </c>
      <c r="P137" s="98">
        <v>1.9856114477800812E-3</v>
      </c>
      <c r="Q137" s="98">
        <v>1.0586171270745403E-3</v>
      </c>
      <c r="R137" s="98">
        <v>1.7630457371601424E-3</v>
      </c>
      <c r="S137" s="98">
        <v>3.0259725098217977E-3</v>
      </c>
      <c r="T137" s="98">
        <v>3.4930631847157876E-3</v>
      </c>
      <c r="U137" s="98">
        <v>3.1131199199188283E-3</v>
      </c>
      <c r="V137" s="98">
        <v>2.9319347964003729E-3</v>
      </c>
      <c r="W137" s="98">
        <v>3.4976954082174085E-3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4.7105280109108986E-4</v>
      </c>
      <c r="D138" s="98">
        <v>3.4986901109453067E-4</v>
      </c>
      <c r="E138" s="98">
        <v>6.9791023052509201E-4</v>
      </c>
      <c r="F138" s="98">
        <v>1.2755602064727837E-4</v>
      </c>
      <c r="G138" s="98">
        <v>1.9610765343597175E-4</v>
      </c>
      <c r="H138" s="98">
        <v>7.4341531974279819E-4</v>
      </c>
      <c r="I138" s="98">
        <v>2.8410969257427264E-3</v>
      </c>
      <c r="J138" s="98">
        <v>2.5937107371021995E-3</v>
      </c>
      <c r="K138" s="98">
        <v>5.4755247408758883E-3</v>
      </c>
      <c r="L138" s="98">
        <v>3.5643665635142563E-3</v>
      </c>
      <c r="M138" s="98">
        <v>5.2765970236693634E-3</v>
      </c>
      <c r="N138" s="98">
        <v>1.4823368640520217E-3</v>
      </c>
      <c r="O138" s="98">
        <v>3.8222879961234595E-3</v>
      </c>
      <c r="P138" s="98">
        <v>3.9719774300713351E-3</v>
      </c>
      <c r="Q138" s="98">
        <v>1.8874823713624189E-3</v>
      </c>
      <c r="R138" s="98">
        <v>2.3191434843471102E-3</v>
      </c>
      <c r="S138" s="98">
        <v>3.637776337620234E-3</v>
      </c>
      <c r="T138" s="98">
        <v>4.6626729978545564E-3</v>
      </c>
      <c r="U138" s="98">
        <v>4.0412510343564275E-3</v>
      </c>
      <c r="V138" s="98">
        <v>4.7786857838882273E-3</v>
      </c>
      <c r="W138" s="98">
        <v>5.0990794573889031E-3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4.3955946693412032E-3</v>
      </c>
      <c r="D139" s="122">
        <v>6.8696920387689066E-3</v>
      </c>
      <c r="E139" s="122">
        <v>5.6132243858243716E-3</v>
      </c>
      <c r="F139" s="122">
        <v>7.7836562943348567E-3</v>
      </c>
      <c r="G139" s="122">
        <v>7.4884449521423436E-3</v>
      </c>
      <c r="H139" s="122">
        <v>8.2308747817256209E-3</v>
      </c>
      <c r="I139" s="122">
        <v>8.7116504346492814E-3</v>
      </c>
      <c r="J139" s="122">
        <v>6.9830714847259421E-3</v>
      </c>
      <c r="K139" s="122">
        <v>5.7231281096699442E-3</v>
      </c>
      <c r="L139" s="122">
        <v>8.6048524159523538E-3</v>
      </c>
      <c r="M139" s="122">
        <v>1.245164999506735E-2</v>
      </c>
      <c r="N139" s="122">
        <v>8.1499991998091898E-3</v>
      </c>
      <c r="O139" s="122">
        <v>6.4115924678013261E-3</v>
      </c>
      <c r="P139" s="122">
        <v>5.1153755353732224E-3</v>
      </c>
      <c r="Q139" s="122">
        <v>2.0075327968567089E-3</v>
      </c>
      <c r="R139" s="122">
        <v>3.4179054433944203E-3</v>
      </c>
      <c r="S139" s="122">
        <v>4.836610845771732E-3</v>
      </c>
      <c r="T139" s="122">
        <v>9.4882990683073775E-3</v>
      </c>
      <c r="U139" s="122">
        <v>9.685758450472523E-3</v>
      </c>
      <c r="V139" s="122">
        <v>1.0411746485809316E-2</v>
      </c>
      <c r="W139" s="122">
        <v>8.7049707866575995E-3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1.9278714682838504E-4</v>
      </c>
      <c r="D140" s="98">
        <v>3.6441868814982562E-4</v>
      </c>
      <c r="E140" s="98">
        <v>2.777279224632827E-4</v>
      </c>
      <c r="F140" s="98">
        <v>4.2539418157419199E-4</v>
      </c>
      <c r="G140" s="98">
        <v>3.9757860089679613E-4</v>
      </c>
      <c r="H140" s="98">
        <v>5.6636519459418461E-4</v>
      </c>
      <c r="I140" s="98">
        <v>7.0736809846366994E-4</v>
      </c>
      <c r="J140" s="98">
        <v>5.2733243601342831E-4</v>
      </c>
      <c r="K140" s="98">
        <v>4.6845653720517256E-4</v>
      </c>
      <c r="L140" s="98">
        <v>5.8072463437133456E-4</v>
      </c>
      <c r="M140" s="98">
        <v>9.3263102673102143E-4</v>
      </c>
      <c r="N140" s="98">
        <v>5.64689483386542E-4</v>
      </c>
      <c r="O140" s="98">
        <v>4.4721626528781787E-4</v>
      </c>
      <c r="P140" s="98">
        <v>4.2623601928483667E-4</v>
      </c>
      <c r="Q140" s="98">
        <v>1.3661650526105776E-4</v>
      </c>
      <c r="R140" s="98">
        <v>2.7121064401676871E-4</v>
      </c>
      <c r="S140" s="98">
        <v>3.6916969572423368E-4</v>
      </c>
      <c r="T140" s="98">
        <v>6.3008515038372453E-4</v>
      </c>
      <c r="U140" s="98">
        <v>6.3306776951555942E-4</v>
      </c>
      <c r="V140" s="98">
        <v>4.4604861088932995E-4</v>
      </c>
      <c r="W140" s="98">
        <v>4.6604363974937882E-4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4.202807522512818E-3</v>
      </c>
      <c r="D141" s="33">
        <v>6.5052733506190813E-3</v>
      </c>
      <c r="E141" s="33">
        <v>5.3354964633610885E-3</v>
      </c>
      <c r="F141" s="33">
        <v>7.3582621127606645E-3</v>
      </c>
      <c r="G141" s="33">
        <v>7.0908663512455478E-3</v>
      </c>
      <c r="H141" s="33">
        <v>7.6645095871314354E-3</v>
      </c>
      <c r="I141" s="33">
        <v>8.0042823361856121E-3</v>
      </c>
      <c r="J141" s="33">
        <v>6.4557390487125135E-3</v>
      </c>
      <c r="K141" s="33">
        <v>5.2546715724647716E-3</v>
      </c>
      <c r="L141" s="33">
        <v>8.0241277815810193E-3</v>
      </c>
      <c r="M141" s="33">
        <v>1.1519018968336328E-2</v>
      </c>
      <c r="N141" s="33">
        <v>7.5853097164226479E-3</v>
      </c>
      <c r="O141" s="33">
        <v>5.9643762025135081E-3</v>
      </c>
      <c r="P141" s="33">
        <v>4.6891395160883857E-3</v>
      </c>
      <c r="Q141" s="33">
        <v>1.8709162915956513E-3</v>
      </c>
      <c r="R141" s="33">
        <v>3.1466947993776515E-3</v>
      </c>
      <c r="S141" s="33">
        <v>4.4674411500474987E-3</v>
      </c>
      <c r="T141" s="33">
        <v>8.8582139179236522E-3</v>
      </c>
      <c r="U141" s="33">
        <v>9.0526906809569631E-3</v>
      </c>
      <c r="V141" s="33">
        <v>9.9656978749199862E-3</v>
      </c>
      <c r="W141" s="33">
        <v>8.23892714690822E-3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0.97578516314844588</v>
      </c>
      <c r="D143" s="117">
        <f t="shared" si="49"/>
        <v>1.951887119362532</v>
      </c>
      <c r="E143" s="117">
        <f t="shared" si="49"/>
        <v>1.855430488028355</v>
      </c>
      <c r="F143" s="117">
        <f t="shared" si="49"/>
        <v>1.7507768242198742</v>
      </c>
      <c r="G143" s="117">
        <f t="shared" si="49"/>
        <v>1.5001487893785379</v>
      </c>
      <c r="H143" s="117">
        <f t="shared" si="49"/>
        <v>0.80168936519853096</v>
      </c>
      <c r="I143" s="117">
        <f t="shared" si="49"/>
        <v>0.77439145264072684</v>
      </c>
      <c r="J143" s="117">
        <f t="shared" si="49"/>
        <v>0.7956347768563119</v>
      </c>
      <c r="K143" s="117">
        <f t="shared" si="49"/>
        <v>1.3776986031422649</v>
      </c>
      <c r="L143" s="117">
        <f t="shared" si="49"/>
        <v>1.8375829129138441</v>
      </c>
      <c r="M143" s="117">
        <f t="shared" si="49"/>
        <v>2.3703364253395507</v>
      </c>
      <c r="N143" s="117">
        <f t="shared" si="49"/>
        <v>1.9421251223358731</v>
      </c>
      <c r="O143" s="117">
        <f t="shared" si="49"/>
        <v>2.2064273344778966</v>
      </c>
      <c r="P143" s="117">
        <f t="shared" si="49"/>
        <v>6.1145408553974141</v>
      </c>
      <c r="Q143" s="117">
        <f t="shared" si="49"/>
        <v>5.0047905501180265</v>
      </c>
      <c r="R143" s="117">
        <f t="shared" ref="R143:V143" si="50">R144+R146+R148+R157</f>
        <v>5.2707829025654149</v>
      </c>
      <c r="S143" s="117">
        <f t="shared" si="50"/>
        <v>4.5646213332378007</v>
      </c>
      <c r="T143" s="117">
        <f t="shared" si="50"/>
        <v>5.6179711256689524</v>
      </c>
      <c r="U143" s="117">
        <f t="shared" si="50"/>
        <v>6.5806095391993535</v>
      </c>
      <c r="V143" s="117">
        <f t="shared" si="50"/>
        <v>6.2713749748220184</v>
      </c>
      <c r="W143" s="117">
        <f t="shared" ref="W143" si="51">W144+W146+W148+W157</f>
        <v>8.0317590619214823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0.84941250426309034</v>
      </c>
      <c r="D144" s="122">
        <f t="shared" si="52"/>
        <v>1.7027491832978552</v>
      </c>
      <c r="E144" s="122">
        <f t="shared" si="52"/>
        <v>1.596099106057917</v>
      </c>
      <c r="F144" s="122">
        <f t="shared" si="52"/>
        <v>1.5160618922371933</v>
      </c>
      <c r="G144" s="122">
        <f t="shared" si="52"/>
        <v>1.2847106511246038</v>
      </c>
      <c r="H144" s="122">
        <f t="shared" si="52"/>
        <v>0.65791277838157058</v>
      </c>
      <c r="I144" s="122">
        <f t="shared" si="52"/>
        <v>0.63237784889107729</v>
      </c>
      <c r="J144" s="122">
        <f t="shared" si="52"/>
        <v>0.66768619177534838</v>
      </c>
      <c r="K144" s="122">
        <f t="shared" si="52"/>
        <v>1.1332006129029712</v>
      </c>
      <c r="L144" s="122">
        <f t="shared" si="52"/>
        <v>1.5255890666403997</v>
      </c>
      <c r="M144" s="122">
        <f t="shared" si="52"/>
        <v>1.948932230643885</v>
      </c>
      <c r="N144" s="122">
        <f t="shared" si="52"/>
        <v>1.5712085169311012</v>
      </c>
      <c r="O144" s="122">
        <f t="shared" si="52"/>
        <v>1.769781586344408</v>
      </c>
      <c r="P144" s="122">
        <f t="shared" si="52"/>
        <v>4.8018907224043561</v>
      </c>
      <c r="Q144" s="122">
        <f t="shared" si="52"/>
        <v>3.9050979505781491</v>
      </c>
      <c r="R144" s="122">
        <f t="shared" si="52"/>
        <v>4.1226821123238331</v>
      </c>
      <c r="S144" s="122">
        <f t="shared" si="52"/>
        <v>3.5188463084367818</v>
      </c>
      <c r="T144" s="122">
        <f t="shared" si="52"/>
        <v>4.2802818015470718</v>
      </c>
      <c r="U144" s="122">
        <f t="shared" si="52"/>
        <v>4.9135259781571934</v>
      </c>
      <c r="V144" s="122">
        <f t="shared" si="52"/>
        <v>4.5336820142505649</v>
      </c>
      <c r="W144" s="122">
        <f t="shared" si="52"/>
        <v>5.9919367952595692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0.84941250426309034</v>
      </c>
      <c r="D145" s="98">
        <v>1.7027491832978552</v>
      </c>
      <c r="E145" s="98">
        <v>1.596099106057917</v>
      </c>
      <c r="F145" s="98">
        <v>1.5160618922371933</v>
      </c>
      <c r="G145" s="98">
        <v>1.2847106511246038</v>
      </c>
      <c r="H145" s="98">
        <v>0.65791277838157058</v>
      </c>
      <c r="I145" s="98">
        <v>0.63237784889107729</v>
      </c>
      <c r="J145" s="98">
        <v>0.66768619177534838</v>
      </c>
      <c r="K145" s="98">
        <v>1.1332006129029712</v>
      </c>
      <c r="L145" s="98">
        <v>1.5255890666403997</v>
      </c>
      <c r="M145" s="98">
        <v>1.948932230643885</v>
      </c>
      <c r="N145" s="98">
        <v>1.5712085169311012</v>
      </c>
      <c r="O145" s="98">
        <v>1.769781586344408</v>
      </c>
      <c r="P145" s="98">
        <v>4.8018907224043561</v>
      </c>
      <c r="Q145" s="98">
        <v>3.9050979505781491</v>
      </c>
      <c r="R145" s="98">
        <v>4.1226821123238331</v>
      </c>
      <c r="S145" s="98">
        <v>3.5188463084367818</v>
      </c>
      <c r="T145" s="98">
        <v>4.2802818015470718</v>
      </c>
      <c r="U145" s="98">
        <v>4.9135259781571934</v>
      </c>
      <c r="V145" s="98">
        <v>4.5336820142505649</v>
      </c>
      <c r="W145" s="98">
        <v>5.9919367952595692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3.2480407580944954E-3</v>
      </c>
      <c r="D146" s="122">
        <f t="shared" si="53"/>
        <v>7.460793361568973E-3</v>
      </c>
      <c r="E146" s="122">
        <f t="shared" si="53"/>
        <v>2.1562990805730164E-2</v>
      </c>
      <c r="F146" s="122">
        <f t="shared" si="53"/>
        <v>9.1858222336900861E-3</v>
      </c>
      <c r="G146" s="122">
        <f t="shared" si="53"/>
        <v>1.0585480829706024E-2</v>
      </c>
      <c r="H146" s="122">
        <f t="shared" si="53"/>
        <v>1.5226110344475918E-2</v>
      </c>
      <c r="I146" s="122">
        <f t="shared" si="53"/>
        <v>7.4968856326068124E-3</v>
      </c>
      <c r="J146" s="122">
        <f t="shared" si="53"/>
        <v>8.6227781195984694E-3</v>
      </c>
      <c r="K146" s="122">
        <f t="shared" si="53"/>
        <v>1.214823413617161E-2</v>
      </c>
      <c r="L146" s="122">
        <f t="shared" si="53"/>
        <v>3.3303706395628123E-2</v>
      </c>
      <c r="M146" s="122">
        <f t="shared" si="53"/>
        <v>1.8684041144400216E-2</v>
      </c>
      <c r="N146" s="122">
        <f t="shared" si="53"/>
        <v>3.389439313460358E-2</v>
      </c>
      <c r="O146" s="122">
        <f t="shared" si="53"/>
        <v>4.4575025414737422E-2</v>
      </c>
      <c r="P146" s="122">
        <f t="shared" si="53"/>
        <v>0.11232247476726719</v>
      </c>
      <c r="Q146" s="122">
        <f t="shared" si="53"/>
        <v>0.13875823906691367</v>
      </c>
      <c r="R146" s="122">
        <f t="shared" si="53"/>
        <v>0.13425900436732674</v>
      </c>
      <c r="S146" s="122">
        <f t="shared" si="53"/>
        <v>0.12307006070087084</v>
      </c>
      <c r="T146" s="122">
        <f t="shared" si="53"/>
        <v>0.16041563420921556</v>
      </c>
      <c r="U146" s="122">
        <f t="shared" si="53"/>
        <v>0.20522960983075417</v>
      </c>
      <c r="V146" s="122">
        <f t="shared" si="53"/>
        <v>0.3211570581366589</v>
      </c>
      <c r="W146" s="122">
        <f t="shared" si="53"/>
        <v>0.35986217326586678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3.2480407580944954E-3</v>
      </c>
      <c r="D147" s="98">
        <v>7.460793361568973E-3</v>
      </c>
      <c r="E147" s="98">
        <v>2.1562990805730164E-2</v>
      </c>
      <c r="F147" s="98">
        <v>9.1858222336900861E-3</v>
      </c>
      <c r="G147" s="98">
        <v>1.0585480829706024E-2</v>
      </c>
      <c r="H147" s="98">
        <v>1.5226110344475918E-2</v>
      </c>
      <c r="I147" s="98">
        <v>7.4968856326068124E-3</v>
      </c>
      <c r="J147" s="98">
        <v>8.6227781195984694E-3</v>
      </c>
      <c r="K147" s="98">
        <v>1.214823413617161E-2</v>
      </c>
      <c r="L147" s="98">
        <v>3.3303706395628123E-2</v>
      </c>
      <c r="M147" s="98">
        <v>1.8684041144400216E-2</v>
      </c>
      <c r="N147" s="98">
        <v>3.389439313460358E-2</v>
      </c>
      <c r="O147" s="98">
        <v>4.4575025414737422E-2</v>
      </c>
      <c r="P147" s="98">
        <v>0.11232247476726719</v>
      </c>
      <c r="Q147" s="98">
        <v>0.13875823906691367</v>
      </c>
      <c r="R147" s="98">
        <v>0.13425900436732674</v>
      </c>
      <c r="S147" s="98">
        <v>0.12307006070087084</v>
      </c>
      <c r="T147" s="98">
        <v>0.16041563420921556</v>
      </c>
      <c r="U147" s="98">
        <v>0.20522960983075417</v>
      </c>
      <c r="V147" s="98">
        <v>0.3211570581366589</v>
      </c>
      <c r="W147" s="98">
        <v>0.35986217326586678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0.10319736148692184</v>
      </c>
      <c r="D148" s="122">
        <v>0.20338104327866782</v>
      </c>
      <c r="E148" s="122">
        <v>0.19754977226028692</v>
      </c>
      <c r="F148" s="122">
        <v>0.18871048125671433</v>
      </c>
      <c r="G148" s="122">
        <v>0.17136701588613018</v>
      </c>
      <c r="H148" s="122">
        <v>0.10882195161646749</v>
      </c>
      <c r="I148" s="122">
        <v>0.11449847098250333</v>
      </c>
      <c r="J148" s="122">
        <v>0.10276179541139119</v>
      </c>
      <c r="K148" s="122">
        <v>0.20038365563291954</v>
      </c>
      <c r="L148" s="122">
        <v>0.23989190194565235</v>
      </c>
      <c r="M148" s="122">
        <v>0.34856012988723356</v>
      </c>
      <c r="N148" s="122">
        <v>0.29136716755438585</v>
      </c>
      <c r="O148" s="122">
        <v>0.33843626214823935</v>
      </c>
      <c r="P148" s="122">
        <v>1.0387237034324492</v>
      </c>
      <c r="Q148" s="122">
        <v>0.82417578854714568</v>
      </c>
      <c r="R148" s="122">
        <v>0.87098168328326042</v>
      </c>
      <c r="S148" s="122">
        <v>0.7917090365355689</v>
      </c>
      <c r="T148" s="122">
        <v>1.0097900611955535</v>
      </c>
      <c r="U148" s="122">
        <v>1.2562504092118341</v>
      </c>
      <c r="V148" s="122">
        <v>1.1968771483399372</v>
      </c>
      <c r="W148" s="122">
        <v>1.4183873099221969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8.8688877662848678E-3</v>
      </c>
      <c r="D149" s="98">
        <v>1.9745943247378307E-2</v>
      </c>
      <c r="E149" s="98">
        <v>4.0975416429076414E-2</v>
      </c>
      <c r="F149" s="98">
        <v>5.9885647058426986E-2</v>
      </c>
      <c r="G149" s="98">
        <v>3.5386850638105996E-2</v>
      </c>
      <c r="H149" s="98">
        <v>1.2621147647084508E-2</v>
      </c>
      <c r="I149" s="98">
        <v>6.9966740728549665E-3</v>
      </c>
      <c r="J149" s="98">
        <v>5.9726511309008265E-3</v>
      </c>
      <c r="K149" s="98">
        <v>1.9138195031930191E-2</v>
      </c>
      <c r="L149" s="98">
        <v>2.7007269849019716E-2</v>
      </c>
      <c r="M149" s="98">
        <v>5.6364634099734474E-2</v>
      </c>
      <c r="N149" s="98">
        <v>4.0101431648143226E-2</v>
      </c>
      <c r="O149" s="98">
        <v>3.7131705343729254E-2</v>
      </c>
      <c r="P149" s="98">
        <v>0.11655468334474234</v>
      </c>
      <c r="Q149" s="98">
        <v>6.8714573913580629E-2</v>
      </c>
      <c r="R149" s="98">
        <v>8.2034538756616857E-2</v>
      </c>
      <c r="S149" s="98">
        <v>7.6856028862250403E-2</v>
      </c>
      <c r="T149" s="98">
        <v>0.106169542817748</v>
      </c>
      <c r="U149" s="98">
        <v>0.14085740478903203</v>
      </c>
      <c r="V149" s="98">
        <v>0.12087832482675376</v>
      </c>
      <c r="W149" s="98">
        <v>0.11829107449079904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1.1880609958005803E-4</v>
      </c>
      <c r="N150" s="98">
        <v>0</v>
      </c>
      <c r="O150" s="98">
        <v>1.1871887677570717E-4</v>
      </c>
      <c r="P150" s="98">
        <v>2.5730093253900665E-4</v>
      </c>
      <c r="Q150" s="98">
        <v>1.1776477487849258E-4</v>
      </c>
      <c r="R150" s="98">
        <v>2.5788174002490687E-4</v>
      </c>
      <c r="S150" s="98">
        <v>2.4865388234364177E-4</v>
      </c>
      <c r="T150" s="98">
        <v>2.3921686482570589E-4</v>
      </c>
      <c r="U150" s="98">
        <v>2.4603603163810797E-4</v>
      </c>
      <c r="V150" s="98">
        <v>2.2852161987525879E-4</v>
      </c>
      <c r="W150" s="98">
        <v>3.507355469233274E-4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4.8215832122177151E-5</v>
      </c>
      <c r="N151" s="101">
        <v>0</v>
      </c>
      <c r="O151" s="101">
        <v>4.1656855139607301E-5</v>
      </c>
      <c r="P151" s="101">
        <v>8.5695281863475375E-5</v>
      </c>
      <c r="Q151" s="101">
        <v>4.2234253928227474E-5</v>
      </c>
      <c r="R151" s="101">
        <v>1.1133383300906491E-4</v>
      </c>
      <c r="S151" s="101">
        <v>1.1280755843885877E-4</v>
      </c>
      <c r="T151" s="101">
        <v>1.0226375242850613E-4</v>
      </c>
      <c r="U151" s="101">
        <v>1.0695568881326894E-4</v>
      </c>
      <c r="V151" s="101">
        <v>8.6756667726606003E-5</v>
      </c>
      <c r="W151" s="101">
        <v>1.4249324147640115E-4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7.0590267457880875E-5</v>
      </c>
      <c r="N152" s="104">
        <v>0</v>
      </c>
      <c r="O152" s="104">
        <v>7.7062021636099869E-5</v>
      </c>
      <c r="P152" s="104">
        <v>1.716056506755313E-4</v>
      </c>
      <c r="Q152" s="104">
        <v>7.5530520950265107E-5</v>
      </c>
      <c r="R152" s="104">
        <v>1.4654790701584198E-4</v>
      </c>
      <c r="S152" s="104">
        <v>1.3584632390478297E-4</v>
      </c>
      <c r="T152" s="104">
        <v>1.3695311239719977E-4</v>
      </c>
      <c r="U152" s="104">
        <v>1.3908034282483905E-4</v>
      </c>
      <c r="V152" s="104">
        <v>1.4176495214865279E-4</v>
      </c>
      <c r="W152" s="104">
        <v>2.0824230544692625E-4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9.0959017456611738E-2</v>
      </c>
      <c r="D153" s="101">
        <v>0.18075558691799756</v>
      </c>
      <c r="E153" s="101">
        <v>0.14950665820473633</v>
      </c>
      <c r="F153" s="101">
        <v>0.12817185495697478</v>
      </c>
      <c r="G153" s="101">
        <v>0.13484792159528639</v>
      </c>
      <c r="H153" s="101">
        <v>9.3361009682656204E-2</v>
      </c>
      <c r="I153" s="101">
        <v>9.6396504115511553E-2</v>
      </c>
      <c r="J153" s="101">
        <v>8.7169629420852532E-2</v>
      </c>
      <c r="K153" s="101">
        <v>0.13363461220795353</v>
      </c>
      <c r="L153" s="101">
        <v>0.1883177941417441</v>
      </c>
      <c r="M153" s="101">
        <v>0.25977920183200737</v>
      </c>
      <c r="N153" s="101">
        <v>0.23884497462683918</v>
      </c>
      <c r="O153" s="101">
        <v>0.257059612594288</v>
      </c>
      <c r="P153" s="101">
        <v>0.75261690187622354</v>
      </c>
      <c r="Q153" s="101">
        <v>0.57489485557942288</v>
      </c>
      <c r="R153" s="101">
        <v>0.63356607236934315</v>
      </c>
      <c r="S153" s="101">
        <v>0.55282334010585443</v>
      </c>
      <c r="T153" s="101">
        <v>0.7757316730797198</v>
      </c>
      <c r="U153" s="101">
        <v>0.98032408127008031</v>
      </c>
      <c r="V153" s="101">
        <v>0.92984393031411505</v>
      </c>
      <c r="W153" s="101">
        <v>1.0624745135937403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3.3694562640252303E-3</v>
      </c>
      <c r="D154" s="104">
        <v>2.8795131132919594E-3</v>
      </c>
      <c r="E154" s="104">
        <v>7.0676976264741828E-3</v>
      </c>
      <c r="F154" s="104">
        <v>6.5297924131255309E-4</v>
      </c>
      <c r="G154" s="104">
        <v>1.1322436527377755E-3</v>
      </c>
      <c r="H154" s="104">
        <v>2.8397942867267783E-3</v>
      </c>
      <c r="I154" s="104">
        <v>1.1105292794136815E-2</v>
      </c>
      <c r="J154" s="104">
        <v>9.6195148596378358E-3</v>
      </c>
      <c r="K154" s="104">
        <v>4.7610848393035823E-2</v>
      </c>
      <c r="L154" s="104">
        <v>2.4566837954888527E-2</v>
      </c>
      <c r="M154" s="104">
        <v>3.2297487855911612E-2</v>
      </c>
      <c r="N154" s="104">
        <v>1.2420761279403458E-2</v>
      </c>
      <c r="O154" s="104">
        <v>4.4126225333446401E-2</v>
      </c>
      <c r="P154" s="104">
        <v>0.16929481727894441</v>
      </c>
      <c r="Q154" s="104">
        <v>0.18044859427926374</v>
      </c>
      <c r="R154" s="104">
        <v>0.15512319041727557</v>
      </c>
      <c r="S154" s="104">
        <v>0.16178101368512043</v>
      </c>
      <c r="T154" s="104">
        <v>0.12764962843326008</v>
      </c>
      <c r="U154" s="104">
        <v>0.13482288712108373</v>
      </c>
      <c r="V154" s="104">
        <v>0.14592637157919319</v>
      </c>
      <c r="W154" s="104">
        <v>0.23727098629073418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1.4263634595244844E-3</v>
      </c>
      <c r="D155" s="98">
        <v>1.2467910615174831E-3</v>
      </c>
      <c r="E155" s="98">
        <v>3.1128729868319951E-3</v>
      </c>
      <c r="F155" s="98">
        <v>2.7031117937071806E-4</v>
      </c>
      <c r="G155" s="98">
        <v>4.7855147461786966E-4</v>
      </c>
      <c r="H155" s="98">
        <v>1.2177972254697642E-3</v>
      </c>
      <c r="I155" s="98">
        <v>5.0266668134779577E-3</v>
      </c>
      <c r="J155" s="98">
        <v>3.8860490197277098E-3</v>
      </c>
      <c r="K155" s="98">
        <v>1.9741831442680342E-2</v>
      </c>
      <c r="L155" s="98">
        <v>1.0240826189994686E-2</v>
      </c>
      <c r="M155" s="98">
        <v>1.3109862315295748E-2</v>
      </c>
      <c r="N155" s="98">
        <v>5.1502518985768733E-3</v>
      </c>
      <c r="O155" s="98">
        <v>1.5498068301256419E-2</v>
      </c>
      <c r="P155" s="98">
        <v>5.6424458641083967E-2</v>
      </c>
      <c r="Q155" s="98">
        <v>6.484029903331559E-2</v>
      </c>
      <c r="R155" s="98">
        <v>6.6995738012085373E-2</v>
      </c>
      <c r="S155" s="98">
        <v>7.346388815511809E-2</v>
      </c>
      <c r="T155" s="98">
        <v>5.4671731360778908E-2</v>
      </c>
      <c r="U155" s="98">
        <v>5.8666208146056546E-2</v>
      </c>
      <c r="V155" s="98">
        <v>5.5487960027398107E-2</v>
      </c>
      <c r="W155" s="98">
        <v>9.6536393266800483E-2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1.9430928045007457E-3</v>
      </c>
      <c r="D156" s="98">
        <v>1.6327220517744765E-3</v>
      </c>
      <c r="E156" s="98">
        <v>3.9548246396421882E-3</v>
      </c>
      <c r="F156" s="98">
        <v>3.8266806194183503E-4</v>
      </c>
      <c r="G156" s="98">
        <v>6.5369217811990597E-4</v>
      </c>
      <c r="H156" s="98">
        <v>1.621997061257014E-3</v>
      </c>
      <c r="I156" s="98">
        <v>6.0786259806588569E-3</v>
      </c>
      <c r="J156" s="98">
        <v>5.733465839910125E-3</v>
      </c>
      <c r="K156" s="98">
        <v>2.7869016950355485E-2</v>
      </c>
      <c r="L156" s="98">
        <v>1.4326011764893841E-2</v>
      </c>
      <c r="M156" s="98">
        <v>1.9187625540615864E-2</v>
      </c>
      <c r="N156" s="98">
        <v>7.2705093808265835E-3</v>
      </c>
      <c r="O156" s="98">
        <v>2.8628157032189985E-2</v>
      </c>
      <c r="P156" s="98">
        <v>0.11287035863786044</v>
      </c>
      <c r="Q156" s="98">
        <v>0.11560829524594816</v>
      </c>
      <c r="R156" s="98">
        <v>8.8127452405190182E-2</v>
      </c>
      <c r="S156" s="98">
        <v>8.8317125530002358E-2</v>
      </c>
      <c r="T156" s="98">
        <v>7.2977897072481174E-2</v>
      </c>
      <c r="U156" s="98">
        <v>7.6156678975027176E-2</v>
      </c>
      <c r="V156" s="98">
        <v>9.0438411551795092E-2</v>
      </c>
      <c r="W156" s="98">
        <v>0.14073459302393371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1.992725664033921E-2</v>
      </c>
      <c r="D157" s="122">
        <v>3.8296099424440073E-2</v>
      </c>
      <c r="E157" s="122">
        <v>4.0218618904420633E-2</v>
      </c>
      <c r="F157" s="122">
        <v>3.6818628492276406E-2</v>
      </c>
      <c r="G157" s="122">
        <v>3.3485641538097806E-2</v>
      </c>
      <c r="H157" s="122">
        <v>1.9728524856016977E-2</v>
      </c>
      <c r="I157" s="122">
        <v>2.0018247134539403E-2</v>
      </c>
      <c r="J157" s="122">
        <v>1.6564011549973844E-2</v>
      </c>
      <c r="K157" s="122">
        <v>3.1966100470202499E-2</v>
      </c>
      <c r="L157" s="122">
        <v>3.8798237932163769E-2</v>
      </c>
      <c r="M157" s="122">
        <v>5.416002366403206E-2</v>
      </c>
      <c r="N157" s="122">
        <v>4.5655044715782446E-2</v>
      </c>
      <c r="O157" s="122">
        <v>5.3634460570511473E-2</v>
      </c>
      <c r="P157" s="122">
        <v>0.16160395479334194</v>
      </c>
      <c r="Q157" s="122">
        <v>0.13675857192581811</v>
      </c>
      <c r="R157" s="122">
        <v>0.14286010259099394</v>
      </c>
      <c r="S157" s="122">
        <v>0.1309959275645794</v>
      </c>
      <c r="T157" s="122">
        <v>0.16748362871711189</v>
      </c>
      <c r="U157" s="122">
        <v>0.20560354199957201</v>
      </c>
      <c r="V157" s="122">
        <v>0.21965875409485786</v>
      </c>
      <c r="W157" s="122">
        <v>0.26157278347384899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9.0609959009340952E-4</v>
      </c>
      <c r="D158" s="98">
        <v>2.0330726812569219E-3</v>
      </c>
      <c r="E158" s="98">
        <v>2.0509138889596261E-3</v>
      </c>
      <c r="F158" s="98">
        <v>2.0206223624774119E-3</v>
      </c>
      <c r="G158" s="98">
        <v>1.8204914883169086E-3</v>
      </c>
      <c r="H158" s="98">
        <v>1.3723464330551397E-3</v>
      </c>
      <c r="I158" s="98">
        <v>1.6505255630818968E-3</v>
      </c>
      <c r="J158" s="98">
        <v>1.2546875201698813E-3</v>
      </c>
      <c r="K158" s="98">
        <v>2.6545870441626448E-3</v>
      </c>
      <c r="L158" s="98">
        <v>2.6038943283101783E-3</v>
      </c>
      <c r="M158" s="98">
        <v>4.028966035478013E-3</v>
      </c>
      <c r="N158" s="98">
        <v>3.1810840897441867E-3</v>
      </c>
      <c r="O158" s="98">
        <v>3.6709001775708378E-3</v>
      </c>
      <c r="P158" s="98">
        <v>1.3558364803917661E-2</v>
      </c>
      <c r="Q158" s="98">
        <v>9.7192885171438238E-3</v>
      </c>
      <c r="R158" s="98">
        <v>1.132825997700811E-2</v>
      </c>
      <c r="S158" s="98">
        <v>9.8650346468531335E-3</v>
      </c>
      <c r="T158" s="98">
        <v>1.1158604760021442E-2</v>
      </c>
      <c r="U158" s="98">
        <v>1.3505445749665267E-2</v>
      </c>
      <c r="V158" s="98">
        <v>9.4481205761103512E-3</v>
      </c>
      <c r="W158" s="98">
        <v>1.4320250021390006E-2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1.9021157050245801E-2</v>
      </c>
      <c r="D159" s="33">
        <v>3.6263026743183151E-2</v>
      </c>
      <c r="E159" s="33">
        <v>3.8167705015461011E-2</v>
      </c>
      <c r="F159" s="33">
        <v>3.4798006129798997E-2</v>
      </c>
      <c r="G159" s="33">
        <v>3.1665150049780898E-2</v>
      </c>
      <c r="H159" s="33">
        <v>1.8356178422961836E-2</v>
      </c>
      <c r="I159" s="33">
        <v>1.8367721571457506E-2</v>
      </c>
      <c r="J159" s="33">
        <v>1.5309324029803962E-2</v>
      </c>
      <c r="K159" s="33">
        <v>2.9311513426039854E-2</v>
      </c>
      <c r="L159" s="33">
        <v>3.6194343603853589E-2</v>
      </c>
      <c r="M159" s="33">
        <v>5.0131057628554049E-2</v>
      </c>
      <c r="N159" s="33">
        <v>4.2473960626038261E-2</v>
      </c>
      <c r="O159" s="33">
        <v>4.9963560392940636E-2</v>
      </c>
      <c r="P159" s="33">
        <v>0.14804558998942427</v>
      </c>
      <c r="Q159" s="33">
        <v>0.12703928340867429</v>
      </c>
      <c r="R159" s="33">
        <v>0.13153184261398582</v>
      </c>
      <c r="S159" s="33">
        <v>0.12113089291772626</v>
      </c>
      <c r="T159" s="33">
        <v>0.15632502395709044</v>
      </c>
      <c r="U159" s="33">
        <v>0.19209809624990673</v>
      </c>
      <c r="V159" s="33">
        <v>0.2102106335187475</v>
      </c>
      <c r="W159" s="33">
        <v>0.24725253345245901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10.830748761908966</v>
      </c>
      <c r="D161" s="117">
        <f t="shared" si="54"/>
        <v>13.036321198283382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2.3392232793398282</v>
      </c>
      <c r="J161" s="117">
        <f t="shared" si="54"/>
        <v>8.7158126077393732</v>
      </c>
      <c r="K161" s="117">
        <f t="shared" si="54"/>
        <v>4.0981457534951389</v>
      </c>
      <c r="L161" s="117">
        <f t="shared" si="54"/>
        <v>4.943189532826656</v>
      </c>
      <c r="M161" s="117">
        <f t="shared" si="54"/>
        <v>2.2053575564455721</v>
      </c>
      <c r="N161" s="117">
        <f t="shared" si="54"/>
        <v>4.4882234159637511</v>
      </c>
      <c r="O161" s="117">
        <f t="shared" si="54"/>
        <v>6.2511508319132894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0.39774505145486927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9.537348699230904</v>
      </c>
      <c r="D162" s="122">
        <f t="shared" si="57"/>
        <v>11.707799013626957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1.829977370954337</v>
      </c>
      <c r="J162" s="122">
        <f t="shared" si="57"/>
        <v>7.498507603735856</v>
      </c>
      <c r="K162" s="122">
        <f t="shared" si="57"/>
        <v>3.3903320821959322</v>
      </c>
      <c r="L162" s="122">
        <f t="shared" si="57"/>
        <v>4.1697234463642001</v>
      </c>
      <c r="M162" s="122">
        <f t="shared" si="57"/>
        <v>1.7954341267313711</v>
      </c>
      <c r="N162" s="122">
        <f t="shared" si="57"/>
        <v>3.6795918494390123</v>
      </c>
      <c r="O162" s="122">
        <f t="shared" si="57"/>
        <v>5.2333275028917914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0.2852603715354638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9.537348699230904</v>
      </c>
      <c r="D163" s="33">
        <v>11.707799013626957</v>
      </c>
      <c r="E163" s="33">
        <v>0</v>
      </c>
      <c r="F163" s="33">
        <v>0</v>
      </c>
      <c r="G163" s="33">
        <v>0</v>
      </c>
      <c r="H163" s="33">
        <v>0</v>
      </c>
      <c r="I163" s="33">
        <v>1.829977370954337</v>
      </c>
      <c r="J163" s="33">
        <v>7.498507603735856</v>
      </c>
      <c r="K163" s="33">
        <v>3.3903320821959322</v>
      </c>
      <c r="L163" s="33">
        <v>4.1697234463642001</v>
      </c>
      <c r="M163" s="33">
        <v>1.7954341267313711</v>
      </c>
      <c r="N163" s="33">
        <v>3.6795918494390123</v>
      </c>
      <c r="O163" s="33">
        <v>5.2333275028917914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0.2852603715354638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3.3292417770468583E-2</v>
      </c>
      <c r="D164" s="122">
        <f t="shared" si="58"/>
        <v>2.0241456772256694E-2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2.688538295831408E-2</v>
      </c>
      <c r="J164" s="122">
        <f t="shared" si="58"/>
        <v>8.138352382542377E-2</v>
      </c>
      <c r="K164" s="122">
        <f t="shared" si="58"/>
        <v>1.799738390543942E-2</v>
      </c>
      <c r="L164" s="122">
        <f t="shared" si="58"/>
        <v>8.1801269626128076E-2</v>
      </c>
      <c r="M164" s="122">
        <f t="shared" si="58"/>
        <v>9.342020572200108E-3</v>
      </c>
      <c r="N164" s="122">
        <f t="shared" si="58"/>
        <v>7.3031444200099077E-2</v>
      </c>
      <c r="O164" s="122">
        <f t="shared" si="58"/>
        <v>0.10197300334604312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1.9577326534148794E-2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3.3292417770468583E-2</v>
      </c>
      <c r="D165" s="98">
        <v>2.0241456772256694E-2</v>
      </c>
      <c r="E165" s="98">
        <v>0</v>
      </c>
      <c r="F165" s="98">
        <v>0</v>
      </c>
      <c r="G165" s="98">
        <v>0</v>
      </c>
      <c r="H165" s="98">
        <v>0</v>
      </c>
      <c r="I165" s="98">
        <v>2.688538295831408E-2</v>
      </c>
      <c r="J165" s="98">
        <v>8.138352382542377E-2</v>
      </c>
      <c r="K165" s="98">
        <v>1.799738390543942E-2</v>
      </c>
      <c r="L165" s="98">
        <v>8.1801269626128076E-2</v>
      </c>
      <c r="M165" s="98">
        <v>9.342020572200108E-3</v>
      </c>
      <c r="N165" s="98">
        <v>7.3031444200099077E-2</v>
      </c>
      <c r="O165" s="98">
        <v>0.10197300334604312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1.9577326534148794E-2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1.0561655068450013</v>
      </c>
      <c r="D166" s="122">
        <v>1.1009711329760412</v>
      </c>
      <c r="E166" s="122">
        <v>0</v>
      </c>
      <c r="F166" s="122">
        <v>0</v>
      </c>
      <c r="G166" s="122">
        <v>0</v>
      </c>
      <c r="H166" s="122">
        <v>0</v>
      </c>
      <c r="I166" s="122">
        <v>0.41057790930597504</v>
      </c>
      <c r="J166" s="122">
        <v>0.9782417584131361</v>
      </c>
      <c r="K166" s="122">
        <v>0.59491365223655346</v>
      </c>
      <c r="L166" s="122">
        <v>0.5953736138027208</v>
      </c>
      <c r="M166" s="122">
        <v>0.34670917405570745</v>
      </c>
      <c r="N166" s="122">
        <v>0.63595143629056339</v>
      </c>
      <c r="O166" s="122">
        <v>0.79056407257271188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7.8441426916599014E-2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9.062576119801434E-2</v>
      </c>
      <c r="D167" s="98">
        <v>0.10681225259203603</v>
      </c>
      <c r="E167" s="98">
        <v>0</v>
      </c>
      <c r="F167" s="98">
        <v>0</v>
      </c>
      <c r="G167" s="98">
        <v>0</v>
      </c>
      <c r="H167" s="98">
        <v>0</v>
      </c>
      <c r="I167" s="98">
        <v>2.4970888501396175E-2</v>
      </c>
      <c r="J167" s="98">
        <v>5.6458456916628562E-2</v>
      </c>
      <c r="K167" s="98">
        <v>5.6805088438722721E-2</v>
      </c>
      <c r="L167" s="98">
        <v>6.6857996915128809E-2</v>
      </c>
      <c r="M167" s="98">
        <v>5.6127309324577705E-2</v>
      </c>
      <c r="N167" s="98">
        <v>8.7483182732407697E-2</v>
      </c>
      <c r="O167" s="98">
        <v>8.6956996859276506E-2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6.5328404058034974E-3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1.1278769337617198E-4</v>
      </c>
      <c r="K168" s="98">
        <v>1.2209478016910494E-4</v>
      </c>
      <c r="L168" s="98">
        <v>1.2019117169344031E-4</v>
      </c>
      <c r="M168" s="98">
        <v>1.1880609958005803E-4</v>
      </c>
      <c r="N168" s="98">
        <v>0</v>
      </c>
      <c r="O168" s="98">
        <v>1.1871887677570717E-4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4.5532324759748869E-5</v>
      </c>
      <c r="K169" s="101">
        <v>5.0563006369821578E-5</v>
      </c>
      <c r="L169" s="101">
        <v>5.007862533198959E-5</v>
      </c>
      <c r="M169" s="101">
        <v>4.8215832122177151E-5</v>
      </c>
      <c r="N169" s="101">
        <v>0</v>
      </c>
      <c r="O169" s="101">
        <v>4.1656855139607301E-5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6.7255368616423103E-5</v>
      </c>
      <c r="K170" s="104">
        <v>7.1531773799283374E-5</v>
      </c>
      <c r="L170" s="104">
        <v>7.011254636145072E-5</v>
      </c>
      <c r="M170" s="104">
        <v>7.0590267457880875E-5</v>
      </c>
      <c r="N170" s="104">
        <v>0</v>
      </c>
      <c r="O170" s="104">
        <v>7.7062021636099869E-5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0.9309262403892733</v>
      </c>
      <c r="D171" s="101">
        <v>0.97863007752303799</v>
      </c>
      <c r="E171" s="101">
        <v>0</v>
      </c>
      <c r="F171" s="101">
        <v>0</v>
      </c>
      <c r="G171" s="101">
        <v>0</v>
      </c>
      <c r="H171" s="101">
        <v>0</v>
      </c>
      <c r="I171" s="101">
        <v>0.34553139898225904</v>
      </c>
      <c r="J171" s="101">
        <v>0.83017060460252867</v>
      </c>
      <c r="K171" s="101">
        <v>0.39659304268166851</v>
      </c>
      <c r="L171" s="101">
        <v>0.46738973720591226</v>
      </c>
      <c r="M171" s="101">
        <v>0.25828091894655208</v>
      </c>
      <c r="N171" s="101">
        <v>0.52133552260800242</v>
      </c>
      <c r="O171" s="101">
        <v>0.60056724270742223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5.8726865050199167E-2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3.4613505257713728E-2</v>
      </c>
      <c r="D172" s="104">
        <v>1.5528802860967351E-2</v>
      </c>
      <c r="E172" s="104">
        <v>0</v>
      </c>
      <c r="F172" s="104">
        <v>0</v>
      </c>
      <c r="G172" s="104">
        <v>0</v>
      </c>
      <c r="H172" s="104">
        <v>0</v>
      </c>
      <c r="I172" s="104">
        <v>4.0075621822319808E-2</v>
      </c>
      <c r="J172" s="104">
        <v>9.1499909200602733E-2</v>
      </c>
      <c r="K172" s="104">
        <v>0.14139342633599306</v>
      </c>
      <c r="L172" s="104">
        <v>6.1005688509986333E-2</v>
      </c>
      <c r="M172" s="104">
        <v>3.218213968499764E-2</v>
      </c>
      <c r="N172" s="104">
        <v>2.7132730950153183E-2</v>
      </c>
      <c r="O172" s="104">
        <v>0.10292111412923741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1.3181721460596344E-2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1.4652642811478798E-2</v>
      </c>
      <c r="D173" s="98">
        <v>6.7237660817549985E-3</v>
      </c>
      <c r="E173" s="98">
        <v>0</v>
      </c>
      <c r="F173" s="98">
        <v>0</v>
      </c>
      <c r="G173" s="98">
        <v>0</v>
      </c>
      <c r="H173" s="98">
        <v>0</v>
      </c>
      <c r="I173" s="98">
        <v>1.8139710674724804E-2</v>
      </c>
      <c r="J173" s="98">
        <v>3.6963728175743338E-2</v>
      </c>
      <c r="K173" s="98">
        <v>5.862876390659981E-2</v>
      </c>
      <c r="L173" s="98">
        <v>2.5430568385680582E-2</v>
      </c>
      <c r="M173" s="98">
        <v>1.30630413784554E-2</v>
      </c>
      <c r="N173" s="98">
        <v>1.1250550263881522E-2</v>
      </c>
      <c r="O173" s="98">
        <v>3.6148083013284725E-2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5.3631329592666935E-3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1.996086244623493E-2</v>
      </c>
      <c r="D174" s="33">
        <v>8.8050367792123531E-3</v>
      </c>
      <c r="E174" s="33">
        <v>0</v>
      </c>
      <c r="F174" s="33">
        <v>0</v>
      </c>
      <c r="G174" s="33">
        <v>0</v>
      </c>
      <c r="H174" s="33">
        <v>0</v>
      </c>
      <c r="I174" s="33">
        <v>2.1935911147595005E-2</v>
      </c>
      <c r="J174" s="33">
        <v>5.4536181024859395E-2</v>
      </c>
      <c r="K174" s="33">
        <v>8.276466242939326E-2</v>
      </c>
      <c r="L174" s="33">
        <v>3.5575120124305748E-2</v>
      </c>
      <c r="M174" s="33">
        <v>1.9119098306542241E-2</v>
      </c>
      <c r="N174" s="33">
        <v>1.588218068627166E-2</v>
      </c>
      <c r="O174" s="33">
        <v>6.6773031115952675E-2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7.818588501329651E-3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0.20394213806259176</v>
      </c>
      <c r="D175" s="122">
        <v>0.20730959490812892</v>
      </c>
      <c r="E175" s="122">
        <v>0</v>
      </c>
      <c r="F175" s="122">
        <v>0</v>
      </c>
      <c r="G175" s="122">
        <v>0</v>
      </c>
      <c r="H175" s="122">
        <v>0</v>
      </c>
      <c r="I175" s="122">
        <v>7.1782616121202319E-2</v>
      </c>
      <c r="J175" s="122">
        <v>0.15767972176495701</v>
      </c>
      <c r="K175" s="122">
        <v>9.4902635157213949E-2</v>
      </c>
      <c r="L175" s="122">
        <v>9.6291203033606332E-2</v>
      </c>
      <c r="M175" s="122">
        <v>5.3872235086293324E-2</v>
      </c>
      <c r="N175" s="122">
        <v>9.9648686034075923E-2</v>
      </c>
      <c r="O175" s="122">
        <v>0.12528625310274233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1.4465926468657683E-2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9.3501766211766726E-3</v>
      </c>
      <c r="D176" s="98">
        <v>1.1028460299271041E-2</v>
      </c>
      <c r="E176" s="98">
        <v>0</v>
      </c>
      <c r="F176" s="98">
        <v>0</v>
      </c>
      <c r="G176" s="98">
        <v>0</v>
      </c>
      <c r="H176" s="98">
        <v>0</v>
      </c>
      <c r="I176" s="98">
        <v>5.8947341538639168E-3</v>
      </c>
      <c r="J176" s="98">
        <v>1.2001358888581474E-2</v>
      </c>
      <c r="K176" s="98">
        <v>7.8661660205701905E-3</v>
      </c>
      <c r="L176" s="98">
        <v>6.4629031889713046E-3</v>
      </c>
      <c r="M176" s="98">
        <v>4.0103134149433919E-3</v>
      </c>
      <c r="N176" s="98">
        <v>6.9645036284340179E-3</v>
      </c>
      <c r="O176" s="98">
        <v>8.5902790957368344E-3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7.8380066685122818E-4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0.19459196144141508</v>
      </c>
      <c r="D177" s="33">
        <v>0.19628113460885788</v>
      </c>
      <c r="E177" s="33">
        <v>0</v>
      </c>
      <c r="F177" s="33">
        <v>0</v>
      </c>
      <c r="G177" s="33">
        <v>0</v>
      </c>
      <c r="H177" s="33">
        <v>0</v>
      </c>
      <c r="I177" s="33">
        <v>6.5887881967338399E-2</v>
      </c>
      <c r="J177" s="33">
        <v>0.14567836287637553</v>
      </c>
      <c r="K177" s="33">
        <v>8.7036469136643757E-2</v>
      </c>
      <c r="L177" s="33">
        <v>8.9828299844635029E-2</v>
      </c>
      <c r="M177" s="33">
        <v>4.9861921671349931E-2</v>
      </c>
      <c r="N177" s="33">
        <v>9.2684182405641899E-2</v>
      </c>
      <c r="O177" s="33">
        <v>0.1166959740070055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1.3682125801806454E-2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0.65134574490716723</v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>
        <f>IF(RES_hhdet_in_tes!H3=0,"",RES_hhdet_in_tes!H3/RES_hhdet_in_fec!H3)</f>
        <v>0.68111261883995955</v>
      </c>
      <c r="I3" s="119">
        <f>IF(RES_hhdet_in_tes!I3=0,"",RES_hhdet_in_tes!I3/RES_hhdet_in_fec!I3)</f>
        <v>0.68443492741733014</v>
      </c>
      <c r="J3" s="119">
        <f>IF(RES_hhdet_in_tes!J3=0,"",RES_hhdet_in_tes!J3/RES_hhdet_in_fec!J3)</f>
        <v>0.68835849738865762</v>
      </c>
      <c r="K3" s="119">
        <f>IF(RES_hhdet_in_tes!K3=0,"",RES_hhdet_in_tes!K3/RES_hhdet_in_fec!K3)</f>
        <v>0.69365298842647527</v>
      </c>
      <c r="L3" s="119">
        <f>IF(RES_hhdet_in_tes!L3=0,"",RES_hhdet_in_tes!L3/RES_hhdet_in_fec!L3)</f>
        <v>0.70028381948780849</v>
      </c>
      <c r="M3" s="119">
        <f>IF(RES_hhdet_in_tes!M3=0,"",RES_hhdet_in_tes!M3/RES_hhdet_in_fec!M3)</f>
        <v>0.70338588756626685</v>
      </c>
      <c r="N3" s="119">
        <f>IF(RES_hhdet_in_tes!N3=0,"",RES_hhdet_in_tes!N3/RES_hhdet_in_fec!N3)</f>
        <v>0.71166733242266367</v>
      </c>
      <c r="O3" s="119">
        <f>IF(RES_hhdet_in_tes!O3=0,"",RES_hhdet_in_tes!O3/RES_hhdet_in_fec!O3)</f>
        <v>0.72140086422713068</v>
      </c>
      <c r="P3" s="119">
        <f>IF(RES_hhdet_in_tes!P3=0,"",RES_hhdet_in_tes!P3/RES_hhdet_in_fec!P3)</f>
        <v>0.72301045288534072</v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>
        <f>IF(RES_hhdet_in_tes!W3=0,"",RES_hhdet_in_tes!W3/RES_hhdet_in_fec!W3)</f>
        <v>0.84245995671715757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0.64744110832913881</v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>
        <f>IF(RES_hhdet_in_tes!H4=0,"",RES_hhdet_in_tes!H4/RES_hhdet_in_fec!H4)</f>
        <v>0.67341393606643929</v>
      </c>
      <c r="I4" s="124">
        <f>IF(RES_hhdet_in_tes!I4=0,"",RES_hhdet_in_tes!I4/RES_hhdet_in_fec!I4)</f>
        <v>0.67918831292862325</v>
      </c>
      <c r="J4" s="124">
        <f>IF(RES_hhdet_in_tes!J4=0,"",RES_hhdet_in_tes!J4/RES_hhdet_in_fec!J4)</f>
        <v>0.68518068546520516</v>
      </c>
      <c r="K4" s="124">
        <f>IF(RES_hhdet_in_tes!K4=0,"",RES_hhdet_in_tes!K4/RES_hhdet_in_fec!K4)</f>
        <v>0.69132811395214433</v>
      </c>
      <c r="L4" s="124">
        <f>IF(RES_hhdet_in_tes!L4=0,"",RES_hhdet_in_tes!L4/RES_hhdet_in_fec!L4)</f>
        <v>0.69761662000143787</v>
      </c>
      <c r="M4" s="124">
        <f>IF(RES_hhdet_in_tes!M4=0,"",RES_hhdet_in_tes!M4/RES_hhdet_in_fec!M4)</f>
        <v>0.70404593795632475</v>
      </c>
      <c r="N4" s="124">
        <f>IF(RES_hhdet_in_tes!N4=0,"",RES_hhdet_in_tes!N4/RES_hhdet_in_fec!N4)</f>
        <v>0.71031295603433398</v>
      </c>
      <c r="O4" s="124">
        <f>IF(RES_hhdet_in_tes!O4=0,"",RES_hhdet_in_tes!O4/RES_hhdet_in_fec!O4)</f>
        <v>0.71630864746569189</v>
      </c>
      <c r="P4" s="124">
        <f>IF(RES_hhdet_in_tes!P4=0,"",RES_hhdet_in_tes!P4/RES_hhdet_in_fec!P4)</f>
        <v>0.72258414824391748</v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>
        <f>IF(RES_hhdet_in_tes!W4=0,"",RES_hhdet_in_tes!W4/RES_hhdet_in_fec!W4)</f>
        <v>0.83425294045648035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0.64526208505617411</v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>
        <f>IF(RES_hhdet_in_tes!H5=0,"",RES_hhdet_in_tes!H5/RES_hhdet_in_fec!H5)</f>
        <v>0.67147926963986893</v>
      </c>
      <c r="I5" s="111">
        <f>IF(RES_hhdet_in_tes!I5=0,"",RES_hhdet_in_tes!I5/RES_hhdet_in_fec!I5)</f>
        <v>0.6772983725749282</v>
      </c>
      <c r="J5" s="111">
        <f>IF(RES_hhdet_in_tes!J5=0,"",RES_hhdet_in_tes!J5/RES_hhdet_in_fec!J5)</f>
        <v>0.68330844771601074</v>
      </c>
      <c r="K5" s="111">
        <f>IF(RES_hhdet_in_tes!K5=0,"",RES_hhdet_in_tes!K5/RES_hhdet_in_fec!K5)</f>
        <v>0.68949827638278904</v>
      </c>
      <c r="L5" s="111">
        <f>IF(RES_hhdet_in_tes!L5=0,"",RES_hhdet_in_tes!L5/RES_hhdet_in_fec!L5)</f>
        <v>0.69583307111648141</v>
      </c>
      <c r="M5" s="111">
        <f>IF(RES_hhdet_in_tes!M5=0,"",RES_hhdet_in_tes!M5/RES_hhdet_in_fec!M5)</f>
        <v>0.7023082788356293</v>
      </c>
      <c r="N5" s="111">
        <f>IF(RES_hhdet_in_tes!N5=0,"",RES_hhdet_in_tes!N5/RES_hhdet_in_fec!N5)</f>
        <v>0.70861218355765188</v>
      </c>
      <c r="O5" s="111">
        <f>IF(RES_hhdet_in_tes!O5=0,"",RES_hhdet_in_tes!O5/RES_hhdet_in_fec!O5)</f>
        <v>0.71464485259529043</v>
      </c>
      <c r="P5" s="111">
        <f>IF(RES_hhdet_in_tes!P5=0,"",RES_hhdet_in_tes!P5/RES_hhdet_in_fec!P5)</f>
        <v>0.72095648545721325</v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>
        <f>IF(RES_hhdet_in_tes!W5=0,"",RES_hhdet_in_tes!W5/RES_hhdet_in_fec!W5)</f>
        <v>0.83316475087318509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2.5802479381017775</v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>
        <f>IF(RES_hhdet_in_tes!H7=0,"",RES_hhdet_in_tes!H7/RES_hhdet_in_fec!H7)</f>
        <v>3.0502935006597061</v>
      </c>
      <c r="I7" s="124">
        <f>IF(RES_hhdet_in_tes!I7=0,"",RES_hhdet_in_tes!I7/RES_hhdet_in_fec!I7)</f>
        <v>3.1466821585238853</v>
      </c>
      <c r="J7" s="124">
        <f>IF(RES_hhdet_in_tes!J7=0,"",RES_hhdet_in_tes!J7/RES_hhdet_in_fec!J7)</f>
        <v>3.2448366088275002</v>
      </c>
      <c r="K7" s="124">
        <f>IF(RES_hhdet_in_tes!K7=0,"",RES_hhdet_in_tes!K7/RES_hhdet_in_fec!K7)</f>
        <v>3.3454190853934609</v>
      </c>
      <c r="L7" s="124">
        <f>IF(RES_hhdet_in_tes!L7=0,"",RES_hhdet_in_tes!L7/RES_hhdet_in_fec!L7)</f>
        <v>3.4485933216566873</v>
      </c>
      <c r="M7" s="124">
        <f>IF(RES_hhdet_in_tes!M7=0,"",RES_hhdet_in_tes!M7/RES_hhdet_in_fec!M7)</f>
        <v>3.5718252248870086</v>
      </c>
      <c r="N7" s="124">
        <f>IF(RES_hhdet_in_tes!N7=0,"",RES_hhdet_in_tes!N7/RES_hhdet_in_fec!N7)</f>
        <v>3.7208306886416196</v>
      </c>
      <c r="O7" s="124">
        <f>IF(RES_hhdet_in_tes!O7=0,"",RES_hhdet_in_tes!O7/RES_hhdet_in_fec!O7)</f>
        <v>3.8987697321627293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>
        <f>IF(RES_hhdet_in_tes!W7=0,"",RES_hhdet_in_tes!W7/RES_hhdet_in_fec!W7)</f>
        <v>4.7037061049260407</v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2.5802479381017775</v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>
        <f>IF(RES_hhdet_in_tes!H8=0,"",RES_hhdet_in_tes!H8/RES_hhdet_in_fec!H8)</f>
        <v>3.0502935006597061</v>
      </c>
      <c r="I8" s="111">
        <f>IF(RES_hhdet_in_tes!I8=0,"",RES_hhdet_in_tes!I8/RES_hhdet_in_fec!I8)</f>
        <v>3.1466821585238853</v>
      </c>
      <c r="J8" s="111">
        <f>IF(RES_hhdet_in_tes!J8=0,"",RES_hhdet_in_tes!J8/RES_hhdet_in_fec!J8)</f>
        <v>3.2448366088275002</v>
      </c>
      <c r="K8" s="111">
        <f>IF(RES_hhdet_in_tes!K8=0,"",RES_hhdet_in_tes!K8/RES_hhdet_in_fec!K8)</f>
        <v>3.3454190853934609</v>
      </c>
      <c r="L8" s="111">
        <f>IF(RES_hhdet_in_tes!L8=0,"",RES_hhdet_in_tes!L8/RES_hhdet_in_fec!L8)</f>
        <v>3.4485933216566873</v>
      </c>
      <c r="M8" s="111">
        <f>IF(RES_hhdet_in_tes!M8=0,"",RES_hhdet_in_tes!M8/RES_hhdet_in_fec!M8)</f>
        <v>3.5718252248870086</v>
      </c>
      <c r="N8" s="111">
        <f>IF(RES_hhdet_in_tes!N8=0,"",RES_hhdet_in_tes!N8/RES_hhdet_in_fec!N8)</f>
        <v>3.7208306886416196</v>
      </c>
      <c r="O8" s="111">
        <f>IF(RES_hhdet_in_tes!O8=0,"",RES_hhdet_in_tes!O8/RES_hhdet_in_fec!O8)</f>
        <v>3.8987697321627293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>
        <f>IF(RES_hhdet_in_tes!W8=0,"",RES_hhdet_in_tes!W8/RES_hhdet_in_fec!W8)</f>
        <v>4.7037061049260407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0.66543227179908582</v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>
        <f>IF(RES_hhdet_in_tes!H9=0,"",RES_hhdet_in_tes!H9/RES_hhdet_in_fec!H9)</f>
        <v>0.66913081748013858</v>
      </c>
      <c r="I9" s="124">
        <f>IF(RES_hhdet_in_tes!I9=0,"",RES_hhdet_in_tes!I9/RES_hhdet_in_fec!I9)</f>
        <v>0.68329139806104044</v>
      </c>
      <c r="J9" s="124">
        <f>IF(RES_hhdet_in_tes!J9=0,"",RES_hhdet_in_tes!J9/RES_hhdet_in_fec!J9)</f>
        <v>0.68561556932762668</v>
      </c>
      <c r="K9" s="124">
        <f>IF(RES_hhdet_in_tes!K9=0,"",RES_hhdet_in_tes!K9/RES_hhdet_in_fec!K9)</f>
        <v>0.70330890354167408</v>
      </c>
      <c r="L9" s="124">
        <f>IF(RES_hhdet_in_tes!L9=0,"",RES_hhdet_in_tes!L9/RES_hhdet_in_fec!L9)</f>
        <v>0.68718122377061386</v>
      </c>
      <c r="M9" s="124">
        <f>IF(RES_hhdet_in_tes!M9=0,"",RES_hhdet_in_tes!M9/RES_hhdet_in_fec!M9)</f>
        <v>0.68784346141752384</v>
      </c>
      <c r="N9" s="124">
        <f>IF(RES_hhdet_in_tes!N9=0,"",RES_hhdet_in_tes!N9/RES_hhdet_in_fec!N9)</f>
        <v>0.69111050586135325</v>
      </c>
      <c r="O9" s="124">
        <f>IF(RES_hhdet_in_tes!O9=0,"",RES_hhdet_in_tes!O9/RES_hhdet_in_fec!O9)</f>
        <v>0.71601632171920915</v>
      </c>
      <c r="P9" s="124">
        <f>IF(RES_hhdet_in_tes!P9=0,"",RES_hhdet_in_tes!P9/RES_hhdet_in_fec!P9)</f>
        <v>0.71419534081380354</v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>
        <f>IF(RES_hhdet_in_tes!W9=0,"",RES_hhdet_in_tes!W9/RES_hhdet_in_fec!W9)</f>
        <v>0.79333686733615649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0.62275945504834473</v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>
        <f>IF(RES_hhdet_in_tes!H10=0,"",RES_hhdet_in_tes!H10/RES_hhdet_in_fec!H10)</f>
        <v>0.64523447698932113</v>
      </c>
      <c r="I10" s="111">
        <f>IF(RES_hhdet_in_tes!I10=0,"",RES_hhdet_in_tes!I10/RES_hhdet_in_fec!I10)</f>
        <v>0.6502229785473258</v>
      </c>
      <c r="J10" s="111">
        <f>IF(RES_hhdet_in_tes!J10=0,"",RES_hhdet_in_tes!J10/RES_hhdet_in_fec!J10)</f>
        <v>0.65537519350891071</v>
      </c>
      <c r="K10" s="111">
        <f>IF(RES_hhdet_in_tes!K10=0,"",RES_hhdet_in_tes!K10/RES_hhdet_in_fec!K10)</f>
        <v>0.66068150451467933</v>
      </c>
      <c r="L10" s="111">
        <f>IF(RES_hhdet_in_tes!L10=0,"",RES_hhdet_in_tes!L10/RES_hhdet_in_fec!L10)</f>
        <v>0.6661120895638406</v>
      </c>
      <c r="M10" s="111">
        <f>IF(RES_hhdet_in_tes!M10=0,"",RES_hhdet_in_tes!M10/RES_hhdet_in_fec!M10)</f>
        <v>0.67166304546818811</v>
      </c>
      <c r="N10" s="111">
        <f>IF(RES_hhdet_in_tes!N10=0,"",RES_hhdet_in_tes!N10/RES_hhdet_in_fec!N10)</f>
        <v>0.67706714965370762</v>
      </c>
      <c r="O10" s="111">
        <f>IF(RES_hhdet_in_tes!O10=0,"",RES_hhdet_in_tes!O10/RES_hhdet_in_fec!O10)</f>
        <v>0.68223873352651976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0.59558778437125059</v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>
        <f>IF(RES_hhdet_in_tes!H11=0,"",RES_hhdet_in_tes!H11/RES_hhdet_in_fec!H11)</f>
        <v>0.60588898276546765</v>
      </c>
      <c r="I11" s="111">
        <f>IF(RES_hhdet_in_tes!I11=0,"",RES_hhdet_in_tes!I11/RES_hhdet_in_fec!I11)</f>
        <v>0.60863596726640457</v>
      </c>
      <c r="J11" s="111">
        <f>IF(RES_hhdet_in_tes!J11=0,"",RES_hhdet_in_tes!J11/RES_hhdet_in_fec!J11)</f>
        <v>0.61188315497829926</v>
      </c>
      <c r="K11" s="111">
        <f>IF(RES_hhdet_in_tes!K11=0,"",RES_hhdet_in_tes!K11/RES_hhdet_in_fec!K11)</f>
        <v>0.61581661653170527</v>
      </c>
      <c r="L11" s="111">
        <f>IF(RES_hhdet_in_tes!L11=0,"",RES_hhdet_in_tes!L11/RES_hhdet_in_fec!L11)</f>
        <v>0.62048613344880466</v>
      </c>
      <c r="M11" s="111">
        <f>IF(RES_hhdet_in_tes!M11=0,"",RES_hhdet_in_tes!M11/RES_hhdet_in_fec!M11)</f>
        <v>0.63030722159606811</v>
      </c>
      <c r="N11" s="111">
        <f>IF(RES_hhdet_in_tes!N11=0,"",RES_hhdet_in_tes!N11/RES_hhdet_in_fec!N11)</f>
        <v>0.64668136267441201</v>
      </c>
      <c r="O11" s="111">
        <f>IF(RES_hhdet_in_tes!O11=0,"",RES_hhdet_in_tes!O11/RES_hhdet_in_fec!O11)</f>
        <v>0.6707784762557113</v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>
        <f>IF(RES_hhdet_in_tes!W11=0,"",RES_hhdet_in_tes!W11/RES_hhdet_in_fec!W11)</f>
        <v>0.80486131363630264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>
        <f>IF(RES_hhdet_in_tes!K12=0,"",RES_hhdet_in_tes!K12/RES_hhdet_in_fec!K12)</f>
        <v>0.7946860140029246</v>
      </c>
      <c r="L12" s="111">
        <f>IF(RES_hhdet_in_tes!L12=0,"",RES_hhdet_in_tes!L12/RES_hhdet_in_fec!L12)</f>
        <v>0.79691144025900351</v>
      </c>
      <c r="M12" s="111">
        <f>IF(RES_hhdet_in_tes!M12=0,"",RES_hhdet_in_tes!M12/RES_hhdet_in_fec!M12)</f>
        <v>0.80773203851596376</v>
      </c>
      <c r="N12" s="111" t="str">
        <f>IF(RES_hhdet_in_tes!N12=0,"",RES_hhdet_in_tes!N12/RES_hhdet_in_fec!N12)</f>
        <v/>
      </c>
      <c r="O12" s="111">
        <f>IF(RES_hhdet_in_tes!O12=0,"",RES_hhdet_in_tes!O12/RES_hhdet_in_fec!O12)</f>
        <v>0.8530844316903371</v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>
        <f>IF(RES_hhdet_in_tes!K13=0,"",RES_hhdet_in_tes!K13/RES_hhdet_in_fec!K13)</f>
        <v>0.61581661653170527</v>
      </c>
      <c r="L13" s="112">
        <f>IF(RES_hhdet_in_tes!L13=0,"",RES_hhdet_in_tes!L13/RES_hhdet_in_fec!L13)</f>
        <v>0.62048613344880466</v>
      </c>
      <c r="M13" s="112">
        <f>IF(RES_hhdet_in_tes!M13=0,"",RES_hhdet_in_tes!M13/RES_hhdet_in_fec!M13)</f>
        <v>0.63030722159606811</v>
      </c>
      <c r="N13" s="112" t="str">
        <f>IF(RES_hhdet_in_tes!N13=0,"",RES_hhdet_in_tes!N13/RES_hhdet_in_fec!N13)</f>
        <v/>
      </c>
      <c r="O13" s="112">
        <f>IF(RES_hhdet_in_tes!O13=0,"",RES_hhdet_in_tes!O13/RES_hhdet_in_fec!O13)</f>
        <v>0.6707784762557113</v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 t="str">
        <f>IF(RES_hhdet_in_tes!N14=0,"",RES_hhdet_in_tes!N14/RES_hhdet_in_fec!N14)</f>
        <v/>
      </c>
      <c r="O14" s="113">
        <f>IF(RES_hhdet_in_tes!O14=0,"",RES_hhdet_in_tes!O14/RES_hhdet_in_fec!O14)</f>
        <v>1</v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0.66823870850367606</v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>
        <f>IF(RES_hhdet_in_tes!H15=0,"",RES_hhdet_in_tes!H15/RES_hhdet_in_fec!H15)</f>
        <v>0.67465411889924076</v>
      </c>
      <c r="I15" s="112">
        <f>IF(RES_hhdet_in_tes!I15=0,"",RES_hhdet_in_tes!I15/RES_hhdet_in_fec!I15)</f>
        <v>0.67616228398818667</v>
      </c>
      <c r="J15" s="112">
        <f>IF(RES_hhdet_in_tes!J15=0,"",RES_hhdet_in_tes!J15/RES_hhdet_in_fec!J15)</f>
        <v>0.67783726993206983</v>
      </c>
      <c r="K15" s="112">
        <f>IF(RES_hhdet_in_tes!K15=0,"",RES_hhdet_in_tes!K15/RES_hhdet_in_fec!K15)</f>
        <v>0.67974437806400334</v>
      </c>
      <c r="L15" s="112">
        <f>IF(RES_hhdet_in_tes!L15=0,"",RES_hhdet_in_tes!L15/RES_hhdet_in_fec!L15)</f>
        <v>0.68190646301811697</v>
      </c>
      <c r="M15" s="112">
        <f>IF(RES_hhdet_in_tes!M15=0,"",RES_hhdet_in_tes!M15/RES_hhdet_in_fec!M15)</f>
        <v>0.68582165896180436</v>
      </c>
      <c r="N15" s="112">
        <f>IF(RES_hhdet_in_tes!N15=0,"",RES_hhdet_in_tes!N15/RES_hhdet_in_fec!N15)</f>
        <v>0.69214822353992977</v>
      </c>
      <c r="O15" s="112">
        <f>IF(RES_hhdet_in_tes!O15=0,"",RES_hhdet_in_tes!O15/RES_hhdet_in_fec!O15)</f>
        <v>0.70173029539029907</v>
      </c>
      <c r="P15" s="112">
        <f>IF(RES_hhdet_in_tes!P15=0,"",RES_hhdet_in_tes!P15/RES_hhdet_in_fec!P15)</f>
        <v>0.71419534081380354</v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>
        <f>IF(RES_hhdet_in_tes!W15=0,"",RES_hhdet_in_tes!W15/RES_hhdet_in_fec!W15)</f>
        <v>0.77274244823690308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0.826332253311716</v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>
        <f>IF(RES_hhdet_in_tes!H16=0,"",RES_hhdet_in_tes!H16/RES_hhdet_in_fec!H16)</f>
        <v>0.82863716327326697</v>
      </c>
      <c r="I16" s="113">
        <f>IF(RES_hhdet_in_tes!I16=0,"",RES_hhdet_in_tes!I16/RES_hhdet_in_fec!I16)</f>
        <v>0.82183877189161125</v>
      </c>
      <c r="J16" s="113">
        <f>IF(RES_hhdet_in_tes!J16=0,"",RES_hhdet_in_tes!J16/RES_hhdet_in_fec!J16)</f>
        <v>0.83892501430981614</v>
      </c>
      <c r="K16" s="113">
        <f>IF(RES_hhdet_in_tes!K16=0,"",RES_hhdet_in_tes!K16/RES_hhdet_in_fec!K16)</f>
        <v>0.83656900430653414</v>
      </c>
      <c r="L16" s="113">
        <f>IF(RES_hhdet_in_tes!L16=0,"",RES_hhdet_in_tes!L16/RES_hhdet_in_fec!L16)</f>
        <v>0.83720295261198652</v>
      </c>
      <c r="M16" s="113">
        <f>IF(RES_hhdet_in_tes!M16=0,"",RES_hhdet_in_tes!M16/RES_hhdet_in_fec!M16)</f>
        <v>0.8432064014619105</v>
      </c>
      <c r="N16" s="113">
        <f>IF(RES_hhdet_in_tes!N16=0,"",RES_hhdet_in_tes!N16/RES_hhdet_in_fec!N16)</f>
        <v>0.84429061991792886</v>
      </c>
      <c r="O16" s="113">
        <f>IF(RES_hhdet_in_tes!O16=0,"",RES_hhdet_in_tes!O16/RES_hhdet_in_fec!O16)</f>
        <v>0.87010527590755626</v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>
        <f>IF(RES_hhdet_in_tes!W16=0,"",RES_hhdet_in_tes!W16/RES_hhdet_in_fec!W16)</f>
        <v>0.89313244926948809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0.66823870850367606</v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>
        <f>IF(RES_hhdet_in_tes!H17=0,"",RES_hhdet_in_tes!H17/RES_hhdet_in_fec!H17)</f>
        <v>0.67465411889924076</v>
      </c>
      <c r="I17" s="111">
        <f>IF(RES_hhdet_in_tes!I17=0,"",RES_hhdet_in_tes!I17/RES_hhdet_in_fec!I17)</f>
        <v>0.67616228398818679</v>
      </c>
      <c r="J17" s="111">
        <f>IF(RES_hhdet_in_tes!J17=0,"",RES_hhdet_in_tes!J17/RES_hhdet_in_fec!J17)</f>
        <v>0.67783726993206983</v>
      </c>
      <c r="K17" s="111">
        <f>IF(RES_hhdet_in_tes!K17=0,"",RES_hhdet_in_tes!K17/RES_hhdet_in_fec!K17)</f>
        <v>0.67974437806400334</v>
      </c>
      <c r="L17" s="111">
        <f>IF(RES_hhdet_in_tes!L17=0,"",RES_hhdet_in_tes!L17/RES_hhdet_in_fec!L17)</f>
        <v>0.68190646301811697</v>
      </c>
      <c r="M17" s="111">
        <f>IF(RES_hhdet_in_tes!M17=0,"",RES_hhdet_in_tes!M17/RES_hhdet_in_fec!M17)</f>
        <v>0.68582165896180436</v>
      </c>
      <c r="N17" s="111">
        <f>IF(RES_hhdet_in_tes!N17=0,"",RES_hhdet_in_tes!N17/RES_hhdet_in_fec!N17)</f>
        <v>0.69214822353992977</v>
      </c>
      <c r="O17" s="111">
        <f>IF(RES_hhdet_in_tes!O17=0,"",RES_hhdet_in_tes!O17/RES_hhdet_in_fec!O17)</f>
        <v>0.70173029539029907</v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>
        <f>IF(RES_hhdet_in_tes!W17=0,"",RES_hhdet_in_tes!W17/RES_hhdet_in_fec!W17)</f>
        <v>0.77274244823690308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0.75951465196134305</v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>
        <f>IF(RES_hhdet_in_tes!H19=0,"",RES_hhdet_in_tes!H19/RES_hhdet_in_fec!H19)</f>
        <v>0.76168065969426846</v>
      </c>
      <c r="I19" s="124">
        <f>IF(RES_hhdet_in_tes!I19=0,"",RES_hhdet_in_tes!I19/RES_hhdet_in_fec!I19)</f>
        <v>0.76058936298434188</v>
      </c>
      <c r="J19" s="124">
        <f>IF(RES_hhdet_in_tes!J19=0,"",RES_hhdet_in_tes!J19/RES_hhdet_in_fec!J19)</f>
        <v>0.76326681742918812</v>
      </c>
      <c r="K19" s="124">
        <f>IF(RES_hhdet_in_tes!K19=0,"",RES_hhdet_in_tes!K19/RES_hhdet_in_fec!K19)</f>
        <v>0.76349376338215413</v>
      </c>
      <c r="L19" s="124">
        <f>IF(RES_hhdet_in_tes!L19=0,"",RES_hhdet_in_tes!L19/RES_hhdet_in_fec!L19)</f>
        <v>0.76837751788721231</v>
      </c>
      <c r="M19" s="124">
        <f>IF(RES_hhdet_in_tes!M19=0,"",RES_hhdet_in_tes!M19/RES_hhdet_in_fec!M19)</f>
        <v>0.76926051358567271</v>
      </c>
      <c r="N19" s="124">
        <f>IF(RES_hhdet_in_tes!N19=0,"",RES_hhdet_in_tes!N19/RES_hhdet_in_fec!N19)</f>
        <v>0.77416122402128096</v>
      </c>
      <c r="O19" s="124">
        <f>IF(RES_hhdet_in_tes!O19=0,"",RES_hhdet_in_tes!O19/RES_hhdet_in_fec!O19)</f>
        <v>0.77778717215308257</v>
      </c>
      <c r="P19" s="124">
        <f>IF(RES_hhdet_in_tes!P19=0,"",RES_hhdet_in_tes!P19/RES_hhdet_in_fec!P19)</f>
        <v>0.799286729425422</v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>
        <f>IF(RES_hhdet_in_tes!W19=0,"",RES_hhdet_in_tes!W19/RES_hhdet_in_fec!W19)</f>
        <v>0.85944173183707862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0.61411909971580014</v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>
        <f>IF(RES_hhdet_in_tes!H21=0,"",RES_hhdet_in_tes!H21/RES_hhdet_in_fec!H21)</f>
        <v>0.61489988412395302</v>
      </c>
      <c r="I21" s="111">
        <f>IF(RES_hhdet_in_tes!I21=0,"",RES_hhdet_in_tes!I21/RES_hhdet_in_fec!I21)</f>
        <v>0.61505045623172361</v>
      </c>
      <c r="J21" s="111">
        <f>IF(RES_hhdet_in_tes!J21=0,"",RES_hhdet_in_tes!J21/RES_hhdet_in_fec!J21)</f>
        <v>0.61519696056682627</v>
      </c>
      <c r="K21" s="111">
        <f>IF(RES_hhdet_in_tes!K21=0,"",RES_hhdet_in_tes!K21/RES_hhdet_in_fec!K21)</f>
        <v>0.61533788395819611</v>
      </c>
      <c r="L21" s="111">
        <f>IF(RES_hhdet_in_tes!L21=0,"",RES_hhdet_in_tes!L21/RES_hhdet_in_fec!L21)</f>
        <v>0.6154728215705364</v>
      </c>
      <c r="M21" s="111">
        <f>IF(RES_hhdet_in_tes!M21=0,"",RES_hhdet_in_tes!M21/RES_hhdet_in_fec!M21)</f>
        <v>0.61554543587135724</v>
      </c>
      <c r="N21" s="111">
        <f>IF(RES_hhdet_in_tes!N21=0,"",RES_hhdet_in_tes!N21/RES_hhdet_in_fec!N21)</f>
        <v>0.61554543587135724</v>
      </c>
      <c r="O21" s="111">
        <f>IF(RES_hhdet_in_tes!O21=0,"",RES_hhdet_in_tes!O21/RES_hhdet_in_fec!O21)</f>
        <v>0.61554543587135724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>
        <f>IF(RES_hhdet_in_tes!W21=0,"",RES_hhdet_in_tes!W21/RES_hhdet_in_fec!W21)</f>
        <v>0.62016137649931513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0.76827466340404815</v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>
        <f>IF(RES_hhdet_in_tes!H22=0,"",RES_hhdet_in_tes!H22/RES_hhdet_in_fec!H22)</f>
        <v>0.77547528364603635</v>
      </c>
      <c r="I22" s="45">
        <f>IF(RES_hhdet_in_tes!I22=0,"",RES_hhdet_in_tes!I22/RES_hhdet_in_fec!I22)</f>
        <v>0.77704117347270163</v>
      </c>
      <c r="J22" s="45">
        <f>IF(RES_hhdet_in_tes!J22=0,"",RES_hhdet_in_tes!J22/RES_hhdet_in_fec!J22)</f>
        <v>0.77869866711507019</v>
      </c>
      <c r="K22" s="45">
        <f>IF(RES_hhdet_in_tes!K22=0,"",RES_hhdet_in_tes!K22/RES_hhdet_in_fec!K22)</f>
        <v>0.78048184028352385</v>
      </c>
      <c r="L22" s="45">
        <f>IF(RES_hhdet_in_tes!L22=0,"",RES_hhdet_in_tes!L22/RES_hhdet_in_fec!L22)</f>
        <v>0.78239980962762323</v>
      </c>
      <c r="M22" s="45">
        <f>IF(RES_hhdet_in_tes!M22=0,"",RES_hhdet_in_tes!M22/RES_hhdet_in_fec!M22)</f>
        <v>0.78500926881314426</v>
      </c>
      <c r="N22" s="45">
        <f>IF(RES_hhdet_in_tes!N22=0,"",RES_hhdet_in_tes!N22/RES_hhdet_in_fec!N22)</f>
        <v>0.78846807038615319</v>
      </c>
      <c r="O22" s="45">
        <f>IF(RES_hhdet_in_tes!O22=0,"",RES_hhdet_in_tes!O22/RES_hhdet_in_fec!O22)</f>
        <v>0.79316002952497777</v>
      </c>
      <c r="P22" s="45">
        <f>IF(RES_hhdet_in_tes!P22=0,"",RES_hhdet_in_tes!P22/RES_hhdet_in_fec!P22)</f>
        <v>0.799286729425422</v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>
        <f>IF(RES_hhdet_in_tes!W22=0,"",RES_hhdet_in_tes!W22/RES_hhdet_in_fec!W22)</f>
        <v>0.87953910270787383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0.56200906099158321</v>
      </c>
      <c r="D24" s="119">
        <f>IF(RES_hhdet_in_tes!D24=0,"",RES_hhdet_in_tes!D24/RES_hhdet_in_fec!D24)</f>
        <v>0.56515611157602696</v>
      </c>
      <c r="E24" s="119">
        <f>IF(RES_hhdet_in_tes!E24=0,"",RES_hhdet_in_tes!E24/RES_hhdet_in_fec!E24)</f>
        <v>0.57639560831399983</v>
      </c>
      <c r="F24" s="119">
        <f>IF(RES_hhdet_in_tes!F24=0,"",RES_hhdet_in_tes!F24/RES_hhdet_in_fec!F24)</f>
        <v>0.58155050135964825</v>
      </c>
      <c r="G24" s="119">
        <f>IF(RES_hhdet_in_tes!G24=0,"",RES_hhdet_in_tes!G24/RES_hhdet_in_fec!G24)</f>
        <v>0.58701363033358134</v>
      </c>
      <c r="H24" s="119">
        <f>IF(RES_hhdet_in_tes!H24=0,"",RES_hhdet_in_tes!H24/RES_hhdet_in_fec!H24)</f>
        <v>0.5989660500860372</v>
      </c>
      <c r="I24" s="119">
        <f>IF(RES_hhdet_in_tes!I24=0,"",RES_hhdet_in_tes!I24/RES_hhdet_in_fec!I24)</f>
        <v>0.60441153582128504</v>
      </c>
      <c r="J24" s="119">
        <f>IF(RES_hhdet_in_tes!J24=0,"",RES_hhdet_in_tes!J24/RES_hhdet_in_fec!J24)</f>
        <v>0.60905958345910061</v>
      </c>
      <c r="K24" s="119">
        <f>IF(RES_hhdet_in_tes!K24=0,"",RES_hhdet_in_tes!K24/RES_hhdet_in_fec!K24)</f>
        <v>0.61748392905212035</v>
      </c>
      <c r="L24" s="119">
        <f>IF(RES_hhdet_in_tes!L24=0,"",RES_hhdet_in_tes!L24/RES_hhdet_in_fec!L24)</f>
        <v>0.62293213977530515</v>
      </c>
      <c r="M24" s="119">
        <f>IF(RES_hhdet_in_tes!M24=0,"",RES_hhdet_in_tes!M24/RES_hhdet_in_fec!M24)</f>
        <v>0.6351960987492028</v>
      </c>
      <c r="N24" s="119">
        <f>IF(RES_hhdet_in_tes!N24=0,"",RES_hhdet_in_tes!N24/RES_hhdet_in_fec!N24)</f>
        <v>0.65449464997923679</v>
      </c>
      <c r="O24" s="119">
        <f>IF(RES_hhdet_in_tes!O24=0,"",RES_hhdet_in_tes!O24/RES_hhdet_in_fec!O24)</f>
        <v>0.68100682517693223</v>
      </c>
      <c r="P24" s="119">
        <f>IF(RES_hhdet_in_tes!P24=0,"",RES_hhdet_in_tes!P24/RES_hhdet_in_fec!P24)</f>
        <v>0.70990936456519438</v>
      </c>
      <c r="Q24" s="119">
        <f>IF(RES_hhdet_in_tes!Q24=0,"",RES_hhdet_in_tes!Q24/RES_hhdet_in_fec!Q24)</f>
        <v>0.73248268708943098</v>
      </c>
      <c r="R24" s="119">
        <f>IF(RES_hhdet_in_tes!R24=0,"",RES_hhdet_in_tes!R24/RES_hhdet_in_fec!R24)</f>
        <v>0.74381772323195317</v>
      </c>
      <c r="S24" s="119">
        <f>IF(RES_hhdet_in_tes!S24=0,"",RES_hhdet_in_tes!S24/RES_hhdet_in_fec!S24)</f>
        <v>0.75298017140535867</v>
      </c>
      <c r="T24" s="119">
        <f>IF(RES_hhdet_in_tes!T24=0,"",RES_hhdet_in_tes!T24/RES_hhdet_in_fec!T24)</f>
        <v>0.76115792755904554</v>
      </c>
      <c r="U24" s="119">
        <f>IF(RES_hhdet_in_tes!U24=0,"",RES_hhdet_in_tes!U24/RES_hhdet_in_fec!U24)</f>
        <v>0.77415546200622343</v>
      </c>
      <c r="V24" s="119">
        <f>IF(RES_hhdet_in_tes!V24=0,"",RES_hhdet_in_tes!V24/RES_hhdet_in_fec!V24)</f>
        <v>0.78827210818120308</v>
      </c>
      <c r="W24" s="119">
        <f>IF(RES_hhdet_in_tes!W24=0,"",RES_hhdet_in_tes!W24/RES_hhdet_in_fec!W24)</f>
        <v>0.78601645668849773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0.54894632066118187</v>
      </c>
      <c r="D25" s="124">
        <f>IF(RES_hhdet_in_tes!D25=0,"",RES_hhdet_in_tes!D25/RES_hhdet_in_fec!D25)</f>
        <v>0.55484897029961822</v>
      </c>
      <c r="E25" s="124">
        <f>IF(RES_hhdet_in_tes!E25=0,"",RES_hhdet_in_tes!E25/RES_hhdet_in_fec!E25)</f>
        <v>0.56100445914120434</v>
      </c>
      <c r="F25" s="124">
        <f>IF(RES_hhdet_in_tes!F25=0,"",RES_hhdet_in_tes!F25/RES_hhdet_in_fec!F25)</f>
        <v>0.5672206646239758</v>
      </c>
      <c r="G25" s="124">
        <f>IF(RES_hhdet_in_tes!G25=0,"",RES_hhdet_in_tes!G25/RES_hhdet_in_fec!G25)</f>
        <v>0.57352859470717077</v>
      </c>
      <c r="H25" s="124">
        <f>IF(RES_hhdet_in_tes!H25=0,"",RES_hhdet_in_tes!H25/RES_hhdet_in_fec!H25)</f>
        <v>0.57994781316936639</v>
      </c>
      <c r="I25" s="124">
        <f>IF(RES_hhdet_in_tes!I25=0,"",RES_hhdet_in_tes!I25/RES_hhdet_in_fec!I25)</f>
        <v>0.58660518439770271</v>
      </c>
      <c r="J25" s="124">
        <f>IF(RES_hhdet_in_tes!J25=0,"",RES_hhdet_in_tes!J25/RES_hhdet_in_fec!J25)</f>
        <v>0.59372894003331689</v>
      </c>
      <c r="K25" s="124">
        <f>IF(RES_hhdet_in_tes!K25=0,"",RES_hhdet_in_tes!K25/RES_hhdet_in_fec!K25)</f>
        <v>0.60133857133816393</v>
      </c>
      <c r="L25" s="124">
        <f>IF(RES_hhdet_in_tes!L25=0,"",RES_hhdet_in_tes!L25/RES_hhdet_in_fec!L25)</f>
        <v>0.60952031731723133</v>
      </c>
      <c r="M25" s="124">
        <f>IF(RES_hhdet_in_tes!M25=0,"",RES_hhdet_in_tes!M25/RES_hhdet_in_fec!M25)</f>
        <v>0.62263310595964139</v>
      </c>
      <c r="N25" s="124">
        <f>IF(RES_hhdet_in_tes!N25=0,"",RES_hhdet_in_tes!N25/RES_hhdet_in_fec!N25)</f>
        <v>0.64195978380493735</v>
      </c>
      <c r="O25" s="124">
        <f>IF(RES_hhdet_in_tes!O25=0,"",RES_hhdet_in_tes!O25/RES_hhdet_in_fec!O25)</f>
        <v>0.66817660011528057</v>
      </c>
      <c r="P25" s="124">
        <f>IF(RES_hhdet_in_tes!P25=0,"",RES_hhdet_in_tes!P25/RES_hhdet_in_fec!P25)</f>
        <v>0.69819997573457537</v>
      </c>
      <c r="Q25" s="124">
        <f>IF(RES_hhdet_in_tes!Q25=0,"",RES_hhdet_in_tes!Q25/RES_hhdet_in_fec!Q25)</f>
        <v>0.72301296314796049</v>
      </c>
      <c r="R25" s="124">
        <f>IF(RES_hhdet_in_tes!R25=0,"",RES_hhdet_in_tes!R25/RES_hhdet_in_fec!R25)</f>
        <v>0.73512099869164538</v>
      </c>
      <c r="S25" s="124">
        <f>IF(RES_hhdet_in_tes!S25=0,"",RES_hhdet_in_tes!S25/RES_hhdet_in_fec!S25)</f>
        <v>0.74373701329724207</v>
      </c>
      <c r="T25" s="124">
        <f>IF(RES_hhdet_in_tes!T25=0,"",RES_hhdet_in_tes!T25/RES_hhdet_in_fec!T25)</f>
        <v>0.75003818565045866</v>
      </c>
      <c r="U25" s="124">
        <f>IF(RES_hhdet_in_tes!U25=0,"",RES_hhdet_in_tes!U25/RES_hhdet_in_fec!U25)</f>
        <v>0.75496062407080566</v>
      </c>
      <c r="V25" s="124">
        <f>IF(RES_hhdet_in_tes!V25=0,"",RES_hhdet_in_tes!V25/RES_hhdet_in_fec!V25)</f>
        <v>0.75921933107674344</v>
      </c>
      <c r="W25" s="124">
        <f>IF(RES_hhdet_in_tes!W25=0,"",RES_hhdet_in_tes!W25/RES_hhdet_in_fec!W25)</f>
        <v>0.76210809421702597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0.54308053051834049</v>
      </c>
      <c r="D26" s="111">
        <f>IF(RES_hhdet_in_tes!D26=0,"",RES_hhdet_in_tes!D26/RES_hhdet_in_fec!D26)</f>
        <v>0.54913955476783449</v>
      </c>
      <c r="E26" s="111">
        <f>IF(RES_hhdet_in_tes!E26=0,"",RES_hhdet_in_tes!E26/RES_hhdet_in_fec!E26)</f>
        <v>0.55540825447239162</v>
      </c>
      <c r="F26" s="111">
        <f>IF(RES_hhdet_in_tes!F26=0,"",RES_hhdet_in_tes!F26/RES_hhdet_in_fec!F26)</f>
        <v>0.56164562461245793</v>
      </c>
      <c r="G26" s="111">
        <f>IF(RES_hhdet_in_tes!G26=0,"",RES_hhdet_in_tes!G26/RES_hhdet_in_fec!G26)</f>
        <v>0.56806159016945224</v>
      </c>
      <c r="H26" s="111">
        <f>IF(RES_hhdet_in_tes!H26=0,"",RES_hhdet_in_tes!H26/RES_hhdet_in_fec!H26)</f>
        <v>0.57462424229958931</v>
      </c>
      <c r="I26" s="111">
        <f>IF(RES_hhdet_in_tes!I26=0,"",RES_hhdet_in_tes!I26/RES_hhdet_in_fec!I26)</f>
        <v>0.58137902944758879</v>
      </c>
      <c r="J26" s="111">
        <f>IF(RES_hhdet_in_tes!J26=0,"",RES_hhdet_in_tes!J26/RES_hhdet_in_fec!J26)</f>
        <v>0.58852652761410773</v>
      </c>
      <c r="K26" s="111">
        <f>IF(RES_hhdet_in_tes!K26=0,"",RES_hhdet_in_tes!K26/RES_hhdet_in_fec!K26)</f>
        <v>0.59622952332380619</v>
      </c>
      <c r="L26" s="111">
        <f>IF(RES_hhdet_in_tes!L26=0,"",RES_hhdet_in_tes!L26/RES_hhdet_in_fec!L26)</f>
        <v>0.60451801731525245</v>
      </c>
      <c r="M26" s="111">
        <f>IF(RES_hhdet_in_tes!M26=0,"",RES_hhdet_in_tes!M26/RES_hhdet_in_fec!M26)</f>
        <v>0.61776077671821594</v>
      </c>
      <c r="N26" s="111">
        <f>IF(RES_hhdet_in_tes!N26=0,"",RES_hhdet_in_tes!N26/RES_hhdet_in_fec!N26)</f>
        <v>0.6372339412253365</v>
      </c>
      <c r="O26" s="111">
        <f>IF(RES_hhdet_in_tes!O26=0,"",RES_hhdet_in_tes!O26/RES_hhdet_in_fec!O26)</f>
        <v>0.66365850783531255</v>
      </c>
      <c r="P26" s="111">
        <f>IF(RES_hhdet_in_tes!P26=0,"",RES_hhdet_in_tes!P26/RES_hhdet_in_fec!P26)</f>
        <v>0.69393904269163187</v>
      </c>
      <c r="Q26" s="111">
        <f>IF(RES_hhdet_in_tes!Q26=0,"",RES_hhdet_in_tes!Q26/RES_hhdet_in_fec!Q26)</f>
        <v>0.71899571493957892</v>
      </c>
      <c r="R26" s="111">
        <f>IF(RES_hhdet_in_tes!R26=0,"",RES_hhdet_in_tes!R26/RES_hhdet_in_fec!R26)</f>
        <v>0.73123292367645454</v>
      </c>
      <c r="S26" s="111">
        <f>IF(RES_hhdet_in_tes!S26=0,"",RES_hhdet_in_tes!S26/RES_hhdet_in_fec!S26)</f>
        <v>0.7399556878589022</v>
      </c>
      <c r="T26" s="111">
        <f>IF(RES_hhdet_in_tes!T26=0,"",RES_hhdet_in_tes!T26/RES_hhdet_in_fec!T26)</f>
        <v>0.74632911174208949</v>
      </c>
      <c r="U26" s="111">
        <f>IF(RES_hhdet_in_tes!U26=0,"",RES_hhdet_in_tes!U26/RES_hhdet_in_fec!U26)</f>
        <v>0.75130376384206943</v>
      </c>
      <c r="V26" s="111">
        <f>IF(RES_hhdet_in_tes!V26=0,"",RES_hhdet_in_tes!V26/RES_hhdet_in_fec!V26)</f>
        <v>0.75566403490487244</v>
      </c>
      <c r="W26" s="111">
        <f>IF(RES_hhdet_in_tes!W26=0,"",RES_hhdet_in_tes!W26/RES_hhdet_in_fec!W26)</f>
        <v>0.75855314393751705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2.5802479381017775</v>
      </c>
      <c r="D28" s="124">
        <f>IF(RES_hhdet_in_tes!D28=0,"",RES_hhdet_in_tes!D28/RES_hhdet_in_fec!D28)</f>
        <v>2.6729000552589186</v>
      </c>
      <c r="E28" s="124">
        <f>IF(RES_hhdet_in_tes!E28=0,"",RES_hhdet_in_tes!E28/RES_hhdet_in_fec!E28)</f>
        <v>2.7665304511869349</v>
      </c>
      <c r="F28" s="124">
        <f>IF(RES_hhdet_in_tes!F28=0,"",RES_hhdet_in_tes!F28/RES_hhdet_in_fec!F28)</f>
        <v>2.8602614034708478</v>
      </c>
      <c r="G28" s="124">
        <f>IF(RES_hhdet_in_tes!G28=0,"",RES_hhdet_in_tes!G28/RES_hhdet_in_fec!G28)</f>
        <v>2.9548830317579724</v>
      </c>
      <c r="H28" s="124">
        <f>IF(RES_hhdet_in_tes!H28=0,"",RES_hhdet_in_tes!H28/RES_hhdet_in_fec!H28)</f>
        <v>3.0502935006597061</v>
      </c>
      <c r="I28" s="124">
        <f>IF(RES_hhdet_in_tes!I28=0,"",RES_hhdet_in_tes!I28/RES_hhdet_in_fec!I28)</f>
        <v>3.1466821585238853</v>
      </c>
      <c r="J28" s="124">
        <f>IF(RES_hhdet_in_tes!J28=0,"",RES_hhdet_in_tes!J28/RES_hhdet_in_fec!J28)</f>
        <v>3.2448366088274998</v>
      </c>
      <c r="K28" s="124">
        <f>IF(RES_hhdet_in_tes!K28=0,"",RES_hhdet_in_tes!K28/RES_hhdet_in_fec!K28)</f>
        <v>3.3454190853934609</v>
      </c>
      <c r="L28" s="124">
        <f>IF(RES_hhdet_in_tes!L28=0,"",RES_hhdet_in_tes!L28/RES_hhdet_in_fec!L28)</f>
        <v>3.4485933216566864</v>
      </c>
      <c r="M28" s="124">
        <f>IF(RES_hhdet_in_tes!M28=0,"",RES_hhdet_in_tes!M28/RES_hhdet_in_fec!M28)</f>
        <v>3.5718252248870086</v>
      </c>
      <c r="N28" s="124">
        <f>IF(RES_hhdet_in_tes!N28=0,"",RES_hhdet_in_tes!N28/RES_hhdet_in_fec!N28)</f>
        <v>3.7208306886416196</v>
      </c>
      <c r="O28" s="124">
        <f>IF(RES_hhdet_in_tes!O28=0,"",RES_hhdet_in_tes!O28/RES_hhdet_in_fec!O28)</f>
        <v>3.8987697321627293</v>
      </c>
      <c r="P28" s="124">
        <f>IF(RES_hhdet_in_tes!P28=0,"",RES_hhdet_in_tes!P28/RES_hhdet_in_fec!P28)</f>
        <v>4.0917407932836838</v>
      </c>
      <c r="Q28" s="124">
        <f>IF(RES_hhdet_in_tes!Q28=0,"",RES_hhdet_in_tes!Q28/RES_hhdet_in_fec!Q28)</f>
        <v>4.2575769558155763</v>
      </c>
      <c r="R28" s="124">
        <f>IF(RES_hhdet_in_tes!R28=0,"",RES_hhdet_in_tes!R28/RES_hhdet_in_fec!R28)</f>
        <v>4.361615634969092</v>
      </c>
      <c r="S28" s="124">
        <f>IF(RES_hhdet_in_tes!S28=0,"",RES_hhdet_in_tes!S28/RES_hhdet_in_fec!S28)</f>
        <v>4.4444253153382629</v>
      </c>
      <c r="T28" s="124">
        <f>IF(RES_hhdet_in_tes!T28=0,"",RES_hhdet_in_tes!T28/RES_hhdet_in_fec!T28)</f>
        <v>4.5136159556151618</v>
      </c>
      <c r="U28" s="124">
        <f>IF(RES_hhdet_in_tes!U28=0,"",RES_hhdet_in_tes!U28/RES_hhdet_in_fec!U28)</f>
        <v>4.576605157029352</v>
      </c>
      <c r="V28" s="124">
        <f>IF(RES_hhdet_in_tes!V28=0,"",RES_hhdet_in_tes!V28/RES_hhdet_in_fec!V28)</f>
        <v>4.6408295384211247</v>
      </c>
      <c r="W28" s="124">
        <f>IF(RES_hhdet_in_tes!W28=0,"",RES_hhdet_in_tes!W28/RES_hhdet_in_fec!W28)</f>
        <v>4.7037061049260407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2.5802479381017775</v>
      </c>
      <c r="D29" s="111">
        <f>IF(RES_hhdet_in_tes!D29=0,"",RES_hhdet_in_tes!D29/RES_hhdet_in_fec!D29)</f>
        <v>2.6729000552589186</v>
      </c>
      <c r="E29" s="111">
        <f>IF(RES_hhdet_in_tes!E29=0,"",RES_hhdet_in_tes!E29/RES_hhdet_in_fec!E29)</f>
        <v>2.7665304511869349</v>
      </c>
      <c r="F29" s="111">
        <f>IF(RES_hhdet_in_tes!F29=0,"",RES_hhdet_in_tes!F29/RES_hhdet_in_fec!F29)</f>
        <v>2.8602614034708478</v>
      </c>
      <c r="G29" s="111">
        <f>IF(RES_hhdet_in_tes!G29=0,"",RES_hhdet_in_tes!G29/RES_hhdet_in_fec!G29)</f>
        <v>2.9548830317579724</v>
      </c>
      <c r="H29" s="111">
        <f>IF(RES_hhdet_in_tes!H29=0,"",RES_hhdet_in_tes!H29/RES_hhdet_in_fec!H29)</f>
        <v>3.0502935006597061</v>
      </c>
      <c r="I29" s="111">
        <f>IF(RES_hhdet_in_tes!I29=0,"",RES_hhdet_in_tes!I29/RES_hhdet_in_fec!I29)</f>
        <v>3.1466821585238853</v>
      </c>
      <c r="J29" s="111">
        <f>IF(RES_hhdet_in_tes!J29=0,"",RES_hhdet_in_tes!J29/RES_hhdet_in_fec!J29)</f>
        <v>3.2448366088274998</v>
      </c>
      <c r="K29" s="111">
        <f>IF(RES_hhdet_in_tes!K29=0,"",RES_hhdet_in_tes!K29/RES_hhdet_in_fec!K29)</f>
        <v>3.3454190853934609</v>
      </c>
      <c r="L29" s="111">
        <f>IF(RES_hhdet_in_tes!L29=0,"",RES_hhdet_in_tes!L29/RES_hhdet_in_fec!L29)</f>
        <v>3.4485933216566864</v>
      </c>
      <c r="M29" s="111">
        <f>IF(RES_hhdet_in_tes!M29=0,"",RES_hhdet_in_tes!M29/RES_hhdet_in_fec!M29)</f>
        <v>3.5718252248870086</v>
      </c>
      <c r="N29" s="111">
        <f>IF(RES_hhdet_in_tes!N29=0,"",RES_hhdet_in_tes!N29/RES_hhdet_in_fec!N29)</f>
        <v>3.7208306886416196</v>
      </c>
      <c r="O29" s="111">
        <f>IF(RES_hhdet_in_tes!O29=0,"",RES_hhdet_in_tes!O29/RES_hhdet_in_fec!O29)</f>
        <v>3.8987697321627293</v>
      </c>
      <c r="P29" s="111">
        <f>IF(RES_hhdet_in_tes!P29=0,"",RES_hhdet_in_tes!P29/RES_hhdet_in_fec!P29)</f>
        <v>4.0917407932836838</v>
      </c>
      <c r="Q29" s="111">
        <f>IF(RES_hhdet_in_tes!Q29=0,"",RES_hhdet_in_tes!Q29/RES_hhdet_in_fec!Q29)</f>
        <v>4.2575769558155763</v>
      </c>
      <c r="R29" s="111">
        <f>IF(RES_hhdet_in_tes!R29=0,"",RES_hhdet_in_tes!R29/RES_hhdet_in_fec!R29)</f>
        <v>4.361615634969092</v>
      </c>
      <c r="S29" s="111">
        <f>IF(RES_hhdet_in_tes!S29=0,"",RES_hhdet_in_tes!S29/RES_hhdet_in_fec!S29)</f>
        <v>4.4444253153382629</v>
      </c>
      <c r="T29" s="111">
        <f>IF(RES_hhdet_in_tes!T29=0,"",RES_hhdet_in_tes!T29/RES_hhdet_in_fec!T29)</f>
        <v>4.5136159556151618</v>
      </c>
      <c r="U29" s="111">
        <f>IF(RES_hhdet_in_tes!U29=0,"",RES_hhdet_in_tes!U29/RES_hhdet_in_fec!U29)</f>
        <v>4.576605157029352</v>
      </c>
      <c r="V29" s="111">
        <f>IF(RES_hhdet_in_tes!V29=0,"",RES_hhdet_in_tes!V29/RES_hhdet_in_fec!V29)</f>
        <v>4.6408295384211247</v>
      </c>
      <c r="W29" s="111">
        <f>IF(RES_hhdet_in_tes!W29=0,"",RES_hhdet_in_tes!W29/RES_hhdet_in_fec!W29)</f>
        <v>4.7037061049260407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0.66536132687892724</v>
      </c>
      <c r="D30" s="124">
        <f>IF(RES_hhdet_in_tes!D30=0,"",RES_hhdet_in_tes!D30/RES_hhdet_in_fec!D30)</f>
        <v>0.66337978825091626</v>
      </c>
      <c r="E30" s="124">
        <f>IF(RES_hhdet_in_tes!E30=0,"",RES_hhdet_in_tes!E30/RES_hhdet_in_fec!E30)</f>
        <v>0.65871742855646576</v>
      </c>
      <c r="F30" s="124">
        <f>IF(RES_hhdet_in_tes!F30=0,"",RES_hhdet_in_tes!F30/RES_hhdet_in_fec!F30)</f>
        <v>0.64811330190309147</v>
      </c>
      <c r="G30" s="124">
        <f>IF(RES_hhdet_in_tes!G30=0,"",RES_hhdet_in_tes!G30/RES_hhdet_in_fec!G30)</f>
        <v>0.65831197084967941</v>
      </c>
      <c r="H30" s="124">
        <f>IF(RES_hhdet_in_tes!H30=0,"",RES_hhdet_in_tes!H30/RES_hhdet_in_fec!H30)</f>
        <v>0.66913069736829844</v>
      </c>
      <c r="I30" s="124">
        <f>IF(RES_hhdet_in_tes!I30=0,"",RES_hhdet_in_tes!I30/RES_hhdet_in_fec!I30)</f>
        <v>0.68334898604224559</v>
      </c>
      <c r="J30" s="124">
        <f>IF(RES_hhdet_in_tes!J30=0,"",RES_hhdet_in_tes!J30/RES_hhdet_in_fec!J30)</f>
        <v>0.68588379541149791</v>
      </c>
      <c r="K30" s="124">
        <f>IF(RES_hhdet_in_tes!K30=0,"",RES_hhdet_in_tes!K30/RES_hhdet_in_fec!K30)</f>
        <v>0.70417241460812818</v>
      </c>
      <c r="L30" s="124">
        <f>IF(RES_hhdet_in_tes!L30=0,"",RES_hhdet_in_tes!L30/RES_hhdet_in_fec!L30)</f>
        <v>0.68731039526702797</v>
      </c>
      <c r="M30" s="124">
        <f>IF(RES_hhdet_in_tes!M30=0,"",RES_hhdet_in_tes!M30/RES_hhdet_in_fec!M30)</f>
        <v>0.6879676116564436</v>
      </c>
      <c r="N30" s="124">
        <f>IF(RES_hhdet_in_tes!N30=0,"",RES_hhdet_in_tes!N30/RES_hhdet_in_fec!N30)</f>
        <v>0.69075944577955684</v>
      </c>
      <c r="O30" s="124">
        <f>IF(RES_hhdet_in_tes!O30=0,"",RES_hhdet_in_tes!O30/RES_hhdet_in_fec!O30)</f>
        <v>0.71613768121739929</v>
      </c>
      <c r="P30" s="124">
        <f>IF(RES_hhdet_in_tes!P30=0,"",RES_hhdet_in_tes!P30/RES_hhdet_in_fec!P30)</f>
        <v>0.73541919201403627</v>
      </c>
      <c r="Q30" s="124">
        <f>IF(RES_hhdet_in_tes!Q30=0,"",RES_hhdet_in_tes!Q30/RES_hhdet_in_fec!Q30)</f>
        <v>0.75546004783087817</v>
      </c>
      <c r="R30" s="124">
        <f>IF(RES_hhdet_in_tes!R30=0,"",RES_hhdet_in_tes!R30/RES_hhdet_in_fec!R30)</f>
        <v>0.75640720067869704</v>
      </c>
      <c r="S30" s="124">
        <f>IF(RES_hhdet_in_tes!S30=0,"",RES_hhdet_in_tes!S30/RES_hhdet_in_fec!S30)</f>
        <v>0.76763179863758457</v>
      </c>
      <c r="T30" s="124">
        <f>IF(RES_hhdet_in_tes!T30=0,"",RES_hhdet_in_tes!T30/RES_hhdet_in_fec!T30)</f>
        <v>0.76874954351834301</v>
      </c>
      <c r="U30" s="124">
        <f>IF(RES_hhdet_in_tes!U30=0,"",RES_hhdet_in_tes!U30/RES_hhdet_in_fec!U30)</f>
        <v>0.77485625344242048</v>
      </c>
      <c r="V30" s="124">
        <f>IF(RES_hhdet_in_tes!V30=0,"",RES_hhdet_in_tes!V30/RES_hhdet_in_fec!V30)</f>
        <v>0.78432933516300651</v>
      </c>
      <c r="W30" s="124">
        <f>IF(RES_hhdet_in_tes!W30=0,"",RES_hhdet_in_tes!W30/RES_hhdet_in_fec!W30)</f>
        <v>0.79330303081521403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0.59558778437125059</v>
      </c>
      <c r="D31" s="111">
        <f>IF(RES_hhdet_in_tes!D31=0,"",RES_hhdet_in_tes!D31/RES_hhdet_in_fec!D31)</f>
        <v>0.59725697561038171</v>
      </c>
      <c r="E31" s="111">
        <f>IF(RES_hhdet_in_tes!E31=0,"",RES_hhdet_in_tes!E31/RES_hhdet_in_fec!E31)</f>
        <v>0.59920249132669023</v>
      </c>
      <c r="F31" s="111">
        <f>IF(RES_hhdet_in_tes!F31=0,"",RES_hhdet_in_tes!F31/RES_hhdet_in_fec!F31)</f>
        <v>0.60118568765352287</v>
      </c>
      <c r="G31" s="111">
        <f>IF(RES_hhdet_in_tes!G31=0,"",RES_hhdet_in_tes!G31/RES_hhdet_in_fec!G31)</f>
        <v>0.60342336257069407</v>
      </c>
      <c r="H31" s="111">
        <f>IF(RES_hhdet_in_tes!H31=0,"",RES_hhdet_in_tes!H31/RES_hhdet_in_fec!H31)</f>
        <v>0.60588898276546765</v>
      </c>
      <c r="I31" s="111">
        <f>IF(RES_hhdet_in_tes!I31=0,"",RES_hhdet_in_tes!I31/RES_hhdet_in_fec!I31)</f>
        <v>0.60863596726640457</v>
      </c>
      <c r="J31" s="111">
        <f>IF(RES_hhdet_in_tes!J31=0,"",RES_hhdet_in_tes!J31/RES_hhdet_in_fec!J31)</f>
        <v>0.61188315497829926</v>
      </c>
      <c r="K31" s="111">
        <f>IF(RES_hhdet_in_tes!K31=0,"",RES_hhdet_in_tes!K31/RES_hhdet_in_fec!K31)</f>
        <v>0.61581661653170527</v>
      </c>
      <c r="L31" s="111">
        <f>IF(RES_hhdet_in_tes!L31=0,"",RES_hhdet_in_tes!L31/RES_hhdet_in_fec!L31)</f>
        <v>0.62048613344880466</v>
      </c>
      <c r="M31" s="111">
        <f>IF(RES_hhdet_in_tes!M31=0,"",RES_hhdet_in_tes!M31/RES_hhdet_in_fec!M31)</f>
        <v>0.63030722159606811</v>
      </c>
      <c r="N31" s="111">
        <f>IF(RES_hhdet_in_tes!N31=0,"",RES_hhdet_in_tes!N31/RES_hhdet_in_fec!N31)</f>
        <v>0.64668136267441201</v>
      </c>
      <c r="O31" s="111">
        <f>IF(RES_hhdet_in_tes!O31=0,"",RES_hhdet_in_tes!O31/RES_hhdet_in_fec!O31)</f>
        <v>0.6707784762557113</v>
      </c>
      <c r="P31" s="111">
        <f>IF(RES_hhdet_in_tes!P31=0,"",RES_hhdet_in_tes!P31/RES_hhdet_in_fec!P31)</f>
        <v>0.70013971994860802</v>
      </c>
      <c r="Q31" s="111">
        <f>IF(RES_hhdet_in_tes!Q31=0,"",RES_hhdet_in_tes!Q31/RES_hhdet_in_fec!Q31)</f>
        <v>0.72679831866416467</v>
      </c>
      <c r="R31" s="111">
        <f>IF(RES_hhdet_in_tes!R31=0,"",RES_hhdet_in_tes!R31/RES_hhdet_in_fec!R31)</f>
        <v>0.74478961154675605</v>
      </c>
      <c r="S31" s="111">
        <f>IF(RES_hhdet_in_tes!S31=0,"",RES_hhdet_in_tes!S31/RES_hhdet_in_fec!S31)</f>
        <v>0.76212667559727276</v>
      </c>
      <c r="T31" s="111">
        <f>IF(RES_hhdet_in_tes!T31=0,"",RES_hhdet_in_tes!T31/RES_hhdet_in_fec!T31)</f>
        <v>0.77782816756753759</v>
      </c>
      <c r="U31" s="111">
        <f>IF(RES_hhdet_in_tes!U31=0,"",RES_hhdet_in_tes!U31/RES_hhdet_in_fec!U31)</f>
        <v>0.79091274420942792</v>
      </c>
      <c r="V31" s="111">
        <f>IF(RES_hhdet_in_tes!V31=0,"",RES_hhdet_in_tes!V31/RES_hhdet_in_fec!V31)</f>
        <v>0.80039906227479862</v>
      </c>
      <c r="W31" s="111">
        <f>IF(RES_hhdet_in_tes!W31=0,"",RES_hhdet_in_tes!W31/RES_hhdet_in_fec!W31)</f>
        <v>0.80486131363630264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>
        <f>IF(RES_hhdet_in_tes!K32=0,"",RES_hhdet_in_tes!K32/RES_hhdet_in_fec!K32)</f>
        <v>0.7946860140029246</v>
      </c>
      <c r="L32" s="111" t="str">
        <f>IF(RES_hhdet_in_tes!L32=0,"",RES_hhdet_in_tes!L32/RES_hhdet_in_fec!L32)</f>
        <v/>
      </c>
      <c r="M32" s="111">
        <f>IF(RES_hhdet_in_tes!M32=0,"",RES_hhdet_in_tes!M32/RES_hhdet_in_fec!M32)</f>
        <v>0.80773203851596376</v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>
        <f>IF(RES_hhdet_in_tes!P32=0,"",RES_hhdet_in_tes!P32/RES_hhdet_in_fec!P32)</f>
        <v>0.87516415668652547</v>
      </c>
      <c r="Q32" s="111" t="str">
        <f>IF(RES_hhdet_in_tes!Q32=0,"",RES_hhdet_in_tes!Q32/RES_hhdet_in_fec!Q32)</f>
        <v/>
      </c>
      <c r="R32" s="111">
        <f>IF(RES_hhdet_in_tes!R32=0,"",RES_hhdet_in_tes!R32/RES_hhdet_in_fec!R32)</f>
        <v>0.87112936688650522</v>
      </c>
      <c r="S32" s="111">
        <f>IF(RES_hhdet_in_tes!S32=0,"",RES_hhdet_in_tes!S32/RES_hhdet_in_fec!S32)</f>
        <v>0.87596398995678593</v>
      </c>
      <c r="T32" s="111">
        <f>IF(RES_hhdet_in_tes!T32=0,"",RES_hhdet_in_tes!T32/RES_hhdet_in_fec!T32)</f>
        <v>0.89118179287962507</v>
      </c>
      <c r="U32" s="111">
        <f>IF(RES_hhdet_in_tes!U32=0,"",RES_hhdet_in_tes!U32/RES_hhdet_in_fec!U32)</f>
        <v>0.89692352042968049</v>
      </c>
      <c r="V32" s="111">
        <f>IF(RES_hhdet_in_tes!V32=0,"",RES_hhdet_in_tes!V32/RES_hhdet_in_fec!V32)</f>
        <v>0.91351382335086029</v>
      </c>
      <c r="W32" s="111">
        <f>IF(RES_hhdet_in_tes!W32=0,"",RES_hhdet_in_tes!W32/RES_hhdet_in_fec!W32)</f>
        <v>0.91033216306230014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>
        <f>IF(RES_hhdet_in_tes!K33=0,"",RES_hhdet_in_tes!K33/RES_hhdet_in_fec!K33)</f>
        <v>0.61581661653170527</v>
      </c>
      <c r="L33" s="112" t="str">
        <f>IF(RES_hhdet_in_tes!L33=0,"",RES_hhdet_in_tes!L33/RES_hhdet_in_fec!L33)</f>
        <v/>
      </c>
      <c r="M33" s="112">
        <f>IF(RES_hhdet_in_tes!M33=0,"",RES_hhdet_in_tes!M33/RES_hhdet_in_fec!M33)</f>
        <v>0.63030722159606811</v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>
        <f>IF(RES_hhdet_in_tes!P33=0,"",RES_hhdet_in_tes!P33/RES_hhdet_in_fec!P33)</f>
        <v>0.70013971994860802</v>
      </c>
      <c r="Q33" s="112" t="str">
        <f>IF(RES_hhdet_in_tes!Q33=0,"",RES_hhdet_in_tes!Q33/RES_hhdet_in_fec!Q33)</f>
        <v/>
      </c>
      <c r="R33" s="112">
        <f>IF(RES_hhdet_in_tes!R33=0,"",RES_hhdet_in_tes!R33/RES_hhdet_in_fec!R33)</f>
        <v>0.74478961154675605</v>
      </c>
      <c r="S33" s="112">
        <f>IF(RES_hhdet_in_tes!S33=0,"",RES_hhdet_in_tes!S33/RES_hhdet_in_fec!S33)</f>
        <v>0.76212667559727265</v>
      </c>
      <c r="T33" s="112">
        <f>IF(RES_hhdet_in_tes!T33=0,"",RES_hhdet_in_tes!T33/RES_hhdet_in_fec!T33)</f>
        <v>0.77782816756753759</v>
      </c>
      <c r="U33" s="112">
        <f>IF(RES_hhdet_in_tes!U33=0,"",RES_hhdet_in_tes!U33/RES_hhdet_in_fec!U33)</f>
        <v>0.79091274420942792</v>
      </c>
      <c r="V33" s="112">
        <f>IF(RES_hhdet_in_tes!V33=0,"",RES_hhdet_in_tes!V33/RES_hhdet_in_fec!V33)</f>
        <v>0.80039906227479873</v>
      </c>
      <c r="W33" s="112">
        <f>IF(RES_hhdet_in_tes!W33=0,"",RES_hhdet_in_tes!W33/RES_hhdet_in_fec!W33)</f>
        <v>0.80486131363630264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>
        <f>IF(RES_hhdet_in_tes!K34=0,"",RES_hhdet_in_tes!K34/RES_hhdet_in_fec!K34)</f>
        <v>1</v>
      </c>
      <c r="L34" s="113" t="str">
        <f>IF(RES_hhdet_in_tes!L34=0,"",RES_hhdet_in_tes!L34/RES_hhdet_in_fec!L34)</f>
        <v/>
      </c>
      <c r="M34" s="113">
        <f>IF(RES_hhdet_in_tes!M34=0,"",RES_hhdet_in_tes!M34/RES_hhdet_in_fec!M34)</f>
        <v>1</v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>
        <f>IF(RES_hhdet_in_tes!P34=0,"",RES_hhdet_in_tes!P34/RES_hhdet_in_fec!P34)</f>
        <v>1</v>
      </c>
      <c r="Q34" s="113" t="str">
        <f>IF(RES_hhdet_in_tes!Q34=0,"",RES_hhdet_in_tes!Q34/RES_hhdet_in_fec!Q34)</f>
        <v/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0.66823870850367606</v>
      </c>
      <c r="D35" s="112">
        <f>IF(RES_hhdet_in_tes!D35=0,"",RES_hhdet_in_tes!D35/RES_hhdet_in_fec!D35)</f>
        <v>0.66939543206724128</v>
      </c>
      <c r="E35" s="112">
        <f>IF(RES_hhdet_in_tes!E35=0,"",RES_hhdet_in_tes!E35/RES_hhdet_in_fec!E35)</f>
        <v>0.67064112403150444</v>
      </c>
      <c r="F35" s="112">
        <f>IF(RES_hhdet_in_tes!F35=0,"",RES_hhdet_in_tes!F35/RES_hhdet_in_fec!F35)</f>
        <v>0.67189878200492825</v>
      </c>
      <c r="G35" s="112">
        <f>IF(RES_hhdet_in_tes!G35=0,"",RES_hhdet_in_tes!G35/RES_hhdet_in_fec!G35)</f>
        <v>0.67323908778732133</v>
      </c>
      <c r="H35" s="112">
        <f>IF(RES_hhdet_in_tes!H35=0,"",RES_hhdet_in_tes!H35/RES_hhdet_in_fec!H35)</f>
        <v>0.67465411889924076</v>
      </c>
      <c r="I35" s="112">
        <f>IF(RES_hhdet_in_tes!I35=0,"",RES_hhdet_in_tes!I35/RES_hhdet_in_fec!I35)</f>
        <v>0.67616228398818667</v>
      </c>
      <c r="J35" s="112">
        <f>IF(RES_hhdet_in_tes!J35=0,"",RES_hhdet_in_tes!J35/RES_hhdet_in_fec!J35)</f>
        <v>0.67783726993206983</v>
      </c>
      <c r="K35" s="112">
        <f>IF(RES_hhdet_in_tes!K35=0,"",RES_hhdet_in_tes!K35/RES_hhdet_in_fec!K35)</f>
        <v>0.67974437806400334</v>
      </c>
      <c r="L35" s="112">
        <f>IF(RES_hhdet_in_tes!L35=0,"",RES_hhdet_in_tes!L35/RES_hhdet_in_fec!L35)</f>
        <v>0.68190646301811697</v>
      </c>
      <c r="M35" s="112">
        <f>IF(RES_hhdet_in_tes!M35=0,"",RES_hhdet_in_tes!M35/RES_hhdet_in_fec!M35)</f>
        <v>0.68582165896180436</v>
      </c>
      <c r="N35" s="112">
        <f>IF(RES_hhdet_in_tes!N35=0,"",RES_hhdet_in_tes!N35/RES_hhdet_in_fec!N35)</f>
        <v>0.69214822353992977</v>
      </c>
      <c r="O35" s="112">
        <f>IF(RES_hhdet_in_tes!O35=0,"",RES_hhdet_in_tes!O35/RES_hhdet_in_fec!O35)</f>
        <v>0.70173029539029907</v>
      </c>
      <c r="P35" s="112">
        <f>IF(RES_hhdet_in_tes!P35=0,"",RES_hhdet_in_tes!P35/RES_hhdet_in_fec!P35)</f>
        <v>0.71419534081380354</v>
      </c>
      <c r="Q35" s="112">
        <f>IF(RES_hhdet_in_tes!Q35=0,"",RES_hhdet_in_tes!Q35/RES_hhdet_in_fec!Q35)</f>
        <v>0.72642654823904262</v>
      </c>
      <c r="R35" s="112">
        <f>IF(RES_hhdet_in_tes!R35=0,"",RES_hhdet_in_tes!R35/RES_hhdet_in_fec!R35)</f>
        <v>0.73519455871118555</v>
      </c>
      <c r="S35" s="112">
        <f>IF(RES_hhdet_in_tes!S35=0,"",RES_hhdet_in_tes!S35/RES_hhdet_in_fec!S35)</f>
        <v>0.74387612991543484</v>
      </c>
      <c r="T35" s="112">
        <f>IF(RES_hhdet_in_tes!T35=0,"",RES_hhdet_in_tes!T35/RES_hhdet_in_fec!T35)</f>
        <v>0.75228922543027654</v>
      </c>
      <c r="U35" s="112">
        <f>IF(RES_hhdet_in_tes!U35=0,"",RES_hhdet_in_tes!U35/RES_hhdet_in_fec!U35)</f>
        <v>0.76019224916681638</v>
      </c>
      <c r="V35" s="112">
        <f>IF(RES_hhdet_in_tes!V35=0,"",RES_hhdet_in_tes!V35/RES_hhdet_in_fec!V35)</f>
        <v>0.76721454435222081</v>
      </c>
      <c r="W35" s="112">
        <f>IF(RES_hhdet_in_tes!W35=0,"",RES_hhdet_in_tes!W35/RES_hhdet_in_fec!W35)</f>
        <v>0.77274244823690308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0.82633225331171611</v>
      </c>
      <c r="D36" s="113">
        <f>IF(RES_hhdet_in_tes!D36=0,"",RES_hhdet_in_tes!D36/RES_hhdet_in_fec!D36)</f>
        <v>0.82382787009744607</v>
      </c>
      <c r="E36" s="113">
        <f>IF(RES_hhdet_in_tes!E36=0,"",RES_hhdet_in_tes!E36/RES_hhdet_in_fec!E36)</f>
        <v>0.82216352680607152</v>
      </c>
      <c r="F36" s="113">
        <f>IF(RES_hhdet_in_tes!F36=0,"",RES_hhdet_in_tes!F36/RES_hhdet_in_fec!F36)</f>
        <v>0.83184459856765558</v>
      </c>
      <c r="G36" s="113">
        <f>IF(RES_hhdet_in_tes!G36=0,"",RES_hhdet_in_tes!G36/RES_hhdet_in_fec!G36)</f>
        <v>0.82977937629470311</v>
      </c>
      <c r="H36" s="113">
        <f>IF(RES_hhdet_in_tes!H36=0,"",RES_hhdet_in_tes!H36/RES_hhdet_in_fec!H36)</f>
        <v>0.82863716327326686</v>
      </c>
      <c r="I36" s="113">
        <f>IF(RES_hhdet_in_tes!I36=0,"",RES_hhdet_in_tes!I36/RES_hhdet_in_fec!I36)</f>
        <v>0.82183877189161147</v>
      </c>
      <c r="J36" s="113">
        <f>IF(RES_hhdet_in_tes!J36=0,"",RES_hhdet_in_tes!J36/RES_hhdet_in_fec!J36)</f>
        <v>0.83892501430981603</v>
      </c>
      <c r="K36" s="113">
        <f>IF(RES_hhdet_in_tes!K36=0,"",RES_hhdet_in_tes!K36/RES_hhdet_in_fec!K36)</f>
        <v>0.83656900430653425</v>
      </c>
      <c r="L36" s="113">
        <f>IF(RES_hhdet_in_tes!L36=0,"",RES_hhdet_in_tes!L36/RES_hhdet_in_fec!L36)</f>
        <v>0.8372029526119863</v>
      </c>
      <c r="M36" s="113">
        <f>IF(RES_hhdet_in_tes!M36=0,"",RES_hhdet_in_tes!M36/RES_hhdet_in_fec!M36)</f>
        <v>0.84320640146191062</v>
      </c>
      <c r="N36" s="113">
        <f>IF(RES_hhdet_in_tes!N36=0,"",RES_hhdet_in_tes!N36/RES_hhdet_in_fec!N36)</f>
        <v>0.84429061991792898</v>
      </c>
      <c r="O36" s="113">
        <f>IF(RES_hhdet_in_tes!O36=0,"",RES_hhdet_in_tes!O36/RES_hhdet_in_fec!O36)</f>
        <v>0.87010527590755637</v>
      </c>
      <c r="P36" s="113">
        <f>IF(RES_hhdet_in_tes!P36=0,"",RES_hhdet_in_tes!P36/RES_hhdet_in_fec!P36)</f>
        <v>0.88232012105106883</v>
      </c>
      <c r="Q36" s="113">
        <f>IF(RES_hhdet_in_tes!Q36=0,"",RES_hhdet_in_tes!Q36/RES_hhdet_in_fec!Q36)</f>
        <v>0.88080609228063578</v>
      </c>
      <c r="R36" s="113">
        <f>IF(RES_hhdet_in_tes!R36=0,"",RES_hhdet_in_tes!R36/RES_hhdet_in_fec!R36)</f>
        <v>0.865382055896189</v>
      </c>
      <c r="S36" s="113">
        <f>IF(RES_hhdet_in_tes!S36=0,"",RES_hhdet_in_tes!S36/RES_hhdet_in_fec!S36)</f>
        <v>0.86479063631771058</v>
      </c>
      <c r="T36" s="113">
        <f>IF(RES_hhdet_in_tes!T36=0,"",RES_hhdet_in_tes!T36/RES_hhdet_in_fec!T36)</f>
        <v>0.87640318604114897</v>
      </c>
      <c r="U36" s="113">
        <f>IF(RES_hhdet_in_tes!U36=0,"",RES_hhdet_in_tes!U36/RES_hhdet_in_fec!U36)</f>
        <v>0.87930147176878326</v>
      </c>
      <c r="V36" s="113">
        <f>IF(RES_hhdet_in_tes!V36=0,"",RES_hhdet_in_tes!V36/RES_hhdet_in_fec!V36)</f>
        <v>0.89656110259440502</v>
      </c>
      <c r="W36" s="113">
        <f>IF(RES_hhdet_in_tes!W36=0,"",RES_hhdet_in_tes!W36/RES_hhdet_in_fec!W36)</f>
        <v>0.89313244926948798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0.66823870850367606</v>
      </c>
      <c r="D37" s="111">
        <f>IF(RES_hhdet_in_tes!D37=0,"",RES_hhdet_in_tes!D37/RES_hhdet_in_fec!D37)</f>
        <v>0.66939543206724128</v>
      </c>
      <c r="E37" s="111">
        <f>IF(RES_hhdet_in_tes!E37=0,"",RES_hhdet_in_tes!E37/RES_hhdet_in_fec!E37)</f>
        <v>0.67064112403150444</v>
      </c>
      <c r="F37" s="111">
        <f>IF(RES_hhdet_in_tes!F37=0,"",RES_hhdet_in_tes!F37/RES_hhdet_in_fec!F37)</f>
        <v>0.67189878200492814</v>
      </c>
      <c r="G37" s="111">
        <f>IF(RES_hhdet_in_tes!G37=0,"",RES_hhdet_in_tes!G37/RES_hhdet_in_fec!G37)</f>
        <v>0.67323908778732133</v>
      </c>
      <c r="H37" s="111">
        <f>IF(RES_hhdet_in_tes!H37=0,"",RES_hhdet_in_tes!H37/RES_hhdet_in_fec!H37)</f>
        <v>0.67465411889924076</v>
      </c>
      <c r="I37" s="111">
        <f>IF(RES_hhdet_in_tes!I37=0,"",RES_hhdet_in_tes!I37/RES_hhdet_in_fec!I37)</f>
        <v>0.67616228398818667</v>
      </c>
      <c r="J37" s="111">
        <f>IF(RES_hhdet_in_tes!J37=0,"",RES_hhdet_in_tes!J37/RES_hhdet_in_fec!J37)</f>
        <v>0.67783726993206983</v>
      </c>
      <c r="K37" s="111">
        <f>IF(RES_hhdet_in_tes!K37=0,"",RES_hhdet_in_tes!K37/RES_hhdet_in_fec!K37)</f>
        <v>0.67974437806400334</v>
      </c>
      <c r="L37" s="111">
        <f>IF(RES_hhdet_in_tes!L37=0,"",RES_hhdet_in_tes!L37/RES_hhdet_in_fec!L37)</f>
        <v>0.68190646301811697</v>
      </c>
      <c r="M37" s="111">
        <f>IF(RES_hhdet_in_tes!M37=0,"",RES_hhdet_in_tes!M37/RES_hhdet_in_fec!M37)</f>
        <v>0.68582165896180436</v>
      </c>
      <c r="N37" s="111">
        <f>IF(RES_hhdet_in_tes!N37=0,"",RES_hhdet_in_tes!N37/RES_hhdet_in_fec!N37)</f>
        <v>0.69214822353992977</v>
      </c>
      <c r="O37" s="111">
        <f>IF(RES_hhdet_in_tes!O37=0,"",RES_hhdet_in_tes!O37/RES_hhdet_in_fec!O37)</f>
        <v>0.70173029539029919</v>
      </c>
      <c r="P37" s="111">
        <f>IF(RES_hhdet_in_tes!P37=0,"",RES_hhdet_in_tes!P37/RES_hhdet_in_fec!P37)</f>
        <v>0.71419534081380343</v>
      </c>
      <c r="Q37" s="111">
        <f>IF(RES_hhdet_in_tes!Q37=0,"",RES_hhdet_in_tes!Q37/RES_hhdet_in_fec!Q37)</f>
        <v>0.72642654823904262</v>
      </c>
      <c r="R37" s="111">
        <f>IF(RES_hhdet_in_tes!R37=0,"",RES_hhdet_in_tes!R37/RES_hhdet_in_fec!R37)</f>
        <v>0.73519455871118544</v>
      </c>
      <c r="S37" s="111">
        <f>IF(RES_hhdet_in_tes!S37=0,"",RES_hhdet_in_tes!S37/RES_hhdet_in_fec!S37)</f>
        <v>0.74387612991543484</v>
      </c>
      <c r="T37" s="111">
        <f>IF(RES_hhdet_in_tes!T37=0,"",RES_hhdet_in_tes!T37/RES_hhdet_in_fec!T37)</f>
        <v>0.75228922543027665</v>
      </c>
      <c r="U37" s="111">
        <f>IF(RES_hhdet_in_tes!U37=0,"",RES_hhdet_in_tes!U37/RES_hhdet_in_fec!U37)</f>
        <v>0.76019224916681638</v>
      </c>
      <c r="V37" s="111">
        <f>IF(RES_hhdet_in_tes!V37=0,"",RES_hhdet_in_tes!V37/RES_hhdet_in_fec!V37)</f>
        <v>0.76721454435222081</v>
      </c>
      <c r="W37" s="111">
        <f>IF(RES_hhdet_in_tes!W37=0,"",RES_hhdet_in_tes!W37/RES_hhdet_in_fec!W37)</f>
        <v>0.77274244823690308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0.75961425506512648</v>
      </c>
      <c r="D39" s="124">
        <f>IF(RES_hhdet_in_tes!D39=0,"",RES_hhdet_in_tes!D39/RES_hhdet_in_fec!D39)</f>
        <v>0.75943803918486763</v>
      </c>
      <c r="E39" s="124">
        <f>IF(RES_hhdet_in_tes!E39=0,"",RES_hhdet_in_tes!E39/RES_hhdet_in_fec!E39)</f>
        <v>0.76125349285951549</v>
      </c>
      <c r="F39" s="124">
        <f>IF(RES_hhdet_in_tes!F39=0,"",RES_hhdet_in_tes!F39/RES_hhdet_in_fec!F39)</f>
        <v>0.76167026622031953</v>
      </c>
      <c r="G39" s="124">
        <f>IF(RES_hhdet_in_tes!G39=0,"",RES_hhdet_in_tes!G39/RES_hhdet_in_fec!G39)</f>
        <v>0.76323644563094928</v>
      </c>
      <c r="H39" s="124">
        <f>IF(RES_hhdet_in_tes!H39=0,"",RES_hhdet_in_tes!H39/RES_hhdet_in_fec!H39)</f>
        <v>0.76166206223770883</v>
      </c>
      <c r="I39" s="124">
        <f>IF(RES_hhdet_in_tes!I39=0,"",RES_hhdet_in_tes!I39/RES_hhdet_in_fec!I39)</f>
        <v>0.76056892668002929</v>
      </c>
      <c r="J39" s="124">
        <f>IF(RES_hhdet_in_tes!J39=0,"",RES_hhdet_in_tes!J39/RES_hhdet_in_fec!J39)</f>
        <v>0.76328887589279593</v>
      </c>
      <c r="K39" s="124">
        <f>IF(RES_hhdet_in_tes!K39=0,"",RES_hhdet_in_tes!K39/RES_hhdet_in_fec!K39)</f>
        <v>0.76345900818903745</v>
      </c>
      <c r="L39" s="124">
        <f>IF(RES_hhdet_in_tes!L39=0,"",RES_hhdet_in_tes!L39/RES_hhdet_in_fec!L39)</f>
        <v>0.76837973986690022</v>
      </c>
      <c r="M39" s="124">
        <f>IF(RES_hhdet_in_tes!M39=0,"",RES_hhdet_in_tes!M39/RES_hhdet_in_fec!M39)</f>
        <v>0.76927288624322032</v>
      </c>
      <c r="N39" s="124">
        <f>IF(RES_hhdet_in_tes!N39=0,"",RES_hhdet_in_tes!N39/RES_hhdet_in_fec!N39)</f>
        <v>0.77334838158252472</v>
      </c>
      <c r="O39" s="124">
        <f>IF(RES_hhdet_in_tes!O39=0,"",RES_hhdet_in_tes!O39/RES_hhdet_in_fec!O39)</f>
        <v>0.77778061166459145</v>
      </c>
      <c r="P39" s="124">
        <f>IF(RES_hhdet_in_tes!P39=0,"",RES_hhdet_in_tes!P39/RES_hhdet_in_fec!P39)</f>
        <v>0.7797374246463914</v>
      </c>
      <c r="Q39" s="124">
        <f>IF(RES_hhdet_in_tes!Q39=0,"",RES_hhdet_in_tes!Q39/RES_hhdet_in_fec!Q39)</f>
        <v>0.78970056480747197</v>
      </c>
      <c r="R39" s="124">
        <f>IF(RES_hhdet_in_tes!R39=0,"",RES_hhdet_in_tes!R39/RES_hhdet_in_fec!R39)</f>
        <v>0.7971921036322922</v>
      </c>
      <c r="S39" s="124">
        <f>IF(RES_hhdet_in_tes!S39=0,"",RES_hhdet_in_tes!S39/RES_hhdet_in_fec!S39)</f>
        <v>0.81011722562538546</v>
      </c>
      <c r="T39" s="124">
        <f>IF(RES_hhdet_in_tes!T39=0,"",RES_hhdet_in_tes!T39/RES_hhdet_in_fec!T39)</f>
        <v>0.82545521387378828</v>
      </c>
      <c r="U39" s="124">
        <f>IF(RES_hhdet_in_tes!U39=0,"",RES_hhdet_in_tes!U39/RES_hhdet_in_fec!U39)</f>
        <v>0.83806349831479676</v>
      </c>
      <c r="V39" s="124">
        <f>IF(RES_hhdet_in_tes!V39=0,"",RES_hhdet_in_tes!V39/RES_hhdet_in_fec!V39)</f>
        <v>0.85603083874584474</v>
      </c>
      <c r="W39" s="124">
        <f>IF(RES_hhdet_in_tes!W39=0,"",RES_hhdet_in_tes!W39/RES_hhdet_in_fec!W39)</f>
        <v>0.85984696355812895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0.61411909971580014</v>
      </c>
      <c r="D40" s="111">
        <f>IF(RES_hhdet_in_tes!D40=0,"",RES_hhdet_in_tes!D40/RES_hhdet_in_fec!D40)</f>
        <v>0.61427843669727844</v>
      </c>
      <c r="E40" s="111">
        <f>IF(RES_hhdet_in_tes!E40=0,"",RES_hhdet_in_tes!E40/RES_hhdet_in_fec!E40)</f>
        <v>0.61443552654173073</v>
      </c>
      <c r="F40" s="111">
        <f>IF(RES_hhdet_in_tes!F40=0,"",RES_hhdet_in_tes!F40/RES_hhdet_in_fec!F40)</f>
        <v>0.61459230995840686</v>
      </c>
      <c r="G40" s="111">
        <f>IF(RES_hhdet_in_tes!G40=0,"",RES_hhdet_in_tes!G40/RES_hhdet_in_fec!G40)</f>
        <v>0.61474702389405667</v>
      </c>
      <c r="H40" s="111">
        <f>IF(RES_hhdet_in_tes!H40=0,"",RES_hhdet_in_tes!H40/RES_hhdet_in_fec!H40)</f>
        <v>0.61489988412395302</v>
      </c>
      <c r="I40" s="111">
        <f>IF(RES_hhdet_in_tes!I40=0,"",RES_hhdet_in_tes!I40/RES_hhdet_in_fec!I40)</f>
        <v>0.61505045623172361</v>
      </c>
      <c r="J40" s="111">
        <f>IF(RES_hhdet_in_tes!J40=0,"",RES_hhdet_in_tes!J40/RES_hhdet_in_fec!J40)</f>
        <v>0.61519696056682627</v>
      </c>
      <c r="K40" s="111">
        <f>IF(RES_hhdet_in_tes!K40=0,"",RES_hhdet_in_tes!K40/RES_hhdet_in_fec!K40)</f>
        <v>0.615337883958196</v>
      </c>
      <c r="L40" s="111">
        <f>IF(RES_hhdet_in_tes!L40=0,"",RES_hhdet_in_tes!L40/RES_hhdet_in_fec!L40)</f>
        <v>0.6154728215705364</v>
      </c>
      <c r="M40" s="111">
        <f>IF(RES_hhdet_in_tes!M40=0,"",RES_hhdet_in_tes!M40/RES_hhdet_in_fec!M40)</f>
        <v>0.61554543587135724</v>
      </c>
      <c r="N40" s="111">
        <f>IF(RES_hhdet_in_tes!N40=0,"",RES_hhdet_in_tes!N40/RES_hhdet_in_fec!N40)</f>
        <v>0.61554543587135724</v>
      </c>
      <c r="O40" s="111">
        <f>IF(RES_hhdet_in_tes!O40=0,"",RES_hhdet_in_tes!O40/RES_hhdet_in_fec!O40)</f>
        <v>0.61554543587135724</v>
      </c>
      <c r="P40" s="111">
        <f>IF(RES_hhdet_in_tes!P40=0,"",RES_hhdet_in_tes!P40/RES_hhdet_in_fec!P40)</f>
        <v>0.61554543587135724</v>
      </c>
      <c r="Q40" s="111">
        <f>IF(RES_hhdet_in_tes!Q40=0,"",RES_hhdet_in_tes!Q40/RES_hhdet_in_fec!Q40)</f>
        <v>0.61554543587135724</v>
      </c>
      <c r="R40" s="111">
        <f>IF(RES_hhdet_in_tes!R40=0,"",RES_hhdet_in_tes!R40/RES_hhdet_in_fec!R40)</f>
        <v>0.61600419112913118</v>
      </c>
      <c r="S40" s="111">
        <f>IF(RES_hhdet_in_tes!S40=0,"",RES_hhdet_in_tes!S40/RES_hhdet_in_fec!S40)</f>
        <v>0.61675435991773619</v>
      </c>
      <c r="T40" s="111">
        <f>IF(RES_hhdet_in_tes!T40=0,"",RES_hhdet_in_tes!T40/RES_hhdet_in_fec!T40)</f>
        <v>0.61762955683777476</v>
      </c>
      <c r="U40" s="111">
        <f>IF(RES_hhdet_in_tes!U40=0,"",RES_hhdet_in_tes!U40/RES_hhdet_in_fec!U40)</f>
        <v>0.61853601079067211</v>
      </c>
      <c r="V40" s="111">
        <f>IF(RES_hhdet_in_tes!V40=0,"",RES_hhdet_in_tes!V40/RES_hhdet_in_fec!V40)</f>
        <v>0.61937995067785234</v>
      </c>
      <c r="W40" s="111">
        <f>IF(RES_hhdet_in_tes!W40=0,"",RES_hhdet_in_tes!W40/RES_hhdet_in_fec!W40)</f>
        <v>0.62016137649931513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0.76827466340404826</v>
      </c>
      <c r="D41" s="45">
        <f>IF(RES_hhdet_in_tes!D41=0,"",RES_hhdet_in_tes!D41/RES_hhdet_in_fec!D41)</f>
        <v>0.76964317349952116</v>
      </c>
      <c r="E41" s="45">
        <f>IF(RES_hhdet_in_tes!E41=0,"",RES_hhdet_in_tes!E41/RES_hhdet_in_fec!E41)</f>
        <v>0.77106228778130681</v>
      </c>
      <c r="F41" s="45">
        <f>IF(RES_hhdet_in_tes!F41=0,"",RES_hhdet_in_tes!F41/RES_hhdet_in_fec!F41)</f>
        <v>0.77248830263395352</v>
      </c>
      <c r="G41" s="45">
        <f>IF(RES_hhdet_in_tes!G41=0,"",RES_hhdet_in_tes!G41/RES_hhdet_in_fec!G41)</f>
        <v>0.77396092096570401</v>
      </c>
      <c r="H41" s="45">
        <f>IF(RES_hhdet_in_tes!H41=0,"",RES_hhdet_in_tes!H41/RES_hhdet_in_fec!H41)</f>
        <v>0.77547528364603635</v>
      </c>
      <c r="I41" s="45">
        <f>IF(RES_hhdet_in_tes!I41=0,"",RES_hhdet_in_tes!I41/RES_hhdet_in_fec!I41)</f>
        <v>0.77704117347270163</v>
      </c>
      <c r="J41" s="45">
        <f>IF(RES_hhdet_in_tes!J41=0,"",RES_hhdet_in_tes!J41/RES_hhdet_in_fec!J41)</f>
        <v>0.77869866711507019</v>
      </c>
      <c r="K41" s="45">
        <f>IF(RES_hhdet_in_tes!K41=0,"",RES_hhdet_in_tes!K41/RES_hhdet_in_fec!K41)</f>
        <v>0.78048184028352385</v>
      </c>
      <c r="L41" s="45">
        <f>IF(RES_hhdet_in_tes!L41=0,"",RES_hhdet_in_tes!L41/RES_hhdet_in_fec!L41)</f>
        <v>0.78239980962762323</v>
      </c>
      <c r="M41" s="45">
        <f>IF(RES_hhdet_in_tes!M41=0,"",RES_hhdet_in_tes!M41/RES_hhdet_in_fec!M41)</f>
        <v>0.78500926881314426</v>
      </c>
      <c r="N41" s="45">
        <f>IF(RES_hhdet_in_tes!N41=0,"",RES_hhdet_in_tes!N41/RES_hhdet_in_fec!N41)</f>
        <v>0.78846807038615319</v>
      </c>
      <c r="O41" s="45">
        <f>IF(RES_hhdet_in_tes!O41=0,"",RES_hhdet_in_tes!O41/RES_hhdet_in_fec!O41)</f>
        <v>0.79316002952497777</v>
      </c>
      <c r="P41" s="45">
        <f>IF(RES_hhdet_in_tes!P41=0,"",RES_hhdet_in_tes!P41/RES_hhdet_in_fec!P41)</f>
        <v>0.799286729425422</v>
      </c>
      <c r="Q41" s="45">
        <f>IF(RES_hhdet_in_tes!Q41=0,"",RES_hhdet_in_tes!Q41/RES_hhdet_in_fec!Q41)</f>
        <v>0.80718322931902697</v>
      </c>
      <c r="R41" s="45">
        <f>IF(RES_hhdet_in_tes!R41=0,"",RES_hhdet_in_tes!R41/RES_hhdet_in_fec!R41)</f>
        <v>0.8179251998249889</v>
      </c>
      <c r="S41" s="45">
        <f>IF(RES_hhdet_in_tes!S41=0,"",RES_hhdet_in_tes!S41/RES_hhdet_in_fec!S41)</f>
        <v>0.83133218373094608</v>
      </c>
      <c r="T41" s="45">
        <f>IF(RES_hhdet_in_tes!T41=0,"",RES_hhdet_in_tes!T41/RES_hhdet_in_fec!T41)</f>
        <v>0.84574686581267888</v>
      </c>
      <c r="U41" s="45">
        <f>IF(RES_hhdet_in_tes!U41=0,"",RES_hhdet_in_tes!U41/RES_hhdet_in_fec!U41)</f>
        <v>0.85951193084600874</v>
      </c>
      <c r="V41" s="45">
        <f>IF(RES_hhdet_in_tes!V41=0,"",RES_hhdet_in_tes!V41/RES_hhdet_in_fec!V41)</f>
        <v>0.87097006360673879</v>
      </c>
      <c r="W41" s="45">
        <f>IF(RES_hhdet_in_tes!W41=0,"",RES_hhdet_in_tes!W41/RES_hhdet_in_fec!W41)</f>
        <v>0.87953910270787383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0.53725431755222364</v>
      </c>
      <c r="D43" s="119">
        <f>IF(RES_hhdet_in_tes!D43=0,"",RES_hhdet_in_tes!D43/RES_hhdet_in_fec!D43)</f>
        <v>0.54408609905280325</v>
      </c>
      <c r="E43" s="119">
        <f>IF(RES_hhdet_in_tes!E43=0,"",RES_hhdet_in_tes!E43/RES_hhdet_in_fec!E43)</f>
        <v>0.54948132421405105</v>
      </c>
      <c r="F43" s="119">
        <f>IF(RES_hhdet_in_tes!F43=0,"",RES_hhdet_in_tes!F43/RES_hhdet_in_fec!F43)</f>
        <v>0.55585878557965696</v>
      </c>
      <c r="G43" s="119">
        <f>IF(RES_hhdet_in_tes!G43=0,"",RES_hhdet_in_tes!G43/RES_hhdet_in_fec!G43)</f>
        <v>0.56429582115608079</v>
      </c>
      <c r="H43" s="119">
        <f>IF(RES_hhdet_in_tes!H43=0,"",RES_hhdet_in_tes!H43/RES_hhdet_in_fec!H43)</f>
        <v>0.57674559635684663</v>
      </c>
      <c r="I43" s="119">
        <f>IF(RES_hhdet_in_tes!I43=0,"",RES_hhdet_in_tes!I43/RES_hhdet_in_fec!I43)</f>
        <v>0.58053004684077203</v>
      </c>
      <c r="J43" s="119">
        <f>IF(RES_hhdet_in_tes!J43=0,"",RES_hhdet_in_tes!J43/RES_hhdet_in_fec!J43)</f>
        <v>0.57967009882481069</v>
      </c>
      <c r="K43" s="119">
        <f>IF(RES_hhdet_in_tes!K43=0,"",RES_hhdet_in_tes!K43/RES_hhdet_in_fec!K43)</f>
        <v>0.59173400307016</v>
      </c>
      <c r="L43" s="119">
        <f>IF(RES_hhdet_in_tes!L43=0,"",RES_hhdet_in_tes!L43/RES_hhdet_in_fec!L43)</f>
        <v>0.59861583809390928</v>
      </c>
      <c r="M43" s="119">
        <f>IF(RES_hhdet_in_tes!M43=0,"",RES_hhdet_in_tes!M43/RES_hhdet_in_fec!M43)</f>
        <v>0.61071809535972754</v>
      </c>
      <c r="N43" s="119">
        <f>IF(RES_hhdet_in_tes!N43=0,"",RES_hhdet_in_tes!N43/RES_hhdet_in_fec!N43)</f>
        <v>0.63115133695375802</v>
      </c>
      <c r="O43" s="119">
        <f>IF(RES_hhdet_in_tes!O43=0,"",RES_hhdet_in_tes!O43/RES_hhdet_in_fec!O43)</f>
        <v>0.65798993836142972</v>
      </c>
      <c r="P43" s="119">
        <f>IF(RES_hhdet_in_tes!P43=0,"",RES_hhdet_in_tes!P43/RES_hhdet_in_fec!P43)</f>
        <v>0.6910581937119108</v>
      </c>
      <c r="Q43" s="119">
        <f>IF(RES_hhdet_in_tes!Q43=0,"",RES_hhdet_in_tes!Q43/RES_hhdet_in_fec!Q43)</f>
        <v>0.71336799348700231</v>
      </c>
      <c r="R43" s="119">
        <f>IF(RES_hhdet_in_tes!R43=0,"",RES_hhdet_in_tes!R43/RES_hhdet_in_fec!R43)</f>
        <v>0.7266042490315181</v>
      </c>
      <c r="S43" s="119">
        <f>IF(RES_hhdet_in_tes!S43=0,"",RES_hhdet_in_tes!S43/RES_hhdet_in_fec!S43)</f>
        <v>0.73604126529403979</v>
      </c>
      <c r="T43" s="119">
        <f>IF(RES_hhdet_in_tes!T43=0,"",RES_hhdet_in_tes!T43/RES_hhdet_in_fec!T43)</f>
        <v>0.74469533906148011</v>
      </c>
      <c r="U43" s="119">
        <f>IF(RES_hhdet_in_tes!U43=0,"",RES_hhdet_in_tes!U43/RES_hhdet_in_fec!U43)</f>
        <v>0.75761351605604565</v>
      </c>
      <c r="V43" s="119">
        <f>IF(RES_hhdet_in_tes!V43=0,"",RES_hhdet_in_tes!V43/RES_hhdet_in_fec!V43)</f>
        <v>0.77150203540074125</v>
      </c>
      <c r="W43" s="119">
        <f>IF(RES_hhdet_in_tes!W43=0,"",RES_hhdet_in_tes!W43/RES_hhdet_in_fec!W43)</f>
        <v>0.77128515009371756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0.52221870445248997</v>
      </c>
      <c r="D44" s="124">
        <f>IF(RES_hhdet_in_tes!D44=0,"",RES_hhdet_in_tes!D44/RES_hhdet_in_fec!D44)</f>
        <v>0.52827277055129995</v>
      </c>
      <c r="E44" s="124">
        <f>IF(RES_hhdet_in_tes!E44=0,"",RES_hhdet_in_tes!E44/RES_hhdet_in_fec!E44)</f>
        <v>0.53459048791366115</v>
      </c>
      <c r="F44" s="124">
        <f>IF(RES_hhdet_in_tes!F44=0,"",RES_hhdet_in_tes!F44/RES_hhdet_in_fec!F44)</f>
        <v>0.5409703288031088</v>
      </c>
      <c r="G44" s="124">
        <f>IF(RES_hhdet_in_tes!G44=0,"",RES_hhdet_in_tes!G44/RES_hhdet_in_fec!G44)</f>
        <v>0.54745003033191708</v>
      </c>
      <c r="H44" s="124">
        <f>IF(RES_hhdet_in_tes!H44=0,"",RES_hhdet_in_tes!H44/RES_hhdet_in_fec!H44)</f>
        <v>0.55404810804944749</v>
      </c>
      <c r="I44" s="124">
        <f>IF(RES_hhdet_in_tes!I44=0,"",RES_hhdet_in_tes!I44/RES_hhdet_in_fec!I44)</f>
        <v>0.56089430777969806</v>
      </c>
      <c r="J44" s="124">
        <f>IF(RES_hhdet_in_tes!J44=0,"",RES_hhdet_in_tes!J44/RES_hhdet_in_fec!J44)</f>
        <v>0.56822557911828941</v>
      </c>
      <c r="K44" s="124">
        <f>IF(RES_hhdet_in_tes!K44=0,"",RES_hhdet_in_tes!K44/RES_hhdet_in_fec!K44)</f>
        <v>0.57606545248989227</v>
      </c>
      <c r="L44" s="124">
        <f>IF(RES_hhdet_in_tes!L44=0,"",RES_hhdet_in_tes!L44/RES_hhdet_in_fec!L44)</f>
        <v>0.58450186533041459</v>
      </c>
      <c r="M44" s="124">
        <f>IF(RES_hhdet_in_tes!M44=0,"",RES_hhdet_in_tes!M44/RES_hhdet_in_fec!M44)</f>
        <v>0.59806665754701172</v>
      </c>
      <c r="N44" s="124">
        <f>IF(RES_hhdet_in_tes!N44=0,"",RES_hhdet_in_tes!N44/RES_hhdet_in_fec!N44)</f>
        <v>0.61809048125880295</v>
      </c>
      <c r="O44" s="124">
        <f>IF(RES_hhdet_in_tes!O44=0,"",RES_hhdet_in_tes!O44/RES_hhdet_in_fec!O44)</f>
        <v>0.64527607746845006</v>
      </c>
      <c r="P44" s="124">
        <f>IF(RES_hhdet_in_tes!P44=0,"",RES_hhdet_in_tes!P44/RES_hhdet_in_fec!P44)</f>
        <v>0.67641895196517898</v>
      </c>
      <c r="Q44" s="124">
        <f>IF(RES_hhdet_in_tes!Q44=0,"",RES_hhdet_in_tes!Q44/RES_hhdet_in_fec!Q44)</f>
        <v>0.70215942691355593</v>
      </c>
      <c r="R44" s="124">
        <f>IF(RES_hhdet_in_tes!R44=0,"",RES_hhdet_in_tes!R44/RES_hhdet_in_fec!R44)</f>
        <v>0.71473879499150561</v>
      </c>
      <c r="S44" s="124">
        <f>IF(RES_hhdet_in_tes!S44=0,"",RES_hhdet_in_tes!S44/RES_hhdet_in_fec!S44)</f>
        <v>0.72372364372793341</v>
      </c>
      <c r="T44" s="124">
        <f>IF(RES_hhdet_in_tes!T44=0,"",RES_hhdet_in_tes!T44/RES_hhdet_in_fec!T44)</f>
        <v>0.73031180074531277</v>
      </c>
      <c r="U44" s="124">
        <f>IF(RES_hhdet_in_tes!U44=0,"",RES_hhdet_in_tes!U44/RES_hhdet_in_fec!U44)</f>
        <v>0.73544800218053952</v>
      </c>
      <c r="V44" s="124">
        <f>IF(RES_hhdet_in_tes!V44=0,"",RES_hhdet_in_tes!V44/RES_hhdet_in_fec!V44)</f>
        <v>0.73984538342734385</v>
      </c>
      <c r="W44" s="124">
        <f>IF(RES_hhdet_in_tes!W44=0,"",RES_hhdet_in_tes!W44/RES_hhdet_in_fec!W44)</f>
        <v>0.74275671965572598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0.51631159416508432</v>
      </c>
      <c r="D45" s="111">
        <f>IF(RES_hhdet_in_tes!D45=0,"",RES_hhdet_in_tes!D45/RES_hhdet_in_fec!D45)</f>
        <v>0.52251582743320801</v>
      </c>
      <c r="E45" s="111">
        <f>IF(RES_hhdet_in_tes!E45=0,"",RES_hhdet_in_tes!E45/RES_hhdet_in_fec!E45)</f>
        <v>0.5289402977955372</v>
      </c>
      <c r="F45" s="111">
        <f>IF(RES_hhdet_in_tes!F45=0,"",RES_hhdet_in_tes!F45/RES_hhdet_in_fec!F45)</f>
        <v>0.53533414950819014</v>
      </c>
      <c r="G45" s="111">
        <f>IF(RES_hhdet_in_tes!G45=0,"",RES_hhdet_in_tes!G45/RES_hhdet_in_fec!G45)</f>
        <v>0.54191573421431805</v>
      </c>
      <c r="H45" s="111">
        <f>IF(RES_hhdet_in_tes!H45=0,"",RES_hhdet_in_tes!H45/RES_hhdet_in_fec!H45)</f>
        <v>0.5486517516254763</v>
      </c>
      <c r="I45" s="111">
        <f>IF(RES_hhdet_in_tes!I45=0,"",RES_hhdet_in_tes!I45/RES_hhdet_in_fec!I45)</f>
        <v>0.55558936281404736</v>
      </c>
      <c r="J45" s="111">
        <f>IF(RES_hhdet_in_tes!J45=0,"",RES_hhdet_in_tes!J45/RES_hhdet_in_fec!J45)</f>
        <v>0.56293699341189518</v>
      </c>
      <c r="K45" s="111">
        <f>IF(RES_hhdet_in_tes!K45=0,"",RES_hhdet_in_tes!K45/RES_hhdet_in_fec!K45)</f>
        <v>0.57086365439315145</v>
      </c>
      <c r="L45" s="111">
        <f>IF(RES_hhdet_in_tes!L45=0,"",RES_hhdet_in_tes!L45/RES_hhdet_in_fec!L45)</f>
        <v>0.57940022565567484</v>
      </c>
      <c r="M45" s="111">
        <f>IF(RES_hhdet_in_tes!M45=0,"",RES_hhdet_in_tes!M45/RES_hhdet_in_fec!M45)</f>
        <v>0.59308443570309066</v>
      </c>
      <c r="N45" s="111">
        <f>IF(RES_hhdet_in_tes!N45=0,"",RES_hhdet_in_tes!N45/RES_hhdet_in_fec!N45)</f>
        <v>0.61323939419210893</v>
      </c>
      <c r="O45" s="111">
        <f>IF(RES_hhdet_in_tes!O45=0,"",RES_hhdet_in_tes!O45/RES_hhdet_in_fec!O45)</f>
        <v>0.64061388447572631</v>
      </c>
      <c r="P45" s="111">
        <f>IF(RES_hhdet_in_tes!P45=0,"",RES_hhdet_in_tes!P45/RES_hhdet_in_fec!P45)</f>
        <v>0.67199497133163577</v>
      </c>
      <c r="Q45" s="111">
        <f>IF(RES_hhdet_in_tes!Q45=0,"",RES_hhdet_in_tes!Q45/RES_hhdet_in_fec!Q45)</f>
        <v>0.69796607709697156</v>
      </c>
      <c r="R45" s="111">
        <f>IF(RES_hhdet_in_tes!R45=0,"",RES_hhdet_in_tes!R45/RES_hhdet_in_fec!R45)</f>
        <v>0.71066928959336861</v>
      </c>
      <c r="S45" s="111">
        <f>IF(RES_hhdet_in_tes!S45=0,"",RES_hhdet_in_tes!S45/RES_hhdet_in_fec!S45)</f>
        <v>0.71975828163820266</v>
      </c>
      <c r="T45" s="111">
        <f>IF(RES_hhdet_in_tes!T45=0,"",RES_hhdet_in_tes!T45/RES_hhdet_in_fec!T45)</f>
        <v>0.72641678470369409</v>
      </c>
      <c r="U45" s="111">
        <f>IF(RES_hhdet_in_tes!U45=0,"",RES_hhdet_in_tes!U45/RES_hhdet_in_fec!U45)</f>
        <v>0.73160346805710597</v>
      </c>
      <c r="V45" s="111">
        <f>IF(RES_hhdet_in_tes!V45=0,"",RES_hhdet_in_tes!V45/RES_hhdet_in_fec!V45)</f>
        <v>0.73610345214955231</v>
      </c>
      <c r="W45" s="111">
        <f>IF(RES_hhdet_in_tes!W45=0,"",RES_hhdet_in_tes!W45/RES_hhdet_in_fec!W45)</f>
        <v>0.73901162188474179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2.5802479381017775</v>
      </c>
      <c r="D47" s="124">
        <f>IF(RES_hhdet_in_tes!D47=0,"",RES_hhdet_in_tes!D47/RES_hhdet_in_fec!D47)</f>
        <v>2.6729000552589186</v>
      </c>
      <c r="E47" s="124">
        <f>IF(RES_hhdet_in_tes!E47=0,"",RES_hhdet_in_tes!E47/RES_hhdet_in_fec!E47)</f>
        <v>2.7665304511869349</v>
      </c>
      <c r="F47" s="124">
        <f>IF(RES_hhdet_in_tes!F47=0,"",RES_hhdet_in_tes!F47/RES_hhdet_in_fec!F47)</f>
        <v>2.8602614034708482</v>
      </c>
      <c r="G47" s="124">
        <f>IF(RES_hhdet_in_tes!G47=0,"",RES_hhdet_in_tes!G47/RES_hhdet_in_fec!G47)</f>
        <v>2.9548830317579724</v>
      </c>
      <c r="H47" s="124">
        <f>IF(RES_hhdet_in_tes!H47=0,"",RES_hhdet_in_tes!H47/RES_hhdet_in_fec!H47)</f>
        <v>3.0502935006597061</v>
      </c>
      <c r="I47" s="124">
        <f>IF(RES_hhdet_in_tes!I47=0,"",RES_hhdet_in_tes!I47/RES_hhdet_in_fec!I47)</f>
        <v>3.1466821585238853</v>
      </c>
      <c r="J47" s="124">
        <f>IF(RES_hhdet_in_tes!J47=0,"",RES_hhdet_in_tes!J47/RES_hhdet_in_fec!J47)</f>
        <v>3.2448366088275002</v>
      </c>
      <c r="K47" s="124">
        <f>IF(RES_hhdet_in_tes!K47=0,"",RES_hhdet_in_tes!K47/RES_hhdet_in_fec!K47)</f>
        <v>3.3454190853934609</v>
      </c>
      <c r="L47" s="124">
        <f>IF(RES_hhdet_in_tes!L47=0,"",RES_hhdet_in_tes!L47/RES_hhdet_in_fec!L47)</f>
        <v>3.4485933216566869</v>
      </c>
      <c r="M47" s="124">
        <f>IF(RES_hhdet_in_tes!M47=0,"",RES_hhdet_in_tes!M47/RES_hhdet_in_fec!M47)</f>
        <v>3.5718252248870086</v>
      </c>
      <c r="N47" s="124">
        <f>IF(RES_hhdet_in_tes!N47=0,"",RES_hhdet_in_tes!N47/RES_hhdet_in_fec!N47)</f>
        <v>3.7208306886416196</v>
      </c>
      <c r="O47" s="124">
        <f>IF(RES_hhdet_in_tes!O47=0,"",RES_hhdet_in_tes!O47/RES_hhdet_in_fec!O47)</f>
        <v>3.8987697321627293</v>
      </c>
      <c r="P47" s="124">
        <f>IF(RES_hhdet_in_tes!P47=0,"",RES_hhdet_in_tes!P47/RES_hhdet_in_fec!P47)</f>
        <v>4.0917407932836838</v>
      </c>
      <c r="Q47" s="124">
        <f>IF(RES_hhdet_in_tes!Q47=0,"",RES_hhdet_in_tes!Q47/RES_hhdet_in_fec!Q47)</f>
        <v>4.2575769558155763</v>
      </c>
      <c r="R47" s="124">
        <f>IF(RES_hhdet_in_tes!R47=0,"",RES_hhdet_in_tes!R47/RES_hhdet_in_fec!R47)</f>
        <v>4.361615634969092</v>
      </c>
      <c r="S47" s="124">
        <f>IF(RES_hhdet_in_tes!S47=0,"",RES_hhdet_in_tes!S47/RES_hhdet_in_fec!S47)</f>
        <v>4.4444253153382629</v>
      </c>
      <c r="T47" s="124">
        <f>IF(RES_hhdet_in_tes!T47=0,"",RES_hhdet_in_tes!T47/RES_hhdet_in_fec!T47)</f>
        <v>4.5136159556151618</v>
      </c>
      <c r="U47" s="124">
        <f>IF(RES_hhdet_in_tes!U47=0,"",RES_hhdet_in_tes!U47/RES_hhdet_in_fec!U47)</f>
        <v>4.576605157029352</v>
      </c>
      <c r="V47" s="124">
        <f>IF(RES_hhdet_in_tes!V47=0,"",RES_hhdet_in_tes!V47/RES_hhdet_in_fec!V47)</f>
        <v>4.6408295384211247</v>
      </c>
      <c r="W47" s="124">
        <f>IF(RES_hhdet_in_tes!W47=0,"",RES_hhdet_in_tes!W47/RES_hhdet_in_fec!W47)</f>
        <v>4.7037061049260407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2.5802479381017775</v>
      </c>
      <c r="D48" s="111">
        <f>IF(RES_hhdet_in_tes!D48=0,"",RES_hhdet_in_tes!D48/RES_hhdet_in_fec!D48)</f>
        <v>2.6729000552589186</v>
      </c>
      <c r="E48" s="111">
        <f>IF(RES_hhdet_in_tes!E48=0,"",RES_hhdet_in_tes!E48/RES_hhdet_in_fec!E48)</f>
        <v>2.7665304511869349</v>
      </c>
      <c r="F48" s="111">
        <f>IF(RES_hhdet_in_tes!F48=0,"",RES_hhdet_in_tes!F48/RES_hhdet_in_fec!F48)</f>
        <v>2.8602614034708482</v>
      </c>
      <c r="G48" s="111">
        <f>IF(RES_hhdet_in_tes!G48=0,"",RES_hhdet_in_tes!G48/RES_hhdet_in_fec!G48)</f>
        <v>2.9548830317579724</v>
      </c>
      <c r="H48" s="111">
        <f>IF(RES_hhdet_in_tes!H48=0,"",RES_hhdet_in_tes!H48/RES_hhdet_in_fec!H48)</f>
        <v>3.0502935006597061</v>
      </c>
      <c r="I48" s="111">
        <f>IF(RES_hhdet_in_tes!I48=0,"",RES_hhdet_in_tes!I48/RES_hhdet_in_fec!I48)</f>
        <v>3.1466821585238853</v>
      </c>
      <c r="J48" s="111">
        <f>IF(RES_hhdet_in_tes!J48=0,"",RES_hhdet_in_tes!J48/RES_hhdet_in_fec!J48)</f>
        <v>3.2448366088275002</v>
      </c>
      <c r="K48" s="111">
        <f>IF(RES_hhdet_in_tes!K48=0,"",RES_hhdet_in_tes!K48/RES_hhdet_in_fec!K48)</f>
        <v>3.3454190853934609</v>
      </c>
      <c r="L48" s="111">
        <f>IF(RES_hhdet_in_tes!L48=0,"",RES_hhdet_in_tes!L48/RES_hhdet_in_fec!L48)</f>
        <v>3.4485933216566869</v>
      </c>
      <c r="M48" s="111">
        <f>IF(RES_hhdet_in_tes!M48=0,"",RES_hhdet_in_tes!M48/RES_hhdet_in_fec!M48)</f>
        <v>3.5718252248870086</v>
      </c>
      <c r="N48" s="111">
        <f>IF(RES_hhdet_in_tes!N48=0,"",RES_hhdet_in_tes!N48/RES_hhdet_in_fec!N48)</f>
        <v>3.7208306886416196</v>
      </c>
      <c r="O48" s="111">
        <f>IF(RES_hhdet_in_tes!O48=0,"",RES_hhdet_in_tes!O48/RES_hhdet_in_fec!O48)</f>
        <v>3.8987697321627293</v>
      </c>
      <c r="P48" s="111">
        <f>IF(RES_hhdet_in_tes!P48=0,"",RES_hhdet_in_tes!P48/RES_hhdet_in_fec!P48)</f>
        <v>4.0917407932836838</v>
      </c>
      <c r="Q48" s="111">
        <f>IF(RES_hhdet_in_tes!Q48=0,"",RES_hhdet_in_tes!Q48/RES_hhdet_in_fec!Q48)</f>
        <v>4.2575769558155763</v>
      </c>
      <c r="R48" s="111">
        <f>IF(RES_hhdet_in_tes!R48=0,"",RES_hhdet_in_tes!R48/RES_hhdet_in_fec!R48)</f>
        <v>4.361615634969092</v>
      </c>
      <c r="S48" s="111">
        <f>IF(RES_hhdet_in_tes!S48=0,"",RES_hhdet_in_tes!S48/RES_hhdet_in_fec!S48)</f>
        <v>4.4444253153382629</v>
      </c>
      <c r="T48" s="111">
        <f>IF(RES_hhdet_in_tes!T48=0,"",RES_hhdet_in_tes!T48/RES_hhdet_in_fec!T48)</f>
        <v>4.5136159556151618</v>
      </c>
      <c r="U48" s="111">
        <f>IF(RES_hhdet_in_tes!U48=0,"",RES_hhdet_in_tes!U48/RES_hhdet_in_fec!U48)</f>
        <v>4.576605157029352</v>
      </c>
      <c r="V48" s="111">
        <f>IF(RES_hhdet_in_tes!V48=0,"",RES_hhdet_in_tes!V48/RES_hhdet_in_fec!V48)</f>
        <v>4.6408295384211247</v>
      </c>
      <c r="W48" s="111">
        <f>IF(RES_hhdet_in_tes!W48=0,"",RES_hhdet_in_tes!W48/RES_hhdet_in_fec!W48)</f>
        <v>4.7037061049260407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0.6697860416321002</v>
      </c>
      <c r="D49" s="124">
        <f>IF(RES_hhdet_in_tes!D49=0,"",RES_hhdet_in_tes!D49/RES_hhdet_in_fec!D49)</f>
        <v>0.6645405483557898</v>
      </c>
      <c r="E49" s="124">
        <f>IF(RES_hhdet_in_tes!E49=0,"",RES_hhdet_in_tes!E49/RES_hhdet_in_fec!E49)</f>
        <v>0.66454595241904146</v>
      </c>
      <c r="F49" s="124">
        <f>IF(RES_hhdet_in_tes!F49=0,"",RES_hhdet_in_tes!F49/RES_hhdet_in_fec!F49)</f>
        <v>0.65662129923341739</v>
      </c>
      <c r="G49" s="124">
        <f>IF(RES_hhdet_in_tes!G49=0,"",RES_hhdet_in_tes!G49/RES_hhdet_in_fec!G49)</f>
        <v>0.65903231588999778</v>
      </c>
      <c r="H49" s="124">
        <f>IF(RES_hhdet_in_tes!H49=0,"",RES_hhdet_in_tes!H49/RES_hhdet_in_fec!H49)</f>
        <v>0.66780428118291191</v>
      </c>
      <c r="I49" s="124">
        <f>IF(RES_hhdet_in_tes!I49=0,"",RES_hhdet_in_tes!I49/RES_hhdet_in_fec!I49)</f>
        <v>0.6599321705433866</v>
      </c>
      <c r="J49" s="124">
        <f>IF(RES_hhdet_in_tes!J49=0,"",RES_hhdet_in_tes!J49/RES_hhdet_in_fec!J49)</f>
        <v>0.63029340872708062</v>
      </c>
      <c r="K49" s="124">
        <f>IF(RES_hhdet_in_tes!K49=0,"",RES_hhdet_in_tes!K49/RES_hhdet_in_fec!K49)</f>
        <v>0.66792145348979293</v>
      </c>
      <c r="L49" s="124">
        <f>IF(RES_hhdet_in_tes!L49=0,"",RES_hhdet_in_tes!L49/RES_hhdet_in_fec!L49)</f>
        <v>0.65981630096054189</v>
      </c>
      <c r="M49" s="124">
        <f>IF(RES_hhdet_in_tes!M49=0,"",RES_hhdet_in_tes!M49/RES_hhdet_in_fec!M49)</f>
        <v>0.66262697059813147</v>
      </c>
      <c r="N49" s="124">
        <f>IF(RES_hhdet_in_tes!N49=0,"",RES_hhdet_in_tes!N49/RES_hhdet_in_fec!N49)</f>
        <v>0.66858306584167004</v>
      </c>
      <c r="O49" s="124">
        <f>IF(RES_hhdet_in_tes!O49=0,"",RES_hhdet_in_tes!O49/RES_hhdet_in_fec!O49)</f>
        <v>0.69005510894699384</v>
      </c>
      <c r="P49" s="124">
        <f>IF(RES_hhdet_in_tes!P49=0,"",RES_hhdet_in_tes!P49/RES_hhdet_in_fec!P49)</f>
        <v>0.72737258970247098</v>
      </c>
      <c r="Q49" s="124">
        <f>IF(RES_hhdet_in_tes!Q49=0,"",RES_hhdet_in_tes!Q49/RES_hhdet_in_fec!Q49)</f>
        <v>0.74865239960459673</v>
      </c>
      <c r="R49" s="124">
        <f>IF(RES_hhdet_in_tes!R49=0,"",RES_hhdet_in_tes!R49/RES_hhdet_in_fec!R49)</f>
        <v>0.75129203518607701</v>
      </c>
      <c r="S49" s="124">
        <f>IF(RES_hhdet_in_tes!S49=0,"",RES_hhdet_in_tes!S49/RES_hhdet_in_fec!S49)</f>
        <v>0.76204528504419411</v>
      </c>
      <c r="T49" s="124">
        <f>IF(RES_hhdet_in_tes!T49=0,"",RES_hhdet_in_tes!T49/RES_hhdet_in_fec!T49)</f>
        <v>0.76465871219107484</v>
      </c>
      <c r="U49" s="124">
        <f>IF(RES_hhdet_in_tes!U49=0,"",RES_hhdet_in_tes!U49/RES_hhdet_in_fec!U49)</f>
        <v>0.77117156877611315</v>
      </c>
      <c r="V49" s="124">
        <f>IF(RES_hhdet_in_tes!V49=0,"",RES_hhdet_in_tes!V49/RES_hhdet_in_fec!V49)</f>
        <v>0.78021947461910168</v>
      </c>
      <c r="W49" s="124">
        <f>IF(RES_hhdet_in_tes!W49=0,"",RES_hhdet_in_tes!W49/RES_hhdet_in_fec!W49)</f>
        <v>0.78878688281977827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0.53716772337415886</v>
      </c>
      <c r="D50" s="111">
        <f>IF(RES_hhdet_in_tes!D50=0,"",RES_hhdet_in_tes!D50/RES_hhdet_in_fec!D50)</f>
        <v>0.5391000225861533</v>
      </c>
      <c r="E50" s="111">
        <f>IF(RES_hhdet_in_tes!E50=0,"",RES_hhdet_in_tes!E50/RES_hhdet_in_fec!E50)</f>
        <v>0.5413522022030931</v>
      </c>
      <c r="F50" s="111">
        <f>IF(RES_hhdet_in_tes!F50=0,"",RES_hhdet_in_tes!F50/RES_hhdet_in_fec!F50)</f>
        <v>0.54364800187525264</v>
      </c>
      <c r="G50" s="111">
        <f>IF(RES_hhdet_in_tes!G50=0,"",RES_hhdet_in_tes!G50/RES_hhdet_in_fec!G50)</f>
        <v>0.54623839258530715</v>
      </c>
      <c r="H50" s="111">
        <f>IF(RES_hhdet_in_tes!H50=0,"",RES_hhdet_in_tes!H50/RES_hhdet_in_fec!H50)</f>
        <v>0.54909265868001667</v>
      </c>
      <c r="I50" s="111">
        <f>IF(RES_hhdet_in_tes!I50=0,"",RES_hhdet_in_tes!I50/RES_hhdet_in_fec!I50)</f>
        <v>0.55227263941684579</v>
      </c>
      <c r="J50" s="111">
        <f>IF(RES_hhdet_in_tes!J50=0,"",RES_hhdet_in_tes!J50/RES_hhdet_in_fec!J50)</f>
        <v>0.556031668406333</v>
      </c>
      <c r="K50" s="111">
        <f>IF(RES_hhdet_in_tes!K50=0,"",RES_hhdet_in_tes!K50/RES_hhdet_in_fec!K50)</f>
        <v>0.56058514585210051</v>
      </c>
      <c r="L50" s="111">
        <f>IF(RES_hhdet_in_tes!L50=0,"",RES_hhdet_in_tes!L50/RES_hhdet_in_fec!L50)</f>
        <v>0.56599070013957842</v>
      </c>
      <c r="M50" s="111">
        <f>IF(RES_hhdet_in_tes!M50=0,"",RES_hhdet_in_tes!M50/RES_hhdet_in_fec!M50)</f>
        <v>0.57735984733074286</v>
      </c>
      <c r="N50" s="111">
        <f>IF(RES_hhdet_in_tes!N50=0,"",RES_hhdet_in_tes!N50/RES_hhdet_in_fec!N50)</f>
        <v>0.59631497911015385</v>
      </c>
      <c r="O50" s="111">
        <f>IF(RES_hhdet_in_tes!O50=0,"",RES_hhdet_in_tes!O50/RES_hhdet_in_fec!O50)</f>
        <v>0.62421042481637534</v>
      </c>
      <c r="P50" s="111">
        <f>IF(RES_hhdet_in_tes!P50=0,"",RES_hhdet_in_tes!P50/RES_hhdet_in_fec!P50)</f>
        <v>0.65819976451629558</v>
      </c>
      <c r="Q50" s="111">
        <f>IF(RES_hhdet_in_tes!Q50=0,"",RES_hhdet_in_tes!Q50/RES_hhdet_in_fec!Q50)</f>
        <v>0.68906045206564914</v>
      </c>
      <c r="R50" s="111">
        <f>IF(RES_hhdet_in_tes!R50=0,"",RES_hhdet_in_tes!R50/RES_hhdet_in_fec!R50)</f>
        <v>0.70988764085312861</v>
      </c>
      <c r="S50" s="111">
        <f>IF(RES_hhdet_in_tes!S50=0,"",RES_hhdet_in_tes!S50/RES_hhdet_in_fec!S50)</f>
        <v>0.72995747732108618</v>
      </c>
      <c r="T50" s="111">
        <f>IF(RES_hhdet_in_tes!T50=0,"",RES_hhdet_in_tes!T50/RES_hhdet_in_fec!T50)</f>
        <v>0.74813393299016306</v>
      </c>
      <c r="U50" s="111">
        <f>IF(RES_hhdet_in_tes!U50=0,"",RES_hhdet_in_tes!U50/RES_hhdet_in_fec!U50)</f>
        <v>0.76328097938106421</v>
      </c>
      <c r="V50" s="111">
        <f>IF(RES_hhdet_in_tes!V50=0,"",RES_hhdet_in_tes!V50/RES_hhdet_in_fec!V50)</f>
        <v>0.77426258801446735</v>
      </c>
      <c r="W50" s="111">
        <f>IF(RES_hhdet_in_tes!W50=0,"",RES_hhdet_in_tes!W50/RES_hhdet_in_fec!W50)</f>
        <v>0.7794282063015866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0.72826939736281893</v>
      </c>
      <c r="F51" s="111">
        <f>IF(RES_hhdet_in_tes!F51=0,"",RES_hhdet_in_tes!F51/RES_hhdet_in_fec!F51)</f>
        <v>0.7421059713717153</v>
      </c>
      <c r="G51" s="111">
        <f>IF(RES_hhdet_in_tes!G51=0,"",RES_hhdet_in_tes!G51/RES_hhdet_in_fec!G51)</f>
        <v>0.74012758264635592</v>
      </c>
      <c r="H51" s="111">
        <f>IF(RES_hhdet_in_tes!H51=0,"",RES_hhdet_in_tes!H51/RES_hhdet_in_fec!H51)</f>
        <v>0.73956584229493649</v>
      </c>
      <c r="I51" s="111">
        <f>IF(RES_hhdet_in_tes!I51=0,"",RES_hhdet_in_tes!I51/RES_hhdet_in_fec!I51)</f>
        <v>0.73163840366262944</v>
      </c>
      <c r="J51" s="111">
        <f>IF(RES_hhdet_in_tes!J51=0,"",RES_hhdet_in_tes!J51/RES_hhdet_in_fec!J51)</f>
        <v>0.75593319452486551</v>
      </c>
      <c r="K51" s="111">
        <f>IF(RES_hhdet_in_tes!K51=0,"",RES_hhdet_in_tes!K51/RES_hhdet_in_fec!K51)</f>
        <v>0.75469819078355771</v>
      </c>
      <c r="L51" s="111">
        <f>IF(RES_hhdet_in_tes!L51=0,"",RES_hhdet_in_tes!L51/RES_hhdet_in_fec!L51)</f>
        <v>0.7577794802431187</v>
      </c>
      <c r="M51" s="111">
        <f>IF(RES_hhdet_in_tes!M51=0,"",RES_hhdet_in_tes!M51/RES_hhdet_in_fec!M51)</f>
        <v>0.77082359194441197</v>
      </c>
      <c r="N51" s="111" t="str">
        <f>IF(RES_hhdet_in_tes!N51=0,"",RES_hhdet_in_tes!N51/RES_hhdet_in_fec!N51)</f>
        <v/>
      </c>
      <c r="O51" s="111">
        <f>IF(RES_hhdet_in_tes!O51=0,"",RES_hhdet_in_tes!O51/RES_hhdet_in_fec!O51)</f>
        <v>0.82548169769483093</v>
      </c>
      <c r="P51" s="111">
        <f>IF(RES_hhdet_in_tes!P51=0,"",RES_hhdet_in_tes!P51/RES_hhdet_in_fec!P51)</f>
        <v>0.85246436871179276</v>
      </c>
      <c r="Q51" s="111">
        <f>IF(RES_hhdet_in_tes!Q51=0,"",RES_hhdet_in_tes!Q51/RES_hhdet_in_fec!Q51)</f>
        <v>0.86033761891374982</v>
      </c>
      <c r="R51" s="111">
        <f>IF(RES_hhdet_in_tes!R51=0,"",RES_hhdet_in_tes!R51/RES_hhdet_in_fec!R51)</f>
        <v>0.84999083383624108</v>
      </c>
      <c r="S51" s="111">
        <f>IF(RES_hhdet_in_tes!S51=0,"",RES_hhdet_in_tes!S51/RES_hhdet_in_fec!S51)</f>
        <v>0.85620403662549771</v>
      </c>
      <c r="T51" s="111">
        <f>IF(RES_hhdet_in_tes!T51=0,"",RES_hhdet_in_tes!T51/RES_hhdet_in_fec!T51)</f>
        <v>0.87402869769496827</v>
      </c>
      <c r="U51" s="111">
        <f>IF(RES_hhdet_in_tes!U51=0,"",RES_hhdet_in_tes!U51/RES_hhdet_in_fec!U51)</f>
        <v>0.88115498719152985</v>
      </c>
      <c r="V51" s="111">
        <f>IF(RES_hhdet_in_tes!V51=0,"",RES_hhdet_in_tes!V51/RES_hhdet_in_fec!V51)</f>
        <v>0.90024374725257961</v>
      </c>
      <c r="W51" s="111">
        <f>IF(RES_hhdet_in_tes!W51=0,"",RES_hhdet_in_tes!W51/RES_hhdet_in_fec!W51)</f>
        <v>0.89669266768591793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0.5413522022030931</v>
      </c>
      <c r="F52" s="112">
        <f>IF(RES_hhdet_in_tes!F52=0,"",RES_hhdet_in_tes!F52/RES_hhdet_in_fec!F52)</f>
        <v>0.54364800187525264</v>
      </c>
      <c r="G52" s="112">
        <f>IF(RES_hhdet_in_tes!G52=0,"",RES_hhdet_in_tes!G52/RES_hhdet_in_fec!G52)</f>
        <v>0.54623839258530715</v>
      </c>
      <c r="H52" s="112">
        <f>IF(RES_hhdet_in_tes!H52=0,"",RES_hhdet_in_tes!H52/RES_hhdet_in_fec!H52)</f>
        <v>0.54909265868001667</v>
      </c>
      <c r="I52" s="112">
        <f>IF(RES_hhdet_in_tes!I52=0,"",RES_hhdet_in_tes!I52/RES_hhdet_in_fec!I52)</f>
        <v>0.55227263941684579</v>
      </c>
      <c r="J52" s="112">
        <f>IF(RES_hhdet_in_tes!J52=0,"",RES_hhdet_in_tes!J52/RES_hhdet_in_fec!J52)</f>
        <v>0.556031668406333</v>
      </c>
      <c r="K52" s="112">
        <f>IF(RES_hhdet_in_tes!K52=0,"",RES_hhdet_in_tes!K52/RES_hhdet_in_fec!K52)</f>
        <v>0.56058514585210051</v>
      </c>
      <c r="L52" s="112">
        <f>IF(RES_hhdet_in_tes!L52=0,"",RES_hhdet_in_tes!L52/RES_hhdet_in_fec!L52)</f>
        <v>0.56599070013957842</v>
      </c>
      <c r="M52" s="112">
        <f>IF(RES_hhdet_in_tes!M52=0,"",RES_hhdet_in_tes!M52/RES_hhdet_in_fec!M52)</f>
        <v>0.57735984733074286</v>
      </c>
      <c r="N52" s="112" t="str">
        <f>IF(RES_hhdet_in_tes!N52=0,"",RES_hhdet_in_tes!N52/RES_hhdet_in_fec!N52)</f>
        <v/>
      </c>
      <c r="O52" s="112">
        <f>IF(RES_hhdet_in_tes!O52=0,"",RES_hhdet_in_tes!O52/RES_hhdet_in_fec!O52)</f>
        <v>0.62421042481637534</v>
      </c>
      <c r="P52" s="112">
        <f>IF(RES_hhdet_in_tes!P52=0,"",RES_hhdet_in_tes!P52/RES_hhdet_in_fec!P52)</f>
        <v>0.65819976451629558</v>
      </c>
      <c r="Q52" s="112">
        <f>IF(RES_hhdet_in_tes!Q52=0,"",RES_hhdet_in_tes!Q52/RES_hhdet_in_fec!Q52)</f>
        <v>0.68906045206564914</v>
      </c>
      <c r="R52" s="112">
        <f>IF(RES_hhdet_in_tes!R52=0,"",RES_hhdet_in_tes!R52/RES_hhdet_in_fec!R52)</f>
        <v>0.70988764085312861</v>
      </c>
      <c r="S52" s="112">
        <f>IF(RES_hhdet_in_tes!S52=0,"",RES_hhdet_in_tes!S52/RES_hhdet_in_fec!S52)</f>
        <v>0.72995747732108618</v>
      </c>
      <c r="T52" s="112">
        <f>IF(RES_hhdet_in_tes!T52=0,"",RES_hhdet_in_tes!T52/RES_hhdet_in_fec!T52)</f>
        <v>0.74813393299016306</v>
      </c>
      <c r="U52" s="112">
        <f>IF(RES_hhdet_in_tes!U52=0,"",RES_hhdet_in_tes!U52/RES_hhdet_in_fec!U52)</f>
        <v>0.7632809793810641</v>
      </c>
      <c r="V52" s="112">
        <f>IF(RES_hhdet_in_tes!V52=0,"",RES_hhdet_in_tes!V52/RES_hhdet_in_fec!V52)</f>
        <v>0.77426258801446735</v>
      </c>
      <c r="W52" s="112">
        <f>IF(RES_hhdet_in_tes!W52=0,"",RES_hhdet_in_tes!W52/RES_hhdet_in_fec!W52)</f>
        <v>0.7794282063015866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 t="str">
        <f>IF(RES_hhdet_in_tes!N53=0,"",RES_hhdet_in_tes!N53/RES_hhdet_in_fec!N53)</f>
        <v/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0.66823870850367606</v>
      </c>
      <c r="D54" s="112">
        <f>IF(RES_hhdet_in_tes!D54=0,"",RES_hhdet_in_tes!D54/RES_hhdet_in_fec!D54)</f>
        <v>0.66939543206724128</v>
      </c>
      <c r="E54" s="112">
        <f>IF(RES_hhdet_in_tes!E54=0,"",RES_hhdet_in_tes!E54/RES_hhdet_in_fec!E54)</f>
        <v>0.67064112403150444</v>
      </c>
      <c r="F54" s="112">
        <f>IF(RES_hhdet_in_tes!F54=0,"",RES_hhdet_in_tes!F54/RES_hhdet_in_fec!F54)</f>
        <v>0.67189878200492814</v>
      </c>
      <c r="G54" s="112">
        <f>IF(RES_hhdet_in_tes!G54=0,"",RES_hhdet_in_tes!G54/RES_hhdet_in_fec!G54)</f>
        <v>0.67323908778732133</v>
      </c>
      <c r="H54" s="112">
        <f>IF(RES_hhdet_in_tes!H54=0,"",RES_hhdet_in_tes!H54/RES_hhdet_in_fec!H54)</f>
        <v>0.67465411889924076</v>
      </c>
      <c r="I54" s="112">
        <f>IF(RES_hhdet_in_tes!I54=0,"",RES_hhdet_in_tes!I54/RES_hhdet_in_fec!I54)</f>
        <v>0.67616228398818667</v>
      </c>
      <c r="J54" s="112">
        <f>IF(RES_hhdet_in_tes!J54=0,"",RES_hhdet_in_tes!J54/RES_hhdet_in_fec!J54)</f>
        <v>0.67783726993206983</v>
      </c>
      <c r="K54" s="112">
        <f>IF(RES_hhdet_in_tes!K54=0,"",RES_hhdet_in_tes!K54/RES_hhdet_in_fec!K54)</f>
        <v>0.67974437806400334</v>
      </c>
      <c r="L54" s="112">
        <f>IF(RES_hhdet_in_tes!L54=0,"",RES_hhdet_in_tes!L54/RES_hhdet_in_fec!L54)</f>
        <v>0.68190646301811697</v>
      </c>
      <c r="M54" s="112">
        <f>IF(RES_hhdet_in_tes!M54=0,"",RES_hhdet_in_tes!M54/RES_hhdet_in_fec!M54)</f>
        <v>0.68582165896180436</v>
      </c>
      <c r="N54" s="112">
        <f>IF(RES_hhdet_in_tes!N54=0,"",RES_hhdet_in_tes!N54/RES_hhdet_in_fec!N54)</f>
        <v>0.69214822353992966</v>
      </c>
      <c r="O54" s="112">
        <f>IF(RES_hhdet_in_tes!O54=0,"",RES_hhdet_in_tes!O54/RES_hhdet_in_fec!O54)</f>
        <v>0.70173029539029919</v>
      </c>
      <c r="P54" s="112">
        <f>IF(RES_hhdet_in_tes!P54=0,"",RES_hhdet_in_tes!P54/RES_hhdet_in_fec!P54)</f>
        <v>0.71419534081380354</v>
      </c>
      <c r="Q54" s="112">
        <f>IF(RES_hhdet_in_tes!Q54=0,"",RES_hhdet_in_tes!Q54/RES_hhdet_in_fec!Q54)</f>
        <v>0.72642654823904262</v>
      </c>
      <c r="R54" s="112">
        <f>IF(RES_hhdet_in_tes!R54=0,"",RES_hhdet_in_tes!R54/RES_hhdet_in_fec!R54)</f>
        <v>0.73519455871118544</v>
      </c>
      <c r="S54" s="112">
        <f>IF(RES_hhdet_in_tes!S54=0,"",RES_hhdet_in_tes!S54/RES_hhdet_in_fec!S54)</f>
        <v>0.74387612991543484</v>
      </c>
      <c r="T54" s="112">
        <f>IF(RES_hhdet_in_tes!T54=0,"",RES_hhdet_in_tes!T54/RES_hhdet_in_fec!T54)</f>
        <v>0.75228922543027654</v>
      </c>
      <c r="U54" s="112">
        <f>IF(RES_hhdet_in_tes!U54=0,"",RES_hhdet_in_tes!U54/RES_hhdet_in_fec!U54)</f>
        <v>0.76019224916681638</v>
      </c>
      <c r="V54" s="112">
        <f>IF(RES_hhdet_in_tes!V54=0,"",RES_hhdet_in_tes!V54/RES_hhdet_in_fec!V54)</f>
        <v>0.76721454435222081</v>
      </c>
      <c r="W54" s="112">
        <f>IF(RES_hhdet_in_tes!W54=0,"",RES_hhdet_in_tes!W54/RES_hhdet_in_fec!W54)</f>
        <v>0.77274244823690308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0.826332253311716</v>
      </c>
      <c r="D55" s="113">
        <f>IF(RES_hhdet_in_tes!D55=0,"",RES_hhdet_in_tes!D55/RES_hhdet_in_fec!D55)</f>
        <v>0.82382787009744596</v>
      </c>
      <c r="E55" s="113">
        <f>IF(RES_hhdet_in_tes!E55=0,"",RES_hhdet_in_tes!E55/RES_hhdet_in_fec!E55)</f>
        <v>0.82216352680607141</v>
      </c>
      <c r="F55" s="113">
        <f>IF(RES_hhdet_in_tes!F55=0,"",RES_hhdet_in_tes!F55/RES_hhdet_in_fec!F55)</f>
        <v>0.83184459856765547</v>
      </c>
      <c r="G55" s="113">
        <f>IF(RES_hhdet_in_tes!G55=0,"",RES_hhdet_in_tes!G55/RES_hhdet_in_fec!G55)</f>
        <v>0.82977937629470311</v>
      </c>
      <c r="H55" s="113">
        <f>IF(RES_hhdet_in_tes!H55=0,"",RES_hhdet_in_tes!H55/RES_hhdet_in_fec!H55)</f>
        <v>0.82863716327326697</v>
      </c>
      <c r="I55" s="113">
        <f>IF(RES_hhdet_in_tes!I55=0,"",RES_hhdet_in_tes!I55/RES_hhdet_in_fec!I55)</f>
        <v>0.82183877189161147</v>
      </c>
      <c r="J55" s="113">
        <f>IF(RES_hhdet_in_tes!J55=0,"",RES_hhdet_in_tes!J55/RES_hhdet_in_fec!J55)</f>
        <v>0.83892501430981603</v>
      </c>
      <c r="K55" s="113">
        <f>IF(RES_hhdet_in_tes!K55=0,"",RES_hhdet_in_tes!K55/RES_hhdet_in_fec!K55)</f>
        <v>0.83656900430653425</v>
      </c>
      <c r="L55" s="113">
        <f>IF(RES_hhdet_in_tes!L55=0,"",RES_hhdet_in_tes!L55/RES_hhdet_in_fec!L55)</f>
        <v>0.8372029526119863</v>
      </c>
      <c r="M55" s="113">
        <f>IF(RES_hhdet_in_tes!M55=0,"",RES_hhdet_in_tes!M55/RES_hhdet_in_fec!M55)</f>
        <v>0.8432064014619105</v>
      </c>
      <c r="N55" s="113">
        <f>IF(RES_hhdet_in_tes!N55=0,"",RES_hhdet_in_tes!N55/RES_hhdet_in_fec!N55)</f>
        <v>0.84429061991792875</v>
      </c>
      <c r="O55" s="113">
        <f>IF(RES_hhdet_in_tes!O55=0,"",RES_hhdet_in_tes!O55/RES_hhdet_in_fec!O55)</f>
        <v>0.87010527590755626</v>
      </c>
      <c r="P55" s="113">
        <f>IF(RES_hhdet_in_tes!P55=0,"",RES_hhdet_in_tes!P55/RES_hhdet_in_fec!P55)</f>
        <v>0.88232012105106883</v>
      </c>
      <c r="Q55" s="113">
        <f>IF(RES_hhdet_in_tes!Q55=0,"",RES_hhdet_in_tes!Q55/RES_hhdet_in_fec!Q55)</f>
        <v>0.88080609228063567</v>
      </c>
      <c r="R55" s="113">
        <f>IF(RES_hhdet_in_tes!R55=0,"",RES_hhdet_in_tes!R55/RES_hhdet_in_fec!R55)</f>
        <v>0.86538205589618888</v>
      </c>
      <c r="S55" s="113">
        <f>IF(RES_hhdet_in_tes!S55=0,"",RES_hhdet_in_tes!S55/RES_hhdet_in_fec!S55)</f>
        <v>0.86479063631771058</v>
      </c>
      <c r="T55" s="113">
        <f>IF(RES_hhdet_in_tes!T55=0,"",RES_hhdet_in_tes!T55/RES_hhdet_in_fec!T55)</f>
        <v>0.87640318604114908</v>
      </c>
      <c r="U55" s="113">
        <f>IF(RES_hhdet_in_tes!U55=0,"",RES_hhdet_in_tes!U55/RES_hhdet_in_fec!U55)</f>
        <v>0.87930147176878326</v>
      </c>
      <c r="V55" s="113">
        <f>IF(RES_hhdet_in_tes!V55=0,"",RES_hhdet_in_tes!V55/RES_hhdet_in_fec!V55)</f>
        <v>0.89656110259440513</v>
      </c>
      <c r="W55" s="113">
        <f>IF(RES_hhdet_in_tes!W55=0,"",RES_hhdet_in_tes!W55/RES_hhdet_in_fec!W55)</f>
        <v>0.89313244926948809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0.66823870850367606</v>
      </c>
      <c r="D56" s="111">
        <f>IF(RES_hhdet_in_tes!D56=0,"",RES_hhdet_in_tes!D56/RES_hhdet_in_fec!D56)</f>
        <v>0.66939543206724128</v>
      </c>
      <c r="E56" s="111">
        <f>IF(RES_hhdet_in_tes!E56=0,"",RES_hhdet_in_tes!E56/RES_hhdet_in_fec!E56)</f>
        <v>0.67064112403150444</v>
      </c>
      <c r="F56" s="111">
        <f>IF(RES_hhdet_in_tes!F56=0,"",RES_hhdet_in_tes!F56/RES_hhdet_in_fec!F56)</f>
        <v>0.67189878200492814</v>
      </c>
      <c r="G56" s="111">
        <f>IF(RES_hhdet_in_tes!G56=0,"",RES_hhdet_in_tes!G56/RES_hhdet_in_fec!G56)</f>
        <v>0.67323908778732133</v>
      </c>
      <c r="H56" s="111">
        <f>IF(RES_hhdet_in_tes!H56=0,"",RES_hhdet_in_tes!H56/RES_hhdet_in_fec!H56)</f>
        <v>0.67465411889924076</v>
      </c>
      <c r="I56" s="111">
        <f>IF(RES_hhdet_in_tes!I56=0,"",RES_hhdet_in_tes!I56/RES_hhdet_in_fec!I56)</f>
        <v>0.67616228398818667</v>
      </c>
      <c r="J56" s="111">
        <f>IF(RES_hhdet_in_tes!J56=0,"",RES_hhdet_in_tes!J56/RES_hhdet_in_fec!J56)</f>
        <v>0.67783726993206972</v>
      </c>
      <c r="K56" s="111">
        <f>IF(RES_hhdet_in_tes!K56=0,"",RES_hhdet_in_tes!K56/RES_hhdet_in_fec!K56)</f>
        <v>0.67974437806400334</v>
      </c>
      <c r="L56" s="111">
        <f>IF(RES_hhdet_in_tes!L56=0,"",RES_hhdet_in_tes!L56/RES_hhdet_in_fec!L56)</f>
        <v>0.68190646301811697</v>
      </c>
      <c r="M56" s="111">
        <f>IF(RES_hhdet_in_tes!M56=0,"",RES_hhdet_in_tes!M56/RES_hhdet_in_fec!M56)</f>
        <v>0.68582165896180447</v>
      </c>
      <c r="N56" s="111">
        <f>IF(RES_hhdet_in_tes!N56=0,"",RES_hhdet_in_tes!N56/RES_hhdet_in_fec!N56)</f>
        <v>0.69214822353992977</v>
      </c>
      <c r="O56" s="111">
        <f>IF(RES_hhdet_in_tes!O56=0,"",RES_hhdet_in_tes!O56/RES_hhdet_in_fec!O56)</f>
        <v>0.70173029539029907</v>
      </c>
      <c r="P56" s="111">
        <f>IF(RES_hhdet_in_tes!P56=0,"",RES_hhdet_in_tes!P56/RES_hhdet_in_fec!P56)</f>
        <v>0.71419534081380354</v>
      </c>
      <c r="Q56" s="111">
        <f>IF(RES_hhdet_in_tes!Q56=0,"",RES_hhdet_in_tes!Q56/RES_hhdet_in_fec!Q56)</f>
        <v>0.72642654823904262</v>
      </c>
      <c r="R56" s="111">
        <f>IF(RES_hhdet_in_tes!R56=0,"",RES_hhdet_in_tes!R56/RES_hhdet_in_fec!R56)</f>
        <v>0.73519455871118544</v>
      </c>
      <c r="S56" s="111">
        <f>IF(RES_hhdet_in_tes!S56=0,"",RES_hhdet_in_tes!S56/RES_hhdet_in_fec!S56)</f>
        <v>0.74387612991543484</v>
      </c>
      <c r="T56" s="111">
        <f>IF(RES_hhdet_in_tes!T56=0,"",RES_hhdet_in_tes!T56/RES_hhdet_in_fec!T56)</f>
        <v>0.75228922543027665</v>
      </c>
      <c r="U56" s="111">
        <f>IF(RES_hhdet_in_tes!U56=0,"",RES_hhdet_in_tes!U56/RES_hhdet_in_fec!U56)</f>
        <v>0.76019224916681638</v>
      </c>
      <c r="V56" s="111">
        <f>IF(RES_hhdet_in_tes!V56=0,"",RES_hhdet_in_tes!V56/RES_hhdet_in_fec!V56)</f>
        <v>0.76721454435222081</v>
      </c>
      <c r="W56" s="111">
        <f>IF(RES_hhdet_in_tes!W56=0,"",RES_hhdet_in_tes!W56/RES_hhdet_in_fec!W56)</f>
        <v>0.77274244823690308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0.75953024679043113</v>
      </c>
      <c r="D58" s="124">
        <f>IF(RES_hhdet_in_tes!D58=0,"",RES_hhdet_in_tes!D58/RES_hhdet_in_fec!D58)</f>
        <v>0.75941610219184374</v>
      </c>
      <c r="E58" s="124">
        <f>IF(RES_hhdet_in_tes!E58=0,"",RES_hhdet_in_tes!E58/RES_hhdet_in_fec!E58)</f>
        <v>0.76116870635526057</v>
      </c>
      <c r="F58" s="124">
        <f>IF(RES_hhdet_in_tes!F58=0,"",RES_hhdet_in_tes!F58/RES_hhdet_in_fec!F58)</f>
        <v>0.76170569126512533</v>
      </c>
      <c r="G58" s="124">
        <f>IF(RES_hhdet_in_tes!G58=0,"",RES_hhdet_in_tes!G58/RES_hhdet_in_fec!G58)</f>
        <v>0.76325850895502012</v>
      </c>
      <c r="H58" s="124">
        <f>IF(RES_hhdet_in_tes!H58=0,"",RES_hhdet_in_tes!H58/RES_hhdet_in_fec!H58)</f>
        <v>0.76165336224357383</v>
      </c>
      <c r="I58" s="124">
        <f>IF(RES_hhdet_in_tes!I58=0,"",RES_hhdet_in_tes!I58/RES_hhdet_in_fec!I58)</f>
        <v>0.76059786252892447</v>
      </c>
      <c r="J58" s="124">
        <f>IF(RES_hhdet_in_tes!J58=0,"",RES_hhdet_in_tes!J58/RES_hhdet_in_fec!J58)</f>
        <v>0.76325946715685467</v>
      </c>
      <c r="K58" s="124">
        <f>IF(RES_hhdet_in_tes!K58=0,"",RES_hhdet_in_tes!K58/RES_hhdet_in_fec!K58)</f>
        <v>0.76349215093010825</v>
      </c>
      <c r="L58" s="124">
        <f>IF(RES_hhdet_in_tes!L58=0,"",RES_hhdet_in_tes!L58/RES_hhdet_in_fec!L58)</f>
        <v>0.76841436136939334</v>
      </c>
      <c r="M58" s="124">
        <f>IF(RES_hhdet_in_tes!M58=0,"",RES_hhdet_in_tes!M58/RES_hhdet_in_fec!M58)</f>
        <v>0.76925168119642362</v>
      </c>
      <c r="N58" s="124">
        <f>IF(RES_hhdet_in_tes!N58=0,"",RES_hhdet_in_tes!N58/RES_hhdet_in_fec!N58)</f>
        <v>0.77329115506782542</v>
      </c>
      <c r="O58" s="124">
        <f>IF(RES_hhdet_in_tes!O58=0,"",RES_hhdet_in_tes!O58/RES_hhdet_in_fec!O58)</f>
        <v>0.77776891788447</v>
      </c>
      <c r="P58" s="124">
        <f>IF(RES_hhdet_in_tes!P58=0,"",RES_hhdet_in_tes!P58/RES_hhdet_in_fec!P58)</f>
        <v>0.77976869464175025</v>
      </c>
      <c r="Q58" s="124">
        <f>IF(RES_hhdet_in_tes!Q58=0,"",RES_hhdet_in_tes!Q58/RES_hhdet_in_fec!Q58)</f>
        <v>0.78972374197531625</v>
      </c>
      <c r="R58" s="124">
        <f>IF(RES_hhdet_in_tes!R58=0,"",RES_hhdet_in_tes!R58/RES_hhdet_in_fec!R58)</f>
        <v>0.79720219251829949</v>
      </c>
      <c r="S58" s="124">
        <f>IF(RES_hhdet_in_tes!S58=0,"",RES_hhdet_in_tes!S58/RES_hhdet_in_fec!S58)</f>
        <v>0.81009943460613021</v>
      </c>
      <c r="T58" s="124">
        <f>IF(RES_hhdet_in_tes!T58=0,"",RES_hhdet_in_tes!T58/RES_hhdet_in_fec!T58)</f>
        <v>0.82544264667571809</v>
      </c>
      <c r="U58" s="124">
        <f>IF(RES_hhdet_in_tes!U58=0,"",RES_hhdet_in_tes!U58/RES_hhdet_in_fec!U58)</f>
        <v>0.83807733592674094</v>
      </c>
      <c r="V58" s="124">
        <f>IF(RES_hhdet_in_tes!V58=0,"",RES_hhdet_in_tes!V58/RES_hhdet_in_fec!V58)</f>
        <v>0.85599683044864916</v>
      </c>
      <c r="W58" s="124">
        <f>IF(RES_hhdet_in_tes!W58=0,"",RES_hhdet_in_tes!W58/RES_hhdet_in_fec!W58)</f>
        <v>0.85984900118872809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0.61411909971580014</v>
      </c>
      <c r="D59" s="111">
        <f>IF(RES_hhdet_in_tes!D59=0,"",RES_hhdet_in_tes!D59/RES_hhdet_in_fec!D59)</f>
        <v>0.61427843669727844</v>
      </c>
      <c r="E59" s="111">
        <f>IF(RES_hhdet_in_tes!E59=0,"",RES_hhdet_in_tes!E59/RES_hhdet_in_fec!E59)</f>
        <v>0.61443552654173073</v>
      </c>
      <c r="F59" s="111">
        <f>IF(RES_hhdet_in_tes!F59=0,"",RES_hhdet_in_tes!F59/RES_hhdet_in_fec!F59)</f>
        <v>0.61459230995840686</v>
      </c>
      <c r="G59" s="111">
        <f>IF(RES_hhdet_in_tes!G59=0,"",RES_hhdet_in_tes!G59/RES_hhdet_in_fec!G59)</f>
        <v>0.61474702389405667</v>
      </c>
      <c r="H59" s="111">
        <f>IF(RES_hhdet_in_tes!H59=0,"",RES_hhdet_in_tes!H59/RES_hhdet_in_fec!H59)</f>
        <v>0.61489988412395302</v>
      </c>
      <c r="I59" s="111">
        <f>IF(RES_hhdet_in_tes!I59=0,"",RES_hhdet_in_tes!I59/RES_hhdet_in_fec!I59)</f>
        <v>0.61505045623172361</v>
      </c>
      <c r="J59" s="111">
        <f>IF(RES_hhdet_in_tes!J59=0,"",RES_hhdet_in_tes!J59/RES_hhdet_in_fec!J59)</f>
        <v>0.61519696056682627</v>
      </c>
      <c r="K59" s="111">
        <f>IF(RES_hhdet_in_tes!K59=0,"",RES_hhdet_in_tes!K59/RES_hhdet_in_fec!K59)</f>
        <v>0.61533788395819611</v>
      </c>
      <c r="L59" s="111">
        <f>IF(RES_hhdet_in_tes!L59=0,"",RES_hhdet_in_tes!L59/RES_hhdet_in_fec!L59)</f>
        <v>0.61547282157053629</v>
      </c>
      <c r="M59" s="111">
        <f>IF(RES_hhdet_in_tes!M59=0,"",RES_hhdet_in_tes!M59/RES_hhdet_in_fec!M59)</f>
        <v>0.61554543587135724</v>
      </c>
      <c r="N59" s="111">
        <f>IF(RES_hhdet_in_tes!N59=0,"",RES_hhdet_in_tes!N59/RES_hhdet_in_fec!N59)</f>
        <v>0.61554543587135724</v>
      </c>
      <c r="O59" s="111">
        <f>IF(RES_hhdet_in_tes!O59=0,"",RES_hhdet_in_tes!O59/RES_hhdet_in_fec!O59)</f>
        <v>0.61554543587135724</v>
      </c>
      <c r="P59" s="111">
        <f>IF(RES_hhdet_in_tes!P59=0,"",RES_hhdet_in_tes!P59/RES_hhdet_in_fec!P59)</f>
        <v>0.61554543587135724</v>
      </c>
      <c r="Q59" s="111">
        <f>IF(RES_hhdet_in_tes!Q59=0,"",RES_hhdet_in_tes!Q59/RES_hhdet_in_fec!Q59)</f>
        <v>0.61554543587135724</v>
      </c>
      <c r="R59" s="111">
        <f>IF(RES_hhdet_in_tes!R59=0,"",RES_hhdet_in_tes!R59/RES_hhdet_in_fec!R59)</f>
        <v>0.6160041911291313</v>
      </c>
      <c r="S59" s="111">
        <f>IF(RES_hhdet_in_tes!S59=0,"",RES_hhdet_in_tes!S59/RES_hhdet_in_fec!S59)</f>
        <v>0.61675435991773619</v>
      </c>
      <c r="T59" s="111">
        <f>IF(RES_hhdet_in_tes!T59=0,"",RES_hhdet_in_tes!T59/RES_hhdet_in_fec!T59)</f>
        <v>0.61762955683777476</v>
      </c>
      <c r="U59" s="111">
        <f>IF(RES_hhdet_in_tes!U59=0,"",RES_hhdet_in_tes!U59/RES_hhdet_in_fec!U59)</f>
        <v>0.61853601079067211</v>
      </c>
      <c r="V59" s="111">
        <f>IF(RES_hhdet_in_tes!V59=0,"",RES_hhdet_in_tes!V59/RES_hhdet_in_fec!V59)</f>
        <v>0.61937995067785234</v>
      </c>
      <c r="W59" s="111">
        <f>IF(RES_hhdet_in_tes!W59=0,"",RES_hhdet_in_tes!W59/RES_hhdet_in_fec!W59)</f>
        <v>0.62016137649931513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0.76827466340404826</v>
      </c>
      <c r="D60" s="45">
        <f>IF(RES_hhdet_in_tes!D60=0,"",RES_hhdet_in_tes!D60/RES_hhdet_in_fec!D60)</f>
        <v>0.76964317349952116</v>
      </c>
      <c r="E60" s="45">
        <f>IF(RES_hhdet_in_tes!E60=0,"",RES_hhdet_in_tes!E60/RES_hhdet_in_fec!E60)</f>
        <v>0.7710622877813067</v>
      </c>
      <c r="F60" s="45">
        <f>IF(RES_hhdet_in_tes!F60=0,"",RES_hhdet_in_tes!F60/RES_hhdet_in_fec!F60)</f>
        <v>0.77248830263395341</v>
      </c>
      <c r="G60" s="45">
        <f>IF(RES_hhdet_in_tes!G60=0,"",RES_hhdet_in_tes!G60/RES_hhdet_in_fec!G60)</f>
        <v>0.77396092096570401</v>
      </c>
      <c r="H60" s="45">
        <f>IF(RES_hhdet_in_tes!H60=0,"",RES_hhdet_in_tes!H60/RES_hhdet_in_fec!H60)</f>
        <v>0.77547528364603635</v>
      </c>
      <c r="I60" s="45">
        <f>IF(RES_hhdet_in_tes!I60=0,"",RES_hhdet_in_tes!I60/RES_hhdet_in_fec!I60)</f>
        <v>0.77704117347270163</v>
      </c>
      <c r="J60" s="45">
        <f>IF(RES_hhdet_in_tes!J60=0,"",RES_hhdet_in_tes!J60/RES_hhdet_in_fec!J60)</f>
        <v>0.77869866711507019</v>
      </c>
      <c r="K60" s="45">
        <f>IF(RES_hhdet_in_tes!K60=0,"",RES_hhdet_in_tes!K60/RES_hhdet_in_fec!K60)</f>
        <v>0.78048184028352385</v>
      </c>
      <c r="L60" s="45">
        <f>IF(RES_hhdet_in_tes!L60=0,"",RES_hhdet_in_tes!L60/RES_hhdet_in_fec!L60)</f>
        <v>0.78239980962762323</v>
      </c>
      <c r="M60" s="45">
        <f>IF(RES_hhdet_in_tes!M60=0,"",RES_hhdet_in_tes!M60/RES_hhdet_in_fec!M60)</f>
        <v>0.78500926881314426</v>
      </c>
      <c r="N60" s="45">
        <f>IF(RES_hhdet_in_tes!N60=0,"",RES_hhdet_in_tes!N60/RES_hhdet_in_fec!N60)</f>
        <v>0.78846807038615319</v>
      </c>
      <c r="O60" s="45">
        <f>IF(RES_hhdet_in_tes!O60=0,"",RES_hhdet_in_tes!O60/RES_hhdet_in_fec!O60)</f>
        <v>0.79316002952497777</v>
      </c>
      <c r="P60" s="45">
        <f>IF(RES_hhdet_in_tes!P60=0,"",RES_hhdet_in_tes!P60/RES_hhdet_in_fec!P60)</f>
        <v>0.79928672942542212</v>
      </c>
      <c r="Q60" s="45">
        <f>IF(RES_hhdet_in_tes!Q60=0,"",RES_hhdet_in_tes!Q60/RES_hhdet_in_fec!Q60)</f>
        <v>0.80718322931902708</v>
      </c>
      <c r="R60" s="45">
        <f>IF(RES_hhdet_in_tes!R60=0,"",RES_hhdet_in_tes!R60/RES_hhdet_in_fec!R60)</f>
        <v>0.8179251998249889</v>
      </c>
      <c r="S60" s="45">
        <f>IF(RES_hhdet_in_tes!S60=0,"",RES_hhdet_in_tes!S60/RES_hhdet_in_fec!S60)</f>
        <v>0.83133218373094608</v>
      </c>
      <c r="T60" s="45">
        <f>IF(RES_hhdet_in_tes!T60=0,"",RES_hhdet_in_tes!T60/RES_hhdet_in_fec!T60)</f>
        <v>0.84574686581267899</v>
      </c>
      <c r="U60" s="45">
        <f>IF(RES_hhdet_in_tes!U60=0,"",RES_hhdet_in_tes!U60/RES_hhdet_in_fec!U60)</f>
        <v>0.85951193084600885</v>
      </c>
      <c r="V60" s="45">
        <f>IF(RES_hhdet_in_tes!V60=0,"",RES_hhdet_in_tes!V60/RES_hhdet_in_fec!V60)</f>
        <v>0.87097006360673879</v>
      </c>
      <c r="W60" s="45">
        <f>IF(RES_hhdet_in_tes!W60=0,"",RES_hhdet_in_tes!W60/RES_hhdet_in_fec!W60)</f>
        <v>0.87953910270787383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0.61260211965995293</v>
      </c>
      <c r="D62" s="119">
        <f>IF(RES_hhdet_in_tes!D62=0,"",RES_hhdet_in_tes!D62/RES_hhdet_in_fec!D62)</f>
        <v>0.61963299757658996</v>
      </c>
      <c r="E62" s="119">
        <f>IF(RES_hhdet_in_tes!E62=0,"",RES_hhdet_in_tes!E62/RES_hhdet_in_fec!E62)</f>
        <v>0.62794822157124752</v>
      </c>
      <c r="F62" s="119">
        <f>IF(RES_hhdet_in_tes!F62=0,"",RES_hhdet_in_tes!F62/RES_hhdet_in_fec!F62)</f>
        <v>0.63598806570910238</v>
      </c>
      <c r="G62" s="119">
        <f>IF(RES_hhdet_in_tes!G62=0,"",RES_hhdet_in_tes!G62/RES_hhdet_in_fec!G62)</f>
        <v>0.64644455072713114</v>
      </c>
      <c r="H62" s="119">
        <f>IF(RES_hhdet_in_tes!H62=0,"",RES_hhdet_in_tes!H62/RES_hhdet_in_fec!H62)</f>
        <v>0.65684416979870264</v>
      </c>
      <c r="I62" s="119">
        <f>IF(RES_hhdet_in_tes!I62=0,"",RES_hhdet_in_tes!I62/RES_hhdet_in_fec!I62)</f>
        <v>0.65945349068731862</v>
      </c>
      <c r="J62" s="119">
        <f>IF(RES_hhdet_in_tes!J62=0,"",RES_hhdet_in_tes!J62/RES_hhdet_in_fec!J62)</f>
        <v>0.66708738116515409</v>
      </c>
      <c r="K62" s="119">
        <f>IF(RES_hhdet_in_tes!K62=0,"",RES_hhdet_in_tes!K62/RES_hhdet_in_fec!K62)</f>
        <v>0.67467877976341784</v>
      </c>
      <c r="L62" s="119">
        <f>IF(RES_hhdet_in_tes!L62=0,"",RES_hhdet_in_tes!L62/RES_hhdet_in_fec!L62)</f>
        <v>0.68568149364061803</v>
      </c>
      <c r="M62" s="119">
        <f>IF(RES_hhdet_in_tes!M62=0,"",RES_hhdet_in_tes!M62/RES_hhdet_in_fec!M62)</f>
        <v>0.69510806084879007</v>
      </c>
      <c r="N62" s="119">
        <f>IF(RES_hhdet_in_tes!N62=0,"",RES_hhdet_in_tes!N62/RES_hhdet_in_fec!N62)</f>
        <v>0.71270942139067184</v>
      </c>
      <c r="O62" s="119">
        <f>IF(RES_hhdet_in_tes!O62=0,"",RES_hhdet_in_tes!O62/RES_hhdet_in_fec!O62)</f>
        <v>0.73414847347141876</v>
      </c>
      <c r="P62" s="119">
        <f>IF(RES_hhdet_in_tes!P62=0,"",RES_hhdet_in_tes!P62/RES_hhdet_in_fec!P62)</f>
        <v>0.75435322763368573</v>
      </c>
      <c r="Q62" s="119">
        <f>IF(RES_hhdet_in_tes!Q62=0,"",RES_hhdet_in_tes!Q62/RES_hhdet_in_fec!Q62)</f>
        <v>0.77259154895785875</v>
      </c>
      <c r="R62" s="119">
        <f>IF(RES_hhdet_in_tes!R62=0,"",RES_hhdet_in_tes!R62/RES_hhdet_in_fec!R62)</f>
        <v>0.78455993444281125</v>
      </c>
      <c r="S62" s="119">
        <f>IF(RES_hhdet_in_tes!S62=0,"",RES_hhdet_in_tes!S62/RES_hhdet_in_fec!S62)</f>
        <v>0.79447645840043513</v>
      </c>
      <c r="T62" s="119">
        <f>IF(RES_hhdet_in_tes!T62=0,"",RES_hhdet_in_tes!T62/RES_hhdet_in_fec!T62)</f>
        <v>0.80459316866636632</v>
      </c>
      <c r="U62" s="119">
        <f>IF(RES_hhdet_in_tes!U62=0,"",RES_hhdet_in_tes!U62/RES_hhdet_in_fec!U62)</f>
        <v>0.81789986888356037</v>
      </c>
      <c r="V62" s="119">
        <f>IF(RES_hhdet_in_tes!V62=0,"",RES_hhdet_in_tes!V62/RES_hhdet_in_fec!V62)</f>
        <v>0.83260685053433992</v>
      </c>
      <c r="W62" s="119">
        <f>IF(RES_hhdet_in_tes!W62=0,"",RES_hhdet_in_tes!W62/RES_hhdet_in_fec!W62)</f>
        <v>0.8284507076715556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0.60854585169830933</v>
      </c>
      <c r="D63" s="124">
        <f>IF(RES_hhdet_in_tes!D63=0,"",RES_hhdet_in_tes!D63/RES_hhdet_in_fec!D63)</f>
        <v>0.6172967670789562</v>
      </c>
      <c r="E63" s="124">
        <f>IF(RES_hhdet_in_tes!E63=0,"",RES_hhdet_in_tes!E63/RES_hhdet_in_fec!E63)</f>
        <v>0.626092766798793</v>
      </c>
      <c r="F63" s="124">
        <f>IF(RES_hhdet_in_tes!F63=0,"",RES_hhdet_in_tes!F63/RES_hhdet_in_fec!F63)</f>
        <v>0.63486544682293833</v>
      </c>
      <c r="G63" s="124">
        <f>IF(RES_hhdet_in_tes!G63=0,"",RES_hhdet_in_tes!G63/RES_hhdet_in_fec!G63)</f>
        <v>0.64355049943847298</v>
      </c>
      <c r="H63" s="124">
        <f>IF(RES_hhdet_in_tes!H63=0,"",RES_hhdet_in_tes!H63/RES_hhdet_in_fec!H63)</f>
        <v>0.65218590691428002</v>
      </c>
      <c r="I63" s="124">
        <f>IF(RES_hhdet_in_tes!I63=0,"",RES_hhdet_in_tes!I63/RES_hhdet_in_fec!I63)</f>
        <v>0.66087479252911818</v>
      </c>
      <c r="J63" s="124">
        <f>IF(RES_hhdet_in_tes!J63=0,"",RES_hhdet_in_tes!J63/RES_hhdet_in_fec!J63)</f>
        <v>0.6697497951754976</v>
      </c>
      <c r="K63" s="124">
        <f>IF(RES_hhdet_in_tes!K63=0,"",RES_hhdet_in_tes!K63/RES_hhdet_in_fec!K63)</f>
        <v>0.67877236685775588</v>
      </c>
      <c r="L63" s="124">
        <f>IF(RES_hhdet_in_tes!L63=0,"",RES_hhdet_in_tes!L63/RES_hhdet_in_fec!L63)</f>
        <v>0.68802227015439643</v>
      </c>
      <c r="M63" s="124">
        <f>IF(RES_hhdet_in_tes!M63=0,"",RES_hhdet_in_tes!M63/RES_hhdet_in_fec!M63)</f>
        <v>0.69987678306119661</v>
      </c>
      <c r="N63" s="124">
        <f>IF(RES_hhdet_in_tes!N63=0,"",RES_hhdet_in_tes!N63/RES_hhdet_in_fec!N63)</f>
        <v>0.71513456755860205</v>
      </c>
      <c r="O63" s="124">
        <f>IF(RES_hhdet_in_tes!O63=0,"",RES_hhdet_in_tes!O63/RES_hhdet_in_fec!O63)</f>
        <v>0.73422273863290555</v>
      </c>
      <c r="P63" s="124">
        <f>IF(RES_hhdet_in_tes!P63=0,"",RES_hhdet_in_tes!P63/RES_hhdet_in_fec!P63)</f>
        <v>0.75543509442451151</v>
      </c>
      <c r="Q63" s="124">
        <f>IF(RES_hhdet_in_tes!Q63=0,"",RES_hhdet_in_tes!Q63/RES_hhdet_in_fec!Q63)</f>
        <v>0.77343753174881524</v>
      </c>
      <c r="R63" s="124">
        <f>IF(RES_hhdet_in_tes!R63=0,"",RES_hhdet_in_tes!R63/RES_hhdet_in_fec!R63)</f>
        <v>0.78372259993700655</v>
      </c>
      <c r="S63" s="124">
        <f>IF(RES_hhdet_in_tes!S63=0,"",RES_hhdet_in_tes!S63/RES_hhdet_in_fec!S63)</f>
        <v>0.79170274315971145</v>
      </c>
      <c r="T63" s="124">
        <f>IF(RES_hhdet_in_tes!T63=0,"",RES_hhdet_in_tes!T63/RES_hhdet_in_fec!T63)</f>
        <v>0.79812614078618949</v>
      </c>
      <c r="U63" s="124">
        <f>IF(RES_hhdet_in_tes!U63=0,"",RES_hhdet_in_tes!U63/RES_hhdet_in_fec!U63)</f>
        <v>0.80353717764098009</v>
      </c>
      <c r="V63" s="124">
        <f>IF(RES_hhdet_in_tes!V63=0,"",RES_hhdet_in_tes!V63/RES_hhdet_in_fec!V63)</f>
        <v>0.80824204173566272</v>
      </c>
      <c r="W63" s="124">
        <f>IF(RES_hhdet_in_tes!W63=0,"",RES_hhdet_in_tes!W63/RES_hhdet_in_fec!W63)</f>
        <v>0.81165958511666769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0.60289444915049295</v>
      </c>
      <c r="D64" s="111">
        <f>IF(RES_hhdet_in_tes!D64=0,"",RES_hhdet_in_tes!D64/RES_hhdet_in_fec!D64)</f>
        <v>0.61182795512816623</v>
      </c>
      <c r="E64" s="111">
        <f>IF(RES_hhdet_in_tes!E64=0,"",RES_hhdet_in_tes!E64/RES_hhdet_in_fec!E64)</f>
        <v>0.6207654009744632</v>
      </c>
      <c r="F64" s="111">
        <f>IF(RES_hhdet_in_tes!F64=0,"",RES_hhdet_in_tes!F64/RES_hhdet_in_fec!F64)</f>
        <v>0.62959276271703568</v>
      </c>
      <c r="G64" s="111">
        <f>IF(RES_hhdet_in_tes!G64=0,"",RES_hhdet_in_tes!G64/RES_hhdet_in_fec!G64)</f>
        <v>0.63841520529341422</v>
      </c>
      <c r="H64" s="111">
        <f>IF(RES_hhdet_in_tes!H64=0,"",RES_hhdet_in_tes!H64/RES_hhdet_in_fec!H64)</f>
        <v>0.64722094882492431</v>
      </c>
      <c r="I64" s="111">
        <f>IF(RES_hhdet_in_tes!I64=0,"",RES_hhdet_in_tes!I64/RES_hhdet_in_fec!I64)</f>
        <v>0.65603701038900841</v>
      </c>
      <c r="J64" s="111">
        <f>IF(RES_hhdet_in_tes!J64=0,"",RES_hhdet_in_tes!J64/RES_hhdet_in_fec!J64)</f>
        <v>0.66497154368736733</v>
      </c>
      <c r="K64" s="111">
        <f>IF(RES_hhdet_in_tes!K64=0,"",RES_hhdet_in_tes!K64/RES_hhdet_in_fec!K64)</f>
        <v>0.67411788825938512</v>
      </c>
      <c r="L64" s="111">
        <f>IF(RES_hhdet_in_tes!L64=0,"",RES_hhdet_in_tes!L64/RES_hhdet_in_fec!L64)</f>
        <v>0.6835034366606394</v>
      </c>
      <c r="M64" s="111">
        <f>IF(RES_hhdet_in_tes!M64=0,"",RES_hhdet_in_tes!M64/RES_hhdet_in_fec!M64)</f>
        <v>0.69551405639627717</v>
      </c>
      <c r="N64" s="111">
        <f>IF(RES_hhdet_in_tes!N64=0,"",RES_hhdet_in_tes!N64/RES_hhdet_in_fec!N64)</f>
        <v>0.71093967306035943</v>
      </c>
      <c r="O64" s="111">
        <f>IF(RES_hhdet_in_tes!O64=0,"",RES_hhdet_in_tes!O64/RES_hhdet_in_fec!O64)</f>
        <v>0.73024086588060189</v>
      </c>
      <c r="P64" s="111">
        <f>IF(RES_hhdet_in_tes!P64=0,"",RES_hhdet_in_tes!P64/RES_hhdet_in_fec!P64)</f>
        <v>0.75169485133400105</v>
      </c>
      <c r="Q64" s="111">
        <f>IF(RES_hhdet_in_tes!Q64=0,"",RES_hhdet_in_tes!Q64/RES_hhdet_in_fec!Q64)</f>
        <v>0.76991888346231319</v>
      </c>
      <c r="R64" s="111">
        <f>IF(RES_hhdet_in_tes!R64=0,"",RES_hhdet_in_tes!R64/RES_hhdet_in_fec!R64)</f>
        <v>0.78033475551253562</v>
      </c>
      <c r="S64" s="111">
        <f>IF(RES_hhdet_in_tes!S64=0,"",RES_hhdet_in_tes!S64/RES_hhdet_in_fec!S64)</f>
        <v>0.78842784375836716</v>
      </c>
      <c r="T64" s="111">
        <f>IF(RES_hhdet_in_tes!T64=0,"",RES_hhdet_in_tes!T64/RES_hhdet_in_fec!T64)</f>
        <v>0.79493553291553232</v>
      </c>
      <c r="U64" s="111">
        <f>IF(RES_hhdet_in_tes!U64=0,"",RES_hhdet_in_tes!U64/RES_hhdet_in_fec!U64)</f>
        <v>0.80041360392975713</v>
      </c>
      <c r="V64" s="111">
        <f>IF(RES_hhdet_in_tes!V64=0,"",RES_hhdet_in_tes!V64/RES_hhdet_in_fec!V64)</f>
        <v>0.80522489794915597</v>
      </c>
      <c r="W64" s="111">
        <f>IF(RES_hhdet_in_tes!W64=0,"",RES_hhdet_in_tes!W64/RES_hhdet_in_fec!W64)</f>
        <v>0.80865920065504593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2.5802479381017775</v>
      </c>
      <c r="D66" s="124">
        <f>IF(RES_hhdet_in_tes!D66=0,"",RES_hhdet_in_tes!D66/RES_hhdet_in_fec!D66)</f>
        <v>2.6729000552589186</v>
      </c>
      <c r="E66" s="124">
        <f>IF(RES_hhdet_in_tes!E66=0,"",RES_hhdet_in_tes!E66/RES_hhdet_in_fec!E66)</f>
        <v>2.7665304511869344</v>
      </c>
      <c r="F66" s="124">
        <f>IF(RES_hhdet_in_tes!F66=0,"",RES_hhdet_in_tes!F66/RES_hhdet_in_fec!F66)</f>
        <v>2.8602614034708478</v>
      </c>
      <c r="G66" s="124">
        <f>IF(RES_hhdet_in_tes!G66=0,"",RES_hhdet_in_tes!G66/RES_hhdet_in_fec!G66)</f>
        <v>2.9548830317579724</v>
      </c>
      <c r="H66" s="124">
        <f>IF(RES_hhdet_in_tes!H66=0,"",RES_hhdet_in_tes!H66/RES_hhdet_in_fec!H66)</f>
        <v>3.0502935006597056</v>
      </c>
      <c r="I66" s="124">
        <f>IF(RES_hhdet_in_tes!I66=0,"",RES_hhdet_in_tes!I66/RES_hhdet_in_fec!I66)</f>
        <v>3.1466821585238853</v>
      </c>
      <c r="J66" s="124">
        <f>IF(RES_hhdet_in_tes!J66=0,"",RES_hhdet_in_tes!J66/RES_hhdet_in_fec!J66)</f>
        <v>3.2448366088274998</v>
      </c>
      <c r="K66" s="124">
        <f>IF(RES_hhdet_in_tes!K66=0,"",RES_hhdet_in_tes!K66/RES_hhdet_in_fec!K66)</f>
        <v>3.3454190853934609</v>
      </c>
      <c r="L66" s="124">
        <f>IF(RES_hhdet_in_tes!L66=0,"",RES_hhdet_in_tes!L66/RES_hhdet_in_fec!L66)</f>
        <v>3.4485933216566869</v>
      </c>
      <c r="M66" s="124">
        <f>IF(RES_hhdet_in_tes!M66=0,"",RES_hhdet_in_tes!M66/RES_hhdet_in_fec!M66)</f>
        <v>3.5718252248870086</v>
      </c>
      <c r="N66" s="124">
        <f>IF(RES_hhdet_in_tes!N66=0,"",RES_hhdet_in_tes!N66/RES_hhdet_in_fec!N66)</f>
        <v>3.7208306886416196</v>
      </c>
      <c r="O66" s="124">
        <f>IF(RES_hhdet_in_tes!O66=0,"",RES_hhdet_in_tes!O66/RES_hhdet_in_fec!O66)</f>
        <v>3.8987697321627293</v>
      </c>
      <c r="P66" s="124">
        <f>IF(RES_hhdet_in_tes!P66=0,"",RES_hhdet_in_tes!P66/RES_hhdet_in_fec!P66)</f>
        <v>4.0917407932836838</v>
      </c>
      <c r="Q66" s="124">
        <f>IF(RES_hhdet_in_tes!Q66=0,"",RES_hhdet_in_tes!Q66/RES_hhdet_in_fec!Q66)</f>
        <v>4.2575769558155763</v>
      </c>
      <c r="R66" s="124">
        <f>IF(RES_hhdet_in_tes!R66=0,"",RES_hhdet_in_tes!R66/RES_hhdet_in_fec!R66)</f>
        <v>4.361615634969092</v>
      </c>
      <c r="S66" s="124">
        <f>IF(RES_hhdet_in_tes!S66=0,"",RES_hhdet_in_tes!S66/RES_hhdet_in_fec!S66)</f>
        <v>4.4444253153382629</v>
      </c>
      <c r="T66" s="124">
        <f>IF(RES_hhdet_in_tes!T66=0,"",RES_hhdet_in_tes!T66/RES_hhdet_in_fec!T66)</f>
        <v>4.5136159556151618</v>
      </c>
      <c r="U66" s="124">
        <f>IF(RES_hhdet_in_tes!U66=0,"",RES_hhdet_in_tes!U66/RES_hhdet_in_fec!U66)</f>
        <v>4.576605157029352</v>
      </c>
      <c r="V66" s="124">
        <f>IF(RES_hhdet_in_tes!V66=0,"",RES_hhdet_in_tes!V66/RES_hhdet_in_fec!V66)</f>
        <v>4.6408295384211247</v>
      </c>
      <c r="W66" s="124">
        <f>IF(RES_hhdet_in_tes!W66=0,"",RES_hhdet_in_tes!W66/RES_hhdet_in_fec!W66)</f>
        <v>4.7037061049260407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2.5802479381017775</v>
      </c>
      <c r="D67" s="111">
        <f>IF(RES_hhdet_in_tes!D67=0,"",RES_hhdet_in_tes!D67/RES_hhdet_in_fec!D67)</f>
        <v>2.6729000552589186</v>
      </c>
      <c r="E67" s="111">
        <f>IF(RES_hhdet_in_tes!E67=0,"",RES_hhdet_in_tes!E67/RES_hhdet_in_fec!E67)</f>
        <v>2.7665304511869344</v>
      </c>
      <c r="F67" s="111">
        <f>IF(RES_hhdet_in_tes!F67=0,"",RES_hhdet_in_tes!F67/RES_hhdet_in_fec!F67)</f>
        <v>2.8602614034708478</v>
      </c>
      <c r="G67" s="111">
        <f>IF(RES_hhdet_in_tes!G67=0,"",RES_hhdet_in_tes!G67/RES_hhdet_in_fec!G67)</f>
        <v>2.9548830317579724</v>
      </c>
      <c r="H67" s="111">
        <f>IF(RES_hhdet_in_tes!H67=0,"",RES_hhdet_in_tes!H67/RES_hhdet_in_fec!H67)</f>
        <v>3.0502935006597056</v>
      </c>
      <c r="I67" s="111">
        <f>IF(RES_hhdet_in_tes!I67=0,"",RES_hhdet_in_tes!I67/RES_hhdet_in_fec!I67)</f>
        <v>3.1466821585238853</v>
      </c>
      <c r="J67" s="111">
        <f>IF(RES_hhdet_in_tes!J67=0,"",RES_hhdet_in_tes!J67/RES_hhdet_in_fec!J67)</f>
        <v>3.2448366088274998</v>
      </c>
      <c r="K67" s="111">
        <f>IF(RES_hhdet_in_tes!K67=0,"",RES_hhdet_in_tes!K67/RES_hhdet_in_fec!K67)</f>
        <v>3.3454190853934609</v>
      </c>
      <c r="L67" s="111">
        <f>IF(RES_hhdet_in_tes!L67=0,"",RES_hhdet_in_tes!L67/RES_hhdet_in_fec!L67)</f>
        <v>3.4485933216566869</v>
      </c>
      <c r="M67" s="111">
        <f>IF(RES_hhdet_in_tes!M67=0,"",RES_hhdet_in_tes!M67/RES_hhdet_in_fec!M67)</f>
        <v>3.5718252248870086</v>
      </c>
      <c r="N67" s="111">
        <f>IF(RES_hhdet_in_tes!N67=0,"",RES_hhdet_in_tes!N67/RES_hhdet_in_fec!N67)</f>
        <v>3.7208306886416196</v>
      </c>
      <c r="O67" s="111">
        <f>IF(RES_hhdet_in_tes!O67=0,"",RES_hhdet_in_tes!O67/RES_hhdet_in_fec!O67)</f>
        <v>3.8987697321627293</v>
      </c>
      <c r="P67" s="111">
        <f>IF(RES_hhdet_in_tes!P67=0,"",RES_hhdet_in_tes!P67/RES_hhdet_in_fec!P67)</f>
        <v>4.0917407932836838</v>
      </c>
      <c r="Q67" s="111">
        <f>IF(RES_hhdet_in_tes!Q67=0,"",RES_hhdet_in_tes!Q67/RES_hhdet_in_fec!Q67)</f>
        <v>4.2575769558155763</v>
      </c>
      <c r="R67" s="111">
        <f>IF(RES_hhdet_in_tes!R67=0,"",RES_hhdet_in_tes!R67/RES_hhdet_in_fec!R67)</f>
        <v>4.361615634969092</v>
      </c>
      <c r="S67" s="111">
        <f>IF(RES_hhdet_in_tes!S67=0,"",RES_hhdet_in_tes!S67/RES_hhdet_in_fec!S67)</f>
        <v>4.4444253153382629</v>
      </c>
      <c r="T67" s="111">
        <f>IF(RES_hhdet_in_tes!T67=0,"",RES_hhdet_in_tes!T67/RES_hhdet_in_fec!T67)</f>
        <v>4.5136159556151618</v>
      </c>
      <c r="U67" s="111">
        <f>IF(RES_hhdet_in_tes!U67=0,"",RES_hhdet_in_tes!U67/RES_hhdet_in_fec!U67)</f>
        <v>4.576605157029352</v>
      </c>
      <c r="V67" s="111">
        <f>IF(RES_hhdet_in_tes!V67=0,"",RES_hhdet_in_tes!V67/RES_hhdet_in_fec!V67)</f>
        <v>4.6408295384211247</v>
      </c>
      <c r="W67" s="111">
        <f>IF(RES_hhdet_in_tes!W67=0,"",RES_hhdet_in_tes!W67/RES_hhdet_in_fec!W67)</f>
        <v>4.7037061049260407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0.62709766310856585</v>
      </c>
      <c r="D68" s="124">
        <f>IF(RES_hhdet_in_tes!D68=0,"",RES_hhdet_in_tes!D68/RES_hhdet_in_fec!D68)</f>
        <v>0.62209795508327037</v>
      </c>
      <c r="E68" s="124">
        <f>IF(RES_hhdet_in_tes!E68=0,"",RES_hhdet_in_tes!E68/RES_hhdet_in_fec!E68)</f>
        <v>0.62286048967020102</v>
      </c>
      <c r="F68" s="124">
        <f>IF(RES_hhdet_in_tes!F68=0,"",RES_hhdet_in_tes!F68/RES_hhdet_in_fec!F68)</f>
        <v>0.62949928994192772</v>
      </c>
      <c r="G68" s="124">
        <f>IF(RES_hhdet_in_tes!G68=0,"",RES_hhdet_in_tes!G68/RES_hhdet_in_fec!G68)</f>
        <v>0.63849510408418908</v>
      </c>
      <c r="H68" s="124">
        <f>IF(RES_hhdet_in_tes!H68=0,"",RES_hhdet_in_tes!H68/RES_hhdet_in_fec!H68)</f>
        <v>0.6341016285077391</v>
      </c>
      <c r="I68" s="124">
        <f>IF(RES_hhdet_in_tes!I68=0,"",RES_hhdet_in_tes!I68/RES_hhdet_in_fec!I68)</f>
        <v>0.63093810900757608</v>
      </c>
      <c r="J68" s="124">
        <f>IF(RES_hhdet_in_tes!J68=0,"",RES_hhdet_in_tes!J68/RES_hhdet_in_fec!J68)</f>
        <v>0.63814105724491432</v>
      </c>
      <c r="K68" s="124">
        <f>IF(RES_hhdet_in_tes!K68=0,"",RES_hhdet_in_tes!K68/RES_hhdet_in_fec!K68)</f>
        <v>0.64611368604246444</v>
      </c>
      <c r="L68" s="124">
        <f>IF(RES_hhdet_in_tes!L68=0,"",RES_hhdet_in_tes!L68/RES_hhdet_in_fec!L68)</f>
        <v>0.65429285327767051</v>
      </c>
      <c r="M68" s="124">
        <f>IF(RES_hhdet_in_tes!M68=0,"",RES_hhdet_in_tes!M68/RES_hhdet_in_fec!M68)</f>
        <v>0.66712352431415778</v>
      </c>
      <c r="N68" s="124">
        <f>IF(RES_hhdet_in_tes!N68=0,"",RES_hhdet_in_tes!N68/RES_hhdet_in_fec!N68)</f>
        <v>0.68530680945413824</v>
      </c>
      <c r="O68" s="124">
        <f>IF(RES_hhdet_in_tes!O68=0,"",RES_hhdet_in_tes!O68/RES_hhdet_in_fec!O68)</f>
        <v>0.71035708884103999</v>
      </c>
      <c r="P68" s="124">
        <f>IF(RES_hhdet_in_tes!P68=0,"",RES_hhdet_in_tes!P68/RES_hhdet_in_fec!P68)</f>
        <v>0.7376813937338238</v>
      </c>
      <c r="Q68" s="124">
        <f>IF(RES_hhdet_in_tes!Q68=0,"",RES_hhdet_in_tes!Q68/RES_hhdet_in_fec!Q68)</f>
        <v>0.76151637321087173</v>
      </c>
      <c r="R68" s="124">
        <f>IF(RES_hhdet_in_tes!R68=0,"",RES_hhdet_in_tes!R68/RES_hhdet_in_fec!R68)</f>
        <v>0.77856566160661866</v>
      </c>
      <c r="S68" s="124">
        <f>IF(RES_hhdet_in_tes!S68=0,"",RES_hhdet_in_tes!S68/RES_hhdet_in_fec!S68)</f>
        <v>0.79344002053283202</v>
      </c>
      <c r="T68" s="124">
        <f>IF(RES_hhdet_in_tes!T68=0,"",RES_hhdet_in_tes!T68/RES_hhdet_in_fec!T68)</f>
        <v>0.80656420783641614</v>
      </c>
      <c r="U68" s="124">
        <f>IF(RES_hhdet_in_tes!U68=0,"",RES_hhdet_in_tes!U68/RES_hhdet_in_fec!U68)</f>
        <v>0.81705579977104004</v>
      </c>
      <c r="V68" s="124">
        <f>IF(RES_hhdet_in_tes!V68=0,"",RES_hhdet_in_tes!V68/RES_hhdet_in_fec!V68)</f>
        <v>0.82022988304231381</v>
      </c>
      <c r="W68" s="124">
        <f>IF(RES_hhdet_in_tes!W68=0,"",RES_hhdet_in_tes!W68/RES_hhdet_in_fec!W68)</f>
        <v>0.8277500720293739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0.59355115927999136</v>
      </c>
      <c r="D69" s="111">
        <f>IF(RES_hhdet_in_tes!D69=0,"",RES_hhdet_in_tes!D69/RES_hhdet_in_fec!D69)</f>
        <v>0.59930421574192283</v>
      </c>
      <c r="E69" s="111">
        <f>IF(RES_hhdet_in_tes!E69=0,"",RES_hhdet_in_tes!E69/RES_hhdet_in_fec!E69)</f>
        <v>0.60530601521778105</v>
      </c>
      <c r="F69" s="111">
        <f>IF(RES_hhdet_in_tes!F69=0,"",RES_hhdet_in_tes!F69/RES_hhdet_in_fec!F69)</f>
        <v>0.61135632692332109</v>
      </c>
      <c r="G69" s="111">
        <f>IF(RES_hhdet_in_tes!G69=0,"",RES_hhdet_in_tes!G69/RES_hhdet_in_fec!G69)</f>
        <v>0.6176336844328294</v>
      </c>
      <c r="H69" s="111">
        <f>IF(RES_hhdet_in_tes!H69=0,"",RES_hhdet_in_tes!H69/RES_hhdet_in_fec!H69)</f>
        <v>0.62411391676077921</v>
      </c>
      <c r="I69" s="111">
        <f>IF(RES_hhdet_in_tes!I69=0,"",RES_hhdet_in_tes!I69/RES_hhdet_in_fec!I69)</f>
        <v>0.63083867225728341</v>
      </c>
      <c r="J69" s="111">
        <f>IF(RES_hhdet_in_tes!J69=0,"",RES_hhdet_in_tes!J69/RES_hhdet_in_fec!J69)</f>
        <v>0.63798394118418456</v>
      </c>
      <c r="K69" s="111">
        <f>IF(RES_hhdet_in_tes!K69=0,"",RES_hhdet_in_tes!K69/RES_hhdet_in_fec!K69)</f>
        <v>0.6456964727249217</v>
      </c>
      <c r="L69" s="111">
        <f>IF(RES_hhdet_in_tes!L69=0,"",RES_hhdet_in_tes!L69/RES_hhdet_in_fec!L69)</f>
        <v>0.65401048363711956</v>
      </c>
      <c r="M69" s="111">
        <f>IF(RES_hhdet_in_tes!M69=0,"",RES_hhdet_in_tes!M69/RES_hhdet_in_fec!M69)</f>
        <v>0.66658340275508676</v>
      </c>
      <c r="N69" s="111">
        <f>IF(RES_hhdet_in_tes!N69=0,"",RES_hhdet_in_tes!N69/RES_hhdet_in_fec!N69)</f>
        <v>0.68454102229666947</v>
      </c>
      <c r="O69" s="111">
        <f>IF(RES_hhdet_in_tes!O69=0,"",RES_hhdet_in_tes!O69/RES_hhdet_in_fec!O69)</f>
        <v>0.70871460268686381</v>
      </c>
      <c r="P69" s="111">
        <f>IF(RES_hhdet_in_tes!P69=0,"",RES_hhdet_in_tes!P69/RES_hhdet_in_fec!P69)</f>
        <v>0.73684442366792346</v>
      </c>
      <c r="Q69" s="111">
        <f>IF(RES_hhdet_in_tes!Q69=0,"",RES_hhdet_in_tes!Q69/RES_hhdet_in_fec!Q69)</f>
        <v>0.76184129924989874</v>
      </c>
      <c r="R69" s="111">
        <f>IF(RES_hhdet_in_tes!R69=0,"",RES_hhdet_in_tes!R69/RES_hhdet_in_fec!R69)</f>
        <v>0.77827737717384138</v>
      </c>
      <c r="S69" s="111">
        <f>IF(RES_hhdet_in_tes!S69=0,"",RES_hhdet_in_tes!S69/RES_hhdet_in_fec!S69)</f>
        <v>0.79327423979830902</v>
      </c>
      <c r="T69" s="111">
        <f>IF(RES_hhdet_in_tes!T69=0,"",RES_hhdet_in_tes!T69/RES_hhdet_in_fec!T69)</f>
        <v>0.80644257017751109</v>
      </c>
      <c r="U69" s="111">
        <f>IF(RES_hhdet_in_tes!U69=0,"",RES_hhdet_in_tes!U69/RES_hhdet_in_fec!U69)</f>
        <v>0.81734860133476017</v>
      </c>
      <c r="V69" s="111">
        <f>IF(RES_hhdet_in_tes!V69=0,"",RES_hhdet_in_tes!V69/RES_hhdet_in_fec!V69)</f>
        <v>0.82551634117830786</v>
      </c>
      <c r="W69" s="111">
        <f>IF(RES_hhdet_in_tes!W69=0,"",RES_hhdet_in_tes!W69/RES_hhdet_in_fec!W69)</f>
        <v>0.82973183261656624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0.7752642680693953</v>
      </c>
      <c r="D70" s="111">
        <f>IF(RES_hhdet_in_tes!D70=0,"",RES_hhdet_in_tes!D70/RES_hhdet_in_fec!D70)</f>
        <v>0.77550136995563057</v>
      </c>
      <c r="E70" s="111">
        <f>IF(RES_hhdet_in_tes!E70=0,"",RES_hhdet_in_tes!E70/RES_hhdet_in_fec!E70)</f>
        <v>0.7769216837093641</v>
      </c>
      <c r="F70" s="111">
        <f>IF(RES_hhdet_in_tes!F70=0,"",RES_hhdet_in_tes!F70/RES_hhdet_in_fec!F70)</f>
        <v>0.79163760270178507</v>
      </c>
      <c r="G70" s="111">
        <f>IF(RES_hhdet_in_tes!G70=0,"",RES_hhdet_in_tes!G70/RES_hhdet_in_fec!G70)</f>
        <v>0.79260477868679502</v>
      </c>
      <c r="H70" s="111">
        <f>IF(RES_hhdet_in_tes!H70=0,"",RES_hhdet_in_tes!H70/RES_hhdet_in_fec!H70)</f>
        <v>0.79474698975099378</v>
      </c>
      <c r="I70" s="111">
        <f>IF(RES_hhdet_in_tes!I70=0,"",RES_hhdet_in_tes!I70/RES_hhdet_in_fec!I70)</f>
        <v>0.79068831132697992</v>
      </c>
      <c r="J70" s="111">
        <f>IF(RES_hhdet_in_tes!J70=0,"",RES_hhdet_in_tes!J70/RES_hhdet_in_fec!J70)</f>
        <v>0.81341616238863268</v>
      </c>
      <c r="K70" s="111">
        <f>IF(RES_hhdet_in_tes!K70=0,"",RES_hhdet_in_tes!K70/RES_hhdet_in_fec!K70)</f>
        <v>0.81452158518191609</v>
      </c>
      <c r="L70" s="111">
        <f>IF(RES_hhdet_in_tes!L70=0,"",RES_hhdet_in_tes!L70/RES_hhdet_in_fec!L70)</f>
        <v>0.81920418282200924</v>
      </c>
      <c r="M70" s="111">
        <f>IF(RES_hhdet_in_tes!M70=0,"",RES_hhdet_in_tes!M70/RES_hhdet_in_fec!M70)</f>
        <v>0.83130321961420761</v>
      </c>
      <c r="N70" s="111">
        <f>IF(RES_hhdet_in_tes!N70=0,"",RES_hhdet_in_tes!N70/RES_hhdet_in_fec!N70)</f>
        <v>0.83952885878426675</v>
      </c>
      <c r="O70" s="111">
        <f>IF(RES_hhdet_in_tes!O70=0,"",RES_hhdet_in_tes!O70/RES_hhdet_in_fec!O70)</f>
        <v>0.87381261566012147</v>
      </c>
      <c r="P70" s="111">
        <f>IF(RES_hhdet_in_tes!P70=0,"",RES_hhdet_in_tes!P70/RES_hhdet_in_fec!P70)</f>
        <v>0.89368874920014374</v>
      </c>
      <c r="Q70" s="111">
        <f>IF(RES_hhdet_in_tes!Q70=0,"",RES_hhdet_in_tes!Q70/RES_hhdet_in_fec!Q70)</f>
        <v>0.89910832333077773</v>
      </c>
      <c r="R70" s="111">
        <f>IF(RES_hhdet_in_tes!R70=0,"",RES_hhdet_in_tes!R70/RES_hhdet_in_fec!R70)</f>
        <v>0.89039003432850039</v>
      </c>
      <c r="S70" s="111">
        <f>IF(RES_hhdet_in_tes!S70=0,"",RES_hhdet_in_tes!S70/RES_hhdet_in_fec!S70)</f>
        <v>0.89419381384793495</v>
      </c>
      <c r="T70" s="111">
        <f>IF(RES_hhdet_in_tes!T70=0,"",RES_hhdet_in_tes!T70/RES_hhdet_in_fec!T70)</f>
        <v>0.90679283361327223</v>
      </c>
      <c r="U70" s="111">
        <f>IF(RES_hhdet_in_tes!U70=0,"",RES_hhdet_in_tes!U70/RES_hhdet_in_fec!U70)</f>
        <v>0.91136234573516717</v>
      </c>
      <c r="V70" s="111">
        <f>IF(RES_hhdet_in_tes!V70=0,"",RES_hhdet_in_tes!V70/RES_hhdet_in_fec!V70)</f>
        <v>0.92566937603987165</v>
      </c>
      <c r="W70" s="111">
        <f>IF(RES_hhdet_in_tes!W70=0,"",RES_hhdet_in_tes!W70/RES_hhdet_in_fec!W70)</f>
        <v>0.92285536341040741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0.59355115927999136</v>
      </c>
      <c r="D71" s="112">
        <f>IF(RES_hhdet_in_tes!D71=0,"",RES_hhdet_in_tes!D71/RES_hhdet_in_fec!D71)</f>
        <v>0.59930421574192283</v>
      </c>
      <c r="E71" s="112">
        <f>IF(RES_hhdet_in_tes!E71=0,"",RES_hhdet_in_tes!E71/RES_hhdet_in_fec!E71)</f>
        <v>0.60530601521778105</v>
      </c>
      <c r="F71" s="112">
        <f>IF(RES_hhdet_in_tes!F71=0,"",RES_hhdet_in_tes!F71/RES_hhdet_in_fec!F71)</f>
        <v>0.61135632692332109</v>
      </c>
      <c r="G71" s="112">
        <f>IF(RES_hhdet_in_tes!G71=0,"",RES_hhdet_in_tes!G71/RES_hhdet_in_fec!G71)</f>
        <v>0.6176336844328294</v>
      </c>
      <c r="H71" s="112">
        <f>IF(RES_hhdet_in_tes!H71=0,"",RES_hhdet_in_tes!H71/RES_hhdet_in_fec!H71)</f>
        <v>0.62411391676077921</v>
      </c>
      <c r="I71" s="112">
        <f>IF(RES_hhdet_in_tes!I71=0,"",RES_hhdet_in_tes!I71/RES_hhdet_in_fec!I71)</f>
        <v>0.63083867225728341</v>
      </c>
      <c r="J71" s="112">
        <f>IF(RES_hhdet_in_tes!J71=0,"",RES_hhdet_in_tes!J71/RES_hhdet_in_fec!J71)</f>
        <v>0.63798394118418456</v>
      </c>
      <c r="K71" s="112">
        <f>IF(RES_hhdet_in_tes!K71=0,"",RES_hhdet_in_tes!K71/RES_hhdet_in_fec!K71)</f>
        <v>0.6456964727249217</v>
      </c>
      <c r="L71" s="112">
        <f>IF(RES_hhdet_in_tes!L71=0,"",RES_hhdet_in_tes!L71/RES_hhdet_in_fec!L71)</f>
        <v>0.65401048363711944</v>
      </c>
      <c r="M71" s="112">
        <f>IF(RES_hhdet_in_tes!M71=0,"",RES_hhdet_in_tes!M71/RES_hhdet_in_fec!M71)</f>
        <v>0.66658340275508676</v>
      </c>
      <c r="N71" s="112">
        <f>IF(RES_hhdet_in_tes!N71=0,"",RES_hhdet_in_tes!N71/RES_hhdet_in_fec!N71)</f>
        <v>0.68454102229666947</v>
      </c>
      <c r="O71" s="112">
        <f>IF(RES_hhdet_in_tes!O71=0,"",RES_hhdet_in_tes!O71/RES_hhdet_in_fec!O71)</f>
        <v>0.70871460268686381</v>
      </c>
      <c r="P71" s="112">
        <f>IF(RES_hhdet_in_tes!P71=0,"",RES_hhdet_in_tes!P71/RES_hhdet_in_fec!P71)</f>
        <v>0.73684442366792346</v>
      </c>
      <c r="Q71" s="112">
        <f>IF(RES_hhdet_in_tes!Q71=0,"",RES_hhdet_in_tes!Q71/RES_hhdet_in_fec!Q71)</f>
        <v>0.76184129924989874</v>
      </c>
      <c r="R71" s="112">
        <f>IF(RES_hhdet_in_tes!R71=0,"",RES_hhdet_in_tes!R71/RES_hhdet_in_fec!R71)</f>
        <v>0.77827737717384138</v>
      </c>
      <c r="S71" s="112">
        <f>IF(RES_hhdet_in_tes!S71=0,"",RES_hhdet_in_tes!S71/RES_hhdet_in_fec!S71)</f>
        <v>0.79327423979830891</v>
      </c>
      <c r="T71" s="112">
        <f>IF(RES_hhdet_in_tes!T71=0,"",RES_hhdet_in_tes!T71/RES_hhdet_in_fec!T71)</f>
        <v>0.80644257017751109</v>
      </c>
      <c r="U71" s="112">
        <f>IF(RES_hhdet_in_tes!U71=0,"",RES_hhdet_in_tes!U71/RES_hhdet_in_fec!U71)</f>
        <v>0.81734860133476028</v>
      </c>
      <c r="V71" s="112">
        <f>IF(RES_hhdet_in_tes!V71=0,"",RES_hhdet_in_tes!V71/RES_hhdet_in_fec!V71)</f>
        <v>0.82551634117830797</v>
      </c>
      <c r="W71" s="112">
        <f>IF(RES_hhdet_in_tes!W71=0,"",RES_hhdet_in_tes!W71/RES_hhdet_in_fec!W71)</f>
        <v>0.82973183261656624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0.66823870850367606</v>
      </c>
      <c r="D73" s="112">
        <f>IF(RES_hhdet_in_tes!D73=0,"",RES_hhdet_in_tes!D73/RES_hhdet_in_fec!D73)</f>
        <v>0.66939543206724128</v>
      </c>
      <c r="E73" s="112">
        <f>IF(RES_hhdet_in_tes!E73=0,"",RES_hhdet_in_tes!E73/RES_hhdet_in_fec!E73)</f>
        <v>0.67064112403150444</v>
      </c>
      <c r="F73" s="112">
        <f>IF(RES_hhdet_in_tes!F73=0,"",RES_hhdet_in_tes!F73/RES_hhdet_in_fec!F73)</f>
        <v>0.67189878200492814</v>
      </c>
      <c r="G73" s="112">
        <f>IF(RES_hhdet_in_tes!G73=0,"",RES_hhdet_in_tes!G73/RES_hhdet_in_fec!G73)</f>
        <v>0.67323908778732133</v>
      </c>
      <c r="H73" s="112">
        <f>IF(RES_hhdet_in_tes!H73=0,"",RES_hhdet_in_tes!H73/RES_hhdet_in_fec!H73)</f>
        <v>0.67465411889924076</v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>
        <f>IF(RES_hhdet_in_tes!L73=0,"",RES_hhdet_in_tes!L73/RES_hhdet_in_fec!L73)</f>
        <v>0.68190646301811697</v>
      </c>
      <c r="M73" s="112">
        <f>IF(RES_hhdet_in_tes!M73=0,"",RES_hhdet_in_tes!M73/RES_hhdet_in_fec!M73)</f>
        <v>0.68582165896180436</v>
      </c>
      <c r="N73" s="112">
        <f>IF(RES_hhdet_in_tes!N73=0,"",RES_hhdet_in_tes!N73/RES_hhdet_in_fec!N73)</f>
        <v>0.69214822353992977</v>
      </c>
      <c r="O73" s="112">
        <f>IF(RES_hhdet_in_tes!O73=0,"",RES_hhdet_in_tes!O73/RES_hhdet_in_fec!O73)</f>
        <v>0.70173029539029907</v>
      </c>
      <c r="P73" s="112">
        <f>IF(RES_hhdet_in_tes!P73=0,"",RES_hhdet_in_tes!P73/RES_hhdet_in_fec!P73)</f>
        <v>0.71419534081380354</v>
      </c>
      <c r="Q73" s="112">
        <f>IF(RES_hhdet_in_tes!Q73=0,"",RES_hhdet_in_tes!Q73/RES_hhdet_in_fec!Q73)</f>
        <v>0.72642654823904262</v>
      </c>
      <c r="R73" s="112" t="str">
        <f>IF(RES_hhdet_in_tes!R73=0,"",RES_hhdet_in_tes!R73/RES_hhdet_in_fec!R73)</f>
        <v/>
      </c>
      <c r="S73" s="112">
        <f>IF(RES_hhdet_in_tes!S73=0,"",RES_hhdet_in_tes!S73/RES_hhdet_in_fec!S73)</f>
        <v>0.74387612991543484</v>
      </c>
      <c r="T73" s="112">
        <f>IF(RES_hhdet_in_tes!T73=0,"",RES_hhdet_in_tes!T73/RES_hhdet_in_fec!T73)</f>
        <v>0.75228922543027665</v>
      </c>
      <c r="U73" s="112">
        <f>IF(RES_hhdet_in_tes!U73=0,"",RES_hhdet_in_tes!U73/RES_hhdet_in_fec!U73)</f>
        <v>0.76019224916681638</v>
      </c>
      <c r="V73" s="112">
        <f>IF(RES_hhdet_in_tes!V73=0,"",RES_hhdet_in_tes!V73/RES_hhdet_in_fec!V73)</f>
        <v>0.76721454435222081</v>
      </c>
      <c r="W73" s="112">
        <f>IF(RES_hhdet_in_tes!W73=0,"",RES_hhdet_in_tes!W73/RES_hhdet_in_fec!W73)</f>
        <v>0.77274244823690297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0.826332253311716</v>
      </c>
      <c r="D74" s="113">
        <f>IF(RES_hhdet_in_tes!D74=0,"",RES_hhdet_in_tes!D74/RES_hhdet_in_fec!D74)</f>
        <v>0.82382787009744596</v>
      </c>
      <c r="E74" s="113">
        <f>IF(RES_hhdet_in_tes!E74=0,"",RES_hhdet_in_tes!E74/RES_hhdet_in_fec!E74)</f>
        <v>0.82216352680607152</v>
      </c>
      <c r="F74" s="113">
        <f>IF(RES_hhdet_in_tes!F74=0,"",RES_hhdet_in_tes!F74/RES_hhdet_in_fec!F74)</f>
        <v>0.83184459856765558</v>
      </c>
      <c r="G74" s="113">
        <f>IF(RES_hhdet_in_tes!G74=0,"",RES_hhdet_in_tes!G74/RES_hhdet_in_fec!G74)</f>
        <v>0.829779376294703</v>
      </c>
      <c r="H74" s="113">
        <f>IF(RES_hhdet_in_tes!H74=0,"",RES_hhdet_in_tes!H74/RES_hhdet_in_fec!H74)</f>
        <v>0.82863716327326675</v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>
        <f>IF(RES_hhdet_in_tes!M74=0,"",RES_hhdet_in_tes!M74/RES_hhdet_in_fec!M74)</f>
        <v>0.8432064014619105</v>
      </c>
      <c r="N74" s="113">
        <f>IF(RES_hhdet_in_tes!N74=0,"",RES_hhdet_in_tes!N74/RES_hhdet_in_fec!N74)</f>
        <v>0.84429061991792875</v>
      </c>
      <c r="O74" s="113">
        <f>IF(RES_hhdet_in_tes!O74=0,"",RES_hhdet_in_tes!O74/RES_hhdet_in_fec!O74)</f>
        <v>0.87010527590755626</v>
      </c>
      <c r="P74" s="113">
        <f>IF(RES_hhdet_in_tes!P74=0,"",RES_hhdet_in_tes!P74/RES_hhdet_in_fec!P74)</f>
        <v>0.88232012105106883</v>
      </c>
      <c r="Q74" s="113">
        <f>IF(RES_hhdet_in_tes!Q74=0,"",RES_hhdet_in_tes!Q74/RES_hhdet_in_fec!Q74)</f>
        <v>0.88080609228063578</v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>
        <f>IF(RES_hhdet_in_tes!T74=0,"",RES_hhdet_in_tes!T74/RES_hhdet_in_fec!T74)</f>
        <v>0.87640318604114931</v>
      </c>
      <c r="U74" s="113">
        <f>IF(RES_hhdet_in_tes!U74=0,"",RES_hhdet_in_tes!U74/RES_hhdet_in_fec!U74)</f>
        <v>0.87930147176878315</v>
      </c>
      <c r="V74" s="113">
        <f>IF(RES_hhdet_in_tes!V74=0,"",RES_hhdet_in_tes!V74/RES_hhdet_in_fec!V74)</f>
        <v>0.89656110259440491</v>
      </c>
      <c r="W74" s="113">
        <f>IF(RES_hhdet_in_tes!W74=0,"",RES_hhdet_in_tes!W74/RES_hhdet_in_fec!W74)</f>
        <v>0.89313244926948798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0.66823870850367606</v>
      </c>
      <c r="D75" s="111">
        <f>IF(RES_hhdet_in_tes!D75=0,"",RES_hhdet_in_tes!D75/RES_hhdet_in_fec!D75)</f>
        <v>0.66939543206724128</v>
      </c>
      <c r="E75" s="111">
        <f>IF(RES_hhdet_in_tes!E75=0,"",RES_hhdet_in_tes!E75/RES_hhdet_in_fec!E75)</f>
        <v>0.67064112403150444</v>
      </c>
      <c r="F75" s="111">
        <f>IF(RES_hhdet_in_tes!F75=0,"",RES_hhdet_in_tes!F75/RES_hhdet_in_fec!F75)</f>
        <v>0.67189878200492814</v>
      </c>
      <c r="G75" s="111">
        <f>IF(RES_hhdet_in_tes!G75=0,"",RES_hhdet_in_tes!G75/RES_hhdet_in_fec!G75)</f>
        <v>0.67323908778732133</v>
      </c>
      <c r="H75" s="111">
        <f>IF(RES_hhdet_in_tes!H75=0,"",RES_hhdet_in_tes!H75/RES_hhdet_in_fec!H75)</f>
        <v>0.67465411889924076</v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>
        <f>IF(RES_hhdet_in_tes!M75=0,"",RES_hhdet_in_tes!M75/RES_hhdet_in_fec!M75)</f>
        <v>0.68582165896180436</v>
      </c>
      <c r="N75" s="111">
        <f>IF(RES_hhdet_in_tes!N75=0,"",RES_hhdet_in_tes!N75/RES_hhdet_in_fec!N75)</f>
        <v>0.69214822353992977</v>
      </c>
      <c r="O75" s="111">
        <f>IF(RES_hhdet_in_tes!O75=0,"",RES_hhdet_in_tes!O75/RES_hhdet_in_fec!O75)</f>
        <v>0.70173029539029907</v>
      </c>
      <c r="P75" s="111">
        <f>IF(RES_hhdet_in_tes!P75=0,"",RES_hhdet_in_tes!P75/RES_hhdet_in_fec!P75)</f>
        <v>0.71419534081380354</v>
      </c>
      <c r="Q75" s="111">
        <f>IF(RES_hhdet_in_tes!Q75=0,"",RES_hhdet_in_tes!Q75/RES_hhdet_in_fec!Q75)</f>
        <v>0.72642654823904262</v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>
        <f>IF(RES_hhdet_in_tes!T75=0,"",RES_hhdet_in_tes!T75/RES_hhdet_in_fec!T75)</f>
        <v>0.75228922543027665</v>
      </c>
      <c r="U75" s="111">
        <f>IF(RES_hhdet_in_tes!U75=0,"",RES_hhdet_in_tes!U75/RES_hhdet_in_fec!U75)</f>
        <v>0.76019224916681638</v>
      </c>
      <c r="V75" s="111">
        <f>IF(RES_hhdet_in_tes!V75=0,"",RES_hhdet_in_tes!V75/RES_hhdet_in_fec!V75)</f>
        <v>0.76721454435222081</v>
      </c>
      <c r="W75" s="111">
        <f>IF(RES_hhdet_in_tes!W75=0,"",RES_hhdet_in_tes!W75/RES_hhdet_in_fec!W75)</f>
        <v>0.77274244823690308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0.72107263004730127</v>
      </c>
      <c r="D77" s="124">
        <f>IF(RES_hhdet_in_tes!D77=0,"",RES_hhdet_in_tes!D77/RES_hhdet_in_fec!D77)</f>
        <v>0.71396708759418004</v>
      </c>
      <c r="E77" s="124">
        <f>IF(RES_hhdet_in_tes!E77=0,"",RES_hhdet_in_tes!E77/RES_hhdet_in_fec!E77)</f>
        <v>0.7106713236949731</v>
      </c>
      <c r="F77" s="124">
        <f>IF(RES_hhdet_in_tes!F77=0,"",RES_hhdet_in_tes!F77/RES_hhdet_in_fec!F77)</f>
        <v>0.70703530172563722</v>
      </c>
      <c r="G77" s="124">
        <f>IF(RES_hhdet_in_tes!G77=0,"",RES_hhdet_in_tes!G77/RES_hhdet_in_fec!G77)</f>
        <v>0.7068702060279628</v>
      </c>
      <c r="H77" s="124">
        <f>IF(RES_hhdet_in_tes!H77=0,"",RES_hhdet_in_tes!H77/RES_hhdet_in_fec!H77)</f>
        <v>0.70149623037354825</v>
      </c>
      <c r="I77" s="124">
        <f>IF(RES_hhdet_in_tes!I77=0,"",RES_hhdet_in_tes!I77/RES_hhdet_in_fec!I77)</f>
        <v>0.69845483072095715</v>
      </c>
      <c r="J77" s="124">
        <f>IF(RES_hhdet_in_tes!J77=0,"",RES_hhdet_in_tes!J77/RES_hhdet_in_fec!J77)</f>
        <v>0.68992153306877957</v>
      </c>
      <c r="K77" s="124">
        <f>IF(RES_hhdet_in_tes!K77=0,"",RES_hhdet_in_tes!K77/RES_hhdet_in_fec!K77)</f>
        <v>0.70180953200943708</v>
      </c>
      <c r="L77" s="124">
        <f>IF(RES_hhdet_in_tes!L77=0,"",RES_hhdet_in_tes!L77/RES_hhdet_in_fec!L77)</f>
        <v>0.68507871073193705</v>
      </c>
      <c r="M77" s="124">
        <f>IF(RES_hhdet_in_tes!M77=0,"",RES_hhdet_in_tes!M77/RES_hhdet_in_fec!M77)</f>
        <v>0.70063313149648021</v>
      </c>
      <c r="N77" s="124">
        <f>IF(RES_hhdet_in_tes!N77=0,"",RES_hhdet_in_tes!N77/RES_hhdet_in_fec!N77)</f>
        <v>0.69288015061882546</v>
      </c>
      <c r="O77" s="124">
        <f>IF(RES_hhdet_in_tes!O77=0,"",RES_hhdet_in_tes!O77/RES_hhdet_in_fec!O77)</f>
        <v>0.69808885076322458</v>
      </c>
      <c r="P77" s="124">
        <f>IF(RES_hhdet_in_tes!P77=0,"",RES_hhdet_in_tes!P77/RES_hhdet_in_fec!P77)</f>
        <v>0.71659584721353931</v>
      </c>
      <c r="Q77" s="124">
        <f>IF(RES_hhdet_in_tes!Q77=0,"",RES_hhdet_in_tes!Q77/RES_hhdet_in_fec!Q77)</f>
        <v>0.73999159617008237</v>
      </c>
      <c r="R77" s="124">
        <f>IF(RES_hhdet_in_tes!R77=0,"",RES_hhdet_in_tes!R77/RES_hhdet_in_fec!R77)</f>
        <v>0.72809133388566794</v>
      </c>
      <c r="S77" s="124">
        <f>IF(RES_hhdet_in_tes!S77=0,"",RES_hhdet_in_tes!S77/RES_hhdet_in_fec!S77)</f>
        <v>0.75919420393660497</v>
      </c>
      <c r="T77" s="124">
        <f>IF(RES_hhdet_in_tes!T77=0,"",RES_hhdet_in_tes!T77/RES_hhdet_in_fec!T77)</f>
        <v>0.77140680475195356</v>
      </c>
      <c r="U77" s="124">
        <f>IF(RES_hhdet_in_tes!U77=0,"",RES_hhdet_in_tes!U77/RES_hhdet_in_fec!U77)</f>
        <v>0.78119558367787723</v>
      </c>
      <c r="V77" s="124">
        <f>IF(RES_hhdet_in_tes!V77=0,"",RES_hhdet_in_tes!V77/RES_hhdet_in_fec!V77)</f>
        <v>0.76162468721250154</v>
      </c>
      <c r="W77" s="124">
        <f>IF(RES_hhdet_in_tes!W77=0,"",RES_hhdet_in_tes!W77/RES_hhdet_in_fec!W77)</f>
        <v>0.76926457737477161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0.61115386676005845</v>
      </c>
      <c r="D78" s="111">
        <f>IF(RES_hhdet_in_tes!D78=0,"",RES_hhdet_in_tes!D78/RES_hhdet_in_fec!D78)</f>
        <v>0.61155975771175919</v>
      </c>
      <c r="E78" s="111">
        <f>IF(RES_hhdet_in_tes!E78=0,"",RES_hhdet_in_tes!E78/RES_hhdet_in_fec!E78)</f>
        <v>0.61195992436406899</v>
      </c>
      <c r="F78" s="111">
        <f>IF(RES_hhdet_in_tes!F78=0,"",RES_hhdet_in_tes!F78/RES_hhdet_in_fec!F78)</f>
        <v>0.61235931043009817</v>
      </c>
      <c r="G78" s="111">
        <f>IF(RES_hhdet_in_tes!G78=0,"",RES_hhdet_in_tes!G78/RES_hhdet_in_fec!G78)</f>
        <v>0.61275342475308625</v>
      </c>
      <c r="H78" s="111">
        <f>IF(RES_hhdet_in_tes!H78=0,"",RES_hhdet_in_tes!H78/RES_hhdet_in_fec!H78)</f>
        <v>0.61314281699344519</v>
      </c>
      <c r="I78" s="111">
        <f>IF(RES_hhdet_in_tes!I78=0,"",RES_hhdet_in_tes!I78/RES_hhdet_in_fec!I78)</f>
        <v>0.61352638053001773</v>
      </c>
      <c r="J78" s="111">
        <f>IF(RES_hhdet_in_tes!J78=0,"",RES_hhdet_in_tes!J78/RES_hhdet_in_fec!J78)</f>
        <v>0.61389958192652605</v>
      </c>
      <c r="K78" s="111">
        <f>IF(RES_hhdet_in_tes!K78=0,"",RES_hhdet_in_tes!K78/RES_hhdet_in_fec!K78)</f>
        <v>0.61425856656969757</v>
      </c>
      <c r="L78" s="111">
        <f>IF(RES_hhdet_in_tes!L78=0,"",RES_hhdet_in_tes!L78/RES_hhdet_in_fec!L78)</f>
        <v>0.61460230319245091</v>
      </c>
      <c r="M78" s="111">
        <f>IF(RES_hhdet_in_tes!M78=0,"",RES_hhdet_in_tes!M78/RES_hhdet_in_fec!M78)</f>
        <v>0.61478727900530883</v>
      </c>
      <c r="N78" s="111">
        <f>IF(RES_hhdet_in_tes!N78=0,"",RES_hhdet_in_tes!N78/RES_hhdet_in_fec!N78)</f>
        <v>0.61478727900530883</v>
      </c>
      <c r="O78" s="111">
        <f>IF(RES_hhdet_in_tes!O78=0,"",RES_hhdet_in_tes!O78/RES_hhdet_in_fec!O78)</f>
        <v>0.61478727900530883</v>
      </c>
      <c r="P78" s="111">
        <f>IF(RES_hhdet_in_tes!P78=0,"",RES_hhdet_in_tes!P78/RES_hhdet_in_fec!P78)</f>
        <v>0.61478727900530883</v>
      </c>
      <c r="Q78" s="111">
        <f>IF(RES_hhdet_in_tes!Q78=0,"",RES_hhdet_in_tes!Q78/RES_hhdet_in_fec!Q78)</f>
        <v>0.61478727900530883</v>
      </c>
      <c r="R78" s="111">
        <f>IF(RES_hhdet_in_tes!R78=0,"",RES_hhdet_in_tes!R78/RES_hhdet_in_fec!R78)</f>
        <v>0.61595590041666026</v>
      </c>
      <c r="S78" s="111">
        <f>IF(RES_hhdet_in_tes!S78=0,"",RES_hhdet_in_tes!S78/RES_hhdet_in_fec!S78)</f>
        <v>0.61786686120378109</v>
      </c>
      <c r="T78" s="111">
        <f>IF(RES_hhdet_in_tes!T78=0,"",RES_hhdet_in_tes!T78/RES_hhdet_in_fec!T78)</f>
        <v>0.62009631545542043</v>
      </c>
      <c r="U78" s="111">
        <f>IF(RES_hhdet_in_tes!U78=0,"",RES_hhdet_in_tes!U78/RES_hhdet_in_fec!U78)</f>
        <v>0.62240539307319021</v>
      </c>
      <c r="V78" s="111">
        <f>IF(RES_hhdet_in_tes!V78=0,"",RES_hhdet_in_tes!V78/RES_hhdet_in_fec!V78)</f>
        <v>0.6245552239587</v>
      </c>
      <c r="W78" s="111">
        <f>IF(RES_hhdet_in_tes!W78=0,"",RES_hhdet_in_tes!W78/RES_hhdet_in_fec!W78)</f>
        <v>0.62654580811194871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0.76827466340404815</v>
      </c>
      <c r="D79" s="45">
        <f>IF(RES_hhdet_in_tes!D79=0,"",RES_hhdet_in_tes!D79/RES_hhdet_in_fec!D79)</f>
        <v>0.76964317349952116</v>
      </c>
      <c r="E79" s="45">
        <f>IF(RES_hhdet_in_tes!E79=0,"",RES_hhdet_in_tes!E79/RES_hhdet_in_fec!E79)</f>
        <v>0.77106228778130681</v>
      </c>
      <c r="F79" s="45">
        <f>IF(RES_hhdet_in_tes!F79=0,"",RES_hhdet_in_tes!F79/RES_hhdet_in_fec!F79)</f>
        <v>0.77248830263395341</v>
      </c>
      <c r="G79" s="45">
        <f>IF(RES_hhdet_in_tes!G79=0,"",RES_hhdet_in_tes!G79/RES_hhdet_in_fec!G79)</f>
        <v>0.77396092096570412</v>
      </c>
      <c r="H79" s="45">
        <f>IF(RES_hhdet_in_tes!H79=0,"",RES_hhdet_in_tes!H79/RES_hhdet_in_fec!H79)</f>
        <v>0.77547528364603635</v>
      </c>
      <c r="I79" s="45">
        <f>IF(RES_hhdet_in_tes!I79=0,"",RES_hhdet_in_tes!I79/RES_hhdet_in_fec!I79)</f>
        <v>0.77704117347270163</v>
      </c>
      <c r="J79" s="45">
        <f>IF(RES_hhdet_in_tes!J79=0,"",RES_hhdet_in_tes!J79/RES_hhdet_in_fec!J79)</f>
        <v>0.77869866711507008</v>
      </c>
      <c r="K79" s="45">
        <f>IF(RES_hhdet_in_tes!K79=0,"",RES_hhdet_in_tes!K79/RES_hhdet_in_fec!K79)</f>
        <v>0.78048184028352385</v>
      </c>
      <c r="L79" s="45">
        <f>IF(RES_hhdet_in_tes!L79=0,"",RES_hhdet_in_tes!L79/RES_hhdet_in_fec!L79)</f>
        <v>0.78239980962762334</v>
      </c>
      <c r="M79" s="45">
        <f>IF(RES_hhdet_in_tes!M79=0,"",RES_hhdet_in_tes!M79/RES_hhdet_in_fec!M79)</f>
        <v>0.78500926881314426</v>
      </c>
      <c r="N79" s="45">
        <f>IF(RES_hhdet_in_tes!N79=0,"",RES_hhdet_in_tes!N79/RES_hhdet_in_fec!N79)</f>
        <v>0.7884680703861533</v>
      </c>
      <c r="O79" s="45">
        <f>IF(RES_hhdet_in_tes!O79=0,"",RES_hhdet_in_tes!O79/RES_hhdet_in_fec!O79)</f>
        <v>0.79316002952497777</v>
      </c>
      <c r="P79" s="45">
        <f>IF(RES_hhdet_in_tes!P79=0,"",RES_hhdet_in_tes!P79/RES_hhdet_in_fec!P79)</f>
        <v>0.799286729425422</v>
      </c>
      <c r="Q79" s="45">
        <f>IF(RES_hhdet_in_tes!Q79=0,"",RES_hhdet_in_tes!Q79/RES_hhdet_in_fec!Q79)</f>
        <v>0.80718322931902708</v>
      </c>
      <c r="R79" s="45">
        <f>IF(RES_hhdet_in_tes!R79=0,"",RES_hhdet_in_tes!R79/RES_hhdet_in_fec!R79)</f>
        <v>0.8179251998249889</v>
      </c>
      <c r="S79" s="45">
        <f>IF(RES_hhdet_in_tes!S79=0,"",RES_hhdet_in_tes!S79/RES_hhdet_in_fec!S79)</f>
        <v>0.83133218373094608</v>
      </c>
      <c r="T79" s="45">
        <f>IF(RES_hhdet_in_tes!T79=0,"",RES_hhdet_in_tes!T79/RES_hhdet_in_fec!T79)</f>
        <v>0.84574686581267899</v>
      </c>
      <c r="U79" s="45">
        <f>IF(RES_hhdet_in_tes!U79=0,"",RES_hhdet_in_tes!U79/RES_hhdet_in_fec!U79)</f>
        <v>0.85951193084600885</v>
      </c>
      <c r="V79" s="45">
        <f>IF(RES_hhdet_in_tes!V79=0,"",RES_hhdet_in_tes!V79/RES_hhdet_in_fec!V79)</f>
        <v>0.87097006360673879</v>
      </c>
      <c r="W79" s="45">
        <f>IF(RES_hhdet_in_tes!W79=0,"",RES_hhdet_in_tes!W79/RES_hhdet_in_fec!W79)</f>
        <v>0.87953910270787383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0.5850644481979923</v>
      </c>
      <c r="D81" s="119">
        <f>IF(RES_hhdet_in_tes!D81=0,"",RES_hhdet_in_tes!D81/RES_hhdet_in_fec!D81)</f>
        <v>0.59688026681638517</v>
      </c>
      <c r="E81" s="119">
        <f>IF(RES_hhdet_in_tes!E81=0,"",RES_hhdet_in_tes!E81/RES_hhdet_in_fec!E81)</f>
        <v>0.60637653379476963</v>
      </c>
      <c r="F81" s="119">
        <f>IF(RES_hhdet_in_tes!F81=0,"",RES_hhdet_in_tes!F81/RES_hhdet_in_fec!F81)</f>
        <v>0.61641995092966428</v>
      </c>
      <c r="G81" s="119">
        <f>IF(RES_hhdet_in_tes!G81=0,"",RES_hhdet_in_tes!G81/RES_hhdet_in_fec!G81)</f>
        <v>0.63097165326514826</v>
      </c>
      <c r="H81" s="119">
        <f>IF(RES_hhdet_in_tes!H81=0,"",RES_hhdet_in_tes!H81/RES_hhdet_in_fec!H81)</f>
        <v>0.64859577931399648</v>
      </c>
      <c r="I81" s="119">
        <f>IF(RES_hhdet_in_tes!I81=0,"",RES_hhdet_in_tes!I81/RES_hhdet_in_fec!I81)</f>
        <v>0.65341507551382383</v>
      </c>
      <c r="J81" s="119">
        <f>IF(RES_hhdet_in_tes!J81=0,"",RES_hhdet_in_tes!J81/RES_hhdet_in_fec!J81)</f>
        <v>0.66354920664463191</v>
      </c>
      <c r="K81" s="119">
        <f>IF(RES_hhdet_in_tes!K81=0,"",RES_hhdet_in_tes!K81/RES_hhdet_in_fec!K81)</f>
        <v>0.67567428728677548</v>
      </c>
      <c r="L81" s="119">
        <f>IF(RES_hhdet_in_tes!L81=0,"",RES_hhdet_in_tes!L81/RES_hhdet_in_fec!L81)</f>
        <v>0.68445499476081706</v>
      </c>
      <c r="M81" s="119">
        <f>IF(RES_hhdet_in_tes!M81=0,"",RES_hhdet_in_tes!M81/RES_hhdet_in_fec!M81)</f>
        <v>0.69261505998334849</v>
      </c>
      <c r="N81" s="119">
        <f>IF(RES_hhdet_in_tes!N81=0,"",RES_hhdet_in_tes!N81/RES_hhdet_in_fec!N81)</f>
        <v>0.70323709782770383</v>
      </c>
      <c r="O81" s="119">
        <f>IF(RES_hhdet_in_tes!O81=0,"",RES_hhdet_in_tes!O81/RES_hhdet_in_fec!O81)</f>
        <v>0.71467769165775963</v>
      </c>
      <c r="P81" s="119">
        <f>IF(RES_hhdet_in_tes!P81=0,"",RES_hhdet_in_tes!P81/RES_hhdet_in_fec!P81)</f>
        <v>0.72390560231605627</v>
      </c>
      <c r="Q81" s="119">
        <f>IF(RES_hhdet_in_tes!Q81=0,"",RES_hhdet_in_tes!Q81/RES_hhdet_in_fec!Q81)</f>
        <v>0.73232189563430583</v>
      </c>
      <c r="R81" s="119">
        <f>IF(RES_hhdet_in_tes!R81=0,"",RES_hhdet_in_tes!R81/RES_hhdet_in_fec!R81)</f>
        <v>0.74344796598442864</v>
      </c>
      <c r="S81" s="119">
        <f>IF(RES_hhdet_in_tes!S81=0,"",RES_hhdet_in_tes!S81/RES_hhdet_in_fec!S81)</f>
        <v>0.75721908835501506</v>
      </c>
      <c r="T81" s="119">
        <f>IF(RES_hhdet_in_tes!T81=0,"",RES_hhdet_in_tes!T81/RES_hhdet_in_fec!T81)</f>
        <v>0.77113823611367738</v>
      </c>
      <c r="U81" s="119">
        <f>IF(RES_hhdet_in_tes!U81=0,"",RES_hhdet_in_tes!U81/RES_hhdet_in_fec!U81)</f>
        <v>0.7889748826284505</v>
      </c>
      <c r="V81" s="119">
        <f>IF(RES_hhdet_in_tes!V81=0,"",RES_hhdet_in_tes!V81/RES_hhdet_in_fec!V81)</f>
        <v>0.81161346198301187</v>
      </c>
      <c r="W81" s="119">
        <f>IF(RES_hhdet_in_tes!W81=0,"",RES_hhdet_in_tes!W81/RES_hhdet_in_fec!W81)</f>
        <v>0.81050907372710357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0.57446766034508845</v>
      </c>
      <c r="D82" s="124">
        <f>IF(RES_hhdet_in_tes!D82=0,"",RES_hhdet_in_tes!D82/RES_hhdet_in_fec!D82)</f>
        <v>0.58588066639707292</v>
      </c>
      <c r="E82" s="124">
        <f>IF(RES_hhdet_in_tes!E82=0,"",RES_hhdet_in_tes!E82/RES_hhdet_in_fec!E82)</f>
        <v>0.59741884943535095</v>
      </c>
      <c r="F82" s="124">
        <f>IF(RES_hhdet_in_tes!F82=0,"",RES_hhdet_in_tes!F82/RES_hhdet_in_fec!F82)</f>
        <v>0.60908979703722188</v>
      </c>
      <c r="G82" s="124">
        <f>IF(RES_hhdet_in_tes!G82=0,"",RES_hhdet_in_tes!G82/RES_hhdet_in_fec!G82)</f>
        <v>0.62081207190491805</v>
      </c>
      <c r="H82" s="124">
        <f>IF(RES_hhdet_in_tes!H82=0,"",RES_hhdet_in_tes!H82/RES_hhdet_in_fec!H82)</f>
        <v>0.63259324862536359</v>
      </c>
      <c r="I82" s="124">
        <f>IF(RES_hhdet_in_tes!I82=0,"",RES_hhdet_in_tes!I82/RES_hhdet_in_fec!I82)</f>
        <v>0.6444477166603374</v>
      </c>
      <c r="J82" s="124">
        <f>IF(RES_hhdet_in_tes!J82=0,"",RES_hhdet_in_tes!J82/RES_hhdet_in_fec!J82)</f>
        <v>0.65634846914894862</v>
      </c>
      <c r="K82" s="124">
        <f>IF(RES_hhdet_in_tes!K82=0,"",RES_hhdet_in_tes!K82/RES_hhdet_in_fec!K82)</f>
        <v>0.66819190413694352</v>
      </c>
      <c r="L82" s="124">
        <f>IF(RES_hhdet_in_tes!L82=0,"",RES_hhdet_in_tes!L82/RES_hhdet_in_fec!L82)</f>
        <v>0.67995615036209445</v>
      </c>
      <c r="M82" s="124">
        <f>IF(RES_hhdet_in_tes!M82=0,"",RES_hhdet_in_tes!M82/RES_hhdet_in_fec!M82)</f>
        <v>0.69078831971391197</v>
      </c>
      <c r="N82" s="124">
        <f>IF(RES_hhdet_in_tes!N82=0,"",RES_hhdet_in_tes!N82/RES_hhdet_in_fec!N82)</f>
        <v>0.70023628921836567</v>
      </c>
      <c r="O82" s="124">
        <f>IF(RES_hhdet_in_tes!O82=0,"",RES_hhdet_in_tes!O82/RES_hhdet_in_fec!O82)</f>
        <v>0.70804188100768151</v>
      </c>
      <c r="P82" s="124">
        <f>IF(RES_hhdet_in_tes!P82=0,"",RES_hhdet_in_tes!P82/RES_hhdet_in_fec!P82)</f>
        <v>0.71487854765905523</v>
      </c>
      <c r="Q82" s="124">
        <f>IF(RES_hhdet_in_tes!Q82=0,"",RES_hhdet_in_tes!Q82/RES_hhdet_in_fec!Q82)</f>
        <v>0.72301968045087506</v>
      </c>
      <c r="R82" s="124">
        <f>IF(RES_hhdet_in_tes!R82=0,"",RES_hhdet_in_tes!R82/RES_hhdet_in_fec!R82)</f>
        <v>0.73503470914553681</v>
      </c>
      <c r="S82" s="124">
        <f>IF(RES_hhdet_in_tes!S82=0,"",RES_hhdet_in_tes!S82/RES_hhdet_in_fec!S82)</f>
        <v>0.74849686093800372</v>
      </c>
      <c r="T82" s="124">
        <f>IF(RES_hhdet_in_tes!T82=0,"",RES_hhdet_in_tes!T82/RES_hhdet_in_fec!T82)</f>
        <v>0.76202744193663297</v>
      </c>
      <c r="U82" s="124">
        <f>IF(RES_hhdet_in_tes!U82=0,"",RES_hhdet_in_tes!U82/RES_hhdet_in_fec!U82)</f>
        <v>0.77449114328732005</v>
      </c>
      <c r="V82" s="124">
        <f>IF(RES_hhdet_in_tes!V82=0,"",RES_hhdet_in_tes!V82/RES_hhdet_in_fec!V82)</f>
        <v>0.78491609202769341</v>
      </c>
      <c r="W82" s="124">
        <f>IF(RES_hhdet_in_tes!W82=0,"",RES_hhdet_in_tes!W82/RES_hhdet_in_fec!W82)</f>
        <v>0.79332873617561372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0.57213567589638303</v>
      </c>
      <c r="D83" s="111">
        <f>IF(RES_hhdet_in_tes!D83=0,"",RES_hhdet_in_tes!D83/RES_hhdet_in_fec!D83)</f>
        <v>0.58362269098142172</v>
      </c>
      <c r="E83" s="111">
        <f>IF(RES_hhdet_in_tes!E83=0,"",RES_hhdet_in_tes!E83/RES_hhdet_in_fec!E83)</f>
        <v>0.59521890710242953</v>
      </c>
      <c r="F83" s="111">
        <f>IF(RES_hhdet_in_tes!F83=0,"",RES_hhdet_in_tes!F83/RES_hhdet_in_fec!F83)</f>
        <v>0.60691317682905344</v>
      </c>
      <c r="G83" s="111">
        <f>IF(RES_hhdet_in_tes!G83=0,"",RES_hhdet_in_tes!G83/RES_hhdet_in_fec!G83)</f>
        <v>0.61869441897094313</v>
      </c>
      <c r="H83" s="111">
        <f>IF(RES_hhdet_in_tes!H83=0,"",RES_hhdet_in_tes!H83/RES_hhdet_in_fec!H83)</f>
        <v>0.63054943115130191</v>
      </c>
      <c r="I83" s="111">
        <f>IF(RES_hhdet_in_tes!I83=0,"",RES_hhdet_in_tes!I83/RES_hhdet_in_fec!I83)</f>
        <v>0.64246085318108193</v>
      </c>
      <c r="J83" s="111">
        <f>IF(RES_hhdet_in_tes!J83=0,"",RES_hhdet_in_tes!J83/RES_hhdet_in_fec!J83)</f>
        <v>0.6543912538236949</v>
      </c>
      <c r="K83" s="111">
        <f>IF(RES_hhdet_in_tes!K83=0,"",RES_hhdet_in_tes!K83/RES_hhdet_in_fec!K83)</f>
        <v>0.66629111788656414</v>
      </c>
      <c r="L83" s="111">
        <f>IF(RES_hhdet_in_tes!L83=0,"",RES_hhdet_in_tes!L83/RES_hhdet_in_fec!L83)</f>
        <v>0.67811649771223037</v>
      </c>
      <c r="M83" s="111">
        <f>IF(RES_hhdet_in_tes!M83=0,"",RES_hhdet_in_tes!M83/RES_hhdet_in_fec!M83)</f>
        <v>0.68900720396131543</v>
      </c>
      <c r="N83" s="111">
        <f>IF(RES_hhdet_in_tes!N83=0,"",RES_hhdet_in_tes!N83/RES_hhdet_in_fec!N83)</f>
        <v>0.69850146725890139</v>
      </c>
      <c r="O83" s="111">
        <f>IF(RES_hhdet_in_tes!O83=0,"",RES_hhdet_in_tes!O83/RES_hhdet_in_fec!O83)</f>
        <v>0.70634947873777121</v>
      </c>
      <c r="P83" s="111">
        <f>IF(RES_hhdet_in_tes!P83=0,"",RES_hhdet_in_tes!P83/RES_hhdet_in_fec!P83)</f>
        <v>0.71322361731787676</v>
      </c>
      <c r="Q83" s="111">
        <f>IF(RES_hhdet_in_tes!Q83=0,"",RES_hhdet_in_tes!Q83/RES_hhdet_in_fec!Q83)</f>
        <v>0.72140743027221466</v>
      </c>
      <c r="R83" s="111">
        <f>IF(RES_hhdet_in_tes!R83=0,"",RES_hhdet_in_tes!R83/RES_hhdet_in_fec!R83)</f>
        <v>0.73347420405035635</v>
      </c>
      <c r="S83" s="111">
        <f>IF(RES_hhdet_in_tes!S83=0,"",RES_hhdet_in_tes!S83/RES_hhdet_in_fec!S83)</f>
        <v>0.74699829632618919</v>
      </c>
      <c r="T83" s="111">
        <f>IF(RES_hhdet_in_tes!T83=0,"",RES_hhdet_in_tes!T83/RES_hhdet_in_fec!T83)</f>
        <v>0.76058798800793381</v>
      </c>
      <c r="U83" s="111">
        <f>IF(RES_hhdet_in_tes!U83=0,"",RES_hhdet_in_tes!U83/RES_hhdet_in_fec!U83)</f>
        <v>0.77310592086499985</v>
      </c>
      <c r="V83" s="111">
        <f>IF(RES_hhdet_in_tes!V83=0,"",RES_hhdet_in_tes!V83/RES_hhdet_in_fec!V83)</f>
        <v>0.78359878478500333</v>
      </c>
      <c r="W83" s="111">
        <f>IF(RES_hhdet_in_tes!W83=0,"",RES_hhdet_in_tes!W83/RES_hhdet_in_fec!W83)</f>
        <v>0.79203884099859145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2.5802479381017775</v>
      </c>
      <c r="D85" s="124">
        <f>IF(RES_hhdet_in_tes!D85=0,"",RES_hhdet_in_tes!D85/RES_hhdet_in_fec!D85)</f>
        <v>2.6729000552589186</v>
      </c>
      <c r="E85" s="124">
        <f>IF(RES_hhdet_in_tes!E85=0,"",RES_hhdet_in_tes!E85/RES_hhdet_in_fec!E85)</f>
        <v>2.7665304511869349</v>
      </c>
      <c r="F85" s="124">
        <f>IF(RES_hhdet_in_tes!F85=0,"",RES_hhdet_in_tes!F85/RES_hhdet_in_fec!F85)</f>
        <v>2.8602614034708478</v>
      </c>
      <c r="G85" s="124">
        <f>IF(RES_hhdet_in_tes!G85=0,"",RES_hhdet_in_tes!G85/RES_hhdet_in_fec!G85)</f>
        <v>2.9548830317579724</v>
      </c>
      <c r="H85" s="124">
        <f>IF(RES_hhdet_in_tes!H85=0,"",RES_hhdet_in_tes!H85/RES_hhdet_in_fec!H85)</f>
        <v>3.0502935006597061</v>
      </c>
      <c r="I85" s="124">
        <f>IF(RES_hhdet_in_tes!I85=0,"",RES_hhdet_in_tes!I85/RES_hhdet_in_fec!I85)</f>
        <v>3.1466821585238853</v>
      </c>
      <c r="J85" s="124">
        <f>IF(RES_hhdet_in_tes!J85=0,"",RES_hhdet_in_tes!J85/RES_hhdet_in_fec!J85)</f>
        <v>3.2448366088275002</v>
      </c>
      <c r="K85" s="124">
        <f>IF(RES_hhdet_in_tes!K85=0,"",RES_hhdet_in_tes!K85/RES_hhdet_in_fec!K85)</f>
        <v>3.3454190853934609</v>
      </c>
      <c r="L85" s="124">
        <f>IF(RES_hhdet_in_tes!L85=0,"",RES_hhdet_in_tes!L85/RES_hhdet_in_fec!L85)</f>
        <v>3.4485933216566869</v>
      </c>
      <c r="M85" s="124">
        <f>IF(RES_hhdet_in_tes!M85=0,"",RES_hhdet_in_tes!M85/RES_hhdet_in_fec!M85)</f>
        <v>3.5718252248870086</v>
      </c>
      <c r="N85" s="124">
        <f>IF(RES_hhdet_in_tes!N85=0,"",RES_hhdet_in_tes!N85/RES_hhdet_in_fec!N85)</f>
        <v>3.7208306886416196</v>
      </c>
      <c r="O85" s="124">
        <f>IF(RES_hhdet_in_tes!O85=0,"",RES_hhdet_in_tes!O85/RES_hhdet_in_fec!O85)</f>
        <v>3.8987697321627293</v>
      </c>
      <c r="P85" s="124">
        <f>IF(RES_hhdet_in_tes!P85=0,"",RES_hhdet_in_tes!P85/RES_hhdet_in_fec!P85)</f>
        <v>4.0917407932836838</v>
      </c>
      <c r="Q85" s="124">
        <f>IF(RES_hhdet_in_tes!Q85=0,"",RES_hhdet_in_tes!Q85/RES_hhdet_in_fec!Q85)</f>
        <v>4.2575769558155763</v>
      </c>
      <c r="R85" s="124">
        <f>IF(RES_hhdet_in_tes!R85=0,"",RES_hhdet_in_tes!R85/RES_hhdet_in_fec!R85)</f>
        <v>4.361615634969092</v>
      </c>
      <c r="S85" s="124">
        <f>IF(RES_hhdet_in_tes!S85=0,"",RES_hhdet_in_tes!S85/RES_hhdet_in_fec!S85)</f>
        <v>4.4444253153382629</v>
      </c>
      <c r="T85" s="124">
        <f>IF(RES_hhdet_in_tes!T85=0,"",RES_hhdet_in_tes!T85/RES_hhdet_in_fec!T85)</f>
        <v>4.5136159556151618</v>
      </c>
      <c r="U85" s="124">
        <f>IF(RES_hhdet_in_tes!U85=0,"",RES_hhdet_in_tes!U85/RES_hhdet_in_fec!U85)</f>
        <v>4.576605157029352</v>
      </c>
      <c r="V85" s="124">
        <f>IF(RES_hhdet_in_tes!V85=0,"",RES_hhdet_in_tes!V85/RES_hhdet_in_fec!V85)</f>
        <v>4.6408295384211247</v>
      </c>
      <c r="W85" s="124">
        <f>IF(RES_hhdet_in_tes!W85=0,"",RES_hhdet_in_tes!W85/RES_hhdet_in_fec!W85)</f>
        <v>4.7037061049260407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2.5802479381017775</v>
      </c>
      <c r="D86" s="111">
        <f>IF(RES_hhdet_in_tes!D86=0,"",RES_hhdet_in_tes!D86/RES_hhdet_in_fec!D86)</f>
        <v>2.6729000552589186</v>
      </c>
      <c r="E86" s="111">
        <f>IF(RES_hhdet_in_tes!E86=0,"",RES_hhdet_in_tes!E86/RES_hhdet_in_fec!E86)</f>
        <v>2.7665304511869349</v>
      </c>
      <c r="F86" s="111">
        <f>IF(RES_hhdet_in_tes!F86=0,"",RES_hhdet_in_tes!F86/RES_hhdet_in_fec!F86)</f>
        <v>2.8602614034708478</v>
      </c>
      <c r="G86" s="111">
        <f>IF(RES_hhdet_in_tes!G86=0,"",RES_hhdet_in_tes!G86/RES_hhdet_in_fec!G86)</f>
        <v>2.9548830317579724</v>
      </c>
      <c r="H86" s="111">
        <f>IF(RES_hhdet_in_tes!H86=0,"",RES_hhdet_in_tes!H86/RES_hhdet_in_fec!H86)</f>
        <v>3.0502935006597061</v>
      </c>
      <c r="I86" s="111">
        <f>IF(RES_hhdet_in_tes!I86=0,"",RES_hhdet_in_tes!I86/RES_hhdet_in_fec!I86)</f>
        <v>3.1466821585238853</v>
      </c>
      <c r="J86" s="111">
        <f>IF(RES_hhdet_in_tes!J86=0,"",RES_hhdet_in_tes!J86/RES_hhdet_in_fec!J86)</f>
        <v>3.2448366088275002</v>
      </c>
      <c r="K86" s="111">
        <f>IF(RES_hhdet_in_tes!K86=0,"",RES_hhdet_in_tes!K86/RES_hhdet_in_fec!K86)</f>
        <v>3.3454190853934609</v>
      </c>
      <c r="L86" s="111">
        <f>IF(RES_hhdet_in_tes!L86=0,"",RES_hhdet_in_tes!L86/RES_hhdet_in_fec!L86)</f>
        <v>3.4485933216566869</v>
      </c>
      <c r="M86" s="111">
        <f>IF(RES_hhdet_in_tes!M86=0,"",RES_hhdet_in_tes!M86/RES_hhdet_in_fec!M86)</f>
        <v>3.5718252248870086</v>
      </c>
      <c r="N86" s="111">
        <f>IF(RES_hhdet_in_tes!N86=0,"",RES_hhdet_in_tes!N86/RES_hhdet_in_fec!N86)</f>
        <v>3.7208306886416196</v>
      </c>
      <c r="O86" s="111">
        <f>IF(RES_hhdet_in_tes!O86=0,"",RES_hhdet_in_tes!O86/RES_hhdet_in_fec!O86)</f>
        <v>3.8987697321627293</v>
      </c>
      <c r="P86" s="111">
        <f>IF(RES_hhdet_in_tes!P86=0,"",RES_hhdet_in_tes!P86/RES_hhdet_in_fec!P86)</f>
        <v>4.0917407932836838</v>
      </c>
      <c r="Q86" s="111">
        <f>IF(RES_hhdet_in_tes!Q86=0,"",RES_hhdet_in_tes!Q86/RES_hhdet_in_fec!Q86)</f>
        <v>4.2575769558155763</v>
      </c>
      <c r="R86" s="111">
        <f>IF(RES_hhdet_in_tes!R86=0,"",RES_hhdet_in_tes!R86/RES_hhdet_in_fec!R86)</f>
        <v>4.361615634969092</v>
      </c>
      <c r="S86" s="111">
        <f>IF(RES_hhdet_in_tes!S86=0,"",RES_hhdet_in_tes!S86/RES_hhdet_in_fec!S86)</f>
        <v>4.4444253153382629</v>
      </c>
      <c r="T86" s="111">
        <f>IF(RES_hhdet_in_tes!T86=0,"",RES_hhdet_in_tes!T86/RES_hhdet_in_fec!T86)</f>
        <v>4.5136159556151618</v>
      </c>
      <c r="U86" s="111">
        <f>IF(RES_hhdet_in_tes!U86=0,"",RES_hhdet_in_tes!U86/RES_hhdet_in_fec!U86)</f>
        <v>4.576605157029352</v>
      </c>
      <c r="V86" s="111">
        <f>IF(RES_hhdet_in_tes!V86=0,"",RES_hhdet_in_tes!V86/RES_hhdet_in_fec!V86)</f>
        <v>4.6408295384211247</v>
      </c>
      <c r="W86" s="111">
        <f>IF(RES_hhdet_in_tes!W86=0,"",RES_hhdet_in_tes!W86/RES_hhdet_in_fec!W86)</f>
        <v>4.7037061049260407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0.66530280904441153</v>
      </c>
      <c r="D87" s="124">
        <f>IF(RES_hhdet_in_tes!D87=0,"",RES_hhdet_in_tes!D87/RES_hhdet_in_fec!D87)</f>
        <v>0.66321903463338006</v>
      </c>
      <c r="E87" s="124">
        <f>IF(RES_hhdet_in_tes!E87=0,"",RES_hhdet_in_tes!E87/RES_hhdet_in_fec!E87)</f>
        <v>0.6586055816394375</v>
      </c>
      <c r="F87" s="124">
        <f>IF(RES_hhdet_in_tes!F87=0,"",RES_hhdet_in_tes!F87/RES_hhdet_in_fec!F87)</f>
        <v>0.64816560386365007</v>
      </c>
      <c r="G87" s="124">
        <f>IF(RES_hhdet_in_tes!G87=0,"",RES_hhdet_in_tes!G87/RES_hhdet_in_fec!G87)</f>
        <v>0.65841996873210151</v>
      </c>
      <c r="H87" s="124">
        <f>IF(RES_hhdet_in_tes!H87=0,"",RES_hhdet_in_tes!H87/RES_hhdet_in_fec!H87)</f>
        <v>0.66926963984763888</v>
      </c>
      <c r="I87" s="124">
        <f>IF(RES_hhdet_in_tes!I87=0,"",RES_hhdet_in_tes!I87/RES_hhdet_in_fec!I87)</f>
        <v>0.68357449598265863</v>
      </c>
      <c r="J87" s="124">
        <f>IF(RES_hhdet_in_tes!J87=0,"",RES_hhdet_in_tes!J87/RES_hhdet_in_fec!J87)</f>
        <v>0.68630693992982417</v>
      </c>
      <c r="K87" s="124">
        <f>IF(RES_hhdet_in_tes!K87=0,"",RES_hhdet_in_tes!K87/RES_hhdet_in_fec!K87)</f>
        <v>0.7044058078604678</v>
      </c>
      <c r="L87" s="124">
        <f>IF(RES_hhdet_in_tes!L87=0,"",RES_hhdet_in_tes!L87/RES_hhdet_in_fec!L87)</f>
        <v>0.687925503308085</v>
      </c>
      <c r="M87" s="124">
        <f>IF(RES_hhdet_in_tes!M87=0,"",RES_hhdet_in_tes!M87/RES_hhdet_in_fec!M87)</f>
        <v>0.68839836032797586</v>
      </c>
      <c r="N87" s="124">
        <f>IF(RES_hhdet_in_tes!N87=0,"",RES_hhdet_in_tes!N87/RES_hhdet_in_fec!N87)</f>
        <v>0.69127344765567067</v>
      </c>
      <c r="O87" s="124">
        <f>IF(RES_hhdet_in_tes!O87=0,"",RES_hhdet_in_tes!O87/RES_hhdet_in_fec!O87)</f>
        <v>0.71653533455757679</v>
      </c>
      <c r="P87" s="124">
        <f>IF(RES_hhdet_in_tes!P87=0,"",RES_hhdet_in_tes!P87/RES_hhdet_in_fec!P87)</f>
        <v>0.73551204157297623</v>
      </c>
      <c r="Q87" s="124">
        <f>IF(RES_hhdet_in_tes!Q87=0,"",RES_hhdet_in_tes!Q87/RES_hhdet_in_fec!Q87)</f>
        <v>0.75567659532598985</v>
      </c>
      <c r="R87" s="124">
        <f>IF(RES_hhdet_in_tes!R87=0,"",RES_hhdet_in_tes!R87/RES_hhdet_in_fec!R87)</f>
        <v>0.75703768077869726</v>
      </c>
      <c r="S87" s="124">
        <f>IF(RES_hhdet_in_tes!S87=0,"",RES_hhdet_in_tes!S87/RES_hhdet_in_fec!S87)</f>
        <v>0.76897052399323285</v>
      </c>
      <c r="T87" s="124">
        <f>IF(RES_hhdet_in_tes!T87=0,"",RES_hhdet_in_tes!T87/RES_hhdet_in_fec!T87)</f>
        <v>0.77044660684725796</v>
      </c>
      <c r="U87" s="124">
        <f>IF(RES_hhdet_in_tes!U87=0,"",RES_hhdet_in_tes!U87/RES_hhdet_in_fec!U87)</f>
        <v>0.77645672972069368</v>
      </c>
      <c r="V87" s="124">
        <f>IF(RES_hhdet_in_tes!V87=0,"",RES_hhdet_in_tes!V87/RES_hhdet_in_fec!V87)</f>
        <v>0.78524554064381791</v>
      </c>
      <c r="W87" s="124">
        <f>IF(RES_hhdet_in_tes!W87=0,"",RES_hhdet_in_tes!W87/RES_hhdet_in_fec!W87)</f>
        <v>0.79442291800479792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0.6129542600424106</v>
      </c>
      <c r="D88" s="111">
        <f>IF(RES_hhdet_in_tes!D88=0,"",RES_hhdet_in_tes!D88/RES_hhdet_in_fec!D88)</f>
        <v>0.62679506880375202</v>
      </c>
      <c r="E88" s="111">
        <f>IF(RES_hhdet_in_tes!E88=0,"",RES_hhdet_in_tes!E88/RES_hhdet_in_fec!E88)</f>
        <v>0.64076745488471898</v>
      </c>
      <c r="F88" s="111">
        <f>IF(RES_hhdet_in_tes!F88=0,"",RES_hhdet_in_tes!F88/RES_hhdet_in_fec!F88)</f>
        <v>0.65485798664527706</v>
      </c>
      <c r="G88" s="111">
        <f>IF(RES_hhdet_in_tes!G88=0,"",RES_hhdet_in_tes!G88/RES_hhdet_in_fec!G88)</f>
        <v>0.66905331225857145</v>
      </c>
      <c r="H88" s="111">
        <f>IF(RES_hhdet_in_tes!H88=0,"",RES_hhdet_in_tes!H88/RES_hhdet_in_fec!H88)</f>
        <v>0.68333752406094206</v>
      </c>
      <c r="I88" s="111">
        <f>IF(RES_hhdet_in_tes!I88=0,"",RES_hhdet_in_tes!I88/RES_hhdet_in_fec!I88)</f>
        <v>0.69768970460299951</v>
      </c>
      <c r="J88" s="111">
        <f>IF(RES_hhdet_in_tes!J88=0,"",RES_hhdet_in_tes!J88/RES_hhdet_in_fec!J88)</f>
        <v>0.71206475264795788</v>
      </c>
      <c r="K88" s="111">
        <f>IF(RES_hhdet_in_tes!K88=0,"",RES_hhdet_in_tes!K88/RES_hhdet_in_fec!K88)</f>
        <v>0.72640300689075488</v>
      </c>
      <c r="L88" s="111">
        <f>IF(RES_hhdet_in_tes!L88=0,"",RES_hhdet_in_tes!L88/RES_hhdet_in_fec!L88)</f>
        <v>0.74065151439993793</v>
      </c>
      <c r="M88" s="111">
        <f>IF(RES_hhdet_in_tes!M88=0,"",RES_hhdet_in_tes!M88/RES_hhdet_in_fec!M88)</f>
        <v>0.75377382523122238</v>
      </c>
      <c r="N88" s="111">
        <f>IF(RES_hhdet_in_tes!N88=0,"",RES_hhdet_in_tes!N88/RES_hhdet_in_fec!N88)</f>
        <v>0.76521354927257612</v>
      </c>
      <c r="O88" s="111">
        <f>IF(RES_hhdet_in_tes!O88=0,"",RES_hhdet_in_tes!O88/RES_hhdet_in_fec!O88)</f>
        <v>0.77466968955198823</v>
      </c>
      <c r="P88" s="111">
        <f>IF(RES_hhdet_in_tes!P88=0,"",RES_hhdet_in_tes!P88/RES_hhdet_in_fec!P88)</f>
        <v>0.78295240153433077</v>
      </c>
      <c r="Q88" s="111">
        <f>IF(RES_hhdet_in_tes!Q88=0,"",RES_hhdet_in_tes!Q88/RES_hhdet_in_fec!Q88)</f>
        <v>0.79281315206012315</v>
      </c>
      <c r="R88" s="111">
        <f>IF(RES_hhdet_in_tes!R88=0,"",RES_hhdet_in_tes!R88/RES_hhdet_in_fec!R88)</f>
        <v>0.80735251733414948</v>
      </c>
      <c r="S88" s="111">
        <f>IF(RES_hhdet_in_tes!S88=0,"",RES_hhdet_in_tes!S88/RES_hhdet_in_fec!S88)</f>
        <v>0.82364781889637473</v>
      </c>
      <c r="T88" s="111">
        <f>IF(RES_hhdet_in_tes!T88=0,"",RES_hhdet_in_tes!T88/RES_hhdet_in_fec!T88)</f>
        <v>0.84002216177833011</v>
      </c>
      <c r="U88" s="111">
        <f>IF(RES_hhdet_in_tes!U88=0,"",RES_hhdet_in_tes!U88/RES_hhdet_in_fec!U88)</f>
        <v>0.85510513272242039</v>
      </c>
      <c r="V88" s="111">
        <f>IF(RES_hhdet_in_tes!V88=0,"",RES_hhdet_in_tes!V88/RES_hhdet_in_fec!V88)</f>
        <v>0.86774807971956502</v>
      </c>
      <c r="W88" s="111">
        <f>IF(RES_hhdet_in_tes!W88=0,"",RES_hhdet_in_tes!W88/RES_hhdet_in_fec!W88)</f>
        <v>0.87791758007474374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>
        <f>IF(RES_hhdet_in_tes!J89=0,"",RES_hhdet_in_tes!J89/RES_hhdet_in_fec!J89)</f>
        <v>0.86001750923700693</v>
      </c>
      <c r="K89" s="111">
        <f>IF(RES_hhdet_in_tes!K89=0,"",RES_hhdet_in_tes!K89/RES_hhdet_in_fec!K89)</f>
        <v>0.86581479502295089</v>
      </c>
      <c r="L89" s="111">
        <f>IF(RES_hhdet_in_tes!L89=0,"",RES_hhdet_in_tes!L89/RES_hhdet_in_fec!L89)</f>
        <v>0.87250672320891387</v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>
        <f>IF(RES_hhdet_in_tes!R89=0,"",RES_hhdet_in_tes!R89/RES_hhdet_in_fec!R89)</f>
        <v>0.90659981269423973</v>
      </c>
      <c r="S89" s="111">
        <f>IF(RES_hhdet_in_tes!S89=0,"",RES_hhdet_in_tes!S89/RES_hhdet_in_fec!S89)</f>
        <v>0.91142617032505058</v>
      </c>
      <c r="T89" s="111">
        <f>IF(RES_hhdet_in_tes!T89=0,"",RES_hhdet_in_tes!T89/RES_hhdet_in_fec!T89)</f>
        <v>0.92459440748695931</v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>
        <f>IF(RES_hhdet_in_tes!W89=0,"",RES_hhdet_in_tes!W89/RES_hhdet_in_fec!W89)</f>
        <v>0.94636527204671894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>
        <f>IF(RES_hhdet_in_tes!J90=0,"",RES_hhdet_in_tes!J90/RES_hhdet_in_fec!J90)</f>
        <v>0.71206475264795777</v>
      </c>
      <c r="K90" s="112">
        <f>IF(RES_hhdet_in_tes!K90=0,"",RES_hhdet_in_tes!K90/RES_hhdet_in_fec!K90)</f>
        <v>0.72640300689075499</v>
      </c>
      <c r="L90" s="112">
        <f>IF(RES_hhdet_in_tes!L90=0,"",RES_hhdet_in_tes!L90/RES_hhdet_in_fec!L90)</f>
        <v>0.74065151439993793</v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>
        <f>IF(RES_hhdet_in_tes!R90=0,"",RES_hhdet_in_tes!R90/RES_hhdet_in_fec!R90)</f>
        <v>0.80735251733414948</v>
      </c>
      <c r="S90" s="112">
        <f>IF(RES_hhdet_in_tes!S90=0,"",RES_hhdet_in_tes!S90/RES_hhdet_in_fec!S90)</f>
        <v>0.82364781889637473</v>
      </c>
      <c r="T90" s="112">
        <f>IF(RES_hhdet_in_tes!T90=0,"",RES_hhdet_in_tes!T90/RES_hhdet_in_fec!T90)</f>
        <v>0.84002216177833011</v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>
        <f>IF(RES_hhdet_in_tes!W90=0,"",RES_hhdet_in_tes!W90/RES_hhdet_in_fec!W90)</f>
        <v>0.87791758007474374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0.59558778437125059</v>
      </c>
      <c r="D92" s="112">
        <f>IF(RES_hhdet_in_tes!D92=0,"",RES_hhdet_in_tes!D92/RES_hhdet_in_fec!D92)</f>
        <v>0.59725697561038171</v>
      </c>
      <c r="E92" s="112">
        <f>IF(RES_hhdet_in_tes!E92=0,"",RES_hhdet_in_tes!E92/RES_hhdet_in_fec!E92)</f>
        <v>0.59920249132669023</v>
      </c>
      <c r="F92" s="112">
        <f>IF(RES_hhdet_in_tes!F92=0,"",RES_hhdet_in_tes!F92/RES_hhdet_in_fec!F92)</f>
        <v>0.60118568765352287</v>
      </c>
      <c r="G92" s="112">
        <f>IF(RES_hhdet_in_tes!G92=0,"",RES_hhdet_in_tes!G92/RES_hhdet_in_fec!G92)</f>
        <v>0.60342336257069407</v>
      </c>
      <c r="H92" s="112">
        <f>IF(RES_hhdet_in_tes!H92=0,"",RES_hhdet_in_tes!H92/RES_hhdet_in_fec!H92)</f>
        <v>0.60588898276546765</v>
      </c>
      <c r="I92" s="112">
        <f>IF(RES_hhdet_in_tes!I92=0,"",RES_hhdet_in_tes!I92/RES_hhdet_in_fec!I92)</f>
        <v>0.60863596726640457</v>
      </c>
      <c r="J92" s="112">
        <f>IF(RES_hhdet_in_tes!J92=0,"",RES_hhdet_in_tes!J92/RES_hhdet_in_fec!J92)</f>
        <v>0.61188315497829926</v>
      </c>
      <c r="K92" s="112">
        <f>IF(RES_hhdet_in_tes!K92=0,"",RES_hhdet_in_tes!K92/RES_hhdet_in_fec!K92)</f>
        <v>0.61581661653170527</v>
      </c>
      <c r="L92" s="112">
        <f>IF(RES_hhdet_in_tes!L92=0,"",RES_hhdet_in_tes!L92/RES_hhdet_in_fec!L92)</f>
        <v>0.62048613344880466</v>
      </c>
      <c r="M92" s="112">
        <f>IF(RES_hhdet_in_tes!M92=0,"",RES_hhdet_in_tes!M92/RES_hhdet_in_fec!M92)</f>
        <v>0.63030722159606811</v>
      </c>
      <c r="N92" s="112">
        <f>IF(RES_hhdet_in_tes!N92=0,"",RES_hhdet_in_tes!N92/RES_hhdet_in_fec!N92)</f>
        <v>0.64668136267441201</v>
      </c>
      <c r="O92" s="112">
        <f>IF(RES_hhdet_in_tes!O92=0,"",RES_hhdet_in_tes!O92/RES_hhdet_in_fec!O92)</f>
        <v>0.6707784762557113</v>
      </c>
      <c r="P92" s="112">
        <f>IF(RES_hhdet_in_tes!P92=0,"",RES_hhdet_in_tes!P92/RES_hhdet_in_fec!P92)</f>
        <v>0.70013971994860802</v>
      </c>
      <c r="Q92" s="112">
        <f>IF(RES_hhdet_in_tes!Q92=0,"",RES_hhdet_in_tes!Q92/RES_hhdet_in_fec!Q92)</f>
        <v>0.72679831866416478</v>
      </c>
      <c r="R92" s="112">
        <f>IF(RES_hhdet_in_tes!R92=0,"",RES_hhdet_in_tes!R92/RES_hhdet_in_fec!R92)</f>
        <v>0.74478961154675605</v>
      </c>
      <c r="S92" s="112">
        <f>IF(RES_hhdet_in_tes!S92=0,"",RES_hhdet_in_tes!S92/RES_hhdet_in_fec!S92)</f>
        <v>0.76212667559727265</v>
      </c>
      <c r="T92" s="112">
        <f>IF(RES_hhdet_in_tes!T92=0,"",RES_hhdet_in_tes!T92/RES_hhdet_in_fec!T92)</f>
        <v>0.77782816756753759</v>
      </c>
      <c r="U92" s="112">
        <f>IF(RES_hhdet_in_tes!U92=0,"",RES_hhdet_in_tes!U92/RES_hhdet_in_fec!U92)</f>
        <v>0.79091274420942803</v>
      </c>
      <c r="V92" s="112">
        <f>IF(RES_hhdet_in_tes!V92=0,"",RES_hhdet_in_tes!V92/RES_hhdet_in_fec!V92)</f>
        <v>0.80039906227479862</v>
      </c>
      <c r="W92" s="112">
        <f>IF(RES_hhdet_in_tes!W92=0,"",RES_hhdet_in_tes!W92/RES_hhdet_in_fec!W92)</f>
        <v>0.80486131363630264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>
        <f>IF(RES_hhdet_in_tes!E93=0,"",RES_hhdet_in_tes!E93/RES_hhdet_in_fec!E93)</f>
        <v>0.77251085394684371</v>
      </c>
      <c r="F93" s="113" t="str">
        <f>IF(RES_hhdet_in_tes!F93=0,"",RES_hhdet_in_tes!F93/RES_hhdet_in_fec!F93)</f>
        <v/>
      </c>
      <c r="G93" s="113">
        <f>IF(RES_hhdet_in_tes!G93=0,"",RES_hhdet_in_tes!G93/RES_hhdet_in_fec!G93)</f>
        <v>0.78264188189233208</v>
      </c>
      <c r="H93" s="113">
        <f>IF(RES_hhdet_in_tes!H93=0,"",RES_hhdet_in_tes!H93/RES_hhdet_in_fec!H93)</f>
        <v>0.78194786548848461</v>
      </c>
      <c r="I93" s="113">
        <f>IF(RES_hhdet_in_tes!I93=0,"",RES_hhdet_in_tes!I93/RES_hhdet_in_fec!I93)</f>
        <v>0.77465590189581623</v>
      </c>
      <c r="J93" s="113">
        <f>IF(RES_hhdet_in_tes!J93=0,"",RES_hhdet_in_tes!J93/RES_hhdet_in_fec!J93)</f>
        <v>0.7961364387008637</v>
      </c>
      <c r="K93" s="113">
        <f>IF(RES_hhdet_in_tes!K93=0,"",RES_hhdet_in_tes!K93/RES_hhdet_in_fec!K93)</f>
        <v>0.79468601400292471</v>
      </c>
      <c r="L93" s="113">
        <f>IF(RES_hhdet_in_tes!L93=0,"",RES_hhdet_in_tes!L93/RES_hhdet_in_fec!L93)</f>
        <v>0.79691144025900351</v>
      </c>
      <c r="M93" s="113">
        <f>IF(RES_hhdet_in_tes!M93=0,"",RES_hhdet_in_tes!M93/RES_hhdet_in_fec!M93)</f>
        <v>0.80773203851596387</v>
      </c>
      <c r="N93" s="113">
        <f>IF(RES_hhdet_in_tes!N93=0,"",RES_hhdet_in_tes!N93/RES_hhdet_in_fec!N93)</f>
        <v>0.81539411075298529</v>
      </c>
      <c r="O93" s="113">
        <f>IF(RES_hhdet_in_tes!O93=0,"",RES_hhdet_in_tes!O93/RES_hhdet_in_fec!O93)</f>
        <v>0.8530844316903371</v>
      </c>
      <c r="P93" s="113">
        <f>IF(RES_hhdet_in_tes!P93=0,"",RES_hhdet_in_tes!P93/RES_hhdet_in_fec!P93)</f>
        <v>0.87516415668652559</v>
      </c>
      <c r="Q93" s="113">
        <f>IF(RES_hhdet_in_tes!Q93=0,"",RES_hhdet_in_tes!Q93/RES_hhdet_in_fec!Q93)</f>
        <v>0.88120556279737527</v>
      </c>
      <c r="R93" s="113">
        <f>IF(RES_hhdet_in_tes!R93=0,"",RES_hhdet_in_tes!R93/RES_hhdet_in_fec!R93)</f>
        <v>0.87112936688650544</v>
      </c>
      <c r="S93" s="113">
        <f>IF(RES_hhdet_in_tes!S93=0,"",RES_hhdet_in_tes!S93/RES_hhdet_in_fec!S93)</f>
        <v>0.87596398995678593</v>
      </c>
      <c r="T93" s="113">
        <f>IF(RES_hhdet_in_tes!T93=0,"",RES_hhdet_in_tes!T93/RES_hhdet_in_fec!T93)</f>
        <v>0.89118179287962507</v>
      </c>
      <c r="U93" s="113">
        <f>IF(RES_hhdet_in_tes!U93=0,"",RES_hhdet_in_tes!U93/RES_hhdet_in_fec!U93)</f>
        <v>0.89692352042968049</v>
      </c>
      <c r="V93" s="113">
        <f>IF(RES_hhdet_in_tes!V93=0,"",RES_hhdet_in_tes!V93/RES_hhdet_in_fec!V93)</f>
        <v>0.9135138233508604</v>
      </c>
      <c r="W93" s="113">
        <f>IF(RES_hhdet_in_tes!W93=0,"",RES_hhdet_in_tes!W93/RES_hhdet_in_fec!W93)</f>
        <v>0.91033216306230025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>
        <f>IF(RES_hhdet_in_tes!E94=0,"",RES_hhdet_in_tes!E94/RES_hhdet_in_fec!E94)</f>
        <v>0.59920249132669023</v>
      </c>
      <c r="F94" s="111" t="str">
        <f>IF(RES_hhdet_in_tes!F94=0,"",RES_hhdet_in_tes!F94/RES_hhdet_in_fec!F94)</f>
        <v/>
      </c>
      <c r="G94" s="111">
        <f>IF(RES_hhdet_in_tes!G94=0,"",RES_hhdet_in_tes!G94/RES_hhdet_in_fec!G94)</f>
        <v>0.60342336257069407</v>
      </c>
      <c r="H94" s="111">
        <f>IF(RES_hhdet_in_tes!H94=0,"",RES_hhdet_in_tes!H94/RES_hhdet_in_fec!H94)</f>
        <v>0.60588898276546765</v>
      </c>
      <c r="I94" s="111">
        <f>IF(RES_hhdet_in_tes!I94=0,"",RES_hhdet_in_tes!I94/RES_hhdet_in_fec!I94)</f>
        <v>0.60863596726640457</v>
      </c>
      <c r="J94" s="111">
        <f>IF(RES_hhdet_in_tes!J94=0,"",RES_hhdet_in_tes!J94/RES_hhdet_in_fec!J94)</f>
        <v>0.61188315497829926</v>
      </c>
      <c r="K94" s="111">
        <f>IF(RES_hhdet_in_tes!K94=0,"",RES_hhdet_in_tes!K94/RES_hhdet_in_fec!K94)</f>
        <v>0.61581661653170527</v>
      </c>
      <c r="L94" s="111">
        <f>IF(RES_hhdet_in_tes!L94=0,"",RES_hhdet_in_tes!L94/RES_hhdet_in_fec!L94)</f>
        <v>0.62048613344880466</v>
      </c>
      <c r="M94" s="111">
        <f>IF(RES_hhdet_in_tes!M94=0,"",RES_hhdet_in_tes!M94/RES_hhdet_in_fec!M94)</f>
        <v>0.63030722159606811</v>
      </c>
      <c r="N94" s="111">
        <f>IF(RES_hhdet_in_tes!N94=0,"",RES_hhdet_in_tes!N94/RES_hhdet_in_fec!N94)</f>
        <v>0.64668136267441201</v>
      </c>
      <c r="O94" s="111">
        <f>IF(RES_hhdet_in_tes!O94=0,"",RES_hhdet_in_tes!O94/RES_hhdet_in_fec!O94)</f>
        <v>0.6707784762557113</v>
      </c>
      <c r="P94" s="111">
        <f>IF(RES_hhdet_in_tes!P94=0,"",RES_hhdet_in_tes!P94/RES_hhdet_in_fec!P94)</f>
        <v>0.70013971994860791</v>
      </c>
      <c r="Q94" s="111">
        <f>IF(RES_hhdet_in_tes!Q94=0,"",RES_hhdet_in_tes!Q94/RES_hhdet_in_fec!Q94)</f>
        <v>0.72679831866416467</v>
      </c>
      <c r="R94" s="111">
        <f>IF(RES_hhdet_in_tes!R94=0,"",RES_hhdet_in_tes!R94/RES_hhdet_in_fec!R94)</f>
        <v>0.74478961154675605</v>
      </c>
      <c r="S94" s="111">
        <f>IF(RES_hhdet_in_tes!S94=0,"",RES_hhdet_in_tes!S94/RES_hhdet_in_fec!S94)</f>
        <v>0.76212667559727265</v>
      </c>
      <c r="T94" s="111">
        <f>IF(RES_hhdet_in_tes!T94=0,"",RES_hhdet_in_tes!T94/RES_hhdet_in_fec!T94)</f>
        <v>0.77782816756753759</v>
      </c>
      <c r="U94" s="111">
        <f>IF(RES_hhdet_in_tes!U94=0,"",RES_hhdet_in_tes!U94/RES_hhdet_in_fec!U94)</f>
        <v>0.79091274420942792</v>
      </c>
      <c r="V94" s="111">
        <f>IF(RES_hhdet_in_tes!V94=0,"",RES_hhdet_in_tes!V94/RES_hhdet_in_fec!V94)</f>
        <v>0.80039906227479862</v>
      </c>
      <c r="W94" s="111">
        <f>IF(RES_hhdet_in_tes!W94=0,"",RES_hhdet_in_tes!W94/RES_hhdet_in_fec!W94)</f>
        <v>0.80486131363630264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>
        <f>IF(RES_hhdet_in_tes!E95=0,"",RES_hhdet_in_tes!E95/RES_hhdet_in_fec!E95)</f>
        <v>1</v>
      </c>
      <c r="F95" s="111" t="str">
        <f>IF(RES_hhdet_in_tes!F95=0,"",RES_hhdet_in_tes!F95/RES_hhdet_in_fec!F95)</f>
        <v/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0.66823870850367606</v>
      </c>
      <c r="D96" s="112">
        <f>IF(RES_hhdet_in_tes!D96=0,"",RES_hhdet_in_tes!D96/RES_hhdet_in_fec!D96)</f>
        <v>0.66939543206724128</v>
      </c>
      <c r="E96" s="112">
        <f>IF(RES_hhdet_in_tes!E96=0,"",RES_hhdet_in_tes!E96/RES_hhdet_in_fec!E96)</f>
        <v>0.67064112403150444</v>
      </c>
      <c r="F96" s="112">
        <f>IF(RES_hhdet_in_tes!F96=0,"",RES_hhdet_in_tes!F96/RES_hhdet_in_fec!F96)</f>
        <v>0.67189878200492814</v>
      </c>
      <c r="G96" s="112">
        <f>IF(RES_hhdet_in_tes!G96=0,"",RES_hhdet_in_tes!G96/RES_hhdet_in_fec!G96)</f>
        <v>0.67323908778732133</v>
      </c>
      <c r="H96" s="112">
        <f>IF(RES_hhdet_in_tes!H96=0,"",RES_hhdet_in_tes!H96/RES_hhdet_in_fec!H96)</f>
        <v>0.67465411889924076</v>
      </c>
      <c r="I96" s="112">
        <f>IF(RES_hhdet_in_tes!I96=0,"",RES_hhdet_in_tes!I96/RES_hhdet_in_fec!I96)</f>
        <v>0.67616228398818667</v>
      </c>
      <c r="J96" s="112">
        <f>IF(RES_hhdet_in_tes!J96=0,"",RES_hhdet_in_tes!J96/RES_hhdet_in_fec!J96)</f>
        <v>0.67783726993206983</v>
      </c>
      <c r="K96" s="112">
        <f>IF(RES_hhdet_in_tes!K96=0,"",RES_hhdet_in_tes!K96/RES_hhdet_in_fec!K96)</f>
        <v>0.67974437806400334</v>
      </c>
      <c r="L96" s="112">
        <f>IF(RES_hhdet_in_tes!L96=0,"",RES_hhdet_in_tes!L96/RES_hhdet_in_fec!L96)</f>
        <v>0.68190646301811697</v>
      </c>
      <c r="M96" s="112">
        <f>IF(RES_hhdet_in_tes!M96=0,"",RES_hhdet_in_tes!M96/RES_hhdet_in_fec!M96)</f>
        <v>0.68582165896180436</v>
      </c>
      <c r="N96" s="112">
        <f>IF(RES_hhdet_in_tes!N96=0,"",RES_hhdet_in_tes!N96/RES_hhdet_in_fec!N96)</f>
        <v>0.69214822353992977</v>
      </c>
      <c r="O96" s="112">
        <f>IF(RES_hhdet_in_tes!O96=0,"",RES_hhdet_in_tes!O96/RES_hhdet_in_fec!O96)</f>
        <v>0.70173029539029907</v>
      </c>
      <c r="P96" s="112">
        <f>IF(RES_hhdet_in_tes!P96=0,"",RES_hhdet_in_tes!P96/RES_hhdet_in_fec!P96)</f>
        <v>0.71419534081380354</v>
      </c>
      <c r="Q96" s="112">
        <f>IF(RES_hhdet_in_tes!Q96=0,"",RES_hhdet_in_tes!Q96/RES_hhdet_in_fec!Q96)</f>
        <v>0.72642654823904262</v>
      </c>
      <c r="R96" s="112">
        <f>IF(RES_hhdet_in_tes!R96=0,"",RES_hhdet_in_tes!R96/RES_hhdet_in_fec!R96)</f>
        <v>0.73519455871118555</v>
      </c>
      <c r="S96" s="112">
        <f>IF(RES_hhdet_in_tes!S96=0,"",RES_hhdet_in_tes!S96/RES_hhdet_in_fec!S96)</f>
        <v>0.74387612991543484</v>
      </c>
      <c r="T96" s="112">
        <f>IF(RES_hhdet_in_tes!T96=0,"",RES_hhdet_in_tes!T96/RES_hhdet_in_fec!T96)</f>
        <v>0.75228922543027665</v>
      </c>
      <c r="U96" s="112">
        <f>IF(RES_hhdet_in_tes!U96=0,"",RES_hhdet_in_tes!U96/RES_hhdet_in_fec!U96)</f>
        <v>0.76019224916681638</v>
      </c>
      <c r="V96" s="112">
        <f>IF(RES_hhdet_in_tes!V96=0,"",RES_hhdet_in_tes!V96/RES_hhdet_in_fec!V96)</f>
        <v>0.76721454435222081</v>
      </c>
      <c r="W96" s="112">
        <f>IF(RES_hhdet_in_tes!W96=0,"",RES_hhdet_in_tes!W96/RES_hhdet_in_fec!W96)</f>
        <v>0.77274244823690308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0.82633225331171622</v>
      </c>
      <c r="D97" s="113">
        <f>IF(RES_hhdet_in_tes!D97=0,"",RES_hhdet_in_tes!D97/RES_hhdet_in_fec!D97)</f>
        <v>0.82382787009744607</v>
      </c>
      <c r="E97" s="113">
        <f>IF(RES_hhdet_in_tes!E97=0,"",RES_hhdet_in_tes!E97/RES_hhdet_in_fec!E97)</f>
        <v>0.82216352680607152</v>
      </c>
      <c r="F97" s="113">
        <f>IF(RES_hhdet_in_tes!F97=0,"",RES_hhdet_in_tes!F97/RES_hhdet_in_fec!F97)</f>
        <v>0.83184459856765558</v>
      </c>
      <c r="G97" s="113">
        <f>IF(RES_hhdet_in_tes!G97=0,"",RES_hhdet_in_tes!G97/RES_hhdet_in_fec!G97)</f>
        <v>0.829779376294703</v>
      </c>
      <c r="H97" s="113">
        <f>IF(RES_hhdet_in_tes!H97=0,"",RES_hhdet_in_tes!H97/RES_hhdet_in_fec!H97)</f>
        <v>0.82863716327326686</v>
      </c>
      <c r="I97" s="113">
        <f>IF(RES_hhdet_in_tes!I97=0,"",RES_hhdet_in_tes!I97/RES_hhdet_in_fec!I97)</f>
        <v>0.82183877189161136</v>
      </c>
      <c r="J97" s="113">
        <f>IF(RES_hhdet_in_tes!J97=0,"",RES_hhdet_in_tes!J97/RES_hhdet_in_fec!J97)</f>
        <v>0.83892501430981614</v>
      </c>
      <c r="K97" s="113">
        <f>IF(RES_hhdet_in_tes!K97=0,"",RES_hhdet_in_tes!K97/RES_hhdet_in_fec!K97)</f>
        <v>0.83656900430653414</v>
      </c>
      <c r="L97" s="113">
        <f>IF(RES_hhdet_in_tes!L97=0,"",RES_hhdet_in_tes!L97/RES_hhdet_in_fec!L97)</f>
        <v>0.83720295261198641</v>
      </c>
      <c r="M97" s="113">
        <f>IF(RES_hhdet_in_tes!M97=0,"",RES_hhdet_in_tes!M97/RES_hhdet_in_fec!M97)</f>
        <v>0.84320640146191039</v>
      </c>
      <c r="N97" s="113">
        <f>IF(RES_hhdet_in_tes!N97=0,"",RES_hhdet_in_tes!N97/RES_hhdet_in_fec!N97)</f>
        <v>0.84429061991792875</v>
      </c>
      <c r="O97" s="113">
        <f>IF(RES_hhdet_in_tes!O97=0,"",RES_hhdet_in_tes!O97/RES_hhdet_in_fec!O97)</f>
        <v>0.87010527590755615</v>
      </c>
      <c r="P97" s="113">
        <f>IF(RES_hhdet_in_tes!P97=0,"",RES_hhdet_in_tes!P97/RES_hhdet_in_fec!P97)</f>
        <v>0.88232012105106872</v>
      </c>
      <c r="Q97" s="113">
        <f>IF(RES_hhdet_in_tes!Q97=0,"",RES_hhdet_in_tes!Q97/RES_hhdet_in_fec!Q97)</f>
        <v>0.88080609228063578</v>
      </c>
      <c r="R97" s="113">
        <f>IF(RES_hhdet_in_tes!R97=0,"",RES_hhdet_in_tes!R97/RES_hhdet_in_fec!R97)</f>
        <v>0.865382055896189</v>
      </c>
      <c r="S97" s="113">
        <f>IF(RES_hhdet_in_tes!S97=0,"",RES_hhdet_in_tes!S97/RES_hhdet_in_fec!S97)</f>
        <v>0.86479063631771047</v>
      </c>
      <c r="T97" s="113">
        <f>IF(RES_hhdet_in_tes!T97=0,"",RES_hhdet_in_tes!T97/RES_hhdet_in_fec!T97)</f>
        <v>0.87640318604114942</v>
      </c>
      <c r="U97" s="113">
        <f>IF(RES_hhdet_in_tes!U97=0,"",RES_hhdet_in_tes!U97/RES_hhdet_in_fec!U97)</f>
        <v>0.87930147176878315</v>
      </c>
      <c r="V97" s="113">
        <f>IF(RES_hhdet_in_tes!V97=0,"",RES_hhdet_in_tes!V97/RES_hhdet_in_fec!V97)</f>
        <v>0.89656110259440513</v>
      </c>
      <c r="W97" s="113">
        <f>IF(RES_hhdet_in_tes!W97=0,"",RES_hhdet_in_tes!W97/RES_hhdet_in_fec!W97)</f>
        <v>0.89313244926948798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0.66823870850367606</v>
      </c>
      <c r="D98" s="111">
        <f>IF(RES_hhdet_in_tes!D98=0,"",RES_hhdet_in_tes!D98/RES_hhdet_in_fec!D98)</f>
        <v>0.66939543206724128</v>
      </c>
      <c r="E98" s="111">
        <f>IF(RES_hhdet_in_tes!E98=0,"",RES_hhdet_in_tes!E98/RES_hhdet_in_fec!E98)</f>
        <v>0.67064112403150444</v>
      </c>
      <c r="F98" s="111">
        <f>IF(RES_hhdet_in_tes!F98=0,"",RES_hhdet_in_tes!F98/RES_hhdet_in_fec!F98)</f>
        <v>0.67189878200492814</v>
      </c>
      <c r="G98" s="111">
        <f>IF(RES_hhdet_in_tes!G98=0,"",RES_hhdet_in_tes!G98/RES_hhdet_in_fec!G98)</f>
        <v>0.67323908778732133</v>
      </c>
      <c r="H98" s="111">
        <f>IF(RES_hhdet_in_tes!H98=0,"",RES_hhdet_in_tes!H98/RES_hhdet_in_fec!H98)</f>
        <v>0.67465411889924076</v>
      </c>
      <c r="I98" s="111">
        <f>IF(RES_hhdet_in_tes!I98=0,"",RES_hhdet_in_tes!I98/RES_hhdet_in_fec!I98)</f>
        <v>0.67616228398818667</v>
      </c>
      <c r="J98" s="111">
        <f>IF(RES_hhdet_in_tes!J98=0,"",RES_hhdet_in_tes!J98/RES_hhdet_in_fec!J98)</f>
        <v>0.67783726993206983</v>
      </c>
      <c r="K98" s="111">
        <f>IF(RES_hhdet_in_tes!K98=0,"",RES_hhdet_in_tes!K98/RES_hhdet_in_fec!K98)</f>
        <v>0.67974437806400334</v>
      </c>
      <c r="L98" s="111">
        <f>IF(RES_hhdet_in_tes!L98=0,"",RES_hhdet_in_tes!L98/RES_hhdet_in_fec!L98)</f>
        <v>0.68190646301811697</v>
      </c>
      <c r="M98" s="111">
        <f>IF(RES_hhdet_in_tes!M98=0,"",RES_hhdet_in_tes!M98/RES_hhdet_in_fec!M98)</f>
        <v>0.68582165896180436</v>
      </c>
      <c r="N98" s="111">
        <f>IF(RES_hhdet_in_tes!N98=0,"",RES_hhdet_in_tes!N98/RES_hhdet_in_fec!N98)</f>
        <v>0.69214822353992977</v>
      </c>
      <c r="O98" s="111">
        <f>IF(RES_hhdet_in_tes!O98=0,"",RES_hhdet_in_tes!O98/RES_hhdet_in_fec!O98)</f>
        <v>0.70173029539029907</v>
      </c>
      <c r="P98" s="111">
        <f>IF(RES_hhdet_in_tes!P98=0,"",RES_hhdet_in_tes!P98/RES_hhdet_in_fec!P98)</f>
        <v>0.71419534081380354</v>
      </c>
      <c r="Q98" s="111">
        <f>IF(RES_hhdet_in_tes!Q98=0,"",RES_hhdet_in_tes!Q98/RES_hhdet_in_fec!Q98)</f>
        <v>0.72642654823904262</v>
      </c>
      <c r="R98" s="111">
        <f>IF(RES_hhdet_in_tes!R98=0,"",RES_hhdet_in_tes!R98/RES_hhdet_in_fec!R98)</f>
        <v>0.73519455871118544</v>
      </c>
      <c r="S98" s="111">
        <f>IF(RES_hhdet_in_tes!S98=0,"",RES_hhdet_in_tes!S98/RES_hhdet_in_fec!S98)</f>
        <v>0.74387612991543484</v>
      </c>
      <c r="T98" s="111">
        <f>IF(RES_hhdet_in_tes!T98=0,"",RES_hhdet_in_tes!T98/RES_hhdet_in_fec!T98)</f>
        <v>0.75228922543027665</v>
      </c>
      <c r="U98" s="111">
        <f>IF(RES_hhdet_in_tes!U98=0,"",RES_hhdet_in_tes!U98/RES_hhdet_in_fec!U98)</f>
        <v>0.76019224916681638</v>
      </c>
      <c r="V98" s="111">
        <f>IF(RES_hhdet_in_tes!V98=0,"",RES_hhdet_in_tes!V98/RES_hhdet_in_fec!V98)</f>
        <v>0.76721454435222081</v>
      </c>
      <c r="W98" s="111">
        <f>IF(RES_hhdet_in_tes!W98=0,"",RES_hhdet_in_tes!W98/RES_hhdet_in_fec!W98)</f>
        <v>0.77274244823690308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0.75951069073240463</v>
      </c>
      <c r="D100" s="124">
        <f>IF(RES_hhdet_in_tes!D100=0,"",RES_hhdet_in_tes!D100/RES_hhdet_in_fec!D100)</f>
        <v>0.75940941393359263</v>
      </c>
      <c r="E100" s="124">
        <f>IF(RES_hhdet_in_tes!E100=0,"",RES_hhdet_in_tes!E100/RES_hhdet_in_fec!E100)</f>
        <v>0.76117315592477197</v>
      </c>
      <c r="F100" s="124">
        <f>IF(RES_hhdet_in_tes!F100=0,"",RES_hhdet_in_tes!F100/RES_hhdet_in_fec!F100)</f>
        <v>0.76171877933139265</v>
      </c>
      <c r="G100" s="124">
        <f>IF(RES_hhdet_in_tes!G100=0,"",RES_hhdet_in_tes!G100/RES_hhdet_in_fec!G100)</f>
        <v>0.76325072475063371</v>
      </c>
      <c r="H100" s="124">
        <f>IF(RES_hhdet_in_tes!H100=0,"",RES_hhdet_in_tes!H100/RES_hhdet_in_fec!H100)</f>
        <v>0.76164609188867027</v>
      </c>
      <c r="I100" s="124">
        <f>IF(RES_hhdet_in_tes!I100=0,"",RES_hhdet_in_tes!I100/RES_hhdet_in_fec!I100)</f>
        <v>0.7605993945281101</v>
      </c>
      <c r="J100" s="124">
        <f>IF(RES_hhdet_in_tes!J100=0,"",RES_hhdet_in_tes!J100/RES_hhdet_in_fec!J100)</f>
        <v>0.76325552568725885</v>
      </c>
      <c r="K100" s="124">
        <f>IF(RES_hhdet_in_tes!K100=0,"",RES_hhdet_in_tes!K100/RES_hhdet_in_fec!K100)</f>
        <v>0.76349062473745255</v>
      </c>
      <c r="L100" s="124">
        <f>IF(RES_hhdet_in_tes!L100=0,"",RES_hhdet_in_tes!L100/RES_hhdet_in_fec!L100)</f>
        <v>0.76841941983491324</v>
      </c>
      <c r="M100" s="124">
        <f>IF(RES_hhdet_in_tes!M100=0,"",RES_hhdet_in_tes!M100/RES_hhdet_in_fec!M100)</f>
        <v>0.76925854041690012</v>
      </c>
      <c r="N100" s="124">
        <f>IF(RES_hhdet_in_tes!N100=0,"",RES_hhdet_in_tes!N100/RES_hhdet_in_fec!N100)</f>
        <v>0.77328067456781613</v>
      </c>
      <c r="O100" s="124">
        <f>IF(RES_hhdet_in_tes!O100=0,"",RES_hhdet_in_tes!O100/RES_hhdet_in_fec!O100)</f>
        <v>0.77778319326097334</v>
      </c>
      <c r="P100" s="124">
        <f>IF(RES_hhdet_in_tes!P100=0,"",RES_hhdet_in_tes!P100/RES_hhdet_in_fec!P100)</f>
        <v>0.77976865566738573</v>
      </c>
      <c r="Q100" s="124">
        <f>IF(RES_hhdet_in_tes!Q100=0,"",RES_hhdet_in_tes!Q100/RES_hhdet_in_fec!Q100)</f>
        <v>0.78971972932031875</v>
      </c>
      <c r="R100" s="124">
        <f>IF(RES_hhdet_in_tes!R100=0,"",RES_hhdet_in_tes!R100/RES_hhdet_in_fec!R100)</f>
        <v>0.79720728143758268</v>
      </c>
      <c r="S100" s="124">
        <f>IF(RES_hhdet_in_tes!S100=0,"",RES_hhdet_in_tes!S100/RES_hhdet_in_fec!S100)</f>
        <v>0.81008925664915143</v>
      </c>
      <c r="T100" s="124">
        <f>IF(RES_hhdet_in_tes!T100=0,"",RES_hhdet_in_tes!T100/RES_hhdet_in_fec!T100)</f>
        <v>0.82545013292025005</v>
      </c>
      <c r="U100" s="124">
        <f>IF(RES_hhdet_in_tes!U100=0,"",RES_hhdet_in_tes!U100/RES_hhdet_in_fec!U100)</f>
        <v>0.83808845148961009</v>
      </c>
      <c r="V100" s="124">
        <f>IF(RES_hhdet_in_tes!V100=0,"",RES_hhdet_in_tes!V100/RES_hhdet_in_fec!V100)</f>
        <v>0.85600411119310527</v>
      </c>
      <c r="W100" s="124">
        <f>IF(RES_hhdet_in_tes!W100=0,"",RES_hhdet_in_tes!W100/RES_hhdet_in_fec!W100)</f>
        <v>0.8598454098542222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0.61411909971580014</v>
      </c>
      <c r="D102" s="111">
        <f>IF(RES_hhdet_in_tes!D102=0,"",RES_hhdet_in_tes!D102/RES_hhdet_in_fec!D102)</f>
        <v>0.61427843669727844</v>
      </c>
      <c r="E102" s="111">
        <f>IF(RES_hhdet_in_tes!E102=0,"",RES_hhdet_in_tes!E102/RES_hhdet_in_fec!E102)</f>
        <v>0.61443552654173073</v>
      </c>
      <c r="F102" s="111">
        <f>IF(RES_hhdet_in_tes!F102=0,"",RES_hhdet_in_tes!F102/RES_hhdet_in_fec!F102)</f>
        <v>0.61459230995840686</v>
      </c>
      <c r="G102" s="111">
        <f>IF(RES_hhdet_in_tes!G102=0,"",RES_hhdet_in_tes!G102/RES_hhdet_in_fec!G102)</f>
        <v>0.61474702389405667</v>
      </c>
      <c r="H102" s="111">
        <f>IF(RES_hhdet_in_tes!H102=0,"",RES_hhdet_in_tes!H102/RES_hhdet_in_fec!H102)</f>
        <v>0.61489988412395302</v>
      </c>
      <c r="I102" s="111">
        <f>IF(RES_hhdet_in_tes!I102=0,"",RES_hhdet_in_tes!I102/RES_hhdet_in_fec!I102)</f>
        <v>0.61505045623172361</v>
      </c>
      <c r="J102" s="111">
        <f>IF(RES_hhdet_in_tes!J102=0,"",RES_hhdet_in_tes!J102/RES_hhdet_in_fec!J102)</f>
        <v>0.61519696056682638</v>
      </c>
      <c r="K102" s="111">
        <f>IF(RES_hhdet_in_tes!K102=0,"",RES_hhdet_in_tes!K102/RES_hhdet_in_fec!K102)</f>
        <v>0.61533788395819611</v>
      </c>
      <c r="L102" s="111">
        <f>IF(RES_hhdet_in_tes!L102=0,"",RES_hhdet_in_tes!L102/RES_hhdet_in_fec!L102)</f>
        <v>0.6154728215705364</v>
      </c>
      <c r="M102" s="111">
        <f>IF(RES_hhdet_in_tes!M102=0,"",RES_hhdet_in_tes!M102/RES_hhdet_in_fec!M102)</f>
        <v>0.61554543587135724</v>
      </c>
      <c r="N102" s="111">
        <f>IF(RES_hhdet_in_tes!N102=0,"",RES_hhdet_in_tes!N102/RES_hhdet_in_fec!N102)</f>
        <v>0.61554543587135724</v>
      </c>
      <c r="O102" s="111">
        <f>IF(RES_hhdet_in_tes!O102=0,"",RES_hhdet_in_tes!O102/RES_hhdet_in_fec!O102)</f>
        <v>0.61554543587135724</v>
      </c>
      <c r="P102" s="111">
        <f>IF(RES_hhdet_in_tes!P102=0,"",RES_hhdet_in_tes!P102/RES_hhdet_in_fec!P102)</f>
        <v>0.61554543587135724</v>
      </c>
      <c r="Q102" s="111">
        <f>IF(RES_hhdet_in_tes!Q102=0,"",RES_hhdet_in_tes!Q102/RES_hhdet_in_fec!Q102)</f>
        <v>0.61554543587135724</v>
      </c>
      <c r="R102" s="111">
        <f>IF(RES_hhdet_in_tes!R102=0,"",RES_hhdet_in_tes!R102/RES_hhdet_in_fec!R102)</f>
        <v>0.61600419112913118</v>
      </c>
      <c r="S102" s="111">
        <f>IF(RES_hhdet_in_tes!S102=0,"",RES_hhdet_in_tes!S102/RES_hhdet_in_fec!S102)</f>
        <v>0.61675435991773619</v>
      </c>
      <c r="T102" s="111">
        <f>IF(RES_hhdet_in_tes!T102=0,"",RES_hhdet_in_tes!T102/RES_hhdet_in_fec!T102)</f>
        <v>0.61762955683777476</v>
      </c>
      <c r="U102" s="111">
        <f>IF(RES_hhdet_in_tes!U102=0,"",RES_hhdet_in_tes!U102/RES_hhdet_in_fec!U102)</f>
        <v>0.61853601079067211</v>
      </c>
      <c r="V102" s="111">
        <f>IF(RES_hhdet_in_tes!V102=0,"",RES_hhdet_in_tes!V102/RES_hhdet_in_fec!V102)</f>
        <v>0.61937995067785234</v>
      </c>
      <c r="W102" s="111">
        <f>IF(RES_hhdet_in_tes!W102=0,"",RES_hhdet_in_tes!W102/RES_hhdet_in_fec!W102)</f>
        <v>0.62016137649931513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0.76827466340404826</v>
      </c>
      <c r="D103" s="45">
        <f>IF(RES_hhdet_in_tes!D103=0,"",RES_hhdet_in_tes!D103/RES_hhdet_in_fec!D103)</f>
        <v>0.76964317349952116</v>
      </c>
      <c r="E103" s="45">
        <f>IF(RES_hhdet_in_tes!E103=0,"",RES_hhdet_in_tes!E103/RES_hhdet_in_fec!E103)</f>
        <v>0.77106228778130692</v>
      </c>
      <c r="F103" s="45">
        <f>IF(RES_hhdet_in_tes!F103=0,"",RES_hhdet_in_tes!F103/RES_hhdet_in_fec!F103)</f>
        <v>0.77248830263395341</v>
      </c>
      <c r="G103" s="45">
        <f>IF(RES_hhdet_in_tes!G103=0,"",RES_hhdet_in_tes!G103/RES_hhdet_in_fec!G103)</f>
        <v>0.77396092096570401</v>
      </c>
      <c r="H103" s="45">
        <f>IF(RES_hhdet_in_tes!H103=0,"",RES_hhdet_in_tes!H103/RES_hhdet_in_fec!H103)</f>
        <v>0.77547528364603635</v>
      </c>
      <c r="I103" s="45">
        <f>IF(RES_hhdet_in_tes!I103=0,"",RES_hhdet_in_tes!I103/RES_hhdet_in_fec!I103)</f>
        <v>0.77704117347270163</v>
      </c>
      <c r="J103" s="45">
        <f>IF(RES_hhdet_in_tes!J103=0,"",RES_hhdet_in_tes!J103/RES_hhdet_in_fec!J103)</f>
        <v>0.77869866711507019</v>
      </c>
      <c r="K103" s="45">
        <f>IF(RES_hhdet_in_tes!K103=0,"",RES_hhdet_in_tes!K103/RES_hhdet_in_fec!K103)</f>
        <v>0.78048184028352385</v>
      </c>
      <c r="L103" s="45">
        <f>IF(RES_hhdet_in_tes!L103=0,"",RES_hhdet_in_tes!L103/RES_hhdet_in_fec!L103)</f>
        <v>0.78239980962762323</v>
      </c>
      <c r="M103" s="45">
        <f>IF(RES_hhdet_in_tes!M103=0,"",RES_hhdet_in_tes!M103/RES_hhdet_in_fec!M103)</f>
        <v>0.78500926881314426</v>
      </c>
      <c r="N103" s="45">
        <f>IF(RES_hhdet_in_tes!N103=0,"",RES_hhdet_in_tes!N103/RES_hhdet_in_fec!N103)</f>
        <v>0.78846807038615319</v>
      </c>
      <c r="O103" s="45">
        <f>IF(RES_hhdet_in_tes!O103=0,"",RES_hhdet_in_tes!O103/RES_hhdet_in_fec!O103)</f>
        <v>0.79316002952497777</v>
      </c>
      <c r="P103" s="45">
        <f>IF(RES_hhdet_in_tes!P103=0,"",RES_hhdet_in_tes!P103/RES_hhdet_in_fec!P103)</f>
        <v>0.799286729425422</v>
      </c>
      <c r="Q103" s="45">
        <f>IF(RES_hhdet_in_tes!Q103=0,"",RES_hhdet_in_tes!Q103/RES_hhdet_in_fec!Q103)</f>
        <v>0.80718322931902708</v>
      </c>
      <c r="R103" s="45">
        <f>IF(RES_hhdet_in_tes!R103=0,"",RES_hhdet_in_tes!R103/RES_hhdet_in_fec!R103)</f>
        <v>0.8179251998249889</v>
      </c>
      <c r="S103" s="45">
        <f>IF(RES_hhdet_in_tes!S103=0,"",RES_hhdet_in_tes!S103/RES_hhdet_in_fec!S103)</f>
        <v>0.83133218373094608</v>
      </c>
      <c r="T103" s="45">
        <f>IF(RES_hhdet_in_tes!T103=0,"",RES_hhdet_in_tes!T103/RES_hhdet_in_fec!T103)</f>
        <v>0.84574686581267888</v>
      </c>
      <c r="U103" s="45">
        <f>IF(RES_hhdet_in_tes!U103=0,"",RES_hhdet_in_tes!U103/RES_hhdet_in_fec!U103)</f>
        <v>0.85951193084600885</v>
      </c>
      <c r="V103" s="45">
        <f>IF(RES_hhdet_in_tes!V103=0,"",RES_hhdet_in_tes!V103/RES_hhdet_in_fec!V103)</f>
        <v>0.8709700636067389</v>
      </c>
      <c r="W103" s="45">
        <f>IF(RES_hhdet_in_tes!W103=0,"",RES_hhdet_in_tes!W103/RES_hhdet_in_fec!W103)</f>
        <v>0.87953910270787383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0.78001799293159246</v>
      </c>
      <c r="D124" s="119">
        <f>IF(RES_hhdet_in_tes!D124=0,"",RES_hhdet_in_tes!D124/RES_hhdet_in_fec!D124)</f>
        <v>0.78082212191635614</v>
      </c>
      <c r="E124" s="119">
        <f>IF(RES_hhdet_in_tes!E124=0,"",RES_hhdet_in_tes!E124/RES_hhdet_in_fec!E124)</f>
        <v>0.78314133459667246</v>
      </c>
      <c r="F124" s="119">
        <f>IF(RES_hhdet_in_tes!F124=0,"",RES_hhdet_in_tes!F124/RES_hhdet_in_fec!F124)</f>
        <v>0.78217836896785808</v>
      </c>
      <c r="G124" s="119">
        <f>IF(RES_hhdet_in_tes!G124=0,"",RES_hhdet_in_tes!G124/RES_hhdet_in_fec!G124)</f>
        <v>0.78408434026729479</v>
      </c>
      <c r="H124" s="119">
        <f>IF(RES_hhdet_in_tes!H124=0,"",RES_hhdet_in_tes!H124/RES_hhdet_in_fec!H124)</f>
        <v>0.78905815808925539</v>
      </c>
      <c r="I124" s="119">
        <f>IF(RES_hhdet_in_tes!I124=0,"",RES_hhdet_in_tes!I124/RES_hhdet_in_fec!I124)</f>
        <v>0.78786793873298344</v>
      </c>
      <c r="J124" s="119">
        <f>IF(RES_hhdet_in_tes!J124=0,"",RES_hhdet_in_tes!J124/RES_hhdet_in_fec!J124)</f>
        <v>0.78997525274900193</v>
      </c>
      <c r="K124" s="119">
        <f>IF(RES_hhdet_in_tes!K124=0,"",RES_hhdet_in_tes!K124/RES_hhdet_in_fec!K124)</f>
        <v>0.79197800795160322</v>
      </c>
      <c r="L124" s="119">
        <f>IF(RES_hhdet_in_tes!L124=0,"",RES_hhdet_in_tes!L124/RES_hhdet_in_fec!L124)</f>
        <v>0.79264577418981286</v>
      </c>
      <c r="M124" s="119">
        <f>IF(RES_hhdet_in_tes!M124=0,"",RES_hhdet_in_tes!M124/RES_hhdet_in_fec!M124)</f>
        <v>0.79427929981070478</v>
      </c>
      <c r="N124" s="119">
        <f>IF(RES_hhdet_in_tes!N124=0,"",RES_hhdet_in_tes!N124/RES_hhdet_in_fec!N124)</f>
        <v>0.79921358735124248</v>
      </c>
      <c r="O124" s="119">
        <f>IF(RES_hhdet_in_tes!O124=0,"",RES_hhdet_in_tes!O124/RES_hhdet_in_fec!O124)</f>
        <v>0.80809573519280586</v>
      </c>
      <c r="P124" s="119">
        <f>IF(RES_hhdet_in_tes!P124=0,"",RES_hhdet_in_tes!P124/RES_hhdet_in_fec!P124)</f>
        <v>0.8132861286239077</v>
      </c>
      <c r="Q124" s="119">
        <f>IF(RES_hhdet_in_tes!Q124=0,"",RES_hhdet_in_tes!Q124/RES_hhdet_in_fec!Q124)</f>
        <v>0.82037628313410571</v>
      </c>
      <c r="R124" s="119">
        <f>IF(RES_hhdet_in_tes!R124=0,"",RES_hhdet_in_tes!R124/RES_hhdet_in_fec!R124)</f>
        <v>0.82375630843408032</v>
      </c>
      <c r="S124" s="119">
        <f>IF(RES_hhdet_in_tes!S124=0,"",RES_hhdet_in_tes!S124/RES_hhdet_in_fec!S124)</f>
        <v>0.82905185587222019</v>
      </c>
      <c r="T124" s="119">
        <f>IF(RES_hhdet_in_tes!T124=0,"",RES_hhdet_in_tes!T124/RES_hhdet_in_fec!T124)</f>
        <v>0.83439574773021929</v>
      </c>
      <c r="U124" s="119">
        <f>IF(RES_hhdet_in_tes!U124=0,"",RES_hhdet_in_tes!U124/RES_hhdet_in_fec!U124)</f>
        <v>0.84467467482790581</v>
      </c>
      <c r="V124" s="119">
        <f>IF(RES_hhdet_in_tes!V124=0,"",RES_hhdet_in_tes!V124/RES_hhdet_in_fec!V124)</f>
        <v>0.8608943834802254</v>
      </c>
      <c r="W124" s="119">
        <f>IF(RES_hhdet_in_tes!W124=0,"",RES_hhdet_in_tes!W124/RES_hhdet_in_fec!W124)</f>
        <v>0.85802640849103573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0.7946405519253027</v>
      </c>
      <c r="D125" s="124">
        <f>IF(RES_hhdet_in_tes!D125=0,"",RES_hhdet_in_tes!D125/RES_hhdet_in_fec!D125)</f>
        <v>0.79617908405691218</v>
      </c>
      <c r="E125" s="124">
        <f>IF(RES_hhdet_in_tes!E125=0,"",RES_hhdet_in_tes!E125/RES_hhdet_in_fec!E125)</f>
        <v>0.79776582915907701</v>
      </c>
      <c r="F125" s="124">
        <f>IF(RES_hhdet_in_tes!F125=0,"",RES_hhdet_in_tes!F125/RES_hhdet_in_fec!F125)</f>
        <v>0.79937083214989602</v>
      </c>
      <c r="G125" s="124">
        <f>IF(RES_hhdet_in_tes!G125=0,"",RES_hhdet_in_tes!G125/RES_hhdet_in_fec!G125)</f>
        <v>0.80100332460007684</v>
      </c>
      <c r="H125" s="124">
        <f>IF(RES_hhdet_in_tes!H125=0,"",RES_hhdet_in_tes!H125/RES_hhdet_in_fec!H125)</f>
        <v>0.80266616862256424</v>
      </c>
      <c r="I125" s="124">
        <f>IF(RES_hhdet_in_tes!I125=0,"",RES_hhdet_in_tes!I125/RES_hhdet_in_fec!I125)</f>
        <v>0.80437830210497019</v>
      </c>
      <c r="J125" s="124">
        <f>IF(RES_hhdet_in_tes!J125=0,"",RES_hhdet_in_tes!J125/RES_hhdet_in_fec!J125)</f>
        <v>0.80617674991842159</v>
      </c>
      <c r="K125" s="124">
        <f>IF(RES_hhdet_in_tes!K125=0,"",RES_hhdet_in_tes!K125/RES_hhdet_in_fec!K125)</f>
        <v>0.80807105386392819</v>
      </c>
      <c r="L125" s="124">
        <f>IF(RES_hhdet_in_tes!L125=0,"",RES_hhdet_in_tes!L125/RES_hhdet_in_fec!L125)</f>
        <v>0.81007629473452125</v>
      </c>
      <c r="M125" s="124">
        <f>IF(RES_hhdet_in_tes!M125=0,"",RES_hhdet_in_tes!M125/RES_hhdet_in_fec!M125)</f>
        <v>0.81285686858124562</v>
      </c>
      <c r="N125" s="124">
        <f>IF(RES_hhdet_in_tes!N125=0,"",RES_hhdet_in_tes!N125/RES_hhdet_in_fec!N125)</f>
        <v>0.81662513069389153</v>
      </c>
      <c r="O125" s="124">
        <f>IF(RES_hhdet_in_tes!O125=0,"",RES_hhdet_in_tes!O125/RES_hhdet_in_fec!O125)</f>
        <v>0.82156129388886878</v>
      </c>
      <c r="P125" s="124">
        <f>IF(RES_hhdet_in_tes!P125=0,"",RES_hhdet_in_tes!P125/RES_hhdet_in_fec!P125)</f>
        <v>0.82731681849262328</v>
      </c>
      <c r="Q125" s="124">
        <f>IF(RES_hhdet_in_tes!Q125=0,"",RES_hhdet_in_tes!Q125/RES_hhdet_in_fec!Q125)</f>
        <v>0.83274667754939413</v>
      </c>
      <c r="R125" s="124">
        <f>IF(RES_hhdet_in_tes!R125=0,"",RES_hhdet_in_tes!R125/RES_hhdet_in_fec!R125)</f>
        <v>0.836908361215707</v>
      </c>
      <c r="S125" s="124">
        <f>IF(RES_hhdet_in_tes!S125=0,"",RES_hhdet_in_tes!S125/RES_hhdet_in_fec!S125)</f>
        <v>0.8409559572780696</v>
      </c>
      <c r="T125" s="124">
        <f>IF(RES_hhdet_in_tes!T125=0,"",RES_hhdet_in_tes!T125/RES_hhdet_in_fec!T125)</f>
        <v>0.84486528834099395</v>
      </c>
      <c r="U125" s="124">
        <f>IF(RES_hhdet_in_tes!U125=0,"",RES_hhdet_in_tes!U125/RES_hhdet_in_fec!U125)</f>
        <v>0.84860834284252229</v>
      </c>
      <c r="V125" s="124">
        <f>IF(RES_hhdet_in_tes!V125=0,"",RES_hhdet_in_tes!V125/RES_hhdet_in_fec!V125)</f>
        <v>0.8521493297251761</v>
      </c>
      <c r="W125" s="124">
        <f>IF(RES_hhdet_in_tes!W125=0,"",RES_hhdet_in_tes!W125/RES_hhdet_in_fec!W125)</f>
        <v>0.85542274464994561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0.79385978295829296</v>
      </c>
      <c r="D126" s="111">
        <f>IF(RES_hhdet_in_tes!D126=0,"",RES_hhdet_in_tes!D126/RES_hhdet_in_fec!D126)</f>
        <v>0.7954217669649235</v>
      </c>
      <c r="E126" s="111">
        <f>IF(RES_hhdet_in_tes!E126=0,"",RES_hhdet_in_tes!E126/RES_hhdet_in_fec!E126)</f>
        <v>0.79702592046465048</v>
      </c>
      <c r="F126" s="111">
        <f>IF(RES_hhdet_in_tes!F126=0,"",RES_hhdet_in_tes!F126/RES_hhdet_in_fec!F126)</f>
        <v>0.79863582434979974</v>
      </c>
      <c r="G126" s="111">
        <f>IF(RES_hhdet_in_tes!G126=0,"",RES_hhdet_in_tes!G126/RES_hhdet_in_fec!G126)</f>
        <v>0.80028456385772184</v>
      </c>
      <c r="H126" s="111">
        <f>IF(RES_hhdet_in_tes!H126=0,"",RES_hhdet_in_tes!H126/RES_hhdet_in_fec!H126)</f>
        <v>0.80196808977656386</v>
      </c>
      <c r="I126" s="111">
        <f>IF(RES_hhdet_in_tes!I126=0,"",RES_hhdet_in_tes!I126/RES_hhdet_in_fec!I126)</f>
        <v>0.80369455430977554</v>
      </c>
      <c r="J126" s="111">
        <f>IF(RES_hhdet_in_tes!J126=0,"",RES_hhdet_in_tes!J126/RES_hhdet_in_fec!J126)</f>
        <v>0.80549735415742274</v>
      </c>
      <c r="K126" s="111">
        <f>IF(RES_hhdet_in_tes!K126=0,"",RES_hhdet_in_tes!K126/RES_hhdet_in_fec!K126)</f>
        <v>0.80740488529893739</v>
      </c>
      <c r="L126" s="111">
        <f>IF(RES_hhdet_in_tes!L126=0,"",RES_hhdet_in_tes!L126/RES_hhdet_in_fec!L126)</f>
        <v>0.80942474482299387</v>
      </c>
      <c r="M126" s="111">
        <f>IF(RES_hhdet_in_tes!M126=0,"",RES_hhdet_in_tes!M126/RES_hhdet_in_fec!M126)</f>
        <v>0.81222149249530462</v>
      </c>
      <c r="N126" s="111">
        <f>IF(RES_hhdet_in_tes!N126=0,"",RES_hhdet_in_tes!N126/RES_hhdet_in_fec!N126)</f>
        <v>0.81600524544182529</v>
      </c>
      <c r="O126" s="111">
        <f>IF(RES_hhdet_in_tes!O126=0,"",RES_hhdet_in_tes!O126/RES_hhdet_in_fec!O126)</f>
        <v>0.82096019685570298</v>
      </c>
      <c r="P126" s="111">
        <f>IF(RES_hhdet_in_tes!P126=0,"",RES_hhdet_in_tes!P126/RES_hhdet_in_fec!P126)</f>
        <v>0.82673590568245348</v>
      </c>
      <c r="Q126" s="111">
        <f>IF(RES_hhdet_in_tes!Q126=0,"",RES_hhdet_in_tes!Q126/RES_hhdet_in_fec!Q126)</f>
        <v>0.83218515444201668</v>
      </c>
      <c r="R126" s="111">
        <f>IF(RES_hhdet_in_tes!R126=0,"",RES_hhdet_in_tes!R126/RES_hhdet_in_fec!R126)</f>
        <v>0.83636073189306592</v>
      </c>
      <c r="S126" s="111">
        <f>IF(RES_hhdet_in_tes!S126=0,"",RES_hhdet_in_tes!S126/RES_hhdet_in_fec!S126)</f>
        <v>0.84042287072873323</v>
      </c>
      <c r="T126" s="111">
        <f>IF(RES_hhdet_in_tes!T126=0,"",RES_hhdet_in_tes!T126/RES_hhdet_in_fec!T126)</f>
        <v>0.84434442947906474</v>
      </c>
      <c r="U126" s="111">
        <f>IF(RES_hhdet_in_tes!U126=0,"",RES_hhdet_in_tes!U126/RES_hhdet_in_fec!U126)</f>
        <v>0.84809826667411892</v>
      </c>
      <c r="V126" s="111">
        <f>IF(RES_hhdet_in_tes!V126=0,"",RES_hhdet_in_tes!V126/RES_hhdet_in_fec!V126)</f>
        <v>0.85165724084394923</v>
      </c>
      <c r="W126" s="111">
        <f>IF(RES_hhdet_in_tes!W126=0,"",RES_hhdet_in_tes!W126/RES_hhdet_in_fec!W126)</f>
        <v>0.85493574202941436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2.5802479381017775</v>
      </c>
      <c r="D128" s="124">
        <f>IF(RES_hhdet_in_tes!D128=0,"",RES_hhdet_in_tes!D128/RES_hhdet_in_fec!D128)</f>
        <v>2.6729000552589186</v>
      </c>
      <c r="E128" s="124">
        <f>IF(RES_hhdet_in_tes!E128=0,"",RES_hhdet_in_tes!E128/RES_hhdet_in_fec!E128)</f>
        <v>2.7665304511869349</v>
      </c>
      <c r="F128" s="124">
        <f>IF(RES_hhdet_in_tes!F128=0,"",RES_hhdet_in_tes!F128/RES_hhdet_in_fec!F128)</f>
        <v>2.8602614034708478</v>
      </c>
      <c r="G128" s="124">
        <f>IF(RES_hhdet_in_tes!G128=0,"",RES_hhdet_in_tes!G128/RES_hhdet_in_fec!G128)</f>
        <v>2.9548830317579724</v>
      </c>
      <c r="H128" s="124">
        <f>IF(RES_hhdet_in_tes!H128=0,"",RES_hhdet_in_tes!H128/RES_hhdet_in_fec!H128)</f>
        <v>3.0502935006597061</v>
      </c>
      <c r="I128" s="124">
        <f>IF(RES_hhdet_in_tes!I128=0,"",RES_hhdet_in_tes!I128/RES_hhdet_in_fec!I128)</f>
        <v>3.1466821585238853</v>
      </c>
      <c r="J128" s="124">
        <f>IF(RES_hhdet_in_tes!J128=0,"",RES_hhdet_in_tes!J128/RES_hhdet_in_fec!J128)</f>
        <v>3.2448366088275002</v>
      </c>
      <c r="K128" s="124">
        <f>IF(RES_hhdet_in_tes!K128=0,"",RES_hhdet_in_tes!K128/RES_hhdet_in_fec!K128)</f>
        <v>3.3454190853934609</v>
      </c>
      <c r="L128" s="124">
        <f>IF(RES_hhdet_in_tes!L128=0,"",RES_hhdet_in_tes!L128/RES_hhdet_in_fec!L128)</f>
        <v>3.4485933216566869</v>
      </c>
      <c r="M128" s="124">
        <f>IF(RES_hhdet_in_tes!M128=0,"",RES_hhdet_in_tes!M128/RES_hhdet_in_fec!M128)</f>
        <v>3.5718252248870082</v>
      </c>
      <c r="N128" s="124">
        <f>IF(RES_hhdet_in_tes!N128=0,"",RES_hhdet_in_tes!N128/RES_hhdet_in_fec!N128)</f>
        <v>3.72083068864162</v>
      </c>
      <c r="O128" s="124">
        <f>IF(RES_hhdet_in_tes!O128=0,"",RES_hhdet_in_tes!O128/RES_hhdet_in_fec!O128)</f>
        <v>3.8987697321627293</v>
      </c>
      <c r="P128" s="124">
        <f>IF(RES_hhdet_in_tes!P128=0,"",RES_hhdet_in_tes!P128/RES_hhdet_in_fec!P128)</f>
        <v>4.0917407932836838</v>
      </c>
      <c r="Q128" s="124">
        <f>IF(RES_hhdet_in_tes!Q128=0,"",RES_hhdet_in_tes!Q128/RES_hhdet_in_fec!Q128)</f>
        <v>4.2575769558155763</v>
      </c>
      <c r="R128" s="124">
        <f>IF(RES_hhdet_in_tes!R128=0,"",RES_hhdet_in_tes!R128/RES_hhdet_in_fec!R128)</f>
        <v>4.361615634969092</v>
      </c>
      <c r="S128" s="124">
        <f>IF(RES_hhdet_in_tes!S128=0,"",RES_hhdet_in_tes!S128/RES_hhdet_in_fec!S128)</f>
        <v>4.4444253153382629</v>
      </c>
      <c r="T128" s="124">
        <f>IF(RES_hhdet_in_tes!T128=0,"",RES_hhdet_in_tes!T128/RES_hhdet_in_fec!T128)</f>
        <v>4.5136159556151618</v>
      </c>
      <c r="U128" s="124">
        <f>IF(RES_hhdet_in_tes!U128=0,"",RES_hhdet_in_tes!U128/RES_hhdet_in_fec!U128)</f>
        <v>4.576605157029352</v>
      </c>
      <c r="V128" s="124">
        <f>IF(RES_hhdet_in_tes!V128=0,"",RES_hhdet_in_tes!V128/RES_hhdet_in_fec!V128)</f>
        <v>4.6408295384211247</v>
      </c>
      <c r="W128" s="124">
        <f>IF(RES_hhdet_in_tes!W128=0,"",RES_hhdet_in_tes!W128/RES_hhdet_in_fec!W128)</f>
        <v>4.7037061049260407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2.5802479381017775</v>
      </c>
      <c r="D129" s="111">
        <f>IF(RES_hhdet_in_tes!D129=0,"",RES_hhdet_in_tes!D129/RES_hhdet_in_fec!D129)</f>
        <v>2.6729000552589186</v>
      </c>
      <c r="E129" s="111">
        <f>IF(RES_hhdet_in_tes!E129=0,"",RES_hhdet_in_tes!E129/RES_hhdet_in_fec!E129)</f>
        <v>2.7665304511869349</v>
      </c>
      <c r="F129" s="111">
        <f>IF(RES_hhdet_in_tes!F129=0,"",RES_hhdet_in_tes!F129/RES_hhdet_in_fec!F129)</f>
        <v>2.8602614034708478</v>
      </c>
      <c r="G129" s="111">
        <f>IF(RES_hhdet_in_tes!G129=0,"",RES_hhdet_in_tes!G129/RES_hhdet_in_fec!G129)</f>
        <v>2.9548830317579724</v>
      </c>
      <c r="H129" s="111">
        <f>IF(RES_hhdet_in_tes!H129=0,"",RES_hhdet_in_tes!H129/RES_hhdet_in_fec!H129)</f>
        <v>3.0502935006597061</v>
      </c>
      <c r="I129" s="111">
        <f>IF(RES_hhdet_in_tes!I129=0,"",RES_hhdet_in_tes!I129/RES_hhdet_in_fec!I129)</f>
        <v>3.1466821585238853</v>
      </c>
      <c r="J129" s="111">
        <f>IF(RES_hhdet_in_tes!J129=0,"",RES_hhdet_in_tes!J129/RES_hhdet_in_fec!J129)</f>
        <v>3.2448366088275002</v>
      </c>
      <c r="K129" s="111">
        <f>IF(RES_hhdet_in_tes!K129=0,"",RES_hhdet_in_tes!K129/RES_hhdet_in_fec!K129)</f>
        <v>3.3454190853934609</v>
      </c>
      <c r="L129" s="111">
        <f>IF(RES_hhdet_in_tes!L129=0,"",RES_hhdet_in_tes!L129/RES_hhdet_in_fec!L129)</f>
        <v>3.4485933216566869</v>
      </c>
      <c r="M129" s="111">
        <f>IF(RES_hhdet_in_tes!M129=0,"",RES_hhdet_in_tes!M129/RES_hhdet_in_fec!M129)</f>
        <v>3.5718252248870082</v>
      </c>
      <c r="N129" s="111">
        <f>IF(RES_hhdet_in_tes!N129=0,"",RES_hhdet_in_tes!N129/RES_hhdet_in_fec!N129)</f>
        <v>3.72083068864162</v>
      </c>
      <c r="O129" s="111">
        <f>IF(RES_hhdet_in_tes!O129=0,"",RES_hhdet_in_tes!O129/RES_hhdet_in_fec!O129)</f>
        <v>3.8987697321627293</v>
      </c>
      <c r="P129" s="111">
        <f>IF(RES_hhdet_in_tes!P129=0,"",RES_hhdet_in_tes!P129/RES_hhdet_in_fec!P129)</f>
        <v>4.0917407932836838</v>
      </c>
      <c r="Q129" s="111">
        <f>IF(RES_hhdet_in_tes!Q129=0,"",RES_hhdet_in_tes!Q129/RES_hhdet_in_fec!Q129)</f>
        <v>4.2575769558155763</v>
      </c>
      <c r="R129" s="111">
        <f>IF(RES_hhdet_in_tes!R129=0,"",RES_hhdet_in_tes!R129/RES_hhdet_in_fec!R129)</f>
        <v>4.361615634969092</v>
      </c>
      <c r="S129" s="111">
        <f>IF(RES_hhdet_in_tes!S129=0,"",RES_hhdet_in_tes!S129/RES_hhdet_in_fec!S129)</f>
        <v>4.4444253153382629</v>
      </c>
      <c r="T129" s="111">
        <f>IF(RES_hhdet_in_tes!T129=0,"",RES_hhdet_in_tes!T129/RES_hhdet_in_fec!T129)</f>
        <v>4.5136159556151618</v>
      </c>
      <c r="U129" s="111">
        <f>IF(RES_hhdet_in_tes!U129=0,"",RES_hhdet_in_tes!U129/RES_hhdet_in_fec!U129)</f>
        <v>4.576605157029352</v>
      </c>
      <c r="V129" s="111">
        <f>IF(RES_hhdet_in_tes!V129=0,"",RES_hhdet_in_tes!V129/RES_hhdet_in_fec!V129)</f>
        <v>4.6408295384211247</v>
      </c>
      <c r="W129" s="111">
        <f>IF(RES_hhdet_in_tes!W129=0,"",RES_hhdet_in_tes!W129/RES_hhdet_in_fec!W129)</f>
        <v>4.7037061049260407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0.67285765347944082</v>
      </c>
      <c r="D130" s="124">
        <f>IF(RES_hhdet_in_tes!D130=0,"",RES_hhdet_in_tes!D130/RES_hhdet_in_fec!D130)</f>
        <v>0.67152343783267521</v>
      </c>
      <c r="E130" s="124">
        <f>IF(RES_hhdet_in_tes!E130=0,"",RES_hhdet_in_tes!E130/RES_hhdet_in_fec!E130)</f>
        <v>0.6762445560320518</v>
      </c>
      <c r="F130" s="124">
        <f>IF(RES_hhdet_in_tes!F130=0,"",RES_hhdet_in_tes!F130/RES_hhdet_in_fec!F130)</f>
        <v>0.67260372513165223</v>
      </c>
      <c r="G130" s="124">
        <f>IF(RES_hhdet_in_tes!G130=0,"",RES_hhdet_in_tes!G130/RES_hhdet_in_fec!G130)</f>
        <v>0.67436495553177012</v>
      </c>
      <c r="H130" s="124">
        <f>IF(RES_hhdet_in_tes!H130=0,"",RES_hhdet_in_tes!H130/RES_hhdet_in_fec!H130)</f>
        <v>0.67827400622656453</v>
      </c>
      <c r="I130" s="124">
        <f>IF(RES_hhdet_in_tes!I130=0,"",RES_hhdet_in_tes!I130/RES_hhdet_in_fec!I130)</f>
        <v>0.68888178016439028</v>
      </c>
      <c r="J130" s="124">
        <f>IF(RES_hhdet_in_tes!J130=0,"",RES_hhdet_in_tes!J130/RES_hhdet_in_fec!J130)</f>
        <v>0.69115644259352615</v>
      </c>
      <c r="K130" s="124">
        <f>IF(RES_hhdet_in_tes!K130=0,"",RES_hhdet_in_tes!K130/RES_hhdet_in_fec!K130)</f>
        <v>0.71473648289023872</v>
      </c>
      <c r="L130" s="124">
        <f>IF(RES_hhdet_in_tes!L130=0,"",RES_hhdet_in_tes!L130/RES_hhdet_in_fec!L130)</f>
        <v>0.69679168601431585</v>
      </c>
      <c r="M130" s="124">
        <f>IF(RES_hhdet_in_tes!M130=0,"",RES_hhdet_in_tes!M130/RES_hhdet_in_fec!M130)</f>
        <v>0.70037847178792723</v>
      </c>
      <c r="N130" s="124">
        <f>IF(RES_hhdet_in_tes!N130=0,"",RES_hhdet_in_tes!N130/RES_hhdet_in_fec!N130)</f>
        <v>0.69826595207546671</v>
      </c>
      <c r="O130" s="124">
        <f>IF(RES_hhdet_in_tes!O130=0,"",RES_hhdet_in_tes!O130/RES_hhdet_in_fec!O130)</f>
        <v>0.72204642428944044</v>
      </c>
      <c r="P130" s="124">
        <f>IF(RES_hhdet_in_tes!P130=0,"",RES_hhdet_in_tes!P130/RES_hhdet_in_fec!P130)</f>
        <v>0.73983824755963368</v>
      </c>
      <c r="Q130" s="124">
        <f>IF(RES_hhdet_in_tes!Q130=0,"",RES_hhdet_in_tes!Q130/RES_hhdet_in_fec!Q130)</f>
        <v>0.75869846479949699</v>
      </c>
      <c r="R130" s="124">
        <f>IF(RES_hhdet_in_tes!R130=0,"",RES_hhdet_in_tes!R130/RES_hhdet_in_fec!R130)</f>
        <v>0.75760800996902988</v>
      </c>
      <c r="S130" s="124">
        <f>IF(RES_hhdet_in_tes!S130=0,"",RES_hhdet_in_tes!S130/RES_hhdet_in_fec!S130)</f>
        <v>0.76838527041020666</v>
      </c>
      <c r="T130" s="124">
        <f>IF(RES_hhdet_in_tes!T130=0,"",RES_hhdet_in_tes!T130/RES_hhdet_in_fec!T130)</f>
        <v>0.76773464331185326</v>
      </c>
      <c r="U130" s="124">
        <f>IF(RES_hhdet_in_tes!U130=0,"",RES_hhdet_in_tes!U130/RES_hhdet_in_fec!U130)</f>
        <v>0.77284291548031803</v>
      </c>
      <c r="V130" s="124">
        <f>IF(RES_hhdet_in_tes!V130=0,"",RES_hhdet_in_tes!V130/RES_hhdet_in_fec!V130)</f>
        <v>0.78254663953228187</v>
      </c>
      <c r="W130" s="124">
        <f>IF(RES_hhdet_in_tes!W130=0,"",RES_hhdet_in_tes!W130/RES_hhdet_in_fec!W130)</f>
        <v>0.79221844747321357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0.66823870850367606</v>
      </c>
      <c r="D135" s="112">
        <f>IF(RES_hhdet_in_tes!D135=0,"",RES_hhdet_in_tes!D135/RES_hhdet_in_fec!D135)</f>
        <v>0.66939543206724128</v>
      </c>
      <c r="E135" s="112">
        <f>IF(RES_hhdet_in_tes!E135=0,"",RES_hhdet_in_tes!E135/RES_hhdet_in_fec!E135)</f>
        <v>0.67064112403150444</v>
      </c>
      <c r="F135" s="112">
        <f>IF(RES_hhdet_in_tes!F135=0,"",RES_hhdet_in_tes!F135/RES_hhdet_in_fec!F135)</f>
        <v>0.67189878200492803</v>
      </c>
      <c r="G135" s="112">
        <f>IF(RES_hhdet_in_tes!G135=0,"",RES_hhdet_in_tes!G135/RES_hhdet_in_fec!G135)</f>
        <v>0.67323908778732133</v>
      </c>
      <c r="H135" s="112">
        <f>IF(RES_hhdet_in_tes!H135=0,"",RES_hhdet_in_tes!H135/RES_hhdet_in_fec!H135)</f>
        <v>0.67465411889924076</v>
      </c>
      <c r="I135" s="112">
        <f>IF(RES_hhdet_in_tes!I135=0,"",RES_hhdet_in_tes!I135/RES_hhdet_in_fec!I135)</f>
        <v>0.67616228398818667</v>
      </c>
      <c r="J135" s="112">
        <f>IF(RES_hhdet_in_tes!J135=0,"",RES_hhdet_in_tes!J135/RES_hhdet_in_fec!J135)</f>
        <v>0.67783726993206983</v>
      </c>
      <c r="K135" s="112">
        <f>IF(RES_hhdet_in_tes!K135=0,"",RES_hhdet_in_tes!K135/RES_hhdet_in_fec!K135)</f>
        <v>0.67974437806400334</v>
      </c>
      <c r="L135" s="112">
        <f>IF(RES_hhdet_in_tes!L135=0,"",RES_hhdet_in_tes!L135/RES_hhdet_in_fec!L135)</f>
        <v>0.68190646301811697</v>
      </c>
      <c r="M135" s="112">
        <f>IF(RES_hhdet_in_tes!M135=0,"",RES_hhdet_in_tes!M135/RES_hhdet_in_fec!M135)</f>
        <v>0.68582165896180436</v>
      </c>
      <c r="N135" s="112">
        <f>IF(RES_hhdet_in_tes!N135=0,"",RES_hhdet_in_tes!N135/RES_hhdet_in_fec!N135)</f>
        <v>0.69214822353992977</v>
      </c>
      <c r="O135" s="112">
        <f>IF(RES_hhdet_in_tes!O135=0,"",RES_hhdet_in_tes!O135/RES_hhdet_in_fec!O135)</f>
        <v>0.70173029539029907</v>
      </c>
      <c r="P135" s="112">
        <f>IF(RES_hhdet_in_tes!P135=0,"",RES_hhdet_in_tes!P135/RES_hhdet_in_fec!P135)</f>
        <v>0.71419534081380354</v>
      </c>
      <c r="Q135" s="112">
        <f>IF(RES_hhdet_in_tes!Q135=0,"",RES_hhdet_in_tes!Q135/RES_hhdet_in_fec!Q135)</f>
        <v>0.72642654823904262</v>
      </c>
      <c r="R135" s="112">
        <f>IF(RES_hhdet_in_tes!R135=0,"",RES_hhdet_in_tes!R135/RES_hhdet_in_fec!R135)</f>
        <v>0.73519455871118544</v>
      </c>
      <c r="S135" s="112">
        <f>IF(RES_hhdet_in_tes!S135=0,"",RES_hhdet_in_tes!S135/RES_hhdet_in_fec!S135)</f>
        <v>0.74387612991543484</v>
      </c>
      <c r="T135" s="112">
        <f>IF(RES_hhdet_in_tes!T135=0,"",RES_hhdet_in_tes!T135/RES_hhdet_in_fec!T135)</f>
        <v>0.75228922543027665</v>
      </c>
      <c r="U135" s="112">
        <f>IF(RES_hhdet_in_tes!U135=0,"",RES_hhdet_in_tes!U135/RES_hhdet_in_fec!U135)</f>
        <v>0.76019224916681638</v>
      </c>
      <c r="V135" s="112">
        <f>IF(RES_hhdet_in_tes!V135=0,"",RES_hhdet_in_tes!V135/RES_hhdet_in_fec!V135)</f>
        <v>0.76721454435222081</v>
      </c>
      <c r="W135" s="112">
        <f>IF(RES_hhdet_in_tes!W135=0,"",RES_hhdet_in_tes!W135/RES_hhdet_in_fec!W135)</f>
        <v>0.77274244823690308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0.82633225331171611</v>
      </c>
      <c r="D136" s="113">
        <f>IF(RES_hhdet_in_tes!D136=0,"",RES_hhdet_in_tes!D136/RES_hhdet_in_fec!D136)</f>
        <v>0.82382787009744596</v>
      </c>
      <c r="E136" s="113">
        <f>IF(RES_hhdet_in_tes!E136=0,"",RES_hhdet_in_tes!E136/RES_hhdet_in_fec!E136)</f>
        <v>0.82216352680607163</v>
      </c>
      <c r="F136" s="113">
        <f>IF(RES_hhdet_in_tes!F136=0,"",RES_hhdet_in_tes!F136/RES_hhdet_in_fec!F136)</f>
        <v>0.83184459856765558</v>
      </c>
      <c r="G136" s="113">
        <f>IF(RES_hhdet_in_tes!G136=0,"",RES_hhdet_in_tes!G136/RES_hhdet_in_fec!G136)</f>
        <v>0.829779376294703</v>
      </c>
      <c r="H136" s="113">
        <f>IF(RES_hhdet_in_tes!H136=0,"",RES_hhdet_in_tes!H136/RES_hhdet_in_fec!H136)</f>
        <v>0.82863716327326697</v>
      </c>
      <c r="I136" s="113">
        <f>IF(RES_hhdet_in_tes!I136=0,"",RES_hhdet_in_tes!I136/RES_hhdet_in_fec!I136)</f>
        <v>0.82183877189161147</v>
      </c>
      <c r="J136" s="113">
        <f>IF(RES_hhdet_in_tes!J136=0,"",RES_hhdet_in_tes!J136/RES_hhdet_in_fec!J136)</f>
        <v>0.83892501430981603</v>
      </c>
      <c r="K136" s="113">
        <f>IF(RES_hhdet_in_tes!K136=0,"",RES_hhdet_in_tes!K136/RES_hhdet_in_fec!K136)</f>
        <v>0.83656900430653414</v>
      </c>
      <c r="L136" s="113">
        <f>IF(RES_hhdet_in_tes!L136=0,"",RES_hhdet_in_tes!L136/RES_hhdet_in_fec!L136)</f>
        <v>0.83720295261198641</v>
      </c>
      <c r="M136" s="113">
        <f>IF(RES_hhdet_in_tes!M136=0,"",RES_hhdet_in_tes!M136/RES_hhdet_in_fec!M136)</f>
        <v>0.84320640146191039</v>
      </c>
      <c r="N136" s="113">
        <f>IF(RES_hhdet_in_tes!N136=0,"",RES_hhdet_in_tes!N136/RES_hhdet_in_fec!N136)</f>
        <v>0.84429061991792875</v>
      </c>
      <c r="O136" s="113">
        <f>IF(RES_hhdet_in_tes!O136=0,"",RES_hhdet_in_tes!O136/RES_hhdet_in_fec!O136)</f>
        <v>0.87010527590755626</v>
      </c>
      <c r="P136" s="113">
        <f>IF(RES_hhdet_in_tes!P136=0,"",RES_hhdet_in_tes!P136/RES_hhdet_in_fec!P136)</f>
        <v>0.88232012105106883</v>
      </c>
      <c r="Q136" s="113">
        <f>IF(RES_hhdet_in_tes!Q136=0,"",RES_hhdet_in_tes!Q136/RES_hhdet_in_fec!Q136)</f>
        <v>0.88080609228063578</v>
      </c>
      <c r="R136" s="113">
        <f>IF(RES_hhdet_in_tes!R136=0,"",RES_hhdet_in_tes!R136/RES_hhdet_in_fec!R136)</f>
        <v>0.865382055896189</v>
      </c>
      <c r="S136" s="113">
        <f>IF(RES_hhdet_in_tes!S136=0,"",RES_hhdet_in_tes!S136/RES_hhdet_in_fec!S136)</f>
        <v>0.86479063631771058</v>
      </c>
      <c r="T136" s="113">
        <f>IF(RES_hhdet_in_tes!T136=0,"",RES_hhdet_in_tes!T136/RES_hhdet_in_fec!T136)</f>
        <v>0.8764031860411492</v>
      </c>
      <c r="U136" s="113">
        <f>IF(RES_hhdet_in_tes!U136=0,"",RES_hhdet_in_tes!U136/RES_hhdet_in_fec!U136)</f>
        <v>0.87930147176878326</v>
      </c>
      <c r="V136" s="113">
        <f>IF(RES_hhdet_in_tes!V136=0,"",RES_hhdet_in_tes!V136/RES_hhdet_in_fec!V136)</f>
        <v>0.89656110259440502</v>
      </c>
      <c r="W136" s="113">
        <f>IF(RES_hhdet_in_tes!W136=0,"",RES_hhdet_in_tes!W136/RES_hhdet_in_fec!W136)</f>
        <v>0.89313244926948798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0.66823870850367606</v>
      </c>
      <c r="D137" s="111">
        <f>IF(RES_hhdet_in_tes!D137=0,"",RES_hhdet_in_tes!D137/RES_hhdet_in_fec!D137)</f>
        <v>0.66939543206724128</v>
      </c>
      <c r="E137" s="111">
        <f>IF(RES_hhdet_in_tes!E137=0,"",RES_hhdet_in_tes!E137/RES_hhdet_in_fec!E137)</f>
        <v>0.67064112403150455</v>
      </c>
      <c r="F137" s="111">
        <f>IF(RES_hhdet_in_tes!F137=0,"",RES_hhdet_in_tes!F137/RES_hhdet_in_fec!F137)</f>
        <v>0.67189878200492814</v>
      </c>
      <c r="G137" s="111">
        <f>IF(RES_hhdet_in_tes!G137=0,"",RES_hhdet_in_tes!G137/RES_hhdet_in_fec!G137)</f>
        <v>0.67323908778732133</v>
      </c>
      <c r="H137" s="111">
        <f>IF(RES_hhdet_in_tes!H137=0,"",RES_hhdet_in_tes!H137/RES_hhdet_in_fec!H137)</f>
        <v>0.67465411889924076</v>
      </c>
      <c r="I137" s="111">
        <f>IF(RES_hhdet_in_tes!I137=0,"",RES_hhdet_in_tes!I137/RES_hhdet_in_fec!I137)</f>
        <v>0.67616228398818667</v>
      </c>
      <c r="J137" s="111">
        <f>IF(RES_hhdet_in_tes!J137=0,"",RES_hhdet_in_tes!J137/RES_hhdet_in_fec!J137)</f>
        <v>0.67783726993206983</v>
      </c>
      <c r="K137" s="111">
        <f>IF(RES_hhdet_in_tes!K137=0,"",RES_hhdet_in_tes!K137/RES_hhdet_in_fec!K137)</f>
        <v>0.67974437806400334</v>
      </c>
      <c r="L137" s="111">
        <f>IF(RES_hhdet_in_tes!L137=0,"",RES_hhdet_in_tes!L137/RES_hhdet_in_fec!L137)</f>
        <v>0.68190646301811697</v>
      </c>
      <c r="M137" s="111">
        <f>IF(RES_hhdet_in_tes!M137=0,"",RES_hhdet_in_tes!M137/RES_hhdet_in_fec!M137)</f>
        <v>0.68582165896180436</v>
      </c>
      <c r="N137" s="111">
        <f>IF(RES_hhdet_in_tes!N137=0,"",RES_hhdet_in_tes!N137/RES_hhdet_in_fec!N137)</f>
        <v>0.69214822353992977</v>
      </c>
      <c r="O137" s="111">
        <f>IF(RES_hhdet_in_tes!O137=0,"",RES_hhdet_in_tes!O137/RES_hhdet_in_fec!O137)</f>
        <v>0.70173029539029907</v>
      </c>
      <c r="P137" s="111">
        <f>IF(RES_hhdet_in_tes!P137=0,"",RES_hhdet_in_tes!P137/RES_hhdet_in_fec!P137)</f>
        <v>0.71419534081380354</v>
      </c>
      <c r="Q137" s="111">
        <f>IF(RES_hhdet_in_tes!Q137=0,"",RES_hhdet_in_tes!Q137/RES_hhdet_in_fec!Q137)</f>
        <v>0.72642654823904262</v>
      </c>
      <c r="R137" s="111">
        <f>IF(RES_hhdet_in_tes!R137=0,"",RES_hhdet_in_tes!R137/RES_hhdet_in_fec!R137)</f>
        <v>0.73519455871118544</v>
      </c>
      <c r="S137" s="111">
        <f>IF(RES_hhdet_in_tes!S137=0,"",RES_hhdet_in_tes!S137/RES_hhdet_in_fec!S137)</f>
        <v>0.74387612991543484</v>
      </c>
      <c r="T137" s="111">
        <f>IF(RES_hhdet_in_tes!T137=0,"",RES_hhdet_in_tes!T137/RES_hhdet_in_fec!T137)</f>
        <v>0.75228922543027665</v>
      </c>
      <c r="U137" s="111">
        <f>IF(RES_hhdet_in_tes!U137=0,"",RES_hhdet_in_tes!U137/RES_hhdet_in_fec!U137)</f>
        <v>0.76019224916681638</v>
      </c>
      <c r="V137" s="111">
        <f>IF(RES_hhdet_in_tes!V137=0,"",RES_hhdet_in_tes!V137/RES_hhdet_in_fec!V137)</f>
        <v>0.76721454435222081</v>
      </c>
      <c r="W137" s="111">
        <f>IF(RES_hhdet_in_tes!W137=0,"",RES_hhdet_in_tes!W137/RES_hhdet_in_fec!W137)</f>
        <v>0.77274244823690308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0.75990846195630324</v>
      </c>
      <c r="D139" s="124">
        <f>IF(RES_hhdet_in_tes!D139=0,"",RES_hhdet_in_tes!D139/RES_hhdet_in_fec!D139)</f>
        <v>0.75945369737611901</v>
      </c>
      <c r="E139" s="124">
        <f>IF(RES_hhdet_in_tes!E139=0,"",RES_hhdet_in_tes!E139/RES_hhdet_in_fec!E139)</f>
        <v>0.76145848961700602</v>
      </c>
      <c r="F139" s="124">
        <f>IF(RES_hhdet_in_tes!F139=0,"",RES_hhdet_in_tes!F139/RES_hhdet_in_fec!F139)</f>
        <v>0.76179213099320764</v>
      </c>
      <c r="G139" s="124">
        <f>IF(RES_hhdet_in_tes!G139=0,"",RES_hhdet_in_tes!G139/RES_hhdet_in_fec!G139)</f>
        <v>0.76346298586226902</v>
      </c>
      <c r="H139" s="124">
        <f>IF(RES_hhdet_in_tes!H139=0,"",RES_hhdet_in_tes!H139/RES_hhdet_in_fec!H139)</f>
        <v>0.76178669895876483</v>
      </c>
      <c r="I139" s="124">
        <f>IF(RES_hhdet_in_tes!I139=0,"",RES_hhdet_in_tes!I139/RES_hhdet_in_fec!I139)</f>
        <v>0.7607715069549803</v>
      </c>
      <c r="J139" s="124">
        <f>IF(RES_hhdet_in_tes!J139=0,"",RES_hhdet_in_tes!J139/RES_hhdet_in_fec!J139)</f>
        <v>0.76337772092103695</v>
      </c>
      <c r="K139" s="124">
        <f>IF(RES_hhdet_in_tes!K139=0,"",RES_hhdet_in_tes!K139/RES_hhdet_in_fec!K139)</f>
        <v>0.76370498748131954</v>
      </c>
      <c r="L139" s="124">
        <f>IF(RES_hhdet_in_tes!L139=0,"",RES_hhdet_in_tes!L139/RES_hhdet_in_fec!L139)</f>
        <v>0.76833623202112089</v>
      </c>
      <c r="M139" s="124">
        <f>IF(RES_hhdet_in_tes!M139=0,"",RES_hhdet_in_tes!M139/RES_hhdet_in_fec!M139)</f>
        <v>0.76914900714125956</v>
      </c>
      <c r="N139" s="124">
        <f>IF(RES_hhdet_in_tes!N139=0,"",RES_hhdet_in_tes!N139/RES_hhdet_in_fec!N139)</f>
        <v>0.77341393374789125</v>
      </c>
      <c r="O139" s="124">
        <f>IF(RES_hhdet_in_tes!O139=0,"",RES_hhdet_in_tes!O139/RES_hhdet_in_fec!O139)</f>
        <v>0.77751137640158285</v>
      </c>
      <c r="P139" s="124">
        <f>IF(RES_hhdet_in_tes!P139=0,"",RES_hhdet_in_tes!P139/RES_hhdet_in_fec!P139)</f>
        <v>0.77988894871237513</v>
      </c>
      <c r="Q139" s="124">
        <f>IF(RES_hhdet_in_tes!Q139=0,"",RES_hhdet_in_tes!Q139/RES_hhdet_in_fec!Q139)</f>
        <v>0.79043655458446205</v>
      </c>
      <c r="R139" s="124">
        <f>IF(RES_hhdet_in_tes!R139=0,"",RES_hhdet_in_tes!R139/RES_hhdet_in_fec!R139)</f>
        <v>0.79719008638854549</v>
      </c>
      <c r="S139" s="124">
        <f>IF(RES_hhdet_in_tes!S139=0,"",RES_hhdet_in_tes!S139/RES_hhdet_in_fec!S139)</f>
        <v>0.80982668157182836</v>
      </c>
      <c r="T139" s="124">
        <f>IF(RES_hhdet_in_tes!T139=0,"",RES_hhdet_in_tes!T139/RES_hhdet_in_fec!T139)</f>
        <v>0.82549998539227665</v>
      </c>
      <c r="U139" s="124">
        <f>IF(RES_hhdet_in_tes!U139=0,"",RES_hhdet_in_tes!U139/RES_hhdet_in_fec!U139)</f>
        <v>0.83816886751947328</v>
      </c>
      <c r="V139" s="124">
        <f>IF(RES_hhdet_in_tes!V139=0,"",RES_hhdet_in_tes!V139/RES_hhdet_in_fec!V139)</f>
        <v>0.8560728259980005</v>
      </c>
      <c r="W139" s="124">
        <f>IF(RES_hhdet_in_tes!W139=0,"",RES_hhdet_in_tes!W139/RES_hhdet_in_fec!W139)</f>
        <v>0.86027605214446212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0.61411909971580014</v>
      </c>
      <c r="D140" s="111">
        <f>IF(RES_hhdet_in_tes!D140=0,"",RES_hhdet_in_tes!D140/RES_hhdet_in_fec!D140)</f>
        <v>0.61427843669727844</v>
      </c>
      <c r="E140" s="111">
        <f>IF(RES_hhdet_in_tes!E140=0,"",RES_hhdet_in_tes!E140/RES_hhdet_in_fec!E140)</f>
        <v>0.61443552654173073</v>
      </c>
      <c r="F140" s="111">
        <f>IF(RES_hhdet_in_tes!F140=0,"",RES_hhdet_in_tes!F140/RES_hhdet_in_fec!F140)</f>
        <v>0.61459230995840686</v>
      </c>
      <c r="G140" s="111">
        <f>IF(RES_hhdet_in_tes!G140=0,"",RES_hhdet_in_tes!G140/RES_hhdet_in_fec!G140)</f>
        <v>0.61474702389405667</v>
      </c>
      <c r="H140" s="111">
        <f>IF(RES_hhdet_in_tes!H140=0,"",RES_hhdet_in_tes!H140/RES_hhdet_in_fec!H140)</f>
        <v>0.61489988412395302</v>
      </c>
      <c r="I140" s="111">
        <f>IF(RES_hhdet_in_tes!I140=0,"",RES_hhdet_in_tes!I140/RES_hhdet_in_fec!I140)</f>
        <v>0.61505045623172361</v>
      </c>
      <c r="J140" s="111">
        <f>IF(RES_hhdet_in_tes!J140=0,"",RES_hhdet_in_tes!J140/RES_hhdet_in_fec!J140)</f>
        <v>0.61519696056682627</v>
      </c>
      <c r="K140" s="111">
        <f>IF(RES_hhdet_in_tes!K140=0,"",RES_hhdet_in_tes!K140/RES_hhdet_in_fec!K140)</f>
        <v>0.61533788395819611</v>
      </c>
      <c r="L140" s="111">
        <f>IF(RES_hhdet_in_tes!L140=0,"",RES_hhdet_in_tes!L140/RES_hhdet_in_fec!L140)</f>
        <v>0.6154728215705364</v>
      </c>
      <c r="M140" s="111">
        <f>IF(RES_hhdet_in_tes!M140=0,"",RES_hhdet_in_tes!M140/RES_hhdet_in_fec!M140)</f>
        <v>0.61554543587135724</v>
      </c>
      <c r="N140" s="111">
        <f>IF(RES_hhdet_in_tes!N140=0,"",RES_hhdet_in_tes!N140/RES_hhdet_in_fec!N140)</f>
        <v>0.61554543587135724</v>
      </c>
      <c r="O140" s="111">
        <f>IF(RES_hhdet_in_tes!O140=0,"",RES_hhdet_in_tes!O140/RES_hhdet_in_fec!O140)</f>
        <v>0.61554543587135724</v>
      </c>
      <c r="P140" s="111">
        <f>IF(RES_hhdet_in_tes!P140=0,"",RES_hhdet_in_tes!P140/RES_hhdet_in_fec!P140)</f>
        <v>0.61554543587135724</v>
      </c>
      <c r="Q140" s="111">
        <f>IF(RES_hhdet_in_tes!Q140=0,"",RES_hhdet_in_tes!Q140/RES_hhdet_in_fec!Q140)</f>
        <v>0.61554543587135724</v>
      </c>
      <c r="R140" s="111">
        <f>IF(RES_hhdet_in_tes!R140=0,"",RES_hhdet_in_tes!R140/RES_hhdet_in_fec!R140)</f>
        <v>0.61600419112913118</v>
      </c>
      <c r="S140" s="111">
        <f>IF(RES_hhdet_in_tes!S140=0,"",RES_hhdet_in_tes!S140/RES_hhdet_in_fec!S140)</f>
        <v>0.61675435991773619</v>
      </c>
      <c r="T140" s="111">
        <f>IF(RES_hhdet_in_tes!T140=0,"",RES_hhdet_in_tes!T140/RES_hhdet_in_fec!T140)</f>
        <v>0.61762955683777476</v>
      </c>
      <c r="U140" s="111">
        <f>IF(RES_hhdet_in_tes!U140=0,"",RES_hhdet_in_tes!U140/RES_hhdet_in_fec!U140)</f>
        <v>0.61853601079067211</v>
      </c>
      <c r="V140" s="111">
        <f>IF(RES_hhdet_in_tes!V140=0,"",RES_hhdet_in_tes!V140/RES_hhdet_in_fec!V140)</f>
        <v>0.61937995067785234</v>
      </c>
      <c r="W140" s="111">
        <f>IF(RES_hhdet_in_tes!W140=0,"",RES_hhdet_in_tes!W140/RES_hhdet_in_fec!W140)</f>
        <v>0.62016137649931513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0.76827466340404826</v>
      </c>
      <c r="D141" s="45">
        <f>IF(RES_hhdet_in_tes!D141=0,"",RES_hhdet_in_tes!D141/RES_hhdet_in_fec!D141)</f>
        <v>0.76964317349952116</v>
      </c>
      <c r="E141" s="45">
        <f>IF(RES_hhdet_in_tes!E141=0,"",RES_hhdet_in_tes!E141/RES_hhdet_in_fec!E141)</f>
        <v>0.77106228778130681</v>
      </c>
      <c r="F141" s="45">
        <f>IF(RES_hhdet_in_tes!F141=0,"",RES_hhdet_in_tes!F141/RES_hhdet_in_fec!F141)</f>
        <v>0.77248830263395341</v>
      </c>
      <c r="G141" s="45">
        <f>IF(RES_hhdet_in_tes!G141=0,"",RES_hhdet_in_tes!G141/RES_hhdet_in_fec!G141)</f>
        <v>0.77396092096570401</v>
      </c>
      <c r="H141" s="45">
        <f>IF(RES_hhdet_in_tes!H141=0,"",RES_hhdet_in_tes!H141/RES_hhdet_in_fec!H141)</f>
        <v>0.77547528364603635</v>
      </c>
      <c r="I141" s="45">
        <f>IF(RES_hhdet_in_tes!I141=0,"",RES_hhdet_in_tes!I141/RES_hhdet_in_fec!I141)</f>
        <v>0.77704117347270174</v>
      </c>
      <c r="J141" s="45">
        <f>IF(RES_hhdet_in_tes!J141=0,"",RES_hhdet_in_tes!J141/RES_hhdet_in_fec!J141)</f>
        <v>0.77869866711507019</v>
      </c>
      <c r="K141" s="45">
        <f>IF(RES_hhdet_in_tes!K141=0,"",RES_hhdet_in_tes!K141/RES_hhdet_in_fec!K141)</f>
        <v>0.78048184028352385</v>
      </c>
      <c r="L141" s="45">
        <f>IF(RES_hhdet_in_tes!L141=0,"",RES_hhdet_in_tes!L141/RES_hhdet_in_fec!L141)</f>
        <v>0.78239980962762323</v>
      </c>
      <c r="M141" s="45">
        <f>IF(RES_hhdet_in_tes!M141=0,"",RES_hhdet_in_tes!M141/RES_hhdet_in_fec!M141)</f>
        <v>0.78500926881314426</v>
      </c>
      <c r="N141" s="45">
        <f>IF(RES_hhdet_in_tes!N141=0,"",RES_hhdet_in_tes!N141/RES_hhdet_in_fec!N141)</f>
        <v>0.78846807038615319</v>
      </c>
      <c r="O141" s="45">
        <f>IF(RES_hhdet_in_tes!O141=0,"",RES_hhdet_in_tes!O141/RES_hhdet_in_fec!O141)</f>
        <v>0.79316002952497777</v>
      </c>
      <c r="P141" s="45">
        <f>IF(RES_hhdet_in_tes!P141=0,"",RES_hhdet_in_tes!P141/RES_hhdet_in_fec!P141)</f>
        <v>0.79928672942542189</v>
      </c>
      <c r="Q141" s="45">
        <f>IF(RES_hhdet_in_tes!Q141=0,"",RES_hhdet_in_tes!Q141/RES_hhdet_in_fec!Q141)</f>
        <v>0.80718322931902708</v>
      </c>
      <c r="R141" s="45">
        <f>IF(RES_hhdet_in_tes!R141=0,"",RES_hhdet_in_tes!R141/RES_hhdet_in_fec!R141)</f>
        <v>0.8179251998249889</v>
      </c>
      <c r="S141" s="45">
        <f>IF(RES_hhdet_in_tes!S141=0,"",RES_hhdet_in_tes!S141/RES_hhdet_in_fec!S141)</f>
        <v>0.83133218373094619</v>
      </c>
      <c r="T141" s="45">
        <f>IF(RES_hhdet_in_tes!T141=0,"",RES_hhdet_in_tes!T141/RES_hhdet_in_fec!T141)</f>
        <v>0.84574686581267899</v>
      </c>
      <c r="U141" s="45">
        <f>IF(RES_hhdet_in_tes!U141=0,"",RES_hhdet_in_tes!U141/RES_hhdet_in_fec!U141)</f>
        <v>0.85951193084600874</v>
      </c>
      <c r="V141" s="45">
        <f>IF(RES_hhdet_in_tes!V141=0,"",RES_hhdet_in_tes!V141/RES_hhdet_in_fec!V141)</f>
        <v>0.87097006360673868</v>
      </c>
      <c r="W141" s="45">
        <f>IF(RES_hhdet_in_tes!W141=0,"",RES_hhdet_in_tes!W141/RES_hhdet_in_fec!W141)</f>
        <v>0.87953910270787383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1.2753889958940616</v>
      </c>
      <c r="D143" s="119">
        <f>IF(RES_hhdet_in_tes!D143=0,"",RES_hhdet_in_tes!D143/RES_hhdet_in_fec!D143)</f>
        <v>1.3512793189886709</v>
      </c>
      <c r="E143" s="119">
        <f>IF(RES_hhdet_in_tes!E143=0,"",RES_hhdet_in_tes!E143/RES_hhdet_in_fec!E143)</f>
        <v>1.418554014923054</v>
      </c>
      <c r="F143" s="119">
        <f>IF(RES_hhdet_in_tes!F143=0,"",RES_hhdet_in_tes!F143/RES_hhdet_in_fec!F143)</f>
        <v>1.4787886381807858</v>
      </c>
      <c r="G143" s="119">
        <f>IF(RES_hhdet_in_tes!G143=0,"",RES_hhdet_in_tes!G143/RES_hhdet_in_fec!G143)</f>
        <v>1.5372275382134919</v>
      </c>
      <c r="H143" s="119">
        <f>IF(RES_hhdet_in_tes!H143=0,"",RES_hhdet_in_tes!H143/RES_hhdet_in_fec!H143)</f>
        <v>1.5566683674974067</v>
      </c>
      <c r="I143" s="119">
        <f>IF(RES_hhdet_in_tes!I143=0,"",RES_hhdet_in_tes!I143/RES_hhdet_in_fec!I143)</f>
        <v>1.5893517527476291</v>
      </c>
      <c r="J143" s="119">
        <f>IF(RES_hhdet_in_tes!J143=0,"",RES_hhdet_in_tes!J143/RES_hhdet_in_fec!J143)</f>
        <v>1.7146681387950033</v>
      </c>
      <c r="K143" s="119">
        <f>IF(RES_hhdet_in_tes!K143=0,"",RES_hhdet_in_tes!K143/RES_hhdet_in_fec!K143)</f>
        <v>1.7330608547723674</v>
      </c>
      <c r="L143" s="119">
        <f>IF(RES_hhdet_in_tes!L143=0,"",RES_hhdet_in_tes!L143/RES_hhdet_in_fec!L143)</f>
        <v>1.8347439658450224</v>
      </c>
      <c r="M143" s="119">
        <f>IF(RES_hhdet_in_tes!M143=0,"",RES_hhdet_in_tes!M143/RES_hhdet_in_fec!M143)</f>
        <v>1.8275329911419822</v>
      </c>
      <c r="N143" s="119">
        <f>IF(RES_hhdet_in_tes!N143=0,"",RES_hhdet_in_tes!N143/RES_hhdet_in_fec!N143)</f>
        <v>1.8805122337819014</v>
      </c>
      <c r="O143" s="119">
        <f>IF(RES_hhdet_in_tes!O143=0,"",RES_hhdet_in_tes!O143/RES_hhdet_in_fec!O143)</f>
        <v>1.9558360409999074</v>
      </c>
      <c r="P143" s="119">
        <f>IF(RES_hhdet_in_tes!P143=0,"",RES_hhdet_in_tes!P143/RES_hhdet_in_fec!P143)</f>
        <v>1.9596399489905114</v>
      </c>
      <c r="Q143" s="119">
        <f>IF(RES_hhdet_in_tes!Q143=0,"",RES_hhdet_in_tes!Q143/RES_hhdet_in_fec!Q143)</f>
        <v>2.0494541385608587</v>
      </c>
      <c r="R143" s="119">
        <f>IF(RES_hhdet_in_tes!R143=0,"",RES_hhdet_in_tes!R143/RES_hhdet_in_fec!R143)</f>
        <v>2.0670203929305355</v>
      </c>
      <c r="S143" s="119">
        <f>IF(RES_hhdet_in_tes!S143=0,"",RES_hhdet_in_tes!S143/RES_hhdet_in_fec!S143)</f>
        <v>2.0521106164060998</v>
      </c>
      <c r="T143" s="119">
        <f>IF(RES_hhdet_in_tes!T143=0,"",RES_hhdet_in_tes!T143/RES_hhdet_in_fec!T143)</f>
        <v>2.0322013338090628</v>
      </c>
      <c r="U143" s="119">
        <f>IF(RES_hhdet_in_tes!U143=0,"",RES_hhdet_in_tes!U143/RES_hhdet_in_fec!U143)</f>
        <v>1.9966740010989845</v>
      </c>
      <c r="V143" s="119">
        <f>IF(RES_hhdet_in_tes!V143=0,"",RES_hhdet_in_tes!V143/RES_hhdet_in_fec!V143)</f>
        <v>2.0094814121266342</v>
      </c>
      <c r="W143" s="119">
        <f>IF(RES_hhdet_in_tes!W143=0,"",RES_hhdet_in_tes!W143/RES_hhdet_in_fec!W143)</f>
        <v>2.0950669128032255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1.458194862111873</v>
      </c>
      <c r="D144" s="124">
        <f>IF(RES_hhdet_in_tes!D144=0,"",RES_hhdet_in_tes!D144/RES_hhdet_in_fec!D144)</f>
        <v>1.5698295579615147</v>
      </c>
      <c r="E144" s="124">
        <f>IF(RES_hhdet_in_tes!E144=0,"",RES_hhdet_in_tes!E144/RES_hhdet_in_fec!E144)</f>
        <v>1.6846614901065697</v>
      </c>
      <c r="F144" s="124">
        <f>IF(RES_hhdet_in_tes!F144=0,"",RES_hhdet_in_tes!F144/RES_hhdet_in_fec!F144)</f>
        <v>1.8022133197534564</v>
      </c>
      <c r="G144" s="124">
        <f>IF(RES_hhdet_in_tes!G144=0,"",RES_hhdet_in_tes!G144/RES_hhdet_in_fec!G144)</f>
        <v>1.9228816146879448</v>
      </c>
      <c r="H144" s="124">
        <f>IF(RES_hhdet_in_tes!H144=0,"",RES_hhdet_in_tes!H144/RES_hhdet_in_fec!H144)</f>
        <v>2.0465915465766193</v>
      </c>
      <c r="I144" s="124">
        <f>IF(RES_hhdet_in_tes!I144=0,"",RES_hhdet_in_tes!I144/RES_hhdet_in_fec!I144)</f>
        <v>2.1734134426703422</v>
      </c>
      <c r="J144" s="124">
        <f>IF(RES_hhdet_in_tes!J144=0,"",RES_hhdet_in_tes!J144/RES_hhdet_in_fec!J144)</f>
        <v>2.3036964056717633</v>
      </c>
      <c r="K144" s="124">
        <f>IF(RES_hhdet_in_tes!K144=0,"",RES_hhdet_in_tes!K144/RES_hhdet_in_fec!K144)</f>
        <v>2.4376987983024403</v>
      </c>
      <c r="L144" s="124">
        <f>IF(RES_hhdet_in_tes!L144=0,"",RES_hhdet_in_tes!L144/RES_hhdet_in_fec!L144)</f>
        <v>2.5754200690056215</v>
      </c>
      <c r="M144" s="124">
        <f>IF(RES_hhdet_in_tes!M144=0,"",RES_hhdet_in_tes!M144/RES_hhdet_in_fec!M144)</f>
        <v>2.72685545689313</v>
      </c>
      <c r="N144" s="124">
        <f>IF(RES_hhdet_in_tes!N144=0,"",RES_hhdet_in_tes!N144/RES_hhdet_in_fec!N144)</f>
        <v>2.8945440685447927</v>
      </c>
      <c r="O144" s="124">
        <f>IF(RES_hhdet_in_tes!O144=0,"",RES_hhdet_in_tes!O144/RES_hhdet_in_fec!O144)</f>
        <v>3.0767914747247427</v>
      </c>
      <c r="P144" s="124">
        <f>IF(RES_hhdet_in_tes!P144=0,"",RES_hhdet_in_tes!P144/RES_hhdet_in_fec!P144)</f>
        <v>3.2597223110260884</v>
      </c>
      <c r="Q144" s="124">
        <f>IF(RES_hhdet_in_tes!Q144=0,"",RES_hhdet_in_tes!Q144/RES_hhdet_in_fec!Q144)</f>
        <v>3.4096775443534639</v>
      </c>
      <c r="R144" s="124">
        <f>IF(RES_hhdet_in_tes!R144=0,"",RES_hhdet_in_tes!R144/RES_hhdet_in_fec!R144)</f>
        <v>3.4688176091727252</v>
      </c>
      <c r="S144" s="124">
        <f>IF(RES_hhdet_in_tes!S144=0,"",RES_hhdet_in_tes!S144/RES_hhdet_in_fec!S144)</f>
        <v>3.5062509490290723</v>
      </c>
      <c r="T144" s="124">
        <f>IF(RES_hhdet_in_tes!T144=0,"",RES_hhdet_in_tes!T144/RES_hhdet_in_fec!T144)</f>
        <v>3.530259419166319</v>
      </c>
      <c r="U144" s="124">
        <f>IF(RES_hhdet_in_tes!U144=0,"",RES_hhdet_in_tes!U144/RES_hhdet_in_fec!U144)</f>
        <v>3.5493668684902868</v>
      </c>
      <c r="V144" s="124">
        <f>IF(RES_hhdet_in_tes!V144=0,"",RES_hhdet_in_tes!V144/RES_hhdet_in_fec!V144)</f>
        <v>3.5724319652266496</v>
      </c>
      <c r="W144" s="124">
        <f>IF(RES_hhdet_in_tes!W144=0,"",RES_hhdet_in_tes!W144/RES_hhdet_in_fec!W144)</f>
        <v>3.5988000879847726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1.458194862111873</v>
      </c>
      <c r="D145" s="111">
        <f>IF(RES_hhdet_in_tes!D145=0,"",RES_hhdet_in_tes!D145/RES_hhdet_in_fec!D145)</f>
        <v>1.5698295579615147</v>
      </c>
      <c r="E145" s="111">
        <f>IF(RES_hhdet_in_tes!E145=0,"",RES_hhdet_in_tes!E145/RES_hhdet_in_fec!E145)</f>
        <v>1.6846614901065697</v>
      </c>
      <c r="F145" s="111">
        <f>IF(RES_hhdet_in_tes!F145=0,"",RES_hhdet_in_tes!F145/RES_hhdet_in_fec!F145)</f>
        <v>1.8022133197534564</v>
      </c>
      <c r="G145" s="111">
        <f>IF(RES_hhdet_in_tes!G145=0,"",RES_hhdet_in_tes!G145/RES_hhdet_in_fec!G145)</f>
        <v>1.9228816146879448</v>
      </c>
      <c r="H145" s="111">
        <f>IF(RES_hhdet_in_tes!H145=0,"",RES_hhdet_in_tes!H145/RES_hhdet_in_fec!H145)</f>
        <v>2.0465915465766193</v>
      </c>
      <c r="I145" s="111">
        <f>IF(RES_hhdet_in_tes!I145=0,"",RES_hhdet_in_tes!I145/RES_hhdet_in_fec!I145)</f>
        <v>2.1734134426703422</v>
      </c>
      <c r="J145" s="111">
        <f>IF(RES_hhdet_in_tes!J145=0,"",RES_hhdet_in_tes!J145/RES_hhdet_in_fec!J145)</f>
        <v>2.3036964056717633</v>
      </c>
      <c r="K145" s="111">
        <f>IF(RES_hhdet_in_tes!K145=0,"",RES_hhdet_in_tes!K145/RES_hhdet_in_fec!K145)</f>
        <v>2.4376987983024403</v>
      </c>
      <c r="L145" s="111">
        <f>IF(RES_hhdet_in_tes!L145=0,"",RES_hhdet_in_tes!L145/RES_hhdet_in_fec!L145)</f>
        <v>2.5754200690056215</v>
      </c>
      <c r="M145" s="111">
        <f>IF(RES_hhdet_in_tes!M145=0,"",RES_hhdet_in_tes!M145/RES_hhdet_in_fec!M145)</f>
        <v>2.72685545689313</v>
      </c>
      <c r="N145" s="111">
        <f>IF(RES_hhdet_in_tes!N145=0,"",RES_hhdet_in_tes!N145/RES_hhdet_in_fec!N145)</f>
        <v>2.8945440685447927</v>
      </c>
      <c r="O145" s="111">
        <f>IF(RES_hhdet_in_tes!O145=0,"",RES_hhdet_in_tes!O145/RES_hhdet_in_fec!O145)</f>
        <v>3.0767914747247427</v>
      </c>
      <c r="P145" s="111">
        <f>IF(RES_hhdet_in_tes!P145=0,"",RES_hhdet_in_tes!P145/RES_hhdet_in_fec!P145)</f>
        <v>3.2597223110260884</v>
      </c>
      <c r="Q145" s="111">
        <f>IF(RES_hhdet_in_tes!Q145=0,"",RES_hhdet_in_tes!Q145/RES_hhdet_in_fec!Q145)</f>
        <v>3.4096775443534639</v>
      </c>
      <c r="R145" s="111">
        <f>IF(RES_hhdet_in_tes!R145=0,"",RES_hhdet_in_tes!R145/RES_hhdet_in_fec!R145)</f>
        <v>3.4688176091727252</v>
      </c>
      <c r="S145" s="111">
        <f>IF(RES_hhdet_in_tes!S145=0,"",RES_hhdet_in_tes!S145/RES_hhdet_in_fec!S145)</f>
        <v>3.5062509490290723</v>
      </c>
      <c r="T145" s="111">
        <f>IF(RES_hhdet_in_tes!T145=0,"",RES_hhdet_in_tes!T145/RES_hhdet_in_fec!T145)</f>
        <v>3.530259419166319</v>
      </c>
      <c r="U145" s="111">
        <f>IF(RES_hhdet_in_tes!U145=0,"",RES_hhdet_in_tes!U145/RES_hhdet_in_fec!U145)</f>
        <v>3.5493668684902868</v>
      </c>
      <c r="V145" s="111">
        <f>IF(RES_hhdet_in_tes!V145=0,"",RES_hhdet_in_tes!V145/RES_hhdet_in_fec!V145)</f>
        <v>3.5724319652266496</v>
      </c>
      <c r="W145" s="111">
        <f>IF(RES_hhdet_in_tes!W145=0,"",RES_hhdet_in_tes!W145/RES_hhdet_in_fec!W145)</f>
        <v>3.5988000879847726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2.5802479381017775</v>
      </c>
      <c r="D146" s="124">
        <f>IF(RES_hhdet_in_tes!D146=0,"",RES_hhdet_in_tes!D146/RES_hhdet_in_fec!D146)</f>
        <v>2.6729000552589186</v>
      </c>
      <c r="E146" s="124">
        <f>IF(RES_hhdet_in_tes!E146=0,"",RES_hhdet_in_tes!E146/RES_hhdet_in_fec!E146)</f>
        <v>2.7665304511869349</v>
      </c>
      <c r="F146" s="124">
        <f>IF(RES_hhdet_in_tes!F146=0,"",RES_hhdet_in_tes!F146/RES_hhdet_in_fec!F146)</f>
        <v>2.8602614034708478</v>
      </c>
      <c r="G146" s="124">
        <f>IF(RES_hhdet_in_tes!G146=0,"",RES_hhdet_in_tes!G146/RES_hhdet_in_fec!G146)</f>
        <v>2.9548830317579724</v>
      </c>
      <c r="H146" s="124">
        <f>IF(RES_hhdet_in_tes!H146=0,"",RES_hhdet_in_tes!H146/RES_hhdet_in_fec!H146)</f>
        <v>3.0502935006597061</v>
      </c>
      <c r="I146" s="124">
        <f>IF(RES_hhdet_in_tes!I146=0,"",RES_hhdet_in_tes!I146/RES_hhdet_in_fec!I146)</f>
        <v>3.1466821585238853</v>
      </c>
      <c r="J146" s="124">
        <f>IF(RES_hhdet_in_tes!J146=0,"",RES_hhdet_in_tes!J146/RES_hhdet_in_fec!J146)</f>
        <v>3.2448366088274998</v>
      </c>
      <c r="K146" s="124">
        <f>IF(RES_hhdet_in_tes!K146=0,"",RES_hhdet_in_tes!K146/RES_hhdet_in_fec!K146)</f>
        <v>3.3454190853934609</v>
      </c>
      <c r="L146" s="124">
        <f>IF(RES_hhdet_in_tes!L146=0,"",RES_hhdet_in_tes!L146/RES_hhdet_in_fec!L146)</f>
        <v>3.4485933216566869</v>
      </c>
      <c r="M146" s="124">
        <f>IF(RES_hhdet_in_tes!M146=0,"",RES_hhdet_in_tes!M146/RES_hhdet_in_fec!M146)</f>
        <v>3.5718252248870086</v>
      </c>
      <c r="N146" s="124">
        <f>IF(RES_hhdet_in_tes!N146=0,"",RES_hhdet_in_tes!N146/RES_hhdet_in_fec!N146)</f>
        <v>3.72083068864162</v>
      </c>
      <c r="O146" s="124">
        <f>IF(RES_hhdet_in_tes!O146=0,"",RES_hhdet_in_tes!O146/RES_hhdet_in_fec!O146)</f>
        <v>3.8987697321627293</v>
      </c>
      <c r="P146" s="124">
        <f>IF(RES_hhdet_in_tes!P146=0,"",RES_hhdet_in_tes!P146/RES_hhdet_in_fec!P146)</f>
        <v>4.0917407932836838</v>
      </c>
      <c r="Q146" s="124">
        <f>IF(RES_hhdet_in_tes!Q146=0,"",RES_hhdet_in_tes!Q146/RES_hhdet_in_fec!Q146)</f>
        <v>4.2575769558155763</v>
      </c>
      <c r="R146" s="124">
        <f>IF(RES_hhdet_in_tes!R146=0,"",RES_hhdet_in_tes!R146/RES_hhdet_in_fec!R146)</f>
        <v>4.361615634969092</v>
      </c>
      <c r="S146" s="124">
        <f>IF(RES_hhdet_in_tes!S146=0,"",RES_hhdet_in_tes!S146/RES_hhdet_in_fec!S146)</f>
        <v>4.4444253153382629</v>
      </c>
      <c r="T146" s="124">
        <f>IF(RES_hhdet_in_tes!T146=0,"",RES_hhdet_in_tes!T146/RES_hhdet_in_fec!T146)</f>
        <v>4.5136159556151618</v>
      </c>
      <c r="U146" s="124">
        <f>IF(RES_hhdet_in_tes!U146=0,"",RES_hhdet_in_tes!U146/RES_hhdet_in_fec!U146)</f>
        <v>4.576605157029352</v>
      </c>
      <c r="V146" s="124">
        <f>IF(RES_hhdet_in_tes!V146=0,"",RES_hhdet_in_tes!V146/RES_hhdet_in_fec!V146)</f>
        <v>4.6408295384211247</v>
      </c>
      <c r="W146" s="124">
        <f>IF(RES_hhdet_in_tes!W146=0,"",RES_hhdet_in_tes!W146/RES_hhdet_in_fec!W146)</f>
        <v>4.7037061049260407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2.5802479381017775</v>
      </c>
      <c r="D147" s="111">
        <f>IF(RES_hhdet_in_tes!D147=0,"",RES_hhdet_in_tes!D147/RES_hhdet_in_fec!D147)</f>
        <v>2.6729000552589186</v>
      </c>
      <c r="E147" s="111">
        <f>IF(RES_hhdet_in_tes!E147=0,"",RES_hhdet_in_tes!E147/RES_hhdet_in_fec!E147)</f>
        <v>2.7665304511869349</v>
      </c>
      <c r="F147" s="111">
        <f>IF(RES_hhdet_in_tes!F147=0,"",RES_hhdet_in_tes!F147/RES_hhdet_in_fec!F147)</f>
        <v>2.8602614034708478</v>
      </c>
      <c r="G147" s="111">
        <f>IF(RES_hhdet_in_tes!G147=0,"",RES_hhdet_in_tes!G147/RES_hhdet_in_fec!G147)</f>
        <v>2.9548830317579724</v>
      </c>
      <c r="H147" s="111">
        <f>IF(RES_hhdet_in_tes!H147=0,"",RES_hhdet_in_tes!H147/RES_hhdet_in_fec!H147)</f>
        <v>3.0502935006597061</v>
      </c>
      <c r="I147" s="111">
        <f>IF(RES_hhdet_in_tes!I147=0,"",RES_hhdet_in_tes!I147/RES_hhdet_in_fec!I147)</f>
        <v>3.1466821585238853</v>
      </c>
      <c r="J147" s="111">
        <f>IF(RES_hhdet_in_tes!J147=0,"",RES_hhdet_in_tes!J147/RES_hhdet_in_fec!J147)</f>
        <v>3.2448366088274998</v>
      </c>
      <c r="K147" s="111">
        <f>IF(RES_hhdet_in_tes!K147=0,"",RES_hhdet_in_tes!K147/RES_hhdet_in_fec!K147)</f>
        <v>3.3454190853934609</v>
      </c>
      <c r="L147" s="111">
        <f>IF(RES_hhdet_in_tes!L147=0,"",RES_hhdet_in_tes!L147/RES_hhdet_in_fec!L147)</f>
        <v>3.4485933216566869</v>
      </c>
      <c r="M147" s="111">
        <f>IF(RES_hhdet_in_tes!M147=0,"",RES_hhdet_in_tes!M147/RES_hhdet_in_fec!M147)</f>
        <v>3.5718252248870086</v>
      </c>
      <c r="N147" s="111">
        <f>IF(RES_hhdet_in_tes!N147=0,"",RES_hhdet_in_tes!N147/RES_hhdet_in_fec!N147)</f>
        <v>3.72083068864162</v>
      </c>
      <c r="O147" s="111">
        <f>IF(RES_hhdet_in_tes!O147=0,"",RES_hhdet_in_tes!O147/RES_hhdet_in_fec!O147)</f>
        <v>3.8987697321627293</v>
      </c>
      <c r="P147" s="111">
        <f>IF(RES_hhdet_in_tes!P147=0,"",RES_hhdet_in_tes!P147/RES_hhdet_in_fec!P147)</f>
        <v>4.0917407932836838</v>
      </c>
      <c r="Q147" s="111">
        <f>IF(RES_hhdet_in_tes!Q147=0,"",RES_hhdet_in_tes!Q147/RES_hhdet_in_fec!Q147)</f>
        <v>4.2575769558155763</v>
      </c>
      <c r="R147" s="111">
        <f>IF(RES_hhdet_in_tes!R147=0,"",RES_hhdet_in_tes!R147/RES_hhdet_in_fec!R147)</f>
        <v>4.361615634969092</v>
      </c>
      <c r="S147" s="111">
        <f>IF(RES_hhdet_in_tes!S147=0,"",RES_hhdet_in_tes!S147/RES_hhdet_in_fec!S147)</f>
        <v>4.4444253153382629</v>
      </c>
      <c r="T147" s="111">
        <f>IF(RES_hhdet_in_tes!T147=0,"",RES_hhdet_in_tes!T147/RES_hhdet_in_fec!T147)</f>
        <v>4.5136159556151618</v>
      </c>
      <c r="U147" s="111">
        <f>IF(RES_hhdet_in_tes!U147=0,"",RES_hhdet_in_tes!U147/RES_hhdet_in_fec!U147)</f>
        <v>4.576605157029352</v>
      </c>
      <c r="V147" s="111">
        <f>IF(RES_hhdet_in_tes!V147=0,"",RES_hhdet_in_tes!V147/RES_hhdet_in_fec!V147)</f>
        <v>4.6408295384211247</v>
      </c>
      <c r="W147" s="111">
        <f>IF(RES_hhdet_in_tes!W147=0,"",RES_hhdet_in_tes!W147/RES_hhdet_in_fec!W147)</f>
        <v>4.7037061049260407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0.66541962537824839</v>
      </c>
      <c r="D148" s="124">
        <f>IF(RES_hhdet_in_tes!D148=0,"",RES_hhdet_in_tes!D148/RES_hhdet_in_fec!D148)</f>
        <v>0.66337690176344277</v>
      </c>
      <c r="E148" s="124">
        <f>IF(RES_hhdet_in_tes!E148=0,"",RES_hhdet_in_tes!E148/RES_hhdet_in_fec!E148)</f>
        <v>0.65869540124725656</v>
      </c>
      <c r="F148" s="124">
        <f>IF(RES_hhdet_in_tes!F148=0,"",RES_hhdet_in_tes!F148/RES_hhdet_in_fec!F148)</f>
        <v>0.64813727127369369</v>
      </c>
      <c r="G148" s="124">
        <f>IF(RES_hhdet_in_tes!G148=0,"",RES_hhdet_in_tes!G148/RES_hhdet_in_fec!G148)</f>
        <v>0.65833106365349003</v>
      </c>
      <c r="H148" s="124">
        <f>IF(RES_hhdet_in_tes!H148=0,"",RES_hhdet_in_tes!H148/RES_hhdet_in_fec!H148)</f>
        <v>0.66909143712075736</v>
      </c>
      <c r="I148" s="124">
        <f>IF(RES_hhdet_in_tes!I148=0,"",RES_hhdet_in_tes!I148/RES_hhdet_in_fec!I148)</f>
        <v>0.68327698455756947</v>
      </c>
      <c r="J148" s="124">
        <f>IF(RES_hhdet_in_tes!J148=0,"",RES_hhdet_in_tes!J148/RES_hhdet_in_fec!J148)</f>
        <v>0.68586868434988657</v>
      </c>
      <c r="K148" s="124">
        <f>IF(RES_hhdet_in_tes!K148=0,"",RES_hhdet_in_tes!K148/RES_hhdet_in_fec!K148)</f>
        <v>0.70412540277973135</v>
      </c>
      <c r="L148" s="124">
        <f>IF(RES_hhdet_in_tes!L148=0,"",RES_hhdet_in_tes!L148/RES_hhdet_in_fec!L148)</f>
        <v>0.68730316813626469</v>
      </c>
      <c r="M148" s="124">
        <f>IF(RES_hhdet_in_tes!M148=0,"",RES_hhdet_in_tes!M148/RES_hhdet_in_fec!M148)</f>
        <v>0.68795709824878959</v>
      </c>
      <c r="N148" s="124">
        <f>IF(RES_hhdet_in_tes!N148=0,"",RES_hhdet_in_tes!N148/RES_hhdet_in_fec!N148)</f>
        <v>0.69077029337017559</v>
      </c>
      <c r="O148" s="124">
        <f>IF(RES_hhdet_in_tes!O148=0,"",RES_hhdet_in_tes!O148/RES_hhdet_in_fec!O148)</f>
        <v>0.71621949254738204</v>
      </c>
      <c r="P148" s="124">
        <f>IF(RES_hhdet_in_tes!P148=0,"",RES_hhdet_in_tes!P148/RES_hhdet_in_fec!P148)</f>
        <v>0.73541134425681121</v>
      </c>
      <c r="Q148" s="124">
        <f>IF(RES_hhdet_in_tes!Q148=0,"",RES_hhdet_in_tes!Q148/RES_hhdet_in_fec!Q148)</f>
        <v>0.75546847660177352</v>
      </c>
      <c r="R148" s="124">
        <f>IF(RES_hhdet_in_tes!R148=0,"",RES_hhdet_in_tes!R148/RES_hhdet_in_fec!R148)</f>
        <v>0.75641430461602632</v>
      </c>
      <c r="S148" s="124">
        <f>IF(RES_hhdet_in_tes!S148=0,"",RES_hhdet_in_tes!S148/RES_hhdet_in_fec!S148)</f>
        <v>0.76762909736193352</v>
      </c>
      <c r="T148" s="124">
        <f>IF(RES_hhdet_in_tes!T148=0,"",RES_hhdet_in_tes!T148/RES_hhdet_in_fec!T148)</f>
        <v>0.76873335973336343</v>
      </c>
      <c r="U148" s="124">
        <f>IF(RES_hhdet_in_tes!U148=0,"",RES_hhdet_in_tes!U148/RES_hhdet_in_fec!U148)</f>
        <v>0.77485457626093668</v>
      </c>
      <c r="V148" s="124">
        <f>IF(RES_hhdet_in_tes!V148=0,"",RES_hhdet_in_tes!V148/RES_hhdet_in_fec!V148)</f>
        <v>0.78431861006605252</v>
      </c>
      <c r="W148" s="124">
        <f>IF(RES_hhdet_in_tes!W148=0,"",RES_hhdet_in_tes!W148/RES_hhdet_in_fec!W148)</f>
        <v>0.79330028643701955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0.59558778437125059</v>
      </c>
      <c r="D149" s="111">
        <f>IF(RES_hhdet_in_tes!D149=0,"",RES_hhdet_in_tes!D149/RES_hhdet_in_fec!D149)</f>
        <v>0.59725697561038171</v>
      </c>
      <c r="E149" s="111">
        <f>IF(RES_hhdet_in_tes!E149=0,"",RES_hhdet_in_tes!E149/RES_hhdet_in_fec!E149)</f>
        <v>0.59920249132669023</v>
      </c>
      <c r="F149" s="111">
        <f>IF(RES_hhdet_in_tes!F149=0,"",RES_hhdet_in_tes!F149/RES_hhdet_in_fec!F149)</f>
        <v>0.60118568765352287</v>
      </c>
      <c r="G149" s="111">
        <f>IF(RES_hhdet_in_tes!G149=0,"",RES_hhdet_in_tes!G149/RES_hhdet_in_fec!G149)</f>
        <v>0.60342336257069407</v>
      </c>
      <c r="H149" s="111">
        <f>IF(RES_hhdet_in_tes!H149=0,"",RES_hhdet_in_tes!H149/RES_hhdet_in_fec!H149)</f>
        <v>0.60588898276546765</v>
      </c>
      <c r="I149" s="111">
        <f>IF(RES_hhdet_in_tes!I149=0,"",RES_hhdet_in_tes!I149/RES_hhdet_in_fec!I149)</f>
        <v>0.60863596726640457</v>
      </c>
      <c r="J149" s="111">
        <f>IF(RES_hhdet_in_tes!J149=0,"",RES_hhdet_in_tes!J149/RES_hhdet_in_fec!J149)</f>
        <v>0.61188315497829926</v>
      </c>
      <c r="K149" s="111">
        <f>IF(RES_hhdet_in_tes!K149=0,"",RES_hhdet_in_tes!K149/RES_hhdet_in_fec!K149)</f>
        <v>0.61581661653170527</v>
      </c>
      <c r="L149" s="111">
        <f>IF(RES_hhdet_in_tes!L149=0,"",RES_hhdet_in_tes!L149/RES_hhdet_in_fec!L149)</f>
        <v>0.62048613344880466</v>
      </c>
      <c r="M149" s="111">
        <f>IF(RES_hhdet_in_tes!M149=0,"",RES_hhdet_in_tes!M149/RES_hhdet_in_fec!M149)</f>
        <v>0.63030722159606811</v>
      </c>
      <c r="N149" s="111">
        <f>IF(RES_hhdet_in_tes!N149=0,"",RES_hhdet_in_tes!N149/RES_hhdet_in_fec!N149)</f>
        <v>0.64668136267441201</v>
      </c>
      <c r="O149" s="111">
        <f>IF(RES_hhdet_in_tes!O149=0,"",RES_hhdet_in_tes!O149/RES_hhdet_in_fec!O149)</f>
        <v>0.6707784762557113</v>
      </c>
      <c r="P149" s="111">
        <f>IF(RES_hhdet_in_tes!P149=0,"",RES_hhdet_in_tes!P149/RES_hhdet_in_fec!P149)</f>
        <v>0.70013971994860802</v>
      </c>
      <c r="Q149" s="111">
        <f>IF(RES_hhdet_in_tes!Q149=0,"",RES_hhdet_in_tes!Q149/RES_hhdet_in_fec!Q149)</f>
        <v>0.72679831866416467</v>
      </c>
      <c r="R149" s="111">
        <f>IF(RES_hhdet_in_tes!R149=0,"",RES_hhdet_in_tes!R149/RES_hhdet_in_fec!R149)</f>
        <v>0.74478961154675605</v>
      </c>
      <c r="S149" s="111">
        <f>IF(RES_hhdet_in_tes!S149=0,"",RES_hhdet_in_tes!S149/RES_hhdet_in_fec!S149)</f>
        <v>0.76212667559727254</v>
      </c>
      <c r="T149" s="111">
        <f>IF(RES_hhdet_in_tes!T149=0,"",RES_hhdet_in_tes!T149/RES_hhdet_in_fec!T149)</f>
        <v>0.77782816756753759</v>
      </c>
      <c r="U149" s="111">
        <f>IF(RES_hhdet_in_tes!U149=0,"",RES_hhdet_in_tes!U149/RES_hhdet_in_fec!U149)</f>
        <v>0.79091274420942792</v>
      </c>
      <c r="V149" s="111">
        <f>IF(RES_hhdet_in_tes!V149=0,"",RES_hhdet_in_tes!V149/RES_hhdet_in_fec!V149)</f>
        <v>0.80039906227479862</v>
      </c>
      <c r="W149" s="111">
        <f>IF(RES_hhdet_in_tes!W149=0,"",RES_hhdet_in_tes!W149/RES_hhdet_in_fec!W149)</f>
        <v>0.80486131363630264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>
        <f>IF(RES_hhdet_in_tes!M150=0,"",RES_hhdet_in_tes!M150/RES_hhdet_in_fec!M150)</f>
        <v>0.80773203851596376</v>
      </c>
      <c r="N150" s="111" t="str">
        <f>IF(RES_hhdet_in_tes!N150=0,"",RES_hhdet_in_tes!N150/RES_hhdet_in_fec!N150)</f>
        <v/>
      </c>
      <c r="O150" s="111">
        <f>IF(RES_hhdet_in_tes!O150=0,"",RES_hhdet_in_tes!O150/RES_hhdet_in_fec!O150)</f>
        <v>0.8530844316903371</v>
      </c>
      <c r="P150" s="111">
        <f>IF(RES_hhdet_in_tes!P150=0,"",RES_hhdet_in_tes!P150/RES_hhdet_in_fec!P150)</f>
        <v>0.87516415668652547</v>
      </c>
      <c r="Q150" s="111">
        <f>IF(RES_hhdet_in_tes!Q150=0,"",RES_hhdet_in_tes!Q150/RES_hhdet_in_fec!Q150)</f>
        <v>0.88120556279737527</v>
      </c>
      <c r="R150" s="111">
        <f>IF(RES_hhdet_in_tes!R150=0,"",RES_hhdet_in_tes!R150/RES_hhdet_in_fec!R150)</f>
        <v>0.87112936688650522</v>
      </c>
      <c r="S150" s="111">
        <f>IF(RES_hhdet_in_tes!S150=0,"",RES_hhdet_in_tes!S150/RES_hhdet_in_fec!S150)</f>
        <v>0.87596398995678593</v>
      </c>
      <c r="T150" s="111">
        <f>IF(RES_hhdet_in_tes!T150=0,"",RES_hhdet_in_tes!T150/RES_hhdet_in_fec!T150)</f>
        <v>0.89118179287962507</v>
      </c>
      <c r="U150" s="111">
        <f>IF(RES_hhdet_in_tes!U150=0,"",RES_hhdet_in_tes!U150/RES_hhdet_in_fec!U150)</f>
        <v>0.89692352042968049</v>
      </c>
      <c r="V150" s="111">
        <f>IF(RES_hhdet_in_tes!V150=0,"",RES_hhdet_in_tes!V150/RES_hhdet_in_fec!V150)</f>
        <v>0.91351382335086029</v>
      </c>
      <c r="W150" s="111">
        <f>IF(RES_hhdet_in_tes!W150=0,"",RES_hhdet_in_tes!W150/RES_hhdet_in_fec!W150)</f>
        <v>0.91033216306230025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>
        <f>IF(RES_hhdet_in_tes!M151=0,"",RES_hhdet_in_tes!M151/RES_hhdet_in_fec!M151)</f>
        <v>0.63030722159606811</v>
      </c>
      <c r="N151" s="112" t="str">
        <f>IF(RES_hhdet_in_tes!N151=0,"",RES_hhdet_in_tes!N151/RES_hhdet_in_fec!N151)</f>
        <v/>
      </c>
      <c r="O151" s="112">
        <f>IF(RES_hhdet_in_tes!O151=0,"",RES_hhdet_in_tes!O151/RES_hhdet_in_fec!O151)</f>
        <v>0.6707784762557113</v>
      </c>
      <c r="P151" s="112">
        <f>IF(RES_hhdet_in_tes!P151=0,"",RES_hhdet_in_tes!P151/RES_hhdet_in_fec!P151)</f>
        <v>0.70013971994860802</v>
      </c>
      <c r="Q151" s="112">
        <f>IF(RES_hhdet_in_tes!Q151=0,"",RES_hhdet_in_tes!Q151/RES_hhdet_in_fec!Q151)</f>
        <v>0.72679831866416467</v>
      </c>
      <c r="R151" s="112">
        <f>IF(RES_hhdet_in_tes!R151=0,"",RES_hhdet_in_tes!R151/RES_hhdet_in_fec!R151)</f>
        <v>0.74478961154675605</v>
      </c>
      <c r="S151" s="112">
        <f>IF(RES_hhdet_in_tes!S151=0,"",RES_hhdet_in_tes!S151/RES_hhdet_in_fec!S151)</f>
        <v>0.76212667559727265</v>
      </c>
      <c r="T151" s="112">
        <f>IF(RES_hhdet_in_tes!T151=0,"",RES_hhdet_in_tes!T151/RES_hhdet_in_fec!T151)</f>
        <v>0.77782816756753759</v>
      </c>
      <c r="U151" s="112">
        <f>IF(RES_hhdet_in_tes!U151=0,"",RES_hhdet_in_tes!U151/RES_hhdet_in_fec!U151)</f>
        <v>0.79091274420942792</v>
      </c>
      <c r="V151" s="112">
        <f>IF(RES_hhdet_in_tes!V151=0,"",RES_hhdet_in_tes!V151/RES_hhdet_in_fec!V151)</f>
        <v>0.80039906227479873</v>
      </c>
      <c r="W151" s="112">
        <f>IF(RES_hhdet_in_tes!W151=0,"",RES_hhdet_in_tes!W151/RES_hhdet_in_fec!W151)</f>
        <v>0.80486131363630264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>
        <f>IF(RES_hhdet_in_tes!M152=0,"",RES_hhdet_in_tes!M152/RES_hhdet_in_fec!M152)</f>
        <v>1</v>
      </c>
      <c r="N152" s="113" t="str">
        <f>IF(RES_hhdet_in_tes!N152=0,"",RES_hhdet_in_tes!N152/RES_hhdet_in_fec!N152)</f>
        <v/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0.66823870850367606</v>
      </c>
      <c r="D153" s="112">
        <f>IF(RES_hhdet_in_tes!D153=0,"",RES_hhdet_in_tes!D153/RES_hhdet_in_fec!D153)</f>
        <v>0.66939543206724128</v>
      </c>
      <c r="E153" s="112">
        <f>IF(RES_hhdet_in_tes!E153=0,"",RES_hhdet_in_tes!E153/RES_hhdet_in_fec!E153)</f>
        <v>0.67064112403150444</v>
      </c>
      <c r="F153" s="112">
        <f>IF(RES_hhdet_in_tes!F153=0,"",RES_hhdet_in_tes!F153/RES_hhdet_in_fec!F153)</f>
        <v>0.67189878200492814</v>
      </c>
      <c r="G153" s="112">
        <f>IF(RES_hhdet_in_tes!G153=0,"",RES_hhdet_in_tes!G153/RES_hhdet_in_fec!G153)</f>
        <v>0.67323908778732133</v>
      </c>
      <c r="H153" s="112">
        <f>IF(RES_hhdet_in_tes!H153=0,"",RES_hhdet_in_tes!H153/RES_hhdet_in_fec!H153)</f>
        <v>0.67465411889924076</v>
      </c>
      <c r="I153" s="112">
        <f>IF(RES_hhdet_in_tes!I153=0,"",RES_hhdet_in_tes!I153/RES_hhdet_in_fec!I153)</f>
        <v>0.67616228398818667</v>
      </c>
      <c r="J153" s="112">
        <f>IF(RES_hhdet_in_tes!J153=0,"",RES_hhdet_in_tes!J153/RES_hhdet_in_fec!J153)</f>
        <v>0.67783726993206983</v>
      </c>
      <c r="K153" s="112">
        <f>IF(RES_hhdet_in_tes!K153=0,"",RES_hhdet_in_tes!K153/RES_hhdet_in_fec!K153)</f>
        <v>0.67974437806400334</v>
      </c>
      <c r="L153" s="112">
        <f>IF(RES_hhdet_in_tes!L153=0,"",RES_hhdet_in_tes!L153/RES_hhdet_in_fec!L153)</f>
        <v>0.68190646301811697</v>
      </c>
      <c r="M153" s="112">
        <f>IF(RES_hhdet_in_tes!M153=0,"",RES_hhdet_in_tes!M153/RES_hhdet_in_fec!M153)</f>
        <v>0.68582165896180436</v>
      </c>
      <c r="N153" s="112">
        <f>IF(RES_hhdet_in_tes!N153=0,"",RES_hhdet_in_tes!N153/RES_hhdet_in_fec!N153)</f>
        <v>0.69214822353992977</v>
      </c>
      <c r="O153" s="112">
        <f>IF(RES_hhdet_in_tes!O153=0,"",RES_hhdet_in_tes!O153/RES_hhdet_in_fec!O153)</f>
        <v>0.70173029539029896</v>
      </c>
      <c r="P153" s="112">
        <f>IF(RES_hhdet_in_tes!P153=0,"",RES_hhdet_in_tes!P153/RES_hhdet_in_fec!P153)</f>
        <v>0.71419534081380354</v>
      </c>
      <c r="Q153" s="112">
        <f>IF(RES_hhdet_in_tes!Q153=0,"",RES_hhdet_in_tes!Q153/RES_hhdet_in_fec!Q153)</f>
        <v>0.72642654823904262</v>
      </c>
      <c r="R153" s="112">
        <f>IF(RES_hhdet_in_tes!R153=0,"",RES_hhdet_in_tes!R153/RES_hhdet_in_fec!R153)</f>
        <v>0.73519455871118544</v>
      </c>
      <c r="S153" s="112">
        <f>IF(RES_hhdet_in_tes!S153=0,"",RES_hhdet_in_tes!S153/RES_hhdet_in_fec!S153)</f>
        <v>0.74387612991543484</v>
      </c>
      <c r="T153" s="112">
        <f>IF(RES_hhdet_in_tes!T153=0,"",RES_hhdet_in_tes!T153/RES_hhdet_in_fec!T153)</f>
        <v>0.75228922543027665</v>
      </c>
      <c r="U153" s="112">
        <f>IF(RES_hhdet_in_tes!U153=0,"",RES_hhdet_in_tes!U153/RES_hhdet_in_fec!U153)</f>
        <v>0.76019224916681638</v>
      </c>
      <c r="V153" s="112">
        <f>IF(RES_hhdet_in_tes!V153=0,"",RES_hhdet_in_tes!V153/RES_hhdet_in_fec!V153)</f>
        <v>0.76721454435222081</v>
      </c>
      <c r="W153" s="112">
        <f>IF(RES_hhdet_in_tes!W153=0,"",RES_hhdet_in_tes!W153/RES_hhdet_in_fec!W153)</f>
        <v>0.77274244823690308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0.82633225331171622</v>
      </c>
      <c r="D154" s="113">
        <f>IF(RES_hhdet_in_tes!D154=0,"",RES_hhdet_in_tes!D154/RES_hhdet_in_fec!D154)</f>
        <v>0.82382787009744585</v>
      </c>
      <c r="E154" s="113">
        <f>IF(RES_hhdet_in_tes!E154=0,"",RES_hhdet_in_tes!E154/RES_hhdet_in_fec!E154)</f>
        <v>0.82216352680607141</v>
      </c>
      <c r="F154" s="113">
        <f>IF(RES_hhdet_in_tes!F154=0,"",RES_hhdet_in_tes!F154/RES_hhdet_in_fec!F154)</f>
        <v>0.83184459856765558</v>
      </c>
      <c r="G154" s="113">
        <f>IF(RES_hhdet_in_tes!G154=0,"",RES_hhdet_in_tes!G154/RES_hhdet_in_fec!G154)</f>
        <v>0.82977937629470289</v>
      </c>
      <c r="H154" s="113">
        <f>IF(RES_hhdet_in_tes!H154=0,"",RES_hhdet_in_tes!H154/RES_hhdet_in_fec!H154)</f>
        <v>0.82863716327326675</v>
      </c>
      <c r="I154" s="113">
        <f>IF(RES_hhdet_in_tes!I154=0,"",RES_hhdet_in_tes!I154/RES_hhdet_in_fec!I154)</f>
        <v>0.82183877189161136</v>
      </c>
      <c r="J154" s="113">
        <f>IF(RES_hhdet_in_tes!J154=0,"",RES_hhdet_in_tes!J154/RES_hhdet_in_fec!J154)</f>
        <v>0.83892501430981614</v>
      </c>
      <c r="K154" s="113">
        <f>IF(RES_hhdet_in_tes!K154=0,"",RES_hhdet_in_tes!K154/RES_hhdet_in_fec!K154)</f>
        <v>0.83656900430653414</v>
      </c>
      <c r="L154" s="113">
        <f>IF(RES_hhdet_in_tes!L154=0,"",RES_hhdet_in_tes!L154/RES_hhdet_in_fec!L154)</f>
        <v>0.83720295261198641</v>
      </c>
      <c r="M154" s="113">
        <f>IF(RES_hhdet_in_tes!M154=0,"",RES_hhdet_in_tes!M154/RES_hhdet_in_fec!M154)</f>
        <v>0.84320640146191039</v>
      </c>
      <c r="N154" s="113">
        <f>IF(RES_hhdet_in_tes!N154=0,"",RES_hhdet_in_tes!N154/RES_hhdet_in_fec!N154)</f>
        <v>0.84429061991792886</v>
      </c>
      <c r="O154" s="113">
        <f>IF(RES_hhdet_in_tes!O154=0,"",RES_hhdet_in_tes!O154/RES_hhdet_in_fec!O154)</f>
        <v>0.87010527590755615</v>
      </c>
      <c r="P154" s="113">
        <f>IF(RES_hhdet_in_tes!P154=0,"",RES_hhdet_in_tes!P154/RES_hhdet_in_fec!P154)</f>
        <v>0.88232012105106883</v>
      </c>
      <c r="Q154" s="113">
        <f>IF(RES_hhdet_in_tes!Q154=0,"",RES_hhdet_in_tes!Q154/RES_hhdet_in_fec!Q154)</f>
        <v>0.88080609228063567</v>
      </c>
      <c r="R154" s="113">
        <f>IF(RES_hhdet_in_tes!R154=0,"",RES_hhdet_in_tes!R154/RES_hhdet_in_fec!R154)</f>
        <v>0.865382055896189</v>
      </c>
      <c r="S154" s="113">
        <f>IF(RES_hhdet_in_tes!S154=0,"",RES_hhdet_in_tes!S154/RES_hhdet_in_fec!S154)</f>
        <v>0.86479063631771058</v>
      </c>
      <c r="T154" s="113">
        <f>IF(RES_hhdet_in_tes!T154=0,"",RES_hhdet_in_tes!T154/RES_hhdet_in_fec!T154)</f>
        <v>0.8764031860411492</v>
      </c>
      <c r="U154" s="113">
        <f>IF(RES_hhdet_in_tes!U154=0,"",RES_hhdet_in_tes!U154/RES_hhdet_in_fec!U154)</f>
        <v>0.87930147176878315</v>
      </c>
      <c r="V154" s="113">
        <f>IF(RES_hhdet_in_tes!V154=0,"",RES_hhdet_in_tes!V154/RES_hhdet_in_fec!V154)</f>
        <v>0.89656110259440502</v>
      </c>
      <c r="W154" s="113">
        <f>IF(RES_hhdet_in_tes!W154=0,"",RES_hhdet_in_tes!W154/RES_hhdet_in_fec!W154)</f>
        <v>0.89313244926948798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0.66823870850367606</v>
      </c>
      <c r="D155" s="111">
        <f>IF(RES_hhdet_in_tes!D155=0,"",RES_hhdet_in_tes!D155/RES_hhdet_in_fec!D155)</f>
        <v>0.66939543206724128</v>
      </c>
      <c r="E155" s="111">
        <f>IF(RES_hhdet_in_tes!E155=0,"",RES_hhdet_in_tes!E155/RES_hhdet_in_fec!E155)</f>
        <v>0.67064112403150444</v>
      </c>
      <c r="F155" s="111">
        <f>IF(RES_hhdet_in_tes!F155=0,"",RES_hhdet_in_tes!F155/RES_hhdet_in_fec!F155)</f>
        <v>0.67189878200492814</v>
      </c>
      <c r="G155" s="111">
        <f>IF(RES_hhdet_in_tes!G155=0,"",RES_hhdet_in_tes!G155/RES_hhdet_in_fec!G155)</f>
        <v>0.67323908778732133</v>
      </c>
      <c r="H155" s="111">
        <f>IF(RES_hhdet_in_tes!H155=0,"",RES_hhdet_in_tes!H155/RES_hhdet_in_fec!H155)</f>
        <v>0.67465411889924076</v>
      </c>
      <c r="I155" s="111">
        <f>IF(RES_hhdet_in_tes!I155=0,"",RES_hhdet_in_tes!I155/RES_hhdet_in_fec!I155)</f>
        <v>0.67616228398818667</v>
      </c>
      <c r="J155" s="111">
        <f>IF(RES_hhdet_in_tes!J155=0,"",RES_hhdet_in_tes!J155/RES_hhdet_in_fec!J155)</f>
        <v>0.67783726993206983</v>
      </c>
      <c r="K155" s="111">
        <f>IF(RES_hhdet_in_tes!K155=0,"",RES_hhdet_in_tes!K155/RES_hhdet_in_fec!K155)</f>
        <v>0.67974437806400334</v>
      </c>
      <c r="L155" s="111">
        <f>IF(RES_hhdet_in_tes!L155=0,"",RES_hhdet_in_tes!L155/RES_hhdet_in_fec!L155)</f>
        <v>0.68190646301811697</v>
      </c>
      <c r="M155" s="111">
        <f>IF(RES_hhdet_in_tes!M155=0,"",RES_hhdet_in_tes!M155/RES_hhdet_in_fec!M155)</f>
        <v>0.68582165896180436</v>
      </c>
      <c r="N155" s="111">
        <f>IF(RES_hhdet_in_tes!N155=0,"",RES_hhdet_in_tes!N155/RES_hhdet_in_fec!N155)</f>
        <v>0.69214822353992977</v>
      </c>
      <c r="O155" s="111">
        <f>IF(RES_hhdet_in_tes!O155=0,"",RES_hhdet_in_tes!O155/RES_hhdet_in_fec!O155)</f>
        <v>0.70173029539029907</v>
      </c>
      <c r="P155" s="111">
        <f>IF(RES_hhdet_in_tes!P155=0,"",RES_hhdet_in_tes!P155/RES_hhdet_in_fec!P155)</f>
        <v>0.71419534081380354</v>
      </c>
      <c r="Q155" s="111">
        <f>IF(RES_hhdet_in_tes!Q155=0,"",RES_hhdet_in_tes!Q155/RES_hhdet_in_fec!Q155)</f>
        <v>0.72642654823904262</v>
      </c>
      <c r="R155" s="111">
        <f>IF(RES_hhdet_in_tes!R155=0,"",RES_hhdet_in_tes!R155/RES_hhdet_in_fec!R155)</f>
        <v>0.73519455871118533</v>
      </c>
      <c r="S155" s="111">
        <f>IF(RES_hhdet_in_tes!S155=0,"",RES_hhdet_in_tes!S155/RES_hhdet_in_fec!S155)</f>
        <v>0.74387612991543484</v>
      </c>
      <c r="T155" s="111">
        <f>IF(RES_hhdet_in_tes!T155=0,"",RES_hhdet_in_tes!T155/RES_hhdet_in_fec!T155)</f>
        <v>0.75228922543027665</v>
      </c>
      <c r="U155" s="111">
        <f>IF(RES_hhdet_in_tes!U155=0,"",RES_hhdet_in_tes!U155/RES_hhdet_in_fec!U155)</f>
        <v>0.76019224916681638</v>
      </c>
      <c r="V155" s="111">
        <f>IF(RES_hhdet_in_tes!V155=0,"",RES_hhdet_in_tes!V155/RES_hhdet_in_fec!V155)</f>
        <v>0.76721454435222081</v>
      </c>
      <c r="W155" s="111">
        <f>IF(RES_hhdet_in_tes!W155=0,"",RES_hhdet_in_tes!W155/RES_hhdet_in_fec!W155)</f>
        <v>0.77274244823690308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0.7596045934563298</v>
      </c>
      <c r="D157" s="124">
        <f>IF(RES_hhdet_in_tes!D157=0,"",RES_hhdet_in_tes!D157/RES_hhdet_in_fec!D157)</f>
        <v>0.75944593891789036</v>
      </c>
      <c r="E157" s="124">
        <f>IF(RES_hhdet_in_tes!E157=0,"",RES_hhdet_in_tes!E157/RES_hhdet_in_fec!E157)</f>
        <v>0.7611678671665546</v>
      </c>
      <c r="F157" s="124">
        <f>IF(RES_hhdet_in_tes!F157=0,"",RES_hhdet_in_tes!F157/RES_hhdet_in_fec!F157)</f>
        <v>0.76174808930033089</v>
      </c>
      <c r="G157" s="124">
        <f>IF(RES_hhdet_in_tes!G157=0,"",RES_hhdet_in_tes!G157/RES_hhdet_in_fec!G157)</f>
        <v>0.763214565140381</v>
      </c>
      <c r="H157" s="124">
        <f>IF(RES_hhdet_in_tes!H157=0,"",RES_hhdet_in_tes!H157/RES_hhdet_in_fec!H157)</f>
        <v>0.76163983036514171</v>
      </c>
      <c r="I157" s="124">
        <f>IF(RES_hhdet_in_tes!I157=0,"",RES_hhdet_in_tes!I157/RES_hhdet_in_fec!I157)</f>
        <v>0.76052575740868622</v>
      </c>
      <c r="J157" s="124">
        <f>IF(RES_hhdet_in_tes!J157=0,"",RES_hhdet_in_tes!J157/RES_hhdet_in_fec!J157)</f>
        <v>0.76333158557561753</v>
      </c>
      <c r="K157" s="124">
        <f>IF(RES_hhdet_in_tes!K157=0,"",RES_hhdet_in_tes!K157/RES_hhdet_in_fec!K157)</f>
        <v>0.76346628200569777</v>
      </c>
      <c r="L157" s="124">
        <f>IF(RES_hhdet_in_tes!L157=0,"",RES_hhdet_in_tes!L157/RES_hhdet_in_fec!L157)</f>
        <v>0.7684128396075196</v>
      </c>
      <c r="M157" s="124">
        <f>IF(RES_hhdet_in_tes!M157=0,"",RES_hhdet_in_tes!M157/RES_hhdet_in_fec!M157)</f>
        <v>0.7692548668138619</v>
      </c>
      <c r="N157" s="124">
        <f>IF(RES_hhdet_in_tes!N157=0,"",RES_hhdet_in_tes!N157/RES_hhdet_in_fec!N157)</f>
        <v>0.77333094207270392</v>
      </c>
      <c r="O157" s="124">
        <f>IF(RES_hhdet_in_tes!O157=0,"",RES_hhdet_in_tes!O157/RES_hhdet_in_fec!O157)</f>
        <v>0.77779919959193389</v>
      </c>
      <c r="P157" s="124">
        <f>IF(RES_hhdet_in_tes!P157=0,"",RES_hhdet_in_tes!P157/RES_hhdet_in_fec!P157)</f>
        <v>0.77975853363580983</v>
      </c>
      <c r="Q157" s="124">
        <f>IF(RES_hhdet_in_tes!Q157=0,"",RES_hhdet_in_tes!Q157/RES_hhdet_in_fec!Q157)</f>
        <v>0.78971018011200933</v>
      </c>
      <c r="R157" s="124">
        <f>IF(RES_hhdet_in_tes!R157=0,"",RES_hhdet_in_tes!R157/RES_hhdet_in_fec!R157)</f>
        <v>0.79720378329474617</v>
      </c>
      <c r="S157" s="124">
        <f>IF(RES_hhdet_in_tes!S157=0,"",RES_hhdet_in_tes!S157/RES_hhdet_in_fec!S157)</f>
        <v>0.81010679258044516</v>
      </c>
      <c r="T157" s="124">
        <f>IF(RES_hhdet_in_tes!T157=0,"",RES_hhdet_in_tes!T157/RES_hhdet_in_fec!T157)</f>
        <v>0.82543496517459858</v>
      </c>
      <c r="U157" s="124">
        <f>IF(RES_hhdet_in_tes!U157=0,"",RES_hhdet_in_tes!U157/RES_hhdet_in_fec!U157)</f>
        <v>0.83806502210833134</v>
      </c>
      <c r="V157" s="124">
        <f>IF(RES_hhdet_in_tes!V157=0,"",RES_hhdet_in_tes!V157/RES_hhdet_in_fec!V157)</f>
        <v>0.85601410485181528</v>
      </c>
      <c r="W157" s="124">
        <f>IF(RES_hhdet_in_tes!W157=0,"",RES_hhdet_in_tes!W157/RES_hhdet_in_fec!W157)</f>
        <v>0.85985076312381248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0.61411909971580014</v>
      </c>
      <c r="D158" s="111">
        <f>IF(RES_hhdet_in_tes!D158=0,"",RES_hhdet_in_tes!D158/RES_hhdet_in_fec!D158)</f>
        <v>0.61427843669727844</v>
      </c>
      <c r="E158" s="111">
        <f>IF(RES_hhdet_in_tes!E158=0,"",RES_hhdet_in_tes!E158/RES_hhdet_in_fec!E158)</f>
        <v>0.61443552654173073</v>
      </c>
      <c r="F158" s="111">
        <f>IF(RES_hhdet_in_tes!F158=0,"",RES_hhdet_in_tes!F158/RES_hhdet_in_fec!F158)</f>
        <v>0.61459230995840686</v>
      </c>
      <c r="G158" s="111">
        <f>IF(RES_hhdet_in_tes!G158=0,"",RES_hhdet_in_tes!G158/RES_hhdet_in_fec!G158)</f>
        <v>0.61474702389405667</v>
      </c>
      <c r="H158" s="111">
        <f>IF(RES_hhdet_in_tes!H158=0,"",RES_hhdet_in_tes!H158/RES_hhdet_in_fec!H158)</f>
        <v>0.61489988412395302</v>
      </c>
      <c r="I158" s="111">
        <f>IF(RES_hhdet_in_tes!I158=0,"",RES_hhdet_in_tes!I158/RES_hhdet_in_fec!I158)</f>
        <v>0.61505045623172361</v>
      </c>
      <c r="J158" s="111">
        <f>IF(RES_hhdet_in_tes!J158=0,"",RES_hhdet_in_tes!J158/RES_hhdet_in_fec!J158)</f>
        <v>0.61519696056682627</v>
      </c>
      <c r="K158" s="111">
        <f>IF(RES_hhdet_in_tes!K158=0,"",RES_hhdet_in_tes!K158/RES_hhdet_in_fec!K158)</f>
        <v>0.61533788395819611</v>
      </c>
      <c r="L158" s="111">
        <f>IF(RES_hhdet_in_tes!L158=0,"",RES_hhdet_in_tes!L158/RES_hhdet_in_fec!L158)</f>
        <v>0.6154728215705364</v>
      </c>
      <c r="M158" s="111">
        <f>IF(RES_hhdet_in_tes!M158=0,"",RES_hhdet_in_tes!M158/RES_hhdet_in_fec!M158)</f>
        <v>0.61554543587135735</v>
      </c>
      <c r="N158" s="111">
        <f>IF(RES_hhdet_in_tes!N158=0,"",RES_hhdet_in_tes!N158/RES_hhdet_in_fec!N158)</f>
        <v>0.61554543587135724</v>
      </c>
      <c r="O158" s="111">
        <f>IF(RES_hhdet_in_tes!O158=0,"",RES_hhdet_in_tes!O158/RES_hhdet_in_fec!O158)</f>
        <v>0.61554543587135724</v>
      </c>
      <c r="P158" s="111">
        <f>IF(RES_hhdet_in_tes!P158=0,"",RES_hhdet_in_tes!P158/RES_hhdet_in_fec!P158)</f>
        <v>0.61554543587135724</v>
      </c>
      <c r="Q158" s="111">
        <f>IF(RES_hhdet_in_tes!Q158=0,"",RES_hhdet_in_tes!Q158/RES_hhdet_in_fec!Q158)</f>
        <v>0.61554543587135724</v>
      </c>
      <c r="R158" s="111">
        <f>IF(RES_hhdet_in_tes!R158=0,"",RES_hhdet_in_tes!R158/RES_hhdet_in_fec!R158)</f>
        <v>0.61600419112913118</v>
      </c>
      <c r="S158" s="111">
        <f>IF(RES_hhdet_in_tes!S158=0,"",RES_hhdet_in_tes!S158/RES_hhdet_in_fec!S158)</f>
        <v>0.61675435991773619</v>
      </c>
      <c r="T158" s="111">
        <f>IF(RES_hhdet_in_tes!T158=0,"",RES_hhdet_in_tes!T158/RES_hhdet_in_fec!T158)</f>
        <v>0.61762955683777476</v>
      </c>
      <c r="U158" s="111">
        <f>IF(RES_hhdet_in_tes!U158=0,"",RES_hhdet_in_tes!U158/RES_hhdet_in_fec!U158)</f>
        <v>0.61853601079067211</v>
      </c>
      <c r="V158" s="111">
        <f>IF(RES_hhdet_in_tes!V158=0,"",RES_hhdet_in_tes!V158/RES_hhdet_in_fec!V158)</f>
        <v>0.61937995067785234</v>
      </c>
      <c r="W158" s="111">
        <f>IF(RES_hhdet_in_tes!W158=0,"",RES_hhdet_in_tes!W158/RES_hhdet_in_fec!W158)</f>
        <v>0.62016137649931513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0.76827466340404826</v>
      </c>
      <c r="D159" s="45">
        <f>IF(RES_hhdet_in_tes!D159=0,"",RES_hhdet_in_tes!D159/RES_hhdet_in_fec!D159)</f>
        <v>0.76964317349952116</v>
      </c>
      <c r="E159" s="45">
        <f>IF(RES_hhdet_in_tes!E159=0,"",RES_hhdet_in_tes!E159/RES_hhdet_in_fec!E159)</f>
        <v>0.77106228778130681</v>
      </c>
      <c r="F159" s="45">
        <f>IF(RES_hhdet_in_tes!F159=0,"",RES_hhdet_in_tes!F159/RES_hhdet_in_fec!F159)</f>
        <v>0.77248830263395341</v>
      </c>
      <c r="G159" s="45">
        <f>IF(RES_hhdet_in_tes!G159=0,"",RES_hhdet_in_tes!G159/RES_hhdet_in_fec!G159)</f>
        <v>0.77396092096570401</v>
      </c>
      <c r="H159" s="45">
        <f>IF(RES_hhdet_in_tes!H159=0,"",RES_hhdet_in_tes!H159/RES_hhdet_in_fec!H159)</f>
        <v>0.77547528364603624</v>
      </c>
      <c r="I159" s="45">
        <f>IF(RES_hhdet_in_tes!I159=0,"",RES_hhdet_in_tes!I159/RES_hhdet_in_fec!I159)</f>
        <v>0.77704117347270163</v>
      </c>
      <c r="J159" s="45">
        <f>IF(RES_hhdet_in_tes!J159=0,"",RES_hhdet_in_tes!J159/RES_hhdet_in_fec!J159)</f>
        <v>0.77869866711507019</v>
      </c>
      <c r="K159" s="45">
        <f>IF(RES_hhdet_in_tes!K159=0,"",RES_hhdet_in_tes!K159/RES_hhdet_in_fec!K159)</f>
        <v>0.78048184028352385</v>
      </c>
      <c r="L159" s="45">
        <f>IF(RES_hhdet_in_tes!L159=0,"",RES_hhdet_in_tes!L159/RES_hhdet_in_fec!L159)</f>
        <v>0.78239980962762323</v>
      </c>
      <c r="M159" s="45">
        <f>IF(RES_hhdet_in_tes!M159=0,"",RES_hhdet_in_tes!M159/RES_hhdet_in_fec!M159)</f>
        <v>0.78500926881314426</v>
      </c>
      <c r="N159" s="45">
        <f>IF(RES_hhdet_in_tes!N159=0,"",RES_hhdet_in_tes!N159/RES_hhdet_in_fec!N159)</f>
        <v>0.78846807038615319</v>
      </c>
      <c r="O159" s="45">
        <f>IF(RES_hhdet_in_tes!O159=0,"",RES_hhdet_in_tes!O159/RES_hhdet_in_fec!O159)</f>
        <v>0.79316002952497777</v>
      </c>
      <c r="P159" s="45">
        <f>IF(RES_hhdet_in_tes!P159=0,"",RES_hhdet_in_tes!P159/RES_hhdet_in_fec!P159)</f>
        <v>0.799286729425422</v>
      </c>
      <c r="Q159" s="45">
        <f>IF(RES_hhdet_in_tes!Q159=0,"",RES_hhdet_in_tes!Q159/RES_hhdet_in_fec!Q159)</f>
        <v>0.8071832293190272</v>
      </c>
      <c r="R159" s="45">
        <f>IF(RES_hhdet_in_tes!R159=0,"",RES_hhdet_in_tes!R159/RES_hhdet_in_fec!R159)</f>
        <v>0.81792519982498879</v>
      </c>
      <c r="S159" s="45">
        <f>IF(RES_hhdet_in_tes!S159=0,"",RES_hhdet_in_tes!S159/RES_hhdet_in_fec!S159)</f>
        <v>0.83133218373094608</v>
      </c>
      <c r="T159" s="45">
        <f>IF(RES_hhdet_in_tes!T159=0,"",RES_hhdet_in_tes!T159/RES_hhdet_in_fec!T159)</f>
        <v>0.84574686581267899</v>
      </c>
      <c r="U159" s="45">
        <f>IF(RES_hhdet_in_tes!U159=0,"",RES_hhdet_in_tes!U159/RES_hhdet_in_fec!U159)</f>
        <v>0.85951193084600885</v>
      </c>
      <c r="V159" s="45">
        <f>IF(RES_hhdet_in_tes!V159=0,"",RES_hhdet_in_tes!V159/RES_hhdet_in_fec!V159)</f>
        <v>0.87097006360673879</v>
      </c>
      <c r="W159" s="45">
        <f>IF(RES_hhdet_in_tes!W159=0,"",RES_hhdet_in_tes!W159/RES_hhdet_in_fec!W159)</f>
        <v>0.87953910270787383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0.7229769964609063</v>
      </c>
      <c r="D161" s="119">
        <f>IF(RES_hhdet_in_tes!D161=0,"",RES_hhdet_in_tes!D161/RES_hhdet_in_fec!D161)</f>
        <v>0.72698502478880456</v>
      </c>
      <c r="E161" s="119" t="str">
        <f>IF(RES_hhdet_in_tes!E161=0,"",RES_hhdet_in_tes!E161/RES_hhdet_in_fec!E161)</f>
        <v/>
      </c>
      <c r="F161" s="119" t="str">
        <f>IF(RES_hhdet_in_tes!F161=0,"",RES_hhdet_in_tes!F161/RES_hhdet_in_fec!F161)</f>
        <v/>
      </c>
      <c r="G161" s="119" t="str">
        <f>IF(RES_hhdet_in_tes!G161=0,"",RES_hhdet_in_tes!G161/RES_hhdet_in_fec!G161)</f>
        <v/>
      </c>
      <c r="H161" s="119" t="str">
        <f>IF(RES_hhdet_in_tes!H161=0,"",RES_hhdet_in_tes!H161/RES_hhdet_in_fec!H161)</f>
        <v/>
      </c>
      <c r="I161" s="119">
        <f>IF(RES_hhdet_in_tes!I161=0,"",RES_hhdet_in_tes!I161/RES_hhdet_in_fec!I161)</f>
        <v>0.74961533218929843</v>
      </c>
      <c r="J161" s="119">
        <f>IF(RES_hhdet_in_tes!J161=0,"",RES_hhdet_in_tes!J161/RES_hhdet_in_fec!J161)</f>
        <v>0.75852764844886722</v>
      </c>
      <c r="K161" s="119">
        <f>IF(RES_hhdet_in_tes!K161=0,"",RES_hhdet_in_tes!K161/RES_hhdet_in_fec!K161)</f>
        <v>0.76075517675287363</v>
      </c>
      <c r="L161" s="119">
        <f>IF(RES_hhdet_in_tes!L161=0,"",RES_hhdet_in_tes!L161/RES_hhdet_in_fec!L161)</f>
        <v>0.77243680621618216</v>
      </c>
      <c r="M161" s="119">
        <f>IF(RES_hhdet_in_tes!M161=0,"",RES_hhdet_in_tes!M161/RES_hhdet_in_fec!M161)</f>
        <v>0.76811944687315326</v>
      </c>
      <c r="N161" s="119">
        <f>IF(RES_hhdet_in_tes!N161=0,"",RES_hhdet_in_tes!N161/RES_hhdet_in_fec!N161)</f>
        <v>0.78618145831281327</v>
      </c>
      <c r="O161" s="119">
        <f>IF(RES_hhdet_in_tes!O161=0,"",RES_hhdet_in_tes!O161/RES_hhdet_in_fec!O161)</f>
        <v>0.80370353784838178</v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 t="str">
        <f>IF(RES_hhdet_in_tes!T161=0,"",RES_hhdet_in_tes!T161/RES_hhdet_in_fec!T161)</f>
        <v/>
      </c>
      <c r="U161" s="119" t="str">
        <f>IF(RES_hhdet_in_tes!U161=0,"",RES_hhdet_in_tes!U161/RES_hhdet_in_fec!U161)</f>
        <v/>
      </c>
      <c r="V161" s="119" t="str">
        <f>IF(RES_hhdet_in_tes!V161=0,"",RES_hhdet_in_tes!V161/RES_hhdet_in_fec!V161)</f>
        <v/>
      </c>
      <c r="W161" s="119">
        <f>IF(RES_hhdet_in_tes!W161=0,"",RES_hhdet_in_tes!W161/RES_hhdet_in_fec!W161)</f>
        <v>0.94245330176977615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0.72736457404139887</v>
      </c>
      <c r="D162" s="124">
        <f>IF(RES_hhdet_in_tes!D162=0,"",RES_hhdet_in_tes!D162/RES_hhdet_in_fec!D162)</f>
        <v>0.73211119922014245</v>
      </c>
      <c r="E162" s="124" t="str">
        <f>IF(RES_hhdet_in_tes!E162=0,"",RES_hhdet_in_tes!E162/RES_hhdet_in_fec!E162)</f>
        <v/>
      </c>
      <c r="F162" s="124" t="str">
        <f>IF(RES_hhdet_in_tes!F162=0,"",RES_hhdet_in_tes!F162/RES_hhdet_in_fec!F162)</f>
        <v/>
      </c>
      <c r="G162" s="124" t="str">
        <f>IF(RES_hhdet_in_tes!G162=0,"",RES_hhdet_in_tes!G162/RES_hhdet_in_fec!G162)</f>
        <v/>
      </c>
      <c r="H162" s="124" t="str">
        <f>IF(RES_hhdet_in_tes!H162=0,"",RES_hhdet_in_tes!H162/RES_hhdet_in_fec!H162)</f>
        <v/>
      </c>
      <c r="I162" s="124">
        <f>IF(RES_hhdet_in_tes!I162=0,"",RES_hhdet_in_tes!I162/RES_hhdet_in_fec!I162)</f>
        <v>0.75717959901517329</v>
      </c>
      <c r="J162" s="124">
        <f>IF(RES_hhdet_in_tes!J162=0,"",RES_hhdet_in_tes!J162/RES_hhdet_in_fec!J162)</f>
        <v>0.76262064975495036</v>
      </c>
      <c r="K162" s="124">
        <f>IF(RES_hhdet_in_tes!K162=0,"",RES_hhdet_in_tes!K162/RES_hhdet_in_fec!K162)</f>
        <v>0.76836334544457929</v>
      </c>
      <c r="L162" s="124">
        <f>IF(RES_hhdet_in_tes!L162=0,"",RES_hhdet_in_tes!L162/RES_hhdet_in_fec!L162)</f>
        <v>0.77442893705639515</v>
      </c>
      <c r="M162" s="124">
        <f>IF(RES_hhdet_in_tes!M162=0,"",RES_hhdet_in_tes!M162/RES_hhdet_in_fec!M162)</f>
        <v>0.78249372575784271</v>
      </c>
      <c r="N162" s="124">
        <f>IF(RES_hhdet_in_tes!N162=0,"",RES_hhdet_in_tes!N162/RES_hhdet_in_fec!N162)</f>
        <v>0.79305521649613286</v>
      </c>
      <c r="O162" s="124">
        <f>IF(RES_hhdet_in_tes!O162=0,"",RES_hhdet_in_tes!O162/RES_hhdet_in_fec!O162)</f>
        <v>0.80676641497870949</v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 t="str">
        <f>IF(RES_hhdet_in_tes!T162=0,"",RES_hhdet_in_tes!T162/RES_hhdet_in_fec!T162)</f>
        <v/>
      </c>
      <c r="U162" s="124" t="str">
        <f>IF(RES_hhdet_in_tes!U162=0,"",RES_hhdet_in_tes!U162/RES_hhdet_in_fec!U162)</f>
        <v/>
      </c>
      <c r="V162" s="124" t="str">
        <f>IF(RES_hhdet_in_tes!V162=0,"",RES_hhdet_in_tes!V162/RES_hhdet_in_fec!V162)</f>
        <v/>
      </c>
      <c r="W162" s="124">
        <f>IF(RES_hhdet_in_tes!W162=0,"",RES_hhdet_in_tes!W162/RES_hhdet_in_fec!W162)</f>
        <v>0.94402092131494086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0.72736457404139887</v>
      </c>
      <c r="D163" s="45">
        <f>IF(RES_hhdet_in_tes!D163=0,"",RES_hhdet_in_tes!D163/RES_hhdet_in_fec!D163)</f>
        <v>0.73211119922014245</v>
      </c>
      <c r="E163" s="45" t="str">
        <f>IF(RES_hhdet_in_tes!E163=0,"",RES_hhdet_in_tes!E163/RES_hhdet_in_fec!E163)</f>
        <v/>
      </c>
      <c r="F163" s="45" t="str">
        <f>IF(RES_hhdet_in_tes!F163=0,"",RES_hhdet_in_tes!F163/RES_hhdet_in_fec!F163)</f>
        <v/>
      </c>
      <c r="G163" s="45" t="str">
        <f>IF(RES_hhdet_in_tes!G163=0,"",RES_hhdet_in_tes!G163/RES_hhdet_in_fec!G163)</f>
        <v/>
      </c>
      <c r="H163" s="45" t="str">
        <f>IF(RES_hhdet_in_tes!H163=0,"",RES_hhdet_in_tes!H163/RES_hhdet_in_fec!H163)</f>
        <v/>
      </c>
      <c r="I163" s="45">
        <f>IF(RES_hhdet_in_tes!I163=0,"",RES_hhdet_in_tes!I163/RES_hhdet_in_fec!I163)</f>
        <v>0.75717959901517329</v>
      </c>
      <c r="J163" s="45">
        <f>IF(RES_hhdet_in_tes!J163=0,"",RES_hhdet_in_tes!J163/RES_hhdet_in_fec!J163)</f>
        <v>0.76262064975495036</v>
      </c>
      <c r="K163" s="45">
        <f>IF(RES_hhdet_in_tes!K163=0,"",RES_hhdet_in_tes!K163/RES_hhdet_in_fec!K163)</f>
        <v>0.76836334544457929</v>
      </c>
      <c r="L163" s="45">
        <f>IF(RES_hhdet_in_tes!L163=0,"",RES_hhdet_in_tes!L163/RES_hhdet_in_fec!L163)</f>
        <v>0.77442893705639515</v>
      </c>
      <c r="M163" s="45">
        <f>IF(RES_hhdet_in_tes!M163=0,"",RES_hhdet_in_tes!M163/RES_hhdet_in_fec!M163)</f>
        <v>0.78249372575784271</v>
      </c>
      <c r="N163" s="45">
        <f>IF(RES_hhdet_in_tes!N163=0,"",RES_hhdet_in_tes!N163/RES_hhdet_in_fec!N163)</f>
        <v>0.79305521649613286</v>
      </c>
      <c r="O163" s="45">
        <f>IF(RES_hhdet_in_tes!O163=0,"",RES_hhdet_in_tes!O163/RES_hhdet_in_fec!O163)</f>
        <v>0.80676641497870949</v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 t="str">
        <f>IF(RES_hhdet_in_tes!T163=0,"",RES_hhdet_in_tes!T163/RES_hhdet_in_fec!T163)</f>
        <v/>
      </c>
      <c r="U163" s="45" t="str">
        <f>IF(RES_hhdet_in_tes!U163=0,"",RES_hhdet_in_tes!U163/RES_hhdet_in_fec!U163)</f>
        <v/>
      </c>
      <c r="V163" s="45" t="str">
        <f>IF(RES_hhdet_in_tes!V163=0,"",RES_hhdet_in_tes!V163/RES_hhdet_in_fec!V163)</f>
        <v/>
      </c>
      <c r="W163" s="45">
        <f>IF(RES_hhdet_in_tes!W163=0,"",RES_hhdet_in_tes!W163/RES_hhdet_in_fec!W163)</f>
        <v>0.94402092131494086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2.5802479381017775</v>
      </c>
      <c r="D164" s="124">
        <f>IF(RES_hhdet_in_tes!D164=0,"",RES_hhdet_in_tes!D164/RES_hhdet_in_fec!D164)</f>
        <v>2.6729000552589186</v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 t="str">
        <f>IF(RES_hhdet_in_tes!G164=0,"",RES_hhdet_in_tes!G164/RES_hhdet_in_fec!G164)</f>
        <v/>
      </c>
      <c r="H164" s="124" t="str">
        <f>IF(RES_hhdet_in_tes!H164=0,"",RES_hhdet_in_tes!H164/RES_hhdet_in_fec!H164)</f>
        <v/>
      </c>
      <c r="I164" s="124">
        <f>IF(RES_hhdet_in_tes!I164=0,"",RES_hhdet_in_tes!I164/RES_hhdet_in_fec!I164)</f>
        <v>3.1466821585238853</v>
      </c>
      <c r="J164" s="124">
        <f>IF(RES_hhdet_in_tes!J164=0,"",RES_hhdet_in_tes!J164/RES_hhdet_in_fec!J164)</f>
        <v>3.2448366088275002</v>
      </c>
      <c r="K164" s="124">
        <f>IF(RES_hhdet_in_tes!K164=0,"",RES_hhdet_in_tes!K164/RES_hhdet_in_fec!K164)</f>
        <v>3.3454190853934609</v>
      </c>
      <c r="L164" s="124">
        <f>IF(RES_hhdet_in_tes!L164=0,"",RES_hhdet_in_tes!L164/RES_hhdet_in_fec!L164)</f>
        <v>3.4485933216566864</v>
      </c>
      <c r="M164" s="124">
        <f>IF(RES_hhdet_in_tes!M164=0,"",RES_hhdet_in_tes!M164/RES_hhdet_in_fec!M164)</f>
        <v>3.5718252248870086</v>
      </c>
      <c r="N164" s="124">
        <f>IF(RES_hhdet_in_tes!N164=0,"",RES_hhdet_in_tes!N164/RES_hhdet_in_fec!N164)</f>
        <v>3.7208306886416196</v>
      </c>
      <c r="O164" s="124">
        <f>IF(RES_hhdet_in_tes!O164=0,"",RES_hhdet_in_tes!O164/RES_hhdet_in_fec!O164)</f>
        <v>3.8987697321627293</v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 t="str">
        <f>IF(RES_hhdet_in_tes!T164=0,"",RES_hhdet_in_tes!T164/RES_hhdet_in_fec!T164)</f>
        <v/>
      </c>
      <c r="U164" s="124" t="str">
        <f>IF(RES_hhdet_in_tes!U164=0,"",RES_hhdet_in_tes!U164/RES_hhdet_in_fec!U164)</f>
        <v/>
      </c>
      <c r="V164" s="124" t="str">
        <f>IF(RES_hhdet_in_tes!V164=0,"",RES_hhdet_in_tes!V164/RES_hhdet_in_fec!V164)</f>
        <v/>
      </c>
      <c r="W164" s="124">
        <f>IF(RES_hhdet_in_tes!W164=0,"",RES_hhdet_in_tes!W164/RES_hhdet_in_fec!W164)</f>
        <v>4.7037061049260407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2.5802479381017775</v>
      </c>
      <c r="D165" s="111">
        <f>IF(RES_hhdet_in_tes!D165=0,"",RES_hhdet_in_tes!D165/RES_hhdet_in_fec!D165)</f>
        <v>2.6729000552589186</v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 t="str">
        <f>IF(RES_hhdet_in_tes!G165=0,"",RES_hhdet_in_tes!G165/RES_hhdet_in_fec!G165)</f>
        <v/>
      </c>
      <c r="H165" s="111" t="str">
        <f>IF(RES_hhdet_in_tes!H165=0,"",RES_hhdet_in_tes!H165/RES_hhdet_in_fec!H165)</f>
        <v/>
      </c>
      <c r="I165" s="111">
        <f>IF(RES_hhdet_in_tes!I165=0,"",RES_hhdet_in_tes!I165/RES_hhdet_in_fec!I165)</f>
        <v>3.1466821585238853</v>
      </c>
      <c r="J165" s="111">
        <f>IF(RES_hhdet_in_tes!J165=0,"",RES_hhdet_in_tes!J165/RES_hhdet_in_fec!J165)</f>
        <v>3.2448366088275002</v>
      </c>
      <c r="K165" s="111">
        <f>IF(RES_hhdet_in_tes!K165=0,"",RES_hhdet_in_tes!K165/RES_hhdet_in_fec!K165)</f>
        <v>3.3454190853934609</v>
      </c>
      <c r="L165" s="111">
        <f>IF(RES_hhdet_in_tes!L165=0,"",RES_hhdet_in_tes!L165/RES_hhdet_in_fec!L165)</f>
        <v>3.4485933216566864</v>
      </c>
      <c r="M165" s="111">
        <f>IF(RES_hhdet_in_tes!M165=0,"",RES_hhdet_in_tes!M165/RES_hhdet_in_fec!M165)</f>
        <v>3.5718252248870086</v>
      </c>
      <c r="N165" s="111">
        <f>IF(RES_hhdet_in_tes!N165=0,"",RES_hhdet_in_tes!N165/RES_hhdet_in_fec!N165)</f>
        <v>3.7208306886416196</v>
      </c>
      <c r="O165" s="111">
        <f>IF(RES_hhdet_in_tes!O165=0,"",RES_hhdet_in_tes!O165/RES_hhdet_in_fec!O165)</f>
        <v>3.8987697321627293</v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 t="str">
        <f>IF(RES_hhdet_in_tes!T165=0,"",RES_hhdet_in_tes!T165/RES_hhdet_in_fec!T165)</f>
        <v/>
      </c>
      <c r="U165" s="111" t="str">
        <f>IF(RES_hhdet_in_tes!U165=0,"",RES_hhdet_in_tes!U165/RES_hhdet_in_fec!U165)</f>
        <v/>
      </c>
      <c r="V165" s="111" t="str">
        <f>IF(RES_hhdet_in_tes!V165=0,"",RES_hhdet_in_tes!V165/RES_hhdet_in_fec!V165)</f>
        <v/>
      </c>
      <c r="W165" s="111">
        <f>IF(RES_hhdet_in_tes!W165=0,"",RES_hhdet_in_tes!W165/RES_hhdet_in_fec!W165)</f>
        <v>4.7037061049260407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0.66544599950512739</v>
      </c>
      <c r="D166" s="124">
        <f>IF(RES_hhdet_in_tes!D166=0,"",RES_hhdet_in_tes!D166/RES_hhdet_in_fec!D166)</f>
        <v>0.66337601773754873</v>
      </c>
      <c r="E166" s="124" t="str">
        <f>IF(RES_hhdet_in_tes!E166=0,"",RES_hhdet_in_tes!E166/RES_hhdet_in_fec!E166)</f>
        <v/>
      </c>
      <c r="F166" s="124" t="str">
        <f>IF(RES_hhdet_in_tes!F166=0,"",RES_hhdet_in_tes!F166/RES_hhdet_in_fec!F166)</f>
        <v/>
      </c>
      <c r="G166" s="124" t="str">
        <f>IF(RES_hhdet_in_tes!G166=0,"",RES_hhdet_in_tes!G166/RES_hhdet_in_fec!G166)</f>
        <v/>
      </c>
      <c r="H166" s="124" t="str">
        <f>IF(RES_hhdet_in_tes!H166=0,"",RES_hhdet_in_tes!H166/RES_hhdet_in_fec!H166)</f>
        <v/>
      </c>
      <c r="I166" s="124">
        <f>IF(RES_hhdet_in_tes!I166=0,"",RES_hhdet_in_tes!I166/RES_hhdet_in_fec!I166)</f>
        <v>0.68337460572783937</v>
      </c>
      <c r="J166" s="124">
        <f>IF(RES_hhdet_in_tes!J166=0,"",RES_hhdet_in_tes!J166/RES_hhdet_in_fec!J166)</f>
        <v>0.68590106513214544</v>
      </c>
      <c r="K166" s="124">
        <f>IF(RES_hhdet_in_tes!K166=0,"",RES_hhdet_in_tes!K166/RES_hhdet_in_fec!K166)</f>
        <v>0.70415865993401616</v>
      </c>
      <c r="L166" s="124">
        <f>IF(RES_hhdet_in_tes!L166=0,"",RES_hhdet_in_tes!L166/RES_hhdet_in_fec!L166)</f>
        <v>0.68735039413076404</v>
      </c>
      <c r="M166" s="124">
        <f>IF(RES_hhdet_in_tes!M166=0,"",RES_hhdet_in_tes!M166/RES_hhdet_in_fec!M166)</f>
        <v>0.68796728555718167</v>
      </c>
      <c r="N166" s="124">
        <f>IF(RES_hhdet_in_tes!N166=0,"",RES_hhdet_in_tes!N166/RES_hhdet_in_fec!N166)</f>
        <v>0.69077806663036034</v>
      </c>
      <c r="O166" s="124">
        <f>IF(RES_hhdet_in_tes!O166=0,"",RES_hhdet_in_tes!O166/RES_hhdet_in_fec!O166)</f>
        <v>0.71615640930374014</v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 t="str">
        <f>IF(RES_hhdet_in_tes!T166=0,"",RES_hhdet_in_tes!T166/RES_hhdet_in_fec!T166)</f>
        <v/>
      </c>
      <c r="U166" s="124" t="str">
        <f>IF(RES_hhdet_in_tes!U166=0,"",RES_hhdet_in_tes!U166/RES_hhdet_in_fec!U166)</f>
        <v/>
      </c>
      <c r="V166" s="124" t="str">
        <f>IF(RES_hhdet_in_tes!V166=0,"",RES_hhdet_in_tes!V166/RES_hhdet_in_fec!V166)</f>
        <v/>
      </c>
      <c r="W166" s="124">
        <f>IF(RES_hhdet_in_tes!W166=0,"",RES_hhdet_in_tes!W166/RES_hhdet_in_fec!W166)</f>
        <v>0.79334988664282913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0.59558778437125059</v>
      </c>
      <c r="D167" s="111">
        <f>IF(RES_hhdet_in_tes!D167=0,"",RES_hhdet_in_tes!D167/RES_hhdet_in_fec!D167)</f>
        <v>0.59725697561038171</v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>
        <f>IF(RES_hhdet_in_tes!I167=0,"",RES_hhdet_in_tes!I167/RES_hhdet_in_fec!I167)</f>
        <v>0.60863596726640457</v>
      </c>
      <c r="J167" s="111">
        <f>IF(RES_hhdet_in_tes!J167=0,"",RES_hhdet_in_tes!J167/RES_hhdet_in_fec!J167)</f>
        <v>0.61188315497829926</v>
      </c>
      <c r="K167" s="111">
        <f>IF(RES_hhdet_in_tes!K167=0,"",RES_hhdet_in_tes!K167/RES_hhdet_in_fec!K167)</f>
        <v>0.61581661653170527</v>
      </c>
      <c r="L167" s="111">
        <f>IF(RES_hhdet_in_tes!L167=0,"",RES_hhdet_in_tes!L167/RES_hhdet_in_fec!L167)</f>
        <v>0.62048613344880466</v>
      </c>
      <c r="M167" s="111">
        <f>IF(RES_hhdet_in_tes!M167=0,"",RES_hhdet_in_tes!M167/RES_hhdet_in_fec!M167)</f>
        <v>0.63030722159606811</v>
      </c>
      <c r="N167" s="111">
        <f>IF(RES_hhdet_in_tes!N167=0,"",RES_hhdet_in_tes!N167/RES_hhdet_in_fec!N167)</f>
        <v>0.64668136267441201</v>
      </c>
      <c r="O167" s="111">
        <f>IF(RES_hhdet_in_tes!O167=0,"",RES_hhdet_in_tes!O167/RES_hhdet_in_fec!O167)</f>
        <v>0.6707784762557113</v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>
        <f>IF(RES_hhdet_in_tes!W167=0,"",RES_hhdet_in_tes!W167/RES_hhdet_in_fec!W167)</f>
        <v>0.80486131363630264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>
        <f>IF(RES_hhdet_in_tes!J168=0,"",RES_hhdet_in_tes!J168/RES_hhdet_in_fec!J168)</f>
        <v>0.7961364387008637</v>
      </c>
      <c r="K168" s="111">
        <f>IF(RES_hhdet_in_tes!K168=0,"",RES_hhdet_in_tes!K168/RES_hhdet_in_fec!K168)</f>
        <v>0.7946860140029246</v>
      </c>
      <c r="L168" s="111">
        <f>IF(RES_hhdet_in_tes!L168=0,"",RES_hhdet_in_tes!L168/RES_hhdet_in_fec!L168)</f>
        <v>0.79691144025900351</v>
      </c>
      <c r="M168" s="111">
        <f>IF(RES_hhdet_in_tes!M168=0,"",RES_hhdet_in_tes!M168/RES_hhdet_in_fec!M168)</f>
        <v>0.80773203851596376</v>
      </c>
      <c r="N168" s="111" t="str">
        <f>IF(RES_hhdet_in_tes!N168=0,"",RES_hhdet_in_tes!N168/RES_hhdet_in_fec!N168)</f>
        <v/>
      </c>
      <c r="O168" s="111">
        <f>IF(RES_hhdet_in_tes!O168=0,"",RES_hhdet_in_tes!O168/RES_hhdet_in_fec!O168)</f>
        <v>0.8530844316903371</v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>
        <f>IF(RES_hhdet_in_tes!J169=0,"",RES_hhdet_in_tes!J169/RES_hhdet_in_fec!J169)</f>
        <v>0.61188315497829926</v>
      </c>
      <c r="K169" s="112">
        <f>IF(RES_hhdet_in_tes!K169=0,"",RES_hhdet_in_tes!K169/RES_hhdet_in_fec!K169)</f>
        <v>0.61581661653170527</v>
      </c>
      <c r="L169" s="112">
        <f>IF(RES_hhdet_in_tes!L169=0,"",RES_hhdet_in_tes!L169/RES_hhdet_in_fec!L169)</f>
        <v>0.62048613344880466</v>
      </c>
      <c r="M169" s="112">
        <f>IF(RES_hhdet_in_tes!M169=0,"",RES_hhdet_in_tes!M169/RES_hhdet_in_fec!M169)</f>
        <v>0.63030722159606811</v>
      </c>
      <c r="N169" s="112" t="str">
        <f>IF(RES_hhdet_in_tes!N169=0,"",RES_hhdet_in_tes!N169/RES_hhdet_in_fec!N169)</f>
        <v/>
      </c>
      <c r="O169" s="112">
        <f>IF(RES_hhdet_in_tes!O169=0,"",RES_hhdet_in_tes!O169/RES_hhdet_in_fec!O169)</f>
        <v>0.6707784762557113</v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 t="str">
        <f>IF(RES_hhdet_in_tes!N170=0,"",RES_hhdet_in_tes!N170/RES_hhdet_in_fec!N170)</f>
        <v/>
      </c>
      <c r="O170" s="113">
        <f>IF(RES_hhdet_in_tes!O170=0,"",RES_hhdet_in_tes!O170/RES_hhdet_in_fec!O170)</f>
        <v>1</v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0.66823870850367606</v>
      </c>
      <c r="D171" s="112">
        <f>IF(RES_hhdet_in_tes!D171=0,"",RES_hhdet_in_tes!D171/RES_hhdet_in_fec!D171)</f>
        <v>0.66939543206724128</v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 t="str">
        <f>IF(RES_hhdet_in_tes!H171=0,"",RES_hhdet_in_tes!H171/RES_hhdet_in_fec!H171)</f>
        <v/>
      </c>
      <c r="I171" s="112">
        <f>IF(RES_hhdet_in_tes!I171=0,"",RES_hhdet_in_tes!I171/RES_hhdet_in_fec!I171)</f>
        <v>0.67616228398818667</v>
      </c>
      <c r="J171" s="112">
        <f>IF(RES_hhdet_in_tes!J171=0,"",RES_hhdet_in_tes!J171/RES_hhdet_in_fec!J171)</f>
        <v>0.67783726993206983</v>
      </c>
      <c r="K171" s="112">
        <f>IF(RES_hhdet_in_tes!K171=0,"",RES_hhdet_in_tes!K171/RES_hhdet_in_fec!K171)</f>
        <v>0.67974437806400334</v>
      </c>
      <c r="L171" s="112">
        <f>IF(RES_hhdet_in_tes!L171=0,"",RES_hhdet_in_tes!L171/RES_hhdet_in_fec!L171)</f>
        <v>0.68190646301811697</v>
      </c>
      <c r="M171" s="112">
        <f>IF(RES_hhdet_in_tes!M171=0,"",RES_hhdet_in_tes!M171/RES_hhdet_in_fec!M171)</f>
        <v>0.68582165896180436</v>
      </c>
      <c r="N171" s="112">
        <f>IF(RES_hhdet_in_tes!N171=0,"",RES_hhdet_in_tes!N171/RES_hhdet_in_fec!N171)</f>
        <v>0.69214822353992977</v>
      </c>
      <c r="O171" s="112">
        <f>IF(RES_hhdet_in_tes!O171=0,"",RES_hhdet_in_tes!O171/RES_hhdet_in_fec!O171)</f>
        <v>0.70173029539029907</v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 t="str">
        <f>IF(RES_hhdet_in_tes!U171=0,"",RES_hhdet_in_tes!U171/RES_hhdet_in_fec!U171)</f>
        <v/>
      </c>
      <c r="V171" s="112" t="str">
        <f>IF(RES_hhdet_in_tes!V171=0,"",RES_hhdet_in_tes!V171/RES_hhdet_in_fec!V171)</f>
        <v/>
      </c>
      <c r="W171" s="112">
        <f>IF(RES_hhdet_in_tes!W171=0,"",RES_hhdet_in_tes!W171/RES_hhdet_in_fec!W171)</f>
        <v>0.77274244823690308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0.82633225331171611</v>
      </c>
      <c r="D172" s="113">
        <f>IF(RES_hhdet_in_tes!D172=0,"",RES_hhdet_in_tes!D172/RES_hhdet_in_fec!D172)</f>
        <v>0.82382787009744585</v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>
        <f>IF(RES_hhdet_in_tes!I172=0,"",RES_hhdet_in_tes!I172/RES_hhdet_in_fec!I172)</f>
        <v>0.82183877189161136</v>
      </c>
      <c r="J172" s="113">
        <f>IF(RES_hhdet_in_tes!J172=0,"",RES_hhdet_in_tes!J172/RES_hhdet_in_fec!J172)</f>
        <v>0.83892501430981603</v>
      </c>
      <c r="K172" s="113">
        <f>IF(RES_hhdet_in_tes!K172=0,"",RES_hhdet_in_tes!K172/RES_hhdet_in_fec!K172)</f>
        <v>0.83656900430653414</v>
      </c>
      <c r="L172" s="113">
        <f>IF(RES_hhdet_in_tes!L172=0,"",RES_hhdet_in_tes!L172/RES_hhdet_in_fec!L172)</f>
        <v>0.83720295261198641</v>
      </c>
      <c r="M172" s="113">
        <f>IF(RES_hhdet_in_tes!M172=0,"",RES_hhdet_in_tes!M172/RES_hhdet_in_fec!M172)</f>
        <v>0.8432064014619105</v>
      </c>
      <c r="N172" s="113">
        <f>IF(RES_hhdet_in_tes!N172=0,"",RES_hhdet_in_tes!N172/RES_hhdet_in_fec!N172)</f>
        <v>0.84429061991792875</v>
      </c>
      <c r="O172" s="113">
        <f>IF(RES_hhdet_in_tes!O172=0,"",RES_hhdet_in_tes!O172/RES_hhdet_in_fec!O172)</f>
        <v>0.87010527590755626</v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>
        <f>IF(RES_hhdet_in_tes!W172=0,"",RES_hhdet_in_tes!W172/RES_hhdet_in_fec!W172)</f>
        <v>0.89313244926948809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0.66823870850367606</v>
      </c>
      <c r="D173" s="111">
        <f>IF(RES_hhdet_in_tes!D173=0,"",RES_hhdet_in_tes!D173/RES_hhdet_in_fec!D173)</f>
        <v>0.66939543206724128</v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>
        <f>IF(RES_hhdet_in_tes!I173=0,"",RES_hhdet_in_tes!I173/RES_hhdet_in_fec!I173)</f>
        <v>0.67616228398818667</v>
      </c>
      <c r="J173" s="111">
        <f>IF(RES_hhdet_in_tes!J173=0,"",RES_hhdet_in_tes!J173/RES_hhdet_in_fec!J173)</f>
        <v>0.67783726993206983</v>
      </c>
      <c r="K173" s="111">
        <f>IF(RES_hhdet_in_tes!K173=0,"",RES_hhdet_in_tes!K173/RES_hhdet_in_fec!K173)</f>
        <v>0.67974437806400334</v>
      </c>
      <c r="L173" s="111">
        <f>IF(RES_hhdet_in_tes!L173=0,"",RES_hhdet_in_tes!L173/RES_hhdet_in_fec!L173)</f>
        <v>0.68190646301811697</v>
      </c>
      <c r="M173" s="111">
        <f>IF(RES_hhdet_in_tes!M173=0,"",RES_hhdet_in_tes!M173/RES_hhdet_in_fec!M173)</f>
        <v>0.68582165896180436</v>
      </c>
      <c r="N173" s="111">
        <f>IF(RES_hhdet_in_tes!N173=0,"",RES_hhdet_in_tes!N173/RES_hhdet_in_fec!N173)</f>
        <v>0.69214822353992977</v>
      </c>
      <c r="O173" s="111">
        <f>IF(RES_hhdet_in_tes!O173=0,"",RES_hhdet_in_tes!O173/RES_hhdet_in_fec!O173)</f>
        <v>0.70173029539029907</v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>
        <f>IF(RES_hhdet_in_tes!W173=0,"",RES_hhdet_in_tes!W173/RES_hhdet_in_fec!W173)</f>
        <v>0.77274244823690308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0.75953355690021129</v>
      </c>
      <c r="D175" s="124">
        <f>IF(RES_hhdet_in_tes!D175=0,"",RES_hhdet_in_tes!D175/RES_hhdet_in_fec!D175)</f>
        <v>0.75942513275240353</v>
      </c>
      <c r="E175" s="124" t="str">
        <f>IF(RES_hhdet_in_tes!E175=0,"",RES_hhdet_in_tes!E175/RES_hhdet_in_fec!E175)</f>
        <v/>
      </c>
      <c r="F175" s="124" t="str">
        <f>IF(RES_hhdet_in_tes!F175=0,"",RES_hhdet_in_tes!F175/RES_hhdet_in_fec!F175)</f>
        <v/>
      </c>
      <c r="G175" s="124" t="str">
        <f>IF(RES_hhdet_in_tes!G175=0,"",RES_hhdet_in_tes!G175/RES_hhdet_in_fec!G175)</f>
        <v/>
      </c>
      <c r="H175" s="124" t="str">
        <f>IF(RES_hhdet_in_tes!H175=0,"",RES_hhdet_in_tes!H175/RES_hhdet_in_fec!H175)</f>
        <v/>
      </c>
      <c r="I175" s="124">
        <f>IF(RES_hhdet_in_tes!I175=0,"",RES_hhdet_in_tes!I175/RES_hhdet_in_fec!I175)</f>
        <v>0.76059081369625647</v>
      </c>
      <c r="J175" s="124">
        <f>IF(RES_hhdet_in_tes!J175=0,"",RES_hhdet_in_tes!J175/RES_hhdet_in_fec!J175)</f>
        <v>0.7632591153952315</v>
      </c>
      <c r="K175" s="124">
        <f>IF(RES_hhdet_in_tes!K175=0,"",RES_hhdet_in_tes!K175/RES_hhdet_in_fec!K175)</f>
        <v>0.76349777527399232</v>
      </c>
      <c r="L175" s="124">
        <f>IF(RES_hhdet_in_tes!L175=0,"",RES_hhdet_in_tes!L175/RES_hhdet_in_fec!L175)</f>
        <v>0.76841190065300391</v>
      </c>
      <c r="M175" s="124">
        <f>IF(RES_hhdet_in_tes!M175=0,"",RES_hhdet_in_tes!M175/RES_hhdet_in_fec!M175)</f>
        <v>0.76924425015223397</v>
      </c>
      <c r="N175" s="124">
        <f>IF(RES_hhdet_in_tes!N175=0,"",RES_hhdet_in_tes!N175/RES_hhdet_in_fec!N175)</f>
        <v>0.77328533254358067</v>
      </c>
      <c r="O175" s="124">
        <f>IF(RES_hhdet_in_tes!O175=0,"",RES_hhdet_in_tes!O175/RES_hhdet_in_fec!O175)</f>
        <v>0.7777722891565052</v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 t="str">
        <f>IF(RES_hhdet_in_tes!T175=0,"",RES_hhdet_in_tes!T175/RES_hhdet_in_fec!T175)</f>
        <v/>
      </c>
      <c r="U175" s="124" t="str">
        <f>IF(RES_hhdet_in_tes!U175=0,"",RES_hhdet_in_tes!U175/RES_hhdet_in_fec!U175)</f>
        <v/>
      </c>
      <c r="V175" s="124" t="str">
        <f>IF(RES_hhdet_in_tes!V175=0,"",RES_hhdet_in_tes!V175/RES_hhdet_in_fec!V175)</f>
        <v/>
      </c>
      <c r="W175" s="124">
        <f>IF(RES_hhdet_in_tes!W175=0,"",RES_hhdet_in_tes!W175/RES_hhdet_in_fec!W175)</f>
        <v>0.86004915768581747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0.61411909971580014</v>
      </c>
      <c r="D176" s="111">
        <f>IF(RES_hhdet_in_tes!D176=0,"",RES_hhdet_in_tes!D176/RES_hhdet_in_fec!D176)</f>
        <v>0.61427843669727844</v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>
        <f>IF(RES_hhdet_in_tes!I176=0,"",RES_hhdet_in_tes!I176/RES_hhdet_in_fec!I176)</f>
        <v>0.61505045623172361</v>
      </c>
      <c r="J176" s="111">
        <f>IF(RES_hhdet_in_tes!J176=0,"",RES_hhdet_in_tes!J176/RES_hhdet_in_fec!J176)</f>
        <v>0.61519696056682627</v>
      </c>
      <c r="K176" s="111">
        <f>IF(RES_hhdet_in_tes!K176=0,"",RES_hhdet_in_tes!K176/RES_hhdet_in_fec!K176)</f>
        <v>0.61533788395819611</v>
      </c>
      <c r="L176" s="111">
        <f>IF(RES_hhdet_in_tes!L176=0,"",RES_hhdet_in_tes!L176/RES_hhdet_in_fec!L176)</f>
        <v>0.6154728215705364</v>
      </c>
      <c r="M176" s="111">
        <f>IF(RES_hhdet_in_tes!M176=0,"",RES_hhdet_in_tes!M176/RES_hhdet_in_fec!M176)</f>
        <v>0.61554543587135724</v>
      </c>
      <c r="N176" s="111">
        <f>IF(RES_hhdet_in_tes!N176=0,"",RES_hhdet_in_tes!N176/RES_hhdet_in_fec!N176)</f>
        <v>0.61554543587135724</v>
      </c>
      <c r="O176" s="111">
        <f>IF(RES_hhdet_in_tes!O176=0,"",RES_hhdet_in_tes!O176/RES_hhdet_in_fec!O176)</f>
        <v>0.61554543587135724</v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>
        <f>IF(RES_hhdet_in_tes!W176=0,"",RES_hhdet_in_tes!W176/RES_hhdet_in_fec!W176)</f>
        <v>0.62016137649931513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0.76827466340404826</v>
      </c>
      <c r="D177" s="45">
        <f>IF(RES_hhdet_in_tes!D177=0,"",RES_hhdet_in_tes!D177/RES_hhdet_in_fec!D177)</f>
        <v>0.76964317349952116</v>
      </c>
      <c r="E177" s="45" t="str">
        <f>IF(RES_hhdet_in_tes!E177=0,"",RES_hhdet_in_tes!E177/RES_hhdet_in_fec!E177)</f>
        <v/>
      </c>
      <c r="F177" s="45" t="str">
        <f>IF(RES_hhdet_in_tes!F177=0,"",RES_hhdet_in_tes!F177/RES_hhdet_in_fec!F177)</f>
        <v/>
      </c>
      <c r="G177" s="45" t="str">
        <f>IF(RES_hhdet_in_tes!G177=0,"",RES_hhdet_in_tes!G177/RES_hhdet_in_fec!G177)</f>
        <v/>
      </c>
      <c r="H177" s="45" t="str">
        <f>IF(RES_hhdet_in_tes!H177=0,"",RES_hhdet_in_tes!H177/RES_hhdet_in_fec!H177)</f>
        <v/>
      </c>
      <c r="I177" s="45">
        <f>IF(RES_hhdet_in_tes!I177=0,"",RES_hhdet_in_tes!I177/RES_hhdet_in_fec!I177)</f>
        <v>0.77704117347270163</v>
      </c>
      <c r="J177" s="45">
        <f>IF(RES_hhdet_in_tes!J177=0,"",RES_hhdet_in_tes!J177/RES_hhdet_in_fec!J177)</f>
        <v>0.77869866711507019</v>
      </c>
      <c r="K177" s="45">
        <f>IF(RES_hhdet_in_tes!K177=0,"",RES_hhdet_in_tes!K177/RES_hhdet_in_fec!K177)</f>
        <v>0.78048184028352385</v>
      </c>
      <c r="L177" s="45">
        <f>IF(RES_hhdet_in_tes!L177=0,"",RES_hhdet_in_tes!L177/RES_hhdet_in_fec!L177)</f>
        <v>0.78239980962762323</v>
      </c>
      <c r="M177" s="45">
        <f>IF(RES_hhdet_in_tes!M177=0,"",RES_hhdet_in_tes!M177/RES_hhdet_in_fec!M177)</f>
        <v>0.78500926881314426</v>
      </c>
      <c r="N177" s="45">
        <f>IF(RES_hhdet_in_tes!N177=0,"",RES_hhdet_in_tes!N177/RES_hhdet_in_fec!N177)</f>
        <v>0.78846807038615307</v>
      </c>
      <c r="O177" s="45">
        <f>IF(RES_hhdet_in_tes!O177=0,"",RES_hhdet_in_tes!O177/RES_hhdet_in_fec!O177)</f>
        <v>0.79316002952497777</v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 t="str">
        <f>IF(RES_hhdet_in_tes!T177=0,"",RES_hhdet_in_tes!T177/RES_hhdet_in_fec!T177)</f>
        <v/>
      </c>
      <c r="U177" s="45" t="str">
        <f>IF(RES_hhdet_in_tes!U177=0,"",RES_hhdet_in_tes!U177/RES_hhdet_in_fec!U177)</f>
        <v/>
      </c>
      <c r="V177" s="45" t="str">
        <f>IF(RES_hhdet_in_tes!V177=0,"",RES_hhdet_in_tes!V177/RES_hhdet_in_fec!V177)</f>
        <v/>
      </c>
      <c r="W177" s="45">
        <f>IF(RES_hhdet_in_tes!W177=0,"",RES_hhdet_in_tes!W177/RES_hhdet_in_fec!W177)</f>
        <v>0.87953910270787383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20.064717265087648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9.2695120121958041</v>
      </c>
      <c r="I3" s="117">
        <f t="shared" si="0"/>
        <v>23.173768281882285</v>
      </c>
      <c r="J3" s="117">
        <f t="shared" si="0"/>
        <v>31.881476366258344</v>
      </c>
      <c r="K3" s="117">
        <f t="shared" si="0"/>
        <v>35.109538281478194</v>
      </c>
      <c r="L3" s="117">
        <f t="shared" si="0"/>
        <v>10.69007592025163</v>
      </c>
      <c r="M3" s="117">
        <f t="shared" si="0"/>
        <v>9.8074498920937181</v>
      </c>
      <c r="N3" s="117">
        <f t="shared" si="0"/>
        <v>0.33703997565238253</v>
      </c>
      <c r="O3" s="117">
        <f t="shared" si="0"/>
        <v>10.909438578980009</v>
      </c>
      <c r="P3" s="117">
        <f t="shared" si="0"/>
        <v>2.9767839091535369E-3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0.65848744119481262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19.917386674663298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9.1289587257699818</v>
      </c>
      <c r="I4" s="122">
        <f t="shared" si="3"/>
        <v>22.890534061601475</v>
      </c>
      <c r="J4" s="122">
        <f t="shared" si="3"/>
        <v>31.588112978696543</v>
      </c>
      <c r="K4" s="122">
        <f t="shared" si="3"/>
        <v>34.76275606379329</v>
      </c>
      <c r="L4" s="122">
        <f t="shared" si="3"/>
        <v>10.510062991874724</v>
      </c>
      <c r="M4" s="122">
        <f t="shared" si="3"/>
        <v>9.5600959247375066</v>
      </c>
      <c r="N4" s="122">
        <f t="shared" si="3"/>
        <v>0.32996823437131434</v>
      </c>
      <c r="O4" s="122">
        <f t="shared" si="3"/>
        <v>10.761363620874171</v>
      </c>
      <c r="P4" s="122">
        <f t="shared" si="3"/>
        <v>2.9767839091535369E-3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0.64652432100432744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19.917386674663298</v>
      </c>
      <c r="D5" s="98">
        <v>0</v>
      </c>
      <c r="E5" s="98">
        <v>0</v>
      </c>
      <c r="F5" s="98">
        <v>0</v>
      </c>
      <c r="G5" s="98">
        <v>0</v>
      </c>
      <c r="H5" s="98">
        <v>9.1289587257699818</v>
      </c>
      <c r="I5" s="98">
        <v>22.890534061601475</v>
      </c>
      <c r="J5" s="98">
        <v>31.588112978696543</v>
      </c>
      <c r="K5" s="98">
        <v>34.76275606379329</v>
      </c>
      <c r="L5" s="98">
        <v>10.510062991874724</v>
      </c>
      <c r="M5" s="98">
        <v>9.5600959247375066</v>
      </c>
      <c r="N5" s="98">
        <v>0.32996823437131434</v>
      </c>
      <c r="O5" s="98">
        <v>10.761363620874171</v>
      </c>
      <c r="P5" s="98">
        <v>2.9767839091535369E-3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0.64652432100432744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0.1340610149545241</v>
      </c>
      <c r="D9" s="122">
        <v>0</v>
      </c>
      <c r="E9" s="122">
        <v>0</v>
      </c>
      <c r="F9" s="122">
        <v>0</v>
      </c>
      <c r="G9" s="122">
        <v>0</v>
      </c>
      <c r="H9" s="122">
        <v>0.12716988793117953</v>
      </c>
      <c r="I9" s="122">
        <v>0.23194955152779537</v>
      </c>
      <c r="J9" s="122">
        <v>0.24955606178758999</v>
      </c>
      <c r="K9" s="122">
        <v>0.31267467806161187</v>
      </c>
      <c r="L9" s="122">
        <v>0.16545867855876037</v>
      </c>
      <c r="M9" s="122">
        <v>0.23126280666668064</v>
      </c>
      <c r="N9" s="122">
        <v>6.5870210410052931E-3</v>
      </c>
      <c r="O9" s="122">
        <v>0.13439912102486909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1.0338756513790903E-2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2.0231324548460644E-3</v>
      </c>
      <c r="D10" s="98">
        <v>0</v>
      </c>
      <c r="E10" s="98">
        <v>0</v>
      </c>
      <c r="F10" s="98">
        <v>0</v>
      </c>
      <c r="G10" s="98">
        <v>0</v>
      </c>
      <c r="H10" s="98">
        <v>2.9542101419027344E-3</v>
      </c>
      <c r="I10" s="98">
        <v>1.3599315170034574E-2</v>
      </c>
      <c r="J10" s="98">
        <v>4.374215192366477E-2</v>
      </c>
      <c r="K10" s="98">
        <v>6.8762316271623519E-2</v>
      </c>
      <c r="L10" s="98">
        <v>1.805822130764383E-2</v>
      </c>
      <c r="M10" s="98">
        <v>1.2221548909721415E-2</v>
      </c>
      <c r="N10" s="98">
        <v>7.3611564350180942E-4</v>
      </c>
      <c r="O10" s="98">
        <v>8.082288610108887E-3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0.13203788249967804</v>
      </c>
      <c r="D11" s="98">
        <v>0</v>
      </c>
      <c r="E11" s="98">
        <v>0</v>
      </c>
      <c r="F11" s="98">
        <v>0</v>
      </c>
      <c r="G11" s="98">
        <v>0</v>
      </c>
      <c r="H11" s="98">
        <v>0.12421567778927679</v>
      </c>
      <c r="I11" s="98">
        <v>0.2183502363577608</v>
      </c>
      <c r="J11" s="98">
        <v>0.20581390986392523</v>
      </c>
      <c r="K11" s="98">
        <v>0.24369544505454693</v>
      </c>
      <c r="L11" s="98">
        <v>0.14718723530974395</v>
      </c>
      <c r="M11" s="98">
        <v>0.21883916583318477</v>
      </c>
      <c r="N11" s="98">
        <v>5.8509053975034832E-3</v>
      </c>
      <c r="O11" s="98">
        <v>0.12615276628397515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1.0338756513790903E-2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2.1691673544143192E-4</v>
      </c>
      <c r="L12" s="98">
        <v>2.1322194137258604E-4</v>
      </c>
      <c r="M12" s="98">
        <v>2.0209192377445624E-4</v>
      </c>
      <c r="N12" s="98">
        <v>0</v>
      </c>
      <c r="O12" s="98">
        <v>1.6406613078503865E-4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2.1691673544143192E-4</v>
      </c>
      <c r="L13" s="101">
        <v>2.1322194137258604E-4</v>
      </c>
      <c r="M13" s="101">
        <v>2.0209192377445624E-4</v>
      </c>
      <c r="N13" s="101">
        <v>0</v>
      </c>
      <c r="O13" s="101">
        <v>1.6406613078503865E-4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1.3269575469824635E-2</v>
      </c>
      <c r="D19" s="122">
        <v>0</v>
      </c>
      <c r="E19" s="122">
        <v>0</v>
      </c>
      <c r="F19" s="122">
        <v>0</v>
      </c>
      <c r="G19" s="122">
        <v>0</v>
      </c>
      <c r="H19" s="122">
        <v>1.3383398494643246E-2</v>
      </c>
      <c r="I19" s="122">
        <v>5.1284668753015787E-2</v>
      </c>
      <c r="J19" s="122">
        <v>4.380732577420917E-2</v>
      </c>
      <c r="K19" s="122">
        <v>3.4107539623289294E-2</v>
      </c>
      <c r="L19" s="122">
        <v>1.4554249818146051E-2</v>
      </c>
      <c r="M19" s="122">
        <v>1.6091160689529878E-2</v>
      </c>
      <c r="N19" s="122">
        <v>4.8472024006291855E-4</v>
      </c>
      <c r="O19" s="122">
        <v>1.367583708096975E-2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1.6243636766942928E-3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1.3269575469824635E-2</v>
      </c>
      <c r="D21" s="98">
        <v>0</v>
      </c>
      <c r="E21" s="98">
        <v>0</v>
      </c>
      <c r="F21" s="98">
        <v>0</v>
      </c>
      <c r="G21" s="98">
        <v>0</v>
      </c>
      <c r="H21" s="98">
        <v>1.3383398494643246E-2</v>
      </c>
      <c r="I21" s="98">
        <v>5.1284668753015787E-2</v>
      </c>
      <c r="J21" s="98">
        <v>4.380732577420917E-2</v>
      </c>
      <c r="K21" s="98">
        <v>3.4107539623289294E-2</v>
      </c>
      <c r="L21" s="98">
        <v>1.4554249818146051E-2</v>
      </c>
      <c r="M21" s="98">
        <v>1.6091160689529878E-2</v>
      </c>
      <c r="N21" s="98">
        <v>4.8472024006291855E-4</v>
      </c>
      <c r="O21" s="98">
        <v>1.367583708096975E-2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1.6243636766942928E-3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4.0795717843705814</v>
      </c>
      <c r="D24" s="117">
        <f t="shared" si="7"/>
        <v>5.652165105302287</v>
      </c>
      <c r="E24" s="117">
        <f t="shared" si="7"/>
        <v>1.9315915761731983</v>
      </c>
      <c r="F24" s="117">
        <f t="shared" si="7"/>
        <v>6.5793493966520229</v>
      </c>
      <c r="G24" s="117">
        <f t="shared" si="7"/>
        <v>17.350874424100155</v>
      </c>
      <c r="H24" s="117">
        <f t="shared" si="7"/>
        <v>13.30953697027199</v>
      </c>
      <c r="I24" s="117">
        <f t="shared" si="7"/>
        <v>9.3272324097775154</v>
      </c>
      <c r="J24" s="117">
        <f t="shared" si="7"/>
        <v>5.3225633274908351</v>
      </c>
      <c r="K24" s="117">
        <f t="shared" si="7"/>
        <v>7.982601193214566</v>
      </c>
      <c r="L24" s="117">
        <f t="shared" si="7"/>
        <v>7.7232436264892188</v>
      </c>
      <c r="M24" s="117">
        <f t="shared" si="7"/>
        <v>6.1686915636093698</v>
      </c>
      <c r="N24" s="117">
        <f t="shared" si="7"/>
        <v>4.2271689013538483</v>
      </c>
      <c r="O24" s="117">
        <f t="shared" si="7"/>
        <v>4.4809487157397188</v>
      </c>
      <c r="P24" s="117">
        <f t="shared" si="7"/>
        <v>5.4150045656759316</v>
      </c>
      <c r="Q24" s="117">
        <f t="shared" si="7"/>
        <v>4.5021367569413595</v>
      </c>
      <c r="R24" s="117">
        <f t="shared" ref="R24:V24" si="8">R25+R28+R30+R39</f>
        <v>6.270128474664463</v>
      </c>
      <c r="S24" s="117">
        <f t="shared" si="8"/>
        <v>5.6969939840487616</v>
      </c>
      <c r="T24" s="117">
        <f t="shared" si="8"/>
        <v>6.4348690506264292</v>
      </c>
      <c r="U24" s="117">
        <f t="shared" si="8"/>
        <v>5.9155396135087068</v>
      </c>
      <c r="V24" s="117">
        <f t="shared" si="8"/>
        <v>8.2016287815923068</v>
      </c>
      <c r="W24" s="117">
        <f t="shared" ref="W24" si="9">W25+W28+W30+W39</f>
        <v>7.1691974205525097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4.0398308236343867</v>
      </c>
      <c r="D25" s="122">
        <f t="shared" si="10"/>
        <v>5.5998625470165813</v>
      </c>
      <c r="E25" s="122">
        <f t="shared" si="10"/>
        <v>1.8737508668789253</v>
      </c>
      <c r="F25" s="122">
        <f t="shared" si="10"/>
        <v>6.2552278969716033</v>
      </c>
      <c r="G25" s="122">
        <f t="shared" si="10"/>
        <v>16.892091721111289</v>
      </c>
      <c r="H25" s="122">
        <f t="shared" si="10"/>
        <v>13.061686422327071</v>
      </c>
      <c r="I25" s="122">
        <f t="shared" si="10"/>
        <v>9.2077124394176852</v>
      </c>
      <c r="J25" s="122">
        <f t="shared" si="10"/>
        <v>5.2653719755914317</v>
      </c>
      <c r="K25" s="122">
        <f t="shared" si="10"/>
        <v>7.8394450125594446</v>
      </c>
      <c r="L25" s="122">
        <f t="shared" si="10"/>
        <v>7.5875039304874292</v>
      </c>
      <c r="M25" s="122">
        <f t="shared" si="10"/>
        <v>5.9747379981131559</v>
      </c>
      <c r="N25" s="122">
        <f t="shared" si="10"/>
        <v>4.1115033401149228</v>
      </c>
      <c r="O25" s="122">
        <f t="shared" si="10"/>
        <v>4.3878096224851992</v>
      </c>
      <c r="P25" s="122">
        <f t="shared" si="10"/>
        <v>5.2599825181819684</v>
      </c>
      <c r="Q25" s="122">
        <f t="shared" si="10"/>
        <v>4.4058544471319152</v>
      </c>
      <c r="R25" s="122">
        <f t="shared" ref="R25:V25" si="11">SUM(R26:R27)</f>
        <v>6.1211865842913973</v>
      </c>
      <c r="S25" s="122">
        <f t="shared" si="11"/>
        <v>5.5581713315840311</v>
      </c>
      <c r="T25" s="122">
        <f t="shared" si="11"/>
        <v>6.259228233106211</v>
      </c>
      <c r="U25" s="122">
        <f t="shared" si="11"/>
        <v>5.7213338021968649</v>
      </c>
      <c r="V25" s="122">
        <f t="shared" si="11"/>
        <v>7.9881067864296567</v>
      </c>
      <c r="W25" s="122">
        <f t="shared" ref="W25" si="12">SUM(W26:W27)</f>
        <v>6.9988993604796601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4.0398308236343867</v>
      </c>
      <c r="D26" s="98">
        <v>5.5998625470165813</v>
      </c>
      <c r="E26" s="98">
        <v>1.8737508668789253</v>
      </c>
      <c r="F26" s="98">
        <v>6.2552278969716033</v>
      </c>
      <c r="G26" s="98">
        <v>16.892091721111289</v>
      </c>
      <c r="H26" s="98">
        <v>13.061686422327071</v>
      </c>
      <c r="I26" s="98">
        <v>9.2077124394176852</v>
      </c>
      <c r="J26" s="98">
        <v>5.2653719755914317</v>
      </c>
      <c r="K26" s="98">
        <v>7.8394450125594446</v>
      </c>
      <c r="L26" s="98">
        <v>7.5875039304874292</v>
      </c>
      <c r="M26" s="98">
        <v>5.9747379981131559</v>
      </c>
      <c r="N26" s="98">
        <v>4.1115033401149228</v>
      </c>
      <c r="O26" s="98">
        <v>4.3878096224851992</v>
      </c>
      <c r="P26" s="98">
        <v>5.2599825181819684</v>
      </c>
      <c r="Q26" s="98">
        <v>4.4058544471319152</v>
      </c>
      <c r="R26" s="98">
        <v>6.1211865842913973</v>
      </c>
      <c r="S26" s="98">
        <v>5.5581713315840311</v>
      </c>
      <c r="T26" s="98">
        <v>6.259228233106211</v>
      </c>
      <c r="U26" s="98">
        <v>5.7213338021968649</v>
      </c>
      <c r="V26" s="98">
        <v>7.9881067864296567</v>
      </c>
      <c r="W26" s="98">
        <v>6.9988993604796601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3.6174762328678917E-2</v>
      </c>
      <c r="D30" s="122">
        <v>4.7518225973912823E-2</v>
      </c>
      <c r="E30" s="122">
        <v>5.5176861251492022E-2</v>
      </c>
      <c r="F30" s="122">
        <v>0.3136985448908598</v>
      </c>
      <c r="G30" s="122">
        <v>0.43675087032828586</v>
      </c>
      <c r="H30" s="122">
        <v>0.22379786673426663</v>
      </c>
      <c r="I30" s="122">
        <v>9.6870008935697222E-2</v>
      </c>
      <c r="J30" s="122">
        <v>4.7196097533807907E-2</v>
      </c>
      <c r="K30" s="122">
        <v>0.1257253004545214</v>
      </c>
      <c r="L30" s="122">
        <v>0.1236781630033265</v>
      </c>
      <c r="M30" s="122">
        <v>0.18074440373615194</v>
      </c>
      <c r="N30" s="122">
        <v>0.10677902350443859</v>
      </c>
      <c r="O30" s="122">
        <v>8.410184418931678E-2</v>
      </c>
      <c r="P30" s="122">
        <v>0.13690257096778385</v>
      </c>
      <c r="Q30" s="122">
        <v>8.2545039660234132E-2</v>
      </c>
      <c r="R30" s="122">
        <v>0.1276473513782817</v>
      </c>
      <c r="S30" s="122">
        <v>0.11984656663032145</v>
      </c>
      <c r="T30" s="122">
        <v>0.15512291050994986</v>
      </c>
      <c r="U30" s="122">
        <v>0.17302496072277151</v>
      </c>
      <c r="V30" s="122">
        <v>0.1939775934208855</v>
      </c>
      <c r="W30" s="122">
        <v>0.14719599889319773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3.6174762328678917E-2</v>
      </c>
      <c r="D31" s="98">
        <v>4.7518225973912823E-2</v>
      </c>
      <c r="E31" s="98">
        <v>5.5176861251492022E-2</v>
      </c>
      <c r="F31" s="98">
        <v>0.3136985448908598</v>
      </c>
      <c r="G31" s="98">
        <v>0.43675087032828586</v>
      </c>
      <c r="H31" s="98">
        <v>0.22379786673426663</v>
      </c>
      <c r="I31" s="98">
        <v>9.6870008935697222E-2</v>
      </c>
      <c r="J31" s="98">
        <v>4.7196097533807907E-2</v>
      </c>
      <c r="K31" s="98">
        <v>0.12550838371907996</v>
      </c>
      <c r="L31" s="98">
        <v>0.1236781630033265</v>
      </c>
      <c r="M31" s="98">
        <v>0.18054231181237748</v>
      </c>
      <c r="N31" s="98">
        <v>0.10677902350443859</v>
      </c>
      <c r="O31" s="98">
        <v>8.410184418931678E-2</v>
      </c>
      <c r="P31" s="98">
        <v>0.13674089190830305</v>
      </c>
      <c r="Q31" s="98">
        <v>8.2545039660234132E-2</v>
      </c>
      <c r="R31" s="98">
        <v>0.12744989319820058</v>
      </c>
      <c r="S31" s="98">
        <v>0.11965104598775546</v>
      </c>
      <c r="T31" s="98">
        <v>0.15494924257614118</v>
      </c>
      <c r="U31" s="98">
        <v>0.17284632969599997</v>
      </c>
      <c r="V31" s="98">
        <v>0.19383441490033551</v>
      </c>
      <c r="W31" s="98">
        <v>0.14704009264058174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2.1691673544143192E-4</v>
      </c>
      <c r="L32" s="98">
        <v>0</v>
      </c>
      <c r="M32" s="98">
        <v>2.0209192377445624E-4</v>
      </c>
      <c r="N32" s="98">
        <v>0</v>
      </c>
      <c r="O32" s="98">
        <v>0</v>
      </c>
      <c r="P32" s="98">
        <v>1.6167905948080136E-4</v>
      </c>
      <c r="Q32" s="98">
        <v>0</v>
      </c>
      <c r="R32" s="98">
        <v>1.9745818008114099E-4</v>
      </c>
      <c r="S32" s="98">
        <v>1.9552064256598574E-4</v>
      </c>
      <c r="T32" s="98">
        <v>1.7366793380868483E-4</v>
      </c>
      <c r="U32" s="98">
        <v>1.7863102677154565E-4</v>
      </c>
      <c r="V32" s="98">
        <v>1.4317852054999803E-4</v>
      </c>
      <c r="W32" s="98">
        <v>1.5590625261598844E-4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2.1691673544143192E-4</v>
      </c>
      <c r="L33" s="101">
        <v>0</v>
      </c>
      <c r="M33" s="101">
        <v>2.0209192377445624E-4</v>
      </c>
      <c r="N33" s="101">
        <v>0</v>
      </c>
      <c r="O33" s="101">
        <v>0</v>
      </c>
      <c r="P33" s="101">
        <v>1.6167905948080136E-4</v>
      </c>
      <c r="Q33" s="101">
        <v>0</v>
      </c>
      <c r="R33" s="101">
        <v>1.9745818008114099E-4</v>
      </c>
      <c r="S33" s="101">
        <v>1.9552064256598574E-4</v>
      </c>
      <c r="T33" s="101">
        <v>1.7366793380868483E-4</v>
      </c>
      <c r="U33" s="101">
        <v>1.7863102677154565E-4</v>
      </c>
      <c r="V33" s="101">
        <v>1.4317852054999803E-4</v>
      </c>
      <c r="W33" s="101">
        <v>1.5590625261598844E-4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3.5661984075153704E-3</v>
      </c>
      <c r="D39" s="122">
        <v>4.7843323117933469E-3</v>
      </c>
      <c r="E39" s="122">
        <v>2.6638480427808716E-3</v>
      </c>
      <c r="F39" s="122">
        <v>1.0422954789559331E-2</v>
      </c>
      <c r="G39" s="122">
        <v>2.2031832660580793E-2</v>
      </c>
      <c r="H39" s="122">
        <v>2.4052681210652547E-2</v>
      </c>
      <c r="I39" s="122">
        <v>2.2649961424132645E-2</v>
      </c>
      <c r="J39" s="122">
        <v>9.9952543655949626E-3</v>
      </c>
      <c r="K39" s="122">
        <v>1.7430880200599932E-2</v>
      </c>
      <c r="L39" s="122">
        <v>1.2061532998463577E-2</v>
      </c>
      <c r="M39" s="122">
        <v>1.3209161760061837E-2</v>
      </c>
      <c r="N39" s="122">
        <v>8.8865377344868393E-3</v>
      </c>
      <c r="O39" s="122">
        <v>9.0372490652022349E-3</v>
      </c>
      <c r="P39" s="122">
        <v>1.8119476526179228E-2</v>
      </c>
      <c r="Q39" s="122">
        <v>1.3737270149210034E-2</v>
      </c>
      <c r="R39" s="122">
        <v>2.1294538994784413E-2</v>
      </c>
      <c r="S39" s="122">
        <v>1.8976085834408858E-2</v>
      </c>
      <c r="T39" s="122">
        <v>2.0517907010268736E-2</v>
      </c>
      <c r="U39" s="122">
        <v>2.1180850589070484E-2</v>
      </c>
      <c r="V39" s="122">
        <v>1.9544401741764774E-2</v>
      </c>
      <c r="W39" s="122">
        <v>2.3102061179652165E-2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3.5661984075153704E-3</v>
      </c>
      <c r="D40" s="98">
        <v>4.7843323117933469E-3</v>
      </c>
      <c r="E40" s="98">
        <v>2.6638480427808716E-3</v>
      </c>
      <c r="F40" s="98">
        <v>1.0422954789559331E-2</v>
      </c>
      <c r="G40" s="98">
        <v>2.2031832660580793E-2</v>
      </c>
      <c r="H40" s="98">
        <v>2.4052681210652547E-2</v>
      </c>
      <c r="I40" s="98">
        <v>2.2649961424132645E-2</v>
      </c>
      <c r="J40" s="98">
        <v>9.9952543655949626E-3</v>
      </c>
      <c r="K40" s="98">
        <v>1.7430880200599932E-2</v>
      </c>
      <c r="L40" s="98">
        <v>1.2061532998463577E-2</v>
      </c>
      <c r="M40" s="98">
        <v>1.3209161760061837E-2</v>
      </c>
      <c r="N40" s="98">
        <v>8.8865377344868393E-3</v>
      </c>
      <c r="O40" s="98">
        <v>9.0372490652022349E-3</v>
      </c>
      <c r="P40" s="98">
        <v>1.8119476526179228E-2</v>
      </c>
      <c r="Q40" s="98">
        <v>1.3737270149210034E-2</v>
      </c>
      <c r="R40" s="98">
        <v>2.1294538994784413E-2</v>
      </c>
      <c r="S40" s="98">
        <v>1.8976085834408858E-2</v>
      </c>
      <c r="T40" s="98">
        <v>2.0517907010268736E-2</v>
      </c>
      <c r="U40" s="98">
        <v>2.1180850589070484E-2</v>
      </c>
      <c r="V40" s="98">
        <v>1.9544401741764774E-2</v>
      </c>
      <c r="W40" s="98">
        <v>2.3102061179652165E-2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145.87426623282212</v>
      </c>
      <c r="D43" s="117">
        <f t="shared" si="14"/>
        <v>228.1404169955658</v>
      </c>
      <c r="E43" s="117">
        <f t="shared" si="14"/>
        <v>357.54954173691118</v>
      </c>
      <c r="F43" s="117">
        <f t="shared" si="14"/>
        <v>303.40330583526924</v>
      </c>
      <c r="G43" s="117">
        <f t="shared" si="14"/>
        <v>255.56963357907452</v>
      </c>
      <c r="H43" s="117">
        <f t="shared" si="14"/>
        <v>136.95983025624972</v>
      </c>
      <c r="I43" s="117">
        <f t="shared" si="14"/>
        <v>94.821796251159014</v>
      </c>
      <c r="J43" s="117">
        <f t="shared" si="14"/>
        <v>229.401001717654</v>
      </c>
      <c r="K43" s="117">
        <f t="shared" si="14"/>
        <v>149.2587649347233</v>
      </c>
      <c r="L43" s="117">
        <f t="shared" si="14"/>
        <v>202.82730799322422</v>
      </c>
      <c r="M43" s="117">
        <f t="shared" si="14"/>
        <v>236.37474062754404</v>
      </c>
      <c r="N43" s="117">
        <f t="shared" si="14"/>
        <v>164.33133341858053</v>
      </c>
      <c r="O43" s="117">
        <f t="shared" si="14"/>
        <v>193.16534401225721</v>
      </c>
      <c r="P43" s="117">
        <f t="shared" si="14"/>
        <v>140.82752457238374</v>
      </c>
      <c r="Q43" s="117">
        <f t="shared" si="14"/>
        <v>113.66346320540599</v>
      </c>
      <c r="R43" s="117">
        <f t="shared" ref="R43:V43" si="15">R44+R47+R49+R58</f>
        <v>99.249960867090451</v>
      </c>
      <c r="S43" s="117">
        <f t="shared" si="15"/>
        <v>90.442898850506467</v>
      </c>
      <c r="T43" s="117">
        <f t="shared" si="15"/>
        <v>109.33871715962903</v>
      </c>
      <c r="U43" s="117">
        <f t="shared" si="15"/>
        <v>102.31899322785317</v>
      </c>
      <c r="V43" s="117">
        <f t="shared" si="15"/>
        <v>92.723888594782551</v>
      </c>
      <c r="W43" s="117">
        <f t="shared" ref="W43" si="16">W44+W47+W49+W58</f>
        <v>68.958012336283844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145.48609592106624</v>
      </c>
      <c r="D44" s="122">
        <f t="shared" si="17"/>
        <v>226.74176396555103</v>
      </c>
      <c r="E44" s="122">
        <f t="shared" si="17"/>
        <v>354.32096137021341</v>
      </c>
      <c r="F44" s="122">
        <f t="shared" si="17"/>
        <v>299.05640915151434</v>
      </c>
      <c r="G44" s="122">
        <f t="shared" si="17"/>
        <v>251.79058272115347</v>
      </c>
      <c r="H44" s="122">
        <f t="shared" si="17"/>
        <v>135.23106117133287</v>
      </c>
      <c r="I44" s="122">
        <f t="shared" si="17"/>
        <v>91.434402813999498</v>
      </c>
      <c r="J44" s="122">
        <f t="shared" si="17"/>
        <v>215.89874348459264</v>
      </c>
      <c r="K44" s="122">
        <f t="shared" si="17"/>
        <v>142.33782657115364</v>
      </c>
      <c r="L44" s="122">
        <f t="shared" si="17"/>
        <v>194.91107737036296</v>
      </c>
      <c r="M44" s="122">
        <f t="shared" si="17"/>
        <v>224.34880100324006</v>
      </c>
      <c r="N44" s="122">
        <f t="shared" si="17"/>
        <v>156.02798588656844</v>
      </c>
      <c r="O44" s="122">
        <f t="shared" si="17"/>
        <v>183.00717077117841</v>
      </c>
      <c r="P44" s="122">
        <f t="shared" si="17"/>
        <v>135.75753598333918</v>
      </c>
      <c r="Q44" s="122">
        <f t="shared" si="17"/>
        <v>110.47726419500462</v>
      </c>
      <c r="R44" s="122">
        <f t="shared" ref="R44:V44" si="18">SUM(R45:R46)</f>
        <v>96.195297576821233</v>
      </c>
      <c r="S44" s="122">
        <f t="shared" si="18"/>
        <v>87.076246705814839</v>
      </c>
      <c r="T44" s="122">
        <f t="shared" si="18"/>
        <v>105.22383007244323</v>
      </c>
      <c r="U44" s="122">
        <f t="shared" si="18"/>
        <v>97.54780035479051</v>
      </c>
      <c r="V44" s="122">
        <f t="shared" si="18"/>
        <v>86.61773161782763</v>
      </c>
      <c r="W44" s="122">
        <f t="shared" ref="W44" si="19">SUM(W45:W46)</f>
        <v>64.048126614216443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145.48609592106624</v>
      </c>
      <c r="D45" s="98">
        <v>226.74176396555103</v>
      </c>
      <c r="E45" s="98">
        <v>354.32096137021341</v>
      </c>
      <c r="F45" s="98">
        <v>299.05640915151434</v>
      </c>
      <c r="G45" s="98">
        <v>251.79058272115347</v>
      </c>
      <c r="H45" s="98">
        <v>135.23106117133287</v>
      </c>
      <c r="I45" s="98">
        <v>91.434402813999498</v>
      </c>
      <c r="J45" s="98">
        <v>215.89874348459264</v>
      </c>
      <c r="K45" s="98">
        <v>142.33782657115364</v>
      </c>
      <c r="L45" s="98">
        <v>194.91107737036296</v>
      </c>
      <c r="M45" s="98">
        <v>224.34880100324006</v>
      </c>
      <c r="N45" s="98">
        <v>156.02798588656844</v>
      </c>
      <c r="O45" s="98">
        <v>183.00717077117841</v>
      </c>
      <c r="P45" s="98">
        <v>135.75753598333918</v>
      </c>
      <c r="Q45" s="98">
        <v>110.47726419500462</v>
      </c>
      <c r="R45" s="98">
        <v>96.195297576821233</v>
      </c>
      <c r="S45" s="98">
        <v>87.076246705814839</v>
      </c>
      <c r="T45" s="98">
        <v>105.22383007244323</v>
      </c>
      <c r="U45" s="98">
        <v>97.54780035479051</v>
      </c>
      <c r="V45" s="98">
        <v>86.61773161782763</v>
      </c>
      <c r="W45" s="98">
        <v>64.048126614216443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0.28458468824455074</v>
      </c>
      <c r="D49" s="122">
        <v>1.1856677536518445</v>
      </c>
      <c r="E49" s="122">
        <v>2.9086430310769105</v>
      </c>
      <c r="F49" s="122">
        <v>4.0290879921013119</v>
      </c>
      <c r="G49" s="122">
        <v>3.4967736223228099</v>
      </c>
      <c r="H49" s="122">
        <v>1.5126693148180248</v>
      </c>
      <c r="I49" s="122">
        <v>3.1860297557181347</v>
      </c>
      <c r="J49" s="122">
        <v>13.199667524727914</v>
      </c>
      <c r="K49" s="122">
        <v>6.6534413943373529</v>
      </c>
      <c r="L49" s="122">
        <v>7.6459718734756885</v>
      </c>
      <c r="M49" s="122">
        <v>11.627423216779224</v>
      </c>
      <c r="N49" s="122">
        <v>8.0235831667891038</v>
      </c>
      <c r="O49" s="122">
        <v>9.8445087204263722</v>
      </c>
      <c r="P49" s="122">
        <v>4.6754544102605928</v>
      </c>
      <c r="Q49" s="122">
        <v>2.9313894019019884</v>
      </c>
      <c r="R49" s="122">
        <v>2.7700501451330353</v>
      </c>
      <c r="S49" s="122">
        <v>3.1126712921579429</v>
      </c>
      <c r="T49" s="122">
        <v>3.8263322847829047</v>
      </c>
      <c r="U49" s="122">
        <v>4.480068841561816</v>
      </c>
      <c r="V49" s="122">
        <v>5.9320734340072505</v>
      </c>
      <c r="W49" s="122">
        <v>4.7210083234384568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0.28458468824455074</v>
      </c>
      <c r="D50" s="98">
        <v>1.1856677536518445</v>
      </c>
      <c r="E50" s="98">
        <v>2.908144759466528</v>
      </c>
      <c r="F50" s="98">
        <v>4.0288167812977678</v>
      </c>
      <c r="G50" s="98">
        <v>3.4964869849588074</v>
      </c>
      <c r="H50" s="98">
        <v>1.5123848504228732</v>
      </c>
      <c r="I50" s="98">
        <v>3.1843775098200116</v>
      </c>
      <c r="J50" s="98">
        <v>13.193143526067949</v>
      </c>
      <c r="K50" s="98">
        <v>6.6455090810717321</v>
      </c>
      <c r="L50" s="98">
        <v>7.6409733287648889</v>
      </c>
      <c r="M50" s="98">
        <v>11.618915738921084</v>
      </c>
      <c r="N50" s="98">
        <v>8.0235831667891038</v>
      </c>
      <c r="O50" s="98">
        <v>9.8396134657255612</v>
      </c>
      <c r="P50" s="98">
        <v>4.6677983134143473</v>
      </c>
      <c r="Q50" s="98">
        <v>2.9240592121632023</v>
      </c>
      <c r="R50" s="98">
        <v>2.7695909984139355</v>
      </c>
      <c r="S50" s="98">
        <v>3.1096174758712229</v>
      </c>
      <c r="T50" s="98">
        <v>3.8239772224804058</v>
      </c>
      <c r="U50" s="98">
        <v>4.477788666982514</v>
      </c>
      <c r="V50" s="98">
        <v>5.9262524673956474</v>
      </c>
      <c r="W50" s="98">
        <v>4.7172533438229713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4.9827161038252122E-4</v>
      </c>
      <c r="F51" s="98">
        <v>2.7121080354447518E-4</v>
      </c>
      <c r="G51" s="98">
        <v>2.8663736400244381E-4</v>
      </c>
      <c r="H51" s="98">
        <v>2.844643951515275E-4</v>
      </c>
      <c r="I51" s="98">
        <v>1.6522458981231814E-3</v>
      </c>
      <c r="J51" s="98">
        <v>6.5239986599647587E-3</v>
      </c>
      <c r="K51" s="98">
        <v>7.9323132656206764E-3</v>
      </c>
      <c r="L51" s="98">
        <v>4.9985447107998016E-3</v>
      </c>
      <c r="M51" s="98">
        <v>8.5074778581407766E-3</v>
      </c>
      <c r="N51" s="98">
        <v>0</v>
      </c>
      <c r="O51" s="98">
        <v>4.8952547008104157E-3</v>
      </c>
      <c r="P51" s="98">
        <v>7.6560968462454975E-3</v>
      </c>
      <c r="Q51" s="98">
        <v>7.3301897387860852E-3</v>
      </c>
      <c r="R51" s="98">
        <v>4.5914671909966676E-4</v>
      </c>
      <c r="S51" s="98">
        <v>3.0538162867198024E-3</v>
      </c>
      <c r="T51" s="98">
        <v>2.355062302498709E-3</v>
      </c>
      <c r="U51" s="98">
        <v>2.2801745793015657E-3</v>
      </c>
      <c r="V51" s="98">
        <v>5.8209666116035138E-3</v>
      </c>
      <c r="W51" s="98">
        <v>3.7549796154854164E-3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4.9827161038252122E-4</v>
      </c>
      <c r="F52" s="101">
        <v>2.7121080354447518E-4</v>
      </c>
      <c r="G52" s="101">
        <v>2.8663736400244381E-4</v>
      </c>
      <c r="H52" s="101">
        <v>2.844643951515275E-4</v>
      </c>
      <c r="I52" s="101">
        <v>1.6522458981231814E-3</v>
      </c>
      <c r="J52" s="101">
        <v>6.5239986599647587E-3</v>
      </c>
      <c r="K52" s="101">
        <v>7.9323132656206764E-3</v>
      </c>
      <c r="L52" s="101">
        <v>4.9985447107998016E-3</v>
      </c>
      <c r="M52" s="101">
        <v>8.5074778581407766E-3</v>
      </c>
      <c r="N52" s="101">
        <v>0</v>
      </c>
      <c r="O52" s="101">
        <v>4.8952547008104157E-3</v>
      </c>
      <c r="P52" s="101">
        <v>7.6560968462454975E-3</v>
      </c>
      <c r="Q52" s="101">
        <v>7.3301897387860852E-3</v>
      </c>
      <c r="R52" s="101">
        <v>4.5914671909966676E-4</v>
      </c>
      <c r="S52" s="101">
        <v>3.0538162867198024E-3</v>
      </c>
      <c r="T52" s="101">
        <v>2.355062302498709E-3</v>
      </c>
      <c r="U52" s="101">
        <v>2.2801745793015657E-3</v>
      </c>
      <c r="V52" s="101">
        <v>5.8209666116035138E-3</v>
      </c>
      <c r="W52" s="101">
        <v>3.7549796154854164E-3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0.10358562351131853</v>
      </c>
      <c r="D58" s="122">
        <v>0.21298527636293829</v>
      </c>
      <c r="E58" s="122">
        <v>0.31993733562088889</v>
      </c>
      <c r="F58" s="122">
        <v>0.317808691653581</v>
      </c>
      <c r="G58" s="122">
        <v>0.28227723559821682</v>
      </c>
      <c r="H58" s="122">
        <v>0.21609977009882</v>
      </c>
      <c r="I58" s="122">
        <v>0.20136368144137437</v>
      </c>
      <c r="J58" s="122">
        <v>0.30259070833344121</v>
      </c>
      <c r="K58" s="122">
        <v>0.26749696923228361</v>
      </c>
      <c r="L58" s="122">
        <v>0.27025874938557387</v>
      </c>
      <c r="M58" s="122">
        <v>0.39851640752477469</v>
      </c>
      <c r="N58" s="122">
        <v>0.2797643652229812</v>
      </c>
      <c r="O58" s="122">
        <v>0.31366452065241734</v>
      </c>
      <c r="P58" s="122">
        <v>0.39453417878396985</v>
      </c>
      <c r="Q58" s="122">
        <v>0.25480960849937151</v>
      </c>
      <c r="R58" s="122">
        <v>0.2846131451361732</v>
      </c>
      <c r="S58" s="122">
        <v>0.25398085253368524</v>
      </c>
      <c r="T58" s="122">
        <v>0.2885548024028895</v>
      </c>
      <c r="U58" s="122">
        <v>0.29112403150084115</v>
      </c>
      <c r="V58" s="122">
        <v>0.17408354294766587</v>
      </c>
      <c r="W58" s="122">
        <v>0.18887739862895303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0.10358562351131853</v>
      </c>
      <c r="D59" s="98">
        <v>0.21298527636293829</v>
      </c>
      <c r="E59" s="98">
        <v>0.31993733562088889</v>
      </c>
      <c r="F59" s="98">
        <v>0.317808691653581</v>
      </c>
      <c r="G59" s="98">
        <v>0.28227723559821682</v>
      </c>
      <c r="H59" s="98">
        <v>0.21609977009882</v>
      </c>
      <c r="I59" s="98">
        <v>0.20136368144137437</v>
      </c>
      <c r="J59" s="98">
        <v>0.30259070833344121</v>
      </c>
      <c r="K59" s="98">
        <v>0.26749696923228361</v>
      </c>
      <c r="L59" s="98">
        <v>0.27025874938557387</v>
      </c>
      <c r="M59" s="98">
        <v>0.39851640752477469</v>
      </c>
      <c r="N59" s="98">
        <v>0.2797643652229812</v>
      </c>
      <c r="O59" s="98">
        <v>0.31366452065241734</v>
      </c>
      <c r="P59" s="98">
        <v>0.39453417878396985</v>
      </c>
      <c r="Q59" s="98">
        <v>0.25480960849937151</v>
      </c>
      <c r="R59" s="98">
        <v>0.2846131451361732</v>
      </c>
      <c r="S59" s="98">
        <v>0.25398085253368524</v>
      </c>
      <c r="T59" s="98">
        <v>0.2885548024028895</v>
      </c>
      <c r="U59" s="98">
        <v>0.29112403150084115</v>
      </c>
      <c r="V59" s="98">
        <v>0.17408354294766587</v>
      </c>
      <c r="W59" s="98">
        <v>0.18887739862895303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305.12738288441574</v>
      </c>
      <c r="D62" s="117">
        <f t="shared" si="21"/>
        <v>243.51673895163648</v>
      </c>
      <c r="E62" s="117">
        <f t="shared" si="21"/>
        <v>210.17362112887838</v>
      </c>
      <c r="F62" s="117">
        <f t="shared" si="21"/>
        <v>210.29103369629746</v>
      </c>
      <c r="G62" s="117">
        <f t="shared" si="21"/>
        <v>223.78517616405617</v>
      </c>
      <c r="H62" s="117">
        <f t="shared" si="21"/>
        <v>208.30130839662553</v>
      </c>
      <c r="I62" s="117">
        <f t="shared" si="21"/>
        <v>199.92713348437763</v>
      </c>
      <c r="J62" s="117">
        <f t="shared" si="21"/>
        <v>169.33487578355624</v>
      </c>
      <c r="K62" s="117">
        <f t="shared" si="21"/>
        <v>255.86364185109099</v>
      </c>
      <c r="L62" s="117">
        <f t="shared" si="21"/>
        <v>216.22026515392398</v>
      </c>
      <c r="M62" s="117">
        <f t="shared" si="21"/>
        <v>227.88615631221163</v>
      </c>
      <c r="N62" s="117">
        <f t="shared" si="21"/>
        <v>158.53845446397648</v>
      </c>
      <c r="O62" s="117">
        <f t="shared" si="21"/>
        <v>139.50467634711188</v>
      </c>
      <c r="P62" s="117">
        <f t="shared" si="21"/>
        <v>98.18814251659289</v>
      </c>
      <c r="Q62" s="117">
        <f t="shared" si="21"/>
        <v>164.33203474464619</v>
      </c>
      <c r="R62" s="117">
        <f t="shared" ref="R62:V62" si="22">R63+R66+R68+R77</f>
        <v>132.99424358504933</v>
      </c>
      <c r="S62" s="117">
        <f t="shared" si="22"/>
        <v>138.09478656875288</v>
      </c>
      <c r="T62" s="117">
        <f t="shared" si="22"/>
        <v>139.5092634536328</v>
      </c>
      <c r="U62" s="117">
        <f t="shared" si="22"/>
        <v>135.69071138080147</v>
      </c>
      <c r="V62" s="117">
        <f t="shared" si="22"/>
        <v>106.7095052895375</v>
      </c>
      <c r="W62" s="117">
        <f t="shared" ref="W62" si="23">W63+W66+W68+W77</f>
        <v>149.23122420566699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285.57310538009557</v>
      </c>
      <c r="D63" s="122">
        <f t="shared" si="24"/>
        <v>223.67294523128083</v>
      </c>
      <c r="E63" s="122">
        <f t="shared" si="24"/>
        <v>191.99844031385595</v>
      </c>
      <c r="F63" s="122">
        <f t="shared" si="24"/>
        <v>189.78372217844171</v>
      </c>
      <c r="G63" s="122">
        <f t="shared" si="24"/>
        <v>202.39919163427248</v>
      </c>
      <c r="H63" s="122">
        <f t="shared" si="24"/>
        <v>181.565280155946</v>
      </c>
      <c r="I63" s="122">
        <f t="shared" si="24"/>
        <v>168.30912447284564</v>
      </c>
      <c r="J63" s="122">
        <f t="shared" si="24"/>
        <v>142.09931271425657</v>
      </c>
      <c r="K63" s="122">
        <f t="shared" si="24"/>
        <v>212.57573115998508</v>
      </c>
      <c r="L63" s="122">
        <f t="shared" si="24"/>
        <v>183.90811272843141</v>
      </c>
      <c r="M63" s="122">
        <f t="shared" si="24"/>
        <v>187.89342039544366</v>
      </c>
      <c r="N63" s="122">
        <f t="shared" si="24"/>
        <v>131.67251454721904</v>
      </c>
      <c r="O63" s="122">
        <f t="shared" si="24"/>
        <v>118.7023182059299</v>
      </c>
      <c r="P63" s="122">
        <f t="shared" si="24"/>
        <v>80.154142812982613</v>
      </c>
      <c r="Q63" s="122">
        <f t="shared" si="24"/>
        <v>137.54857260102114</v>
      </c>
      <c r="R63" s="122">
        <f t="shared" ref="R63:V63" si="25">SUM(R64:R65)</f>
        <v>107.06232257172535</v>
      </c>
      <c r="S63" s="122">
        <f t="shared" si="25"/>
        <v>110.92216706836329</v>
      </c>
      <c r="T63" s="122">
        <f t="shared" si="25"/>
        <v>111.03508601991986</v>
      </c>
      <c r="U63" s="122">
        <f t="shared" si="25"/>
        <v>106.33454088298107</v>
      </c>
      <c r="V63" s="122">
        <f t="shared" si="25"/>
        <v>85.114079548633697</v>
      </c>
      <c r="W63" s="122">
        <f t="shared" ref="W63" si="26">SUM(W64:W65)</f>
        <v>116.60916103452965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285.57310538009557</v>
      </c>
      <c r="D64" s="98">
        <v>223.67294523128083</v>
      </c>
      <c r="E64" s="98">
        <v>191.99844031385595</v>
      </c>
      <c r="F64" s="98">
        <v>189.78372217844171</v>
      </c>
      <c r="G64" s="98">
        <v>202.39919163427248</v>
      </c>
      <c r="H64" s="98">
        <v>181.565280155946</v>
      </c>
      <c r="I64" s="98">
        <v>168.30912447284564</v>
      </c>
      <c r="J64" s="98">
        <v>142.09931271425657</v>
      </c>
      <c r="K64" s="98">
        <v>212.57573115998508</v>
      </c>
      <c r="L64" s="98">
        <v>183.90811272843141</v>
      </c>
      <c r="M64" s="98">
        <v>187.89342039544366</v>
      </c>
      <c r="N64" s="98">
        <v>131.67251454721904</v>
      </c>
      <c r="O64" s="98">
        <v>118.7023182059299</v>
      </c>
      <c r="P64" s="98">
        <v>80.154142812982613</v>
      </c>
      <c r="Q64" s="98">
        <v>137.54857260102114</v>
      </c>
      <c r="R64" s="98">
        <v>107.06232257172535</v>
      </c>
      <c r="S64" s="98">
        <v>110.92216706836329</v>
      </c>
      <c r="T64" s="98">
        <v>111.03508601991986</v>
      </c>
      <c r="U64" s="98">
        <v>106.33454088298107</v>
      </c>
      <c r="V64" s="98">
        <v>85.114079548633697</v>
      </c>
      <c r="W64" s="98">
        <v>116.60916103452965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17.989119962694854</v>
      </c>
      <c r="D68" s="122">
        <v>18.287614625111825</v>
      </c>
      <c r="E68" s="122">
        <v>16.646871721403041</v>
      </c>
      <c r="F68" s="122">
        <v>18.662452911909096</v>
      </c>
      <c r="G68" s="122">
        <v>19.164009382367855</v>
      </c>
      <c r="H68" s="122">
        <v>24.457341902153374</v>
      </c>
      <c r="I68" s="122">
        <v>29.166570495921864</v>
      </c>
      <c r="J68" s="122">
        <v>25.368638037773682</v>
      </c>
      <c r="K68" s="122">
        <v>40.575538827798546</v>
      </c>
      <c r="L68" s="122">
        <v>29.701503278138272</v>
      </c>
      <c r="M68" s="122">
        <v>37.169563962907304</v>
      </c>
      <c r="N68" s="122">
        <v>24.677629624295484</v>
      </c>
      <c r="O68" s="122">
        <v>19.008435160959504</v>
      </c>
      <c r="P68" s="122">
        <v>16.599301013414159</v>
      </c>
      <c r="Q68" s="122">
        <v>24.935380975099477</v>
      </c>
      <c r="R68" s="122">
        <v>24.05148843492514</v>
      </c>
      <c r="S68" s="122">
        <v>25.662059204480727</v>
      </c>
      <c r="T68" s="122">
        <v>26.943493861129593</v>
      </c>
      <c r="U68" s="122">
        <v>27.81679620174009</v>
      </c>
      <c r="V68" s="122">
        <v>19.551734113489243</v>
      </c>
      <c r="W68" s="122">
        <v>29.976845501964888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17.98530039149934</v>
      </c>
      <c r="D69" s="98">
        <v>18.285885785096706</v>
      </c>
      <c r="E69" s="98">
        <v>16.642836529029534</v>
      </c>
      <c r="F69" s="98">
        <v>18.660648712154327</v>
      </c>
      <c r="G69" s="98">
        <v>19.163463865212815</v>
      </c>
      <c r="H69" s="98">
        <v>24.452984442582387</v>
      </c>
      <c r="I69" s="98">
        <v>29.156280506986405</v>
      </c>
      <c r="J69" s="98">
        <v>25.356923016464414</v>
      </c>
      <c r="K69" s="98">
        <v>40.522983709355898</v>
      </c>
      <c r="L69" s="98">
        <v>29.674987502518604</v>
      </c>
      <c r="M69" s="98">
        <v>37.151263302421441</v>
      </c>
      <c r="N69" s="98">
        <v>24.667137030775038</v>
      </c>
      <c r="O69" s="98">
        <v>18.990910815546364</v>
      </c>
      <c r="P69" s="98">
        <v>16.582571955629444</v>
      </c>
      <c r="Q69" s="98">
        <v>24.904480768468606</v>
      </c>
      <c r="R69" s="98">
        <v>24.020874893222736</v>
      </c>
      <c r="S69" s="98">
        <v>25.640368237202882</v>
      </c>
      <c r="T69" s="98">
        <v>26.923924623555244</v>
      </c>
      <c r="U69" s="98">
        <v>27.799078109945871</v>
      </c>
      <c r="V69" s="98">
        <v>19.55030788254286</v>
      </c>
      <c r="W69" s="98">
        <v>29.934901253677211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3.8195711955135939E-3</v>
      </c>
      <c r="D70" s="98">
        <v>1.7288400151191582E-3</v>
      </c>
      <c r="E70" s="98">
        <v>4.035192373506441E-3</v>
      </c>
      <c r="F70" s="98">
        <v>1.8041997547674007E-3</v>
      </c>
      <c r="G70" s="98">
        <v>5.455171550381926E-4</v>
      </c>
      <c r="H70" s="98">
        <v>4.3574595709870625E-3</v>
      </c>
      <c r="I70" s="98">
        <v>1.0289988935458688E-2</v>
      </c>
      <c r="J70" s="98">
        <v>1.1715021309269307E-2</v>
      </c>
      <c r="K70" s="98">
        <v>5.2555118442645925E-2</v>
      </c>
      <c r="L70" s="98">
        <v>2.6515775619667593E-2</v>
      </c>
      <c r="M70" s="98">
        <v>1.8300660485862222E-2</v>
      </c>
      <c r="N70" s="98">
        <v>1.0492593520446689E-2</v>
      </c>
      <c r="O70" s="98">
        <v>1.7524345413138642E-2</v>
      </c>
      <c r="P70" s="98">
        <v>1.6729057784715819E-2</v>
      </c>
      <c r="Q70" s="98">
        <v>3.0900206630872406E-2</v>
      </c>
      <c r="R70" s="98">
        <v>3.0613541702404618E-2</v>
      </c>
      <c r="S70" s="98">
        <v>2.1690967277844413E-2</v>
      </c>
      <c r="T70" s="98">
        <v>1.9569237574347635E-2</v>
      </c>
      <c r="U70" s="98">
        <v>1.7718091794218179E-2</v>
      </c>
      <c r="V70" s="98">
        <v>1.4262309463838967E-3</v>
      </c>
      <c r="W70" s="98">
        <v>4.1944248287677816E-2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3.8195711955135939E-3</v>
      </c>
      <c r="D71" s="101">
        <v>1.7288400151191582E-3</v>
      </c>
      <c r="E71" s="101">
        <v>4.035192373506441E-3</v>
      </c>
      <c r="F71" s="101">
        <v>1.8041997547674007E-3</v>
      </c>
      <c r="G71" s="101">
        <v>5.455171550381926E-4</v>
      </c>
      <c r="H71" s="101">
        <v>4.3574595709870625E-3</v>
      </c>
      <c r="I71" s="101">
        <v>1.0289988935458688E-2</v>
      </c>
      <c r="J71" s="101">
        <v>1.1715021309269307E-2</v>
      </c>
      <c r="K71" s="101">
        <v>5.2555118442645925E-2</v>
      </c>
      <c r="L71" s="101">
        <v>2.6515775619667593E-2</v>
      </c>
      <c r="M71" s="101">
        <v>1.8300660485862222E-2</v>
      </c>
      <c r="N71" s="101">
        <v>1.0492593520446689E-2</v>
      </c>
      <c r="O71" s="101">
        <v>1.7524345413138642E-2</v>
      </c>
      <c r="P71" s="101">
        <v>1.6729057784715819E-2</v>
      </c>
      <c r="Q71" s="101">
        <v>3.0900206630872406E-2</v>
      </c>
      <c r="R71" s="101">
        <v>3.0613541702404618E-2</v>
      </c>
      <c r="S71" s="101">
        <v>2.1690967277844413E-2</v>
      </c>
      <c r="T71" s="101">
        <v>1.9569237574347635E-2</v>
      </c>
      <c r="U71" s="101">
        <v>1.7718091794218179E-2</v>
      </c>
      <c r="V71" s="101">
        <v>1.4262309463838967E-3</v>
      </c>
      <c r="W71" s="101">
        <v>4.1944248287677816E-2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1.5651575416252788</v>
      </c>
      <c r="D77" s="122">
        <v>1.5561790952438399</v>
      </c>
      <c r="E77" s="122">
        <v>1.5283090936193775</v>
      </c>
      <c r="F77" s="122">
        <v>1.844858605946669</v>
      </c>
      <c r="G77" s="122">
        <v>2.2219751474158276</v>
      </c>
      <c r="H77" s="122">
        <v>2.2786863385261524</v>
      </c>
      <c r="I77" s="122">
        <v>2.4514385156101333</v>
      </c>
      <c r="J77" s="122">
        <v>1.8669250315259849</v>
      </c>
      <c r="K77" s="122">
        <v>2.7123718633073719</v>
      </c>
      <c r="L77" s="122">
        <v>2.6106491473543056</v>
      </c>
      <c r="M77" s="122">
        <v>2.8231719538606708</v>
      </c>
      <c r="N77" s="122">
        <v>2.1883102924619364</v>
      </c>
      <c r="O77" s="122">
        <v>1.793922980222471</v>
      </c>
      <c r="P77" s="122">
        <v>1.4346986901961176</v>
      </c>
      <c r="Q77" s="122">
        <v>1.8480811685255896</v>
      </c>
      <c r="R77" s="122">
        <v>1.8804325783988642</v>
      </c>
      <c r="S77" s="122">
        <v>1.510560295908854</v>
      </c>
      <c r="T77" s="122">
        <v>1.5306835725833556</v>
      </c>
      <c r="U77" s="122">
        <v>1.5393742960803176</v>
      </c>
      <c r="V77" s="122">
        <v>2.0436916274145571</v>
      </c>
      <c r="W77" s="122">
        <v>2.6452176691724389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1.5651575416252788</v>
      </c>
      <c r="D78" s="98">
        <v>1.5561790952438399</v>
      </c>
      <c r="E78" s="98">
        <v>1.5283090936193775</v>
      </c>
      <c r="F78" s="98">
        <v>1.844858605946669</v>
      </c>
      <c r="G78" s="98">
        <v>2.2219751474158276</v>
      </c>
      <c r="H78" s="98">
        <v>2.2786863385261524</v>
      </c>
      <c r="I78" s="98">
        <v>2.4514385156101333</v>
      </c>
      <c r="J78" s="98">
        <v>1.8669250315259849</v>
      </c>
      <c r="K78" s="98">
        <v>2.7123718633073719</v>
      </c>
      <c r="L78" s="98">
        <v>2.6106491473543056</v>
      </c>
      <c r="M78" s="98">
        <v>2.8231719538606708</v>
      </c>
      <c r="N78" s="98">
        <v>2.1883102924619364</v>
      </c>
      <c r="O78" s="98">
        <v>1.793922980222471</v>
      </c>
      <c r="P78" s="98">
        <v>1.4346986901961176</v>
      </c>
      <c r="Q78" s="98">
        <v>1.8480811685255896</v>
      </c>
      <c r="R78" s="98">
        <v>1.8804325783988642</v>
      </c>
      <c r="S78" s="98">
        <v>1.510560295908854</v>
      </c>
      <c r="T78" s="98">
        <v>1.5306835725833556</v>
      </c>
      <c r="U78" s="98">
        <v>1.5393742960803176</v>
      </c>
      <c r="V78" s="98">
        <v>2.0436916274145571</v>
      </c>
      <c r="W78" s="98">
        <v>2.6452176691724389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0.11445223237743878</v>
      </c>
      <c r="D81" s="117">
        <f t="shared" si="28"/>
        <v>0.23270748537744224</v>
      </c>
      <c r="E81" s="117">
        <f t="shared" si="28"/>
        <v>0.63093465434164187</v>
      </c>
      <c r="F81" s="117">
        <f t="shared" si="28"/>
        <v>0.92617897978002717</v>
      </c>
      <c r="G81" s="117">
        <f t="shared" si="28"/>
        <v>1.2184580390608428</v>
      </c>
      <c r="H81" s="117">
        <f t="shared" si="28"/>
        <v>1.0736510514368223</v>
      </c>
      <c r="I81" s="117">
        <f t="shared" si="28"/>
        <v>1.1424766235012518</v>
      </c>
      <c r="J81" s="117">
        <f t="shared" si="28"/>
        <v>0.77632543102648299</v>
      </c>
      <c r="K81" s="117">
        <f t="shared" si="28"/>
        <v>1.2726094170706013</v>
      </c>
      <c r="L81" s="117">
        <f t="shared" si="28"/>
        <v>1.2112666824176623</v>
      </c>
      <c r="M81" s="117">
        <f t="shared" si="28"/>
        <v>1.0819752727783052</v>
      </c>
      <c r="N81" s="117">
        <f t="shared" si="28"/>
        <v>0.68590678918383696</v>
      </c>
      <c r="O81" s="117">
        <f t="shared" si="28"/>
        <v>0.40013969285244222</v>
      </c>
      <c r="P81" s="117">
        <f t="shared" si="28"/>
        <v>0.67266161540068936</v>
      </c>
      <c r="Q81" s="117">
        <f t="shared" si="28"/>
        <v>0.60841422262989764</v>
      </c>
      <c r="R81" s="117">
        <f t="shared" ref="R81:V81" si="29">R82+R85+R87+R100</f>
        <v>0.694404234374846</v>
      </c>
      <c r="S81" s="117">
        <f t="shared" si="29"/>
        <v>0.44426689009434733</v>
      </c>
      <c r="T81" s="117">
        <f t="shared" si="29"/>
        <v>0.46370140365774903</v>
      </c>
      <c r="U81" s="117">
        <f t="shared" si="29"/>
        <v>0.6303949516770414</v>
      </c>
      <c r="V81" s="117">
        <f t="shared" si="29"/>
        <v>0.62768896525101825</v>
      </c>
      <c r="W81" s="117">
        <f t="shared" ref="W81" si="30">W82+W85+W87+W100</f>
        <v>0.62640072938459535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0.10400244169495187</v>
      </c>
      <c r="D87" s="122">
        <v>0.21134296695064089</v>
      </c>
      <c r="E87" s="122">
        <v>0.60135675538386801</v>
      </c>
      <c r="F87" s="122">
        <v>0.89628155683102806</v>
      </c>
      <c r="G87" s="122">
        <v>1.1594666830390428</v>
      </c>
      <c r="H87" s="122">
        <v>0.96826848706641466</v>
      </c>
      <c r="I87" s="122">
        <v>0.9236190694152222</v>
      </c>
      <c r="J87" s="122">
        <v>0.63904685934901473</v>
      </c>
      <c r="K87" s="122">
        <v>1.1162343091171423</v>
      </c>
      <c r="L87" s="122">
        <v>1.10271288543149</v>
      </c>
      <c r="M87" s="122">
        <v>1.0077638003445033</v>
      </c>
      <c r="N87" s="122">
        <v>0.63258756277691597</v>
      </c>
      <c r="O87" s="122">
        <v>0.36103159734019535</v>
      </c>
      <c r="P87" s="122">
        <v>0.5939986956740555</v>
      </c>
      <c r="Q87" s="122">
        <v>0.52096477119224349</v>
      </c>
      <c r="R87" s="122">
        <v>0.59392622054651456</v>
      </c>
      <c r="S87" s="122">
        <v>0.38215534988635169</v>
      </c>
      <c r="T87" s="122">
        <v>0.40840738307075364</v>
      </c>
      <c r="U87" s="122">
        <v>0.56036294781445517</v>
      </c>
      <c r="V87" s="122">
        <v>0.56948815829434707</v>
      </c>
      <c r="W87" s="122">
        <v>0.54030945451979784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0.10400244169495187</v>
      </c>
      <c r="D92" s="101">
        <v>0.21134296695064089</v>
      </c>
      <c r="E92" s="101">
        <v>0.60116080282875584</v>
      </c>
      <c r="F92" s="101">
        <v>0.89628155683102806</v>
      </c>
      <c r="G92" s="101">
        <v>1.1592587853195604</v>
      </c>
      <c r="H92" s="101">
        <v>0.9680436999020855</v>
      </c>
      <c r="I92" s="101">
        <v>0.92314500407369837</v>
      </c>
      <c r="J92" s="101">
        <v>0.63885026867927619</v>
      </c>
      <c r="K92" s="101">
        <v>1.1149328087044936</v>
      </c>
      <c r="L92" s="101">
        <v>1.1018599976659997</v>
      </c>
      <c r="M92" s="101">
        <v>1.0071575245731799</v>
      </c>
      <c r="N92" s="101">
        <v>0.63238535838016818</v>
      </c>
      <c r="O92" s="101">
        <v>0.36070346507862527</v>
      </c>
      <c r="P92" s="101">
        <v>0.59351365849561311</v>
      </c>
      <c r="Q92" s="101">
        <v>0.5205042138160878</v>
      </c>
      <c r="R92" s="101">
        <v>0.59293892964610884</v>
      </c>
      <c r="S92" s="101">
        <v>0.38176430860121974</v>
      </c>
      <c r="T92" s="101">
        <v>0.40806004720313627</v>
      </c>
      <c r="U92" s="101">
        <v>0.56000568576091203</v>
      </c>
      <c r="V92" s="101">
        <v>0.56905862273269703</v>
      </c>
      <c r="W92" s="101">
        <v>0.53952992325671789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1.9595255511221029E-4</v>
      </c>
      <c r="F93" s="104">
        <v>0</v>
      </c>
      <c r="G93" s="104">
        <v>2.0789771948243342E-4</v>
      </c>
      <c r="H93" s="104">
        <v>2.2478716432915676E-4</v>
      </c>
      <c r="I93" s="104">
        <v>4.7406534152384156E-4</v>
      </c>
      <c r="J93" s="104">
        <v>1.9659066973851195E-4</v>
      </c>
      <c r="K93" s="104">
        <v>1.3015004126485914E-3</v>
      </c>
      <c r="L93" s="104">
        <v>8.5288776549034416E-4</v>
      </c>
      <c r="M93" s="104">
        <v>6.0627577132336865E-4</v>
      </c>
      <c r="N93" s="104">
        <v>2.0220439674780902E-4</v>
      </c>
      <c r="O93" s="104">
        <v>3.2813226157007731E-4</v>
      </c>
      <c r="P93" s="104">
        <v>4.8503717844240415E-4</v>
      </c>
      <c r="Q93" s="104">
        <v>4.6055737615565394E-4</v>
      </c>
      <c r="R93" s="104">
        <v>9.872909004057049E-4</v>
      </c>
      <c r="S93" s="104">
        <v>3.9104128513197149E-4</v>
      </c>
      <c r="T93" s="104">
        <v>3.4733586761736965E-4</v>
      </c>
      <c r="U93" s="104">
        <v>3.572620535430913E-4</v>
      </c>
      <c r="V93" s="104">
        <v>4.2953556164999419E-4</v>
      </c>
      <c r="W93" s="104">
        <v>7.7953126307994214E-4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1.9595255511221029E-4</v>
      </c>
      <c r="F94" s="98">
        <v>0</v>
      </c>
      <c r="G94" s="98">
        <v>2.0789771948243342E-4</v>
      </c>
      <c r="H94" s="98">
        <v>2.2478716432915676E-4</v>
      </c>
      <c r="I94" s="98">
        <v>4.7406534152384156E-4</v>
      </c>
      <c r="J94" s="98">
        <v>1.9659066973851195E-4</v>
      </c>
      <c r="K94" s="98">
        <v>1.3015004126485914E-3</v>
      </c>
      <c r="L94" s="98">
        <v>8.5288776549034416E-4</v>
      </c>
      <c r="M94" s="98">
        <v>6.0627577132336865E-4</v>
      </c>
      <c r="N94" s="98">
        <v>2.0220439674780902E-4</v>
      </c>
      <c r="O94" s="98">
        <v>3.2813226157007731E-4</v>
      </c>
      <c r="P94" s="98">
        <v>4.8503717844240415E-4</v>
      </c>
      <c r="Q94" s="98">
        <v>4.6055737615565394E-4</v>
      </c>
      <c r="R94" s="98">
        <v>9.872909004057049E-4</v>
      </c>
      <c r="S94" s="98">
        <v>3.9104128513197149E-4</v>
      </c>
      <c r="T94" s="98">
        <v>3.4733586761736965E-4</v>
      </c>
      <c r="U94" s="98">
        <v>3.572620535430913E-4</v>
      </c>
      <c r="V94" s="98">
        <v>4.2953556164999419E-4</v>
      </c>
      <c r="W94" s="98">
        <v>7.7953126307994214E-4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1.0449790682486899E-2</v>
      </c>
      <c r="D100" s="122">
        <v>2.1364518426801329E-2</v>
      </c>
      <c r="E100" s="122">
        <v>2.9577898957773817E-2</v>
      </c>
      <c r="F100" s="122">
        <v>2.9897422948999133E-2</v>
      </c>
      <c r="G100" s="122">
        <v>5.8991356021799994E-2</v>
      </c>
      <c r="H100" s="122">
        <v>0.10538256437040766</v>
      </c>
      <c r="I100" s="122">
        <v>0.21885755408602967</v>
      </c>
      <c r="J100" s="122">
        <v>0.13727857167746829</v>
      </c>
      <c r="K100" s="122">
        <v>0.15637510795345902</v>
      </c>
      <c r="L100" s="122">
        <v>0.10855379698617222</v>
      </c>
      <c r="M100" s="122">
        <v>7.4211472433801967E-2</v>
      </c>
      <c r="N100" s="122">
        <v>5.3319226406921043E-2</v>
      </c>
      <c r="O100" s="122">
        <v>3.9108095512246838E-2</v>
      </c>
      <c r="P100" s="122">
        <v>7.8662919726633862E-2</v>
      </c>
      <c r="Q100" s="122">
        <v>8.7449451437654133E-2</v>
      </c>
      <c r="R100" s="122">
        <v>0.10047801382833148</v>
      </c>
      <c r="S100" s="122">
        <v>6.2111540207995655E-2</v>
      </c>
      <c r="T100" s="122">
        <v>5.5294020586995396E-2</v>
      </c>
      <c r="U100" s="122">
        <v>7.0032003862586234E-2</v>
      </c>
      <c r="V100" s="122">
        <v>5.8200806956671208E-2</v>
      </c>
      <c r="W100" s="122">
        <v>8.6091274864797521E-2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1.0449790682486899E-2</v>
      </c>
      <c r="D102" s="98">
        <v>2.1364518426801329E-2</v>
      </c>
      <c r="E102" s="98">
        <v>2.9577898957773817E-2</v>
      </c>
      <c r="F102" s="98">
        <v>2.9897422948999133E-2</v>
      </c>
      <c r="G102" s="98">
        <v>5.8991356021799994E-2</v>
      </c>
      <c r="H102" s="98">
        <v>0.10538256437040766</v>
      </c>
      <c r="I102" s="98">
        <v>0.21885755408602967</v>
      </c>
      <c r="J102" s="98">
        <v>0.13727857167746829</v>
      </c>
      <c r="K102" s="98">
        <v>0.15637510795345902</v>
      </c>
      <c r="L102" s="98">
        <v>0.10855379698617222</v>
      </c>
      <c r="M102" s="98">
        <v>7.4211472433801967E-2</v>
      </c>
      <c r="N102" s="98">
        <v>5.3319226406921043E-2</v>
      </c>
      <c r="O102" s="98">
        <v>3.9108095512246838E-2</v>
      </c>
      <c r="P102" s="98">
        <v>7.8662919726633862E-2</v>
      </c>
      <c r="Q102" s="98">
        <v>8.7449451437654133E-2</v>
      </c>
      <c r="R102" s="98">
        <v>0.10047801382833148</v>
      </c>
      <c r="S102" s="98">
        <v>6.2111540207995655E-2</v>
      </c>
      <c r="T102" s="98">
        <v>5.5294020586995396E-2</v>
      </c>
      <c r="U102" s="98">
        <v>7.0032003862586234E-2</v>
      </c>
      <c r="V102" s="98">
        <v>5.8200806956671208E-2</v>
      </c>
      <c r="W102" s="98">
        <v>8.6091274864797521E-2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8.2934846686403966E-4</v>
      </c>
      <c r="D124" s="117">
        <f t="shared" si="42"/>
        <v>1.567281274552993E-3</v>
      </c>
      <c r="E124" s="117">
        <f t="shared" si="42"/>
        <v>1.1941387777983218E-3</v>
      </c>
      <c r="F124" s="117">
        <f t="shared" si="42"/>
        <v>1.8285885595718124E-3</v>
      </c>
      <c r="G124" s="117">
        <f t="shared" si="42"/>
        <v>1.7085911042899391E-3</v>
      </c>
      <c r="H124" s="117">
        <f t="shared" si="42"/>
        <v>2.4333451808442267E-3</v>
      </c>
      <c r="I124" s="117">
        <f t="shared" si="42"/>
        <v>3.0384094593348672E-3</v>
      </c>
      <c r="J124" s="117">
        <f t="shared" si="42"/>
        <v>2.2645498172051085E-3</v>
      </c>
      <c r="K124" s="117">
        <f t="shared" si="42"/>
        <v>2.0112554077615307E-3</v>
      </c>
      <c r="L124" s="117">
        <f t="shared" si="42"/>
        <v>2.4927168196824728E-3</v>
      </c>
      <c r="M124" s="117">
        <f t="shared" si="42"/>
        <v>4.00277629092783E-3</v>
      </c>
      <c r="N124" s="117">
        <f t="shared" si="42"/>
        <v>2.4236012003145931E-3</v>
      </c>
      <c r="O124" s="117">
        <f t="shared" si="42"/>
        <v>1.9194157306624212E-3</v>
      </c>
      <c r="P124" s="117">
        <f t="shared" si="42"/>
        <v>1.8293702262007874E-3</v>
      </c>
      <c r="Q124" s="117">
        <f t="shared" si="42"/>
        <v>5.8634689661262352E-4</v>
      </c>
      <c r="R124" s="117">
        <f t="shared" ref="R124:V124" si="43">R125+R128+R130+R139</f>
        <v>1.1631470879504089E-3</v>
      </c>
      <c r="S124" s="117">
        <f t="shared" si="43"/>
        <v>1.581340486200738E-3</v>
      </c>
      <c r="T124" s="117">
        <f t="shared" si="43"/>
        <v>2.6951488021963173E-3</v>
      </c>
      <c r="U124" s="117">
        <f t="shared" si="43"/>
        <v>2.7039383730728278E-3</v>
      </c>
      <c r="V124" s="117">
        <f t="shared" si="43"/>
        <v>1.9025523819417038E-3</v>
      </c>
      <c r="W124" s="117">
        <f t="shared" ref="W124" si="44">W125+W128+W130+W139</f>
        <v>1.9853333826263578E-3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8.2934846686403966E-4</v>
      </c>
      <c r="D139" s="122">
        <v>1.567281274552993E-3</v>
      </c>
      <c r="E139" s="122">
        <v>1.1941387777983218E-3</v>
      </c>
      <c r="F139" s="122">
        <v>1.8285885595718124E-3</v>
      </c>
      <c r="G139" s="122">
        <v>1.7085911042899391E-3</v>
      </c>
      <c r="H139" s="122">
        <v>2.4333451808442267E-3</v>
      </c>
      <c r="I139" s="122">
        <v>3.0384094593348672E-3</v>
      </c>
      <c r="J139" s="122">
        <v>2.2645498172051085E-3</v>
      </c>
      <c r="K139" s="122">
        <v>2.0112554077615307E-3</v>
      </c>
      <c r="L139" s="122">
        <v>2.4927168196824728E-3</v>
      </c>
      <c r="M139" s="122">
        <v>4.00277629092783E-3</v>
      </c>
      <c r="N139" s="122">
        <v>2.4236012003145931E-3</v>
      </c>
      <c r="O139" s="122">
        <v>1.9194157306624212E-3</v>
      </c>
      <c r="P139" s="122">
        <v>1.8293702262007874E-3</v>
      </c>
      <c r="Q139" s="122">
        <v>5.8634689661262352E-4</v>
      </c>
      <c r="R139" s="122">
        <v>1.1631470879504089E-3</v>
      </c>
      <c r="S139" s="122">
        <v>1.581340486200738E-3</v>
      </c>
      <c r="T139" s="122">
        <v>2.6951488021963173E-3</v>
      </c>
      <c r="U139" s="122">
        <v>2.7039383730728278E-3</v>
      </c>
      <c r="V139" s="122">
        <v>1.9025523819417038E-3</v>
      </c>
      <c r="W139" s="122">
        <v>1.9853333826263578E-3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8.2934846686403966E-4</v>
      </c>
      <c r="D140" s="98">
        <v>1.567281274552993E-3</v>
      </c>
      <c r="E140" s="98">
        <v>1.1941387777983218E-3</v>
      </c>
      <c r="F140" s="98">
        <v>1.8285885595718124E-3</v>
      </c>
      <c r="G140" s="98">
        <v>1.7085911042899391E-3</v>
      </c>
      <c r="H140" s="98">
        <v>2.4333451808442267E-3</v>
      </c>
      <c r="I140" s="98">
        <v>3.0384094593348672E-3</v>
      </c>
      <c r="J140" s="98">
        <v>2.2645498172051085E-3</v>
      </c>
      <c r="K140" s="98">
        <v>2.0112554077615307E-3</v>
      </c>
      <c r="L140" s="98">
        <v>2.4927168196824728E-3</v>
      </c>
      <c r="M140" s="98">
        <v>4.00277629092783E-3</v>
      </c>
      <c r="N140" s="98">
        <v>2.4236012003145931E-3</v>
      </c>
      <c r="O140" s="98">
        <v>1.9194157306624212E-3</v>
      </c>
      <c r="P140" s="98">
        <v>1.8293702262007874E-3</v>
      </c>
      <c r="Q140" s="98">
        <v>5.8634689661262352E-4</v>
      </c>
      <c r="R140" s="98">
        <v>1.1631470879504089E-3</v>
      </c>
      <c r="S140" s="98">
        <v>1.581340486200738E-3</v>
      </c>
      <c r="T140" s="98">
        <v>2.6951488021963173E-3</v>
      </c>
      <c r="U140" s="98">
        <v>2.7039383730728278E-3</v>
      </c>
      <c r="V140" s="98">
        <v>1.9025523819417038E-3</v>
      </c>
      <c r="W140" s="98">
        <v>1.9853333826263578E-3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4.3237991826699303E-2</v>
      </c>
      <c r="D143" s="117">
        <f t="shared" si="49"/>
        <v>9.6086804627625644E-2</v>
      </c>
      <c r="E143" s="117">
        <f t="shared" si="49"/>
        <v>0.18947797871978045</v>
      </c>
      <c r="F143" s="117">
        <f t="shared" si="49"/>
        <v>0.27184931659984241</v>
      </c>
      <c r="G143" s="117">
        <f t="shared" si="49"/>
        <v>0.16275206693147309</v>
      </c>
      <c r="H143" s="117">
        <f t="shared" si="49"/>
        <v>6.0928444865288998E-2</v>
      </c>
      <c r="I143" s="117">
        <f t="shared" si="49"/>
        <v>3.7459678927297242E-2</v>
      </c>
      <c r="J143" s="117">
        <f t="shared" si="49"/>
        <v>3.1175625252760956E-2</v>
      </c>
      <c r="K143" s="117">
        <f t="shared" si="49"/>
        <v>9.3500514993546821E-2</v>
      </c>
      <c r="L143" s="117">
        <f t="shared" si="49"/>
        <v>0.12616704816431368</v>
      </c>
      <c r="M143" s="117">
        <f t="shared" si="49"/>
        <v>0.25374091225231626</v>
      </c>
      <c r="N143" s="117">
        <f t="shared" si="49"/>
        <v>0.17747830455853639</v>
      </c>
      <c r="O143" s="117">
        <f t="shared" si="49"/>
        <v>0.16216303264917326</v>
      </c>
      <c r="P143" s="117">
        <f t="shared" si="49"/>
        <v>0.498316133179456</v>
      </c>
      <c r="Q143" s="117">
        <f t="shared" si="49"/>
        <v>0.29164150413801493</v>
      </c>
      <c r="R143" s="117">
        <f t="shared" ref="R143:V143" si="50">R144+R146+R148+R157</f>
        <v>0.33996642448189429</v>
      </c>
      <c r="S143" s="117">
        <f t="shared" si="50"/>
        <v>0.3090652302398405</v>
      </c>
      <c r="T143" s="117">
        <f t="shared" si="50"/>
        <v>0.40867932308724936</v>
      </c>
      <c r="U143" s="117">
        <f t="shared" si="50"/>
        <v>0.52854459144303023</v>
      </c>
      <c r="V143" s="117">
        <f t="shared" si="50"/>
        <v>0.43956799817590847</v>
      </c>
      <c r="W143" s="117">
        <f t="shared" ref="W143" si="51">W144+W146+W148+W157</f>
        <v>0.44974934368940311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3.9340054032438315E-2</v>
      </c>
      <c r="D148" s="122">
        <v>8.7343024885382634E-2</v>
      </c>
      <c r="E148" s="122">
        <v>0.18065972312988515</v>
      </c>
      <c r="F148" s="122">
        <v>0.26316352094187628</v>
      </c>
      <c r="G148" s="122">
        <v>0.15492851819077705</v>
      </c>
      <c r="H148" s="122">
        <v>5.503226231170491E-2</v>
      </c>
      <c r="I148" s="122">
        <v>3.0370056855515883E-2</v>
      </c>
      <c r="J148" s="122">
        <v>2.578755844630742E-2</v>
      </c>
      <c r="K148" s="122">
        <v>8.2103401016231481E-2</v>
      </c>
      <c r="L148" s="122">
        <v>0.11499002758573743</v>
      </c>
      <c r="M148" s="122">
        <v>0.23644891867550802</v>
      </c>
      <c r="N148" s="122">
        <v>0.16382535113009752</v>
      </c>
      <c r="O148" s="122">
        <v>0.14640782852665254</v>
      </c>
      <c r="P148" s="122">
        <v>0.44012473741268809</v>
      </c>
      <c r="Q148" s="122">
        <v>0.24992711063614545</v>
      </c>
      <c r="R148" s="122">
        <v>0.2913826653467349</v>
      </c>
      <c r="S148" s="122">
        <v>0.26680829835858744</v>
      </c>
      <c r="T148" s="122">
        <v>0.36094910720319201</v>
      </c>
      <c r="U148" s="122">
        <v>0.47086057281747656</v>
      </c>
      <c r="V148" s="122">
        <v>0.3992684795402342</v>
      </c>
      <c r="W148" s="122">
        <v>0.38874546338688409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3.9340054032438315E-2</v>
      </c>
      <c r="D149" s="98">
        <v>8.7343024885382634E-2</v>
      </c>
      <c r="E149" s="98">
        <v>0.18065972312988515</v>
      </c>
      <c r="F149" s="98">
        <v>0.26316352094187628</v>
      </c>
      <c r="G149" s="98">
        <v>0.15492851819077705</v>
      </c>
      <c r="H149" s="98">
        <v>5.503226231170491E-2</v>
      </c>
      <c r="I149" s="98">
        <v>3.0370056855515883E-2</v>
      </c>
      <c r="J149" s="98">
        <v>2.578755844630742E-2</v>
      </c>
      <c r="K149" s="98">
        <v>8.2103401016231481E-2</v>
      </c>
      <c r="L149" s="98">
        <v>0.11499002758573743</v>
      </c>
      <c r="M149" s="98">
        <v>0.23624682675173356</v>
      </c>
      <c r="N149" s="98">
        <v>0.16382535113009752</v>
      </c>
      <c r="O149" s="98">
        <v>0.1462437623958675</v>
      </c>
      <c r="P149" s="98">
        <v>0.43980137929372648</v>
      </c>
      <c r="Q149" s="98">
        <v>0.24977359151076023</v>
      </c>
      <c r="R149" s="98">
        <v>0.29098774898657265</v>
      </c>
      <c r="S149" s="98">
        <v>0.26641725707345548</v>
      </c>
      <c r="T149" s="98">
        <v>0.36060177133557464</v>
      </c>
      <c r="U149" s="98">
        <v>0.47050331076393348</v>
      </c>
      <c r="V149" s="98">
        <v>0.39898212249913423</v>
      </c>
      <c r="W149" s="98">
        <v>0.38827774462903614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2.0209192377445624E-4</v>
      </c>
      <c r="N150" s="98">
        <v>0</v>
      </c>
      <c r="O150" s="98">
        <v>1.6406613078503865E-4</v>
      </c>
      <c r="P150" s="98">
        <v>3.2335811896160271E-4</v>
      </c>
      <c r="Q150" s="98">
        <v>1.5351912538521793E-4</v>
      </c>
      <c r="R150" s="98">
        <v>3.9491636016228198E-4</v>
      </c>
      <c r="S150" s="98">
        <v>3.9104128513197149E-4</v>
      </c>
      <c r="T150" s="98">
        <v>3.4733586761736965E-4</v>
      </c>
      <c r="U150" s="98">
        <v>3.572620535430913E-4</v>
      </c>
      <c r="V150" s="98">
        <v>2.8635704109999607E-4</v>
      </c>
      <c r="W150" s="98">
        <v>4.6771875784796537E-4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2.0209192377445624E-4</v>
      </c>
      <c r="N151" s="101">
        <v>0</v>
      </c>
      <c r="O151" s="101">
        <v>1.6406613078503865E-4</v>
      </c>
      <c r="P151" s="101">
        <v>3.2335811896160271E-4</v>
      </c>
      <c r="Q151" s="101">
        <v>1.5351912538521793E-4</v>
      </c>
      <c r="R151" s="101">
        <v>3.9491636016228198E-4</v>
      </c>
      <c r="S151" s="101">
        <v>3.9104128513197149E-4</v>
      </c>
      <c r="T151" s="101">
        <v>3.4733586761736965E-4</v>
      </c>
      <c r="U151" s="101">
        <v>3.572620535430913E-4</v>
      </c>
      <c r="V151" s="101">
        <v>2.8635704109999607E-4</v>
      </c>
      <c r="W151" s="101">
        <v>4.6771875784796537E-4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3.8979377942609857E-3</v>
      </c>
      <c r="D157" s="122">
        <v>8.743779742243012E-3</v>
      </c>
      <c r="E157" s="122">
        <v>8.8182555898952998E-3</v>
      </c>
      <c r="F157" s="122">
        <v>8.6857956579661083E-3</v>
      </c>
      <c r="G157" s="122">
        <v>7.8235487406960371E-3</v>
      </c>
      <c r="H157" s="122">
        <v>5.8961825535840881E-3</v>
      </c>
      <c r="I157" s="122">
        <v>7.0896220717813581E-3</v>
      </c>
      <c r="J157" s="122">
        <v>5.3880668064535345E-3</v>
      </c>
      <c r="K157" s="122">
        <v>1.1397113977315344E-2</v>
      </c>
      <c r="L157" s="122">
        <v>1.117702057857625E-2</v>
      </c>
      <c r="M157" s="122">
        <v>1.7291993576808225E-2</v>
      </c>
      <c r="N157" s="122">
        <v>1.3652953428438875E-2</v>
      </c>
      <c r="O157" s="122">
        <v>1.5755204122520707E-2</v>
      </c>
      <c r="P157" s="122">
        <v>5.8191395766767906E-2</v>
      </c>
      <c r="Q157" s="122">
        <v>4.17143935018695E-2</v>
      </c>
      <c r="R157" s="122">
        <v>4.8583759135159395E-2</v>
      </c>
      <c r="S157" s="122">
        <v>4.2256931881253061E-2</v>
      </c>
      <c r="T157" s="122">
        <v>4.7730215884057348E-2</v>
      </c>
      <c r="U157" s="122">
        <v>5.7684018625553654E-2</v>
      </c>
      <c r="V157" s="122">
        <v>4.029951863567427E-2</v>
      </c>
      <c r="W157" s="122">
        <v>6.1003880302518999E-2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3.8979377942609857E-3</v>
      </c>
      <c r="D158" s="98">
        <v>8.743779742243012E-3</v>
      </c>
      <c r="E158" s="98">
        <v>8.8182555898952998E-3</v>
      </c>
      <c r="F158" s="98">
        <v>8.6857956579661083E-3</v>
      </c>
      <c r="G158" s="98">
        <v>7.8235487406960371E-3</v>
      </c>
      <c r="H158" s="98">
        <v>5.8961825535840881E-3</v>
      </c>
      <c r="I158" s="98">
        <v>7.0896220717813581E-3</v>
      </c>
      <c r="J158" s="98">
        <v>5.3880668064535345E-3</v>
      </c>
      <c r="K158" s="98">
        <v>1.1397113977315344E-2</v>
      </c>
      <c r="L158" s="98">
        <v>1.117702057857625E-2</v>
      </c>
      <c r="M158" s="98">
        <v>1.7291993576808225E-2</v>
      </c>
      <c r="N158" s="98">
        <v>1.3652953428438875E-2</v>
      </c>
      <c r="O158" s="98">
        <v>1.5755204122520707E-2</v>
      </c>
      <c r="P158" s="98">
        <v>5.8191395766767906E-2</v>
      </c>
      <c r="Q158" s="98">
        <v>4.17143935018695E-2</v>
      </c>
      <c r="R158" s="98">
        <v>4.8583759135159395E-2</v>
      </c>
      <c r="S158" s="98">
        <v>4.2256931881253061E-2</v>
      </c>
      <c r="T158" s="98">
        <v>4.7730215884057348E-2</v>
      </c>
      <c r="U158" s="98">
        <v>5.7684018625553654E-2</v>
      </c>
      <c r="V158" s="98">
        <v>4.029951863567427E-2</v>
      </c>
      <c r="W158" s="98">
        <v>6.1003880302518999E-2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0.44221544702035032</v>
      </c>
      <c r="D161" s="117">
        <f t="shared" si="54"/>
        <v>0.51989781321788053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0.13370976450178693</v>
      </c>
      <c r="J161" s="117">
        <f t="shared" si="54"/>
        <v>0.29550003196592278</v>
      </c>
      <c r="K161" s="117">
        <f t="shared" si="54"/>
        <v>0.27768469217865077</v>
      </c>
      <c r="L161" s="117">
        <f t="shared" si="54"/>
        <v>0.31261894946119773</v>
      </c>
      <c r="M161" s="117">
        <f t="shared" si="54"/>
        <v>0.2526661332454378</v>
      </c>
      <c r="N161" s="117">
        <f t="shared" si="54"/>
        <v>0.38728388616805109</v>
      </c>
      <c r="O161" s="117">
        <f t="shared" si="54"/>
        <v>0.37951424212819906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2.4782316623289773E-2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0.4019920463774444</v>
      </c>
      <c r="D166" s="122">
        <v>0.47246693254061894</v>
      </c>
      <c r="E166" s="122">
        <v>0</v>
      </c>
      <c r="F166" s="122">
        <v>0</v>
      </c>
      <c r="G166" s="122">
        <v>0</v>
      </c>
      <c r="H166" s="122">
        <v>0</v>
      </c>
      <c r="I166" s="122">
        <v>0.10838968567399636</v>
      </c>
      <c r="J166" s="122">
        <v>0.24396200164332374</v>
      </c>
      <c r="K166" s="122">
        <v>0.24391236178998837</v>
      </c>
      <c r="L166" s="122">
        <v>0.2848774235647315</v>
      </c>
      <c r="M166" s="122">
        <v>0.23545419519444813</v>
      </c>
      <c r="N166" s="122">
        <v>0.35739280469750445</v>
      </c>
      <c r="O166" s="122">
        <v>0.34264546496839171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2.1443346843418171E-2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0.4019920463774444</v>
      </c>
      <c r="D167" s="98">
        <v>0.47246693254061894</v>
      </c>
      <c r="E167" s="98">
        <v>0</v>
      </c>
      <c r="F167" s="98">
        <v>0</v>
      </c>
      <c r="G167" s="98">
        <v>0</v>
      </c>
      <c r="H167" s="98">
        <v>0</v>
      </c>
      <c r="I167" s="98">
        <v>0.10838968567399636</v>
      </c>
      <c r="J167" s="98">
        <v>0.24376541097358523</v>
      </c>
      <c r="K167" s="98">
        <v>0.24369544505454693</v>
      </c>
      <c r="L167" s="98">
        <v>0.28466420162335893</v>
      </c>
      <c r="M167" s="98">
        <v>0.23525210327067367</v>
      </c>
      <c r="N167" s="98">
        <v>0.35739280469750445</v>
      </c>
      <c r="O167" s="98">
        <v>0.3424813988376067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2.1443346843418171E-2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1.9659066973851195E-4</v>
      </c>
      <c r="K168" s="98">
        <v>2.1691673544143192E-4</v>
      </c>
      <c r="L168" s="98">
        <v>2.1322194137258604E-4</v>
      </c>
      <c r="M168" s="98">
        <v>2.0209192377445624E-4</v>
      </c>
      <c r="N168" s="98">
        <v>0</v>
      </c>
      <c r="O168" s="98">
        <v>1.6406613078503865E-4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1.9659066973851195E-4</v>
      </c>
      <c r="K169" s="101">
        <v>2.1691673544143192E-4</v>
      </c>
      <c r="L169" s="101">
        <v>2.1322194137258604E-4</v>
      </c>
      <c r="M169" s="101">
        <v>2.0209192377445624E-4</v>
      </c>
      <c r="N169" s="101">
        <v>0</v>
      </c>
      <c r="O169" s="101">
        <v>1.6406613078503865E-4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4.0223400642905915E-2</v>
      </c>
      <c r="D175" s="122">
        <v>4.743088067726163E-2</v>
      </c>
      <c r="E175" s="122">
        <v>0</v>
      </c>
      <c r="F175" s="122">
        <v>0</v>
      </c>
      <c r="G175" s="122">
        <v>0</v>
      </c>
      <c r="H175" s="122">
        <v>0</v>
      </c>
      <c r="I175" s="122">
        <v>2.5320078827790565E-2</v>
      </c>
      <c r="J175" s="122">
        <v>5.1538030322599029E-2</v>
      </c>
      <c r="K175" s="122">
        <v>3.3772330388662376E-2</v>
      </c>
      <c r="L175" s="122">
        <v>2.7741525896466227E-2</v>
      </c>
      <c r="M175" s="122">
        <v>1.7211938050989667E-2</v>
      </c>
      <c r="N175" s="122">
        <v>2.9891081470546647E-2</v>
      </c>
      <c r="O175" s="122">
        <v>3.6868777159807346E-2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3.338969779871602E-3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4.0223400642905915E-2</v>
      </c>
      <c r="D176" s="98">
        <v>4.743088067726163E-2</v>
      </c>
      <c r="E176" s="98">
        <v>0</v>
      </c>
      <c r="F176" s="98">
        <v>0</v>
      </c>
      <c r="G176" s="98">
        <v>0</v>
      </c>
      <c r="H176" s="98">
        <v>0</v>
      </c>
      <c r="I176" s="98">
        <v>2.5320078827790565E-2</v>
      </c>
      <c r="J176" s="98">
        <v>5.1538030322599029E-2</v>
      </c>
      <c r="K176" s="98">
        <v>3.3772330388662376E-2</v>
      </c>
      <c r="L176" s="98">
        <v>2.7741525896466227E-2</v>
      </c>
      <c r="M176" s="98">
        <v>1.7211938050989667E-2</v>
      </c>
      <c r="N176" s="98">
        <v>2.9891081470546647E-2</v>
      </c>
      <c r="O176" s="98">
        <v>3.6868777159807346E-2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3.338969779871602E-3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19329.86777676153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14819.902626724288</v>
      </c>
      <c r="I3" s="117">
        <f t="shared" si="0"/>
        <v>11803.182362893354</v>
      </c>
      <c r="J3" s="117">
        <f t="shared" si="0"/>
        <v>14542.81210264597</v>
      </c>
      <c r="K3" s="117">
        <f t="shared" si="0"/>
        <v>22308.889081177393</v>
      </c>
      <c r="L3" s="117">
        <f t="shared" si="0"/>
        <v>13564.672377210793</v>
      </c>
      <c r="M3" s="117">
        <f t="shared" si="0"/>
        <v>11878.555785198598</v>
      </c>
      <c r="N3" s="117">
        <f t="shared" si="0"/>
        <v>12559.364844447855</v>
      </c>
      <c r="O3" s="117">
        <f t="shared" si="0"/>
        <v>14776.080061634488</v>
      </c>
      <c r="P3" s="117">
        <f t="shared" si="0"/>
        <v>10768.380763840989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7717.8406786538599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17239.062058484473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12392.002355570115</v>
      </c>
      <c r="I4" s="122">
        <f t="shared" si="3"/>
        <v>9417.5956647769926</v>
      </c>
      <c r="J4" s="122">
        <f t="shared" si="3"/>
        <v>12312.646437630003</v>
      </c>
      <c r="K4" s="122">
        <f t="shared" si="3"/>
        <v>20013.01203353977</v>
      </c>
      <c r="L4" s="122">
        <f t="shared" si="3"/>
        <v>11271.250690367868</v>
      </c>
      <c r="M4" s="122">
        <f t="shared" si="3"/>
        <v>9646.329264584052</v>
      </c>
      <c r="N4" s="122">
        <f t="shared" si="3"/>
        <v>10237.209565288362</v>
      </c>
      <c r="O4" s="122">
        <f t="shared" si="3"/>
        <v>12523.107856490744</v>
      </c>
      <c r="P4" s="122">
        <f t="shared" si="3"/>
        <v>8467.5495885894907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5715.2402161734308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17133.168902306148</v>
      </c>
      <c r="D5" s="98">
        <v>0</v>
      </c>
      <c r="E5" s="98">
        <v>0</v>
      </c>
      <c r="F5" s="98">
        <v>0</v>
      </c>
      <c r="G5" s="98">
        <v>0</v>
      </c>
      <c r="H5" s="98">
        <v>12319.025557761885</v>
      </c>
      <c r="I5" s="98">
        <v>9362.4403988315862</v>
      </c>
      <c r="J5" s="98">
        <v>12239.855732330914</v>
      </c>
      <c r="K5" s="98">
        <v>19895.072072149807</v>
      </c>
      <c r="L5" s="98">
        <v>11205.159262628958</v>
      </c>
      <c r="M5" s="98">
        <v>9590.0225861105173</v>
      </c>
      <c r="N5" s="98">
        <v>10177.457018049945</v>
      </c>
      <c r="O5" s="98">
        <v>12450.090485671904</v>
      </c>
      <c r="P5" s="98">
        <v>8418.1583121697422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5677.96233334099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105.89315617832571</v>
      </c>
      <c r="D6" s="98">
        <v>0</v>
      </c>
      <c r="E6" s="98">
        <v>0</v>
      </c>
      <c r="F6" s="98">
        <v>0</v>
      </c>
      <c r="G6" s="98">
        <v>0</v>
      </c>
      <c r="H6" s="98">
        <v>72.976797808230486</v>
      </c>
      <c r="I6" s="98">
        <v>55.155265945406327</v>
      </c>
      <c r="J6" s="98">
        <v>72.790705299089339</v>
      </c>
      <c r="K6" s="98">
        <v>117.93996138996368</v>
      </c>
      <c r="L6" s="98">
        <v>66.091427738908578</v>
      </c>
      <c r="M6" s="98">
        <v>56.306678473535349</v>
      </c>
      <c r="N6" s="98">
        <v>59.752547238417577</v>
      </c>
      <c r="O6" s="98">
        <v>73.017370818839865</v>
      </c>
      <c r="P6" s="98">
        <v>49.391276419747747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37.277882832440952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4.9430265384444008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39.52839203612217</v>
      </c>
      <c r="I7" s="122">
        <f t="shared" si="6"/>
        <v>11.044373930258624</v>
      </c>
      <c r="J7" s="122">
        <f t="shared" si="6"/>
        <v>9.1607970842135256</v>
      </c>
      <c r="K7" s="122">
        <f t="shared" si="6"/>
        <v>2.5777552334537885</v>
      </c>
      <c r="L7" s="122">
        <f t="shared" si="6"/>
        <v>13.296138754168091</v>
      </c>
      <c r="M7" s="122">
        <f t="shared" si="6"/>
        <v>2.1425939282402986</v>
      </c>
      <c r="N7" s="122">
        <f t="shared" si="6"/>
        <v>12.563271208498801</v>
      </c>
      <c r="O7" s="122">
        <f t="shared" si="6"/>
        <v>18.326397910862422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32.307122776303373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4.9430265384444008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39.52839203612217</v>
      </c>
      <c r="I8" s="98">
        <f>IF(RES_hhdet_in_fec!I8=0,0,RES_hhdet_in_fec!I8*1000*11630/RES_hhdet_in_new!I5)</f>
        <v>11.044373930258624</v>
      </c>
      <c r="J8" s="98">
        <f>IF(RES_hhdet_in_fec!J8=0,0,RES_hhdet_in_fec!J8*1000*11630/RES_hhdet_in_new!J5)</f>
        <v>9.1607970842135256</v>
      </c>
      <c r="K8" s="98">
        <f>IF(RES_hhdet_in_fec!K8=0,0,RES_hhdet_in_fec!K8*1000*11630/RES_hhdet_in_new!K5)</f>
        <v>2.5777552334537885</v>
      </c>
      <c r="L8" s="98">
        <f>IF(RES_hhdet_in_fec!L8=0,0,RES_hhdet_in_fec!L8*1000*11630/RES_hhdet_in_new!L5)</f>
        <v>13.296138754168091</v>
      </c>
      <c r="M8" s="98">
        <f>IF(RES_hhdet_in_fec!M8=0,0,RES_hhdet_in_fec!M8*1000*11630/RES_hhdet_in_new!M5)</f>
        <v>2.1425939282402986</v>
      </c>
      <c r="N8" s="98">
        <f>IF(RES_hhdet_in_fec!N8=0,0,RES_hhdet_in_fec!N8*1000*11630/RES_hhdet_in_new!N5)</f>
        <v>12.563271208498801</v>
      </c>
      <c r="O8" s="98">
        <f>IF(RES_hhdet_in_fec!O8=0,0,RES_hhdet_in_fec!O8*1000*11630/RES_hhdet_in_new!O5)</f>
        <v>18.326397910862422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32.307122776303373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1784.0516979644701</v>
      </c>
      <c r="D9" s="122">
        <v>0</v>
      </c>
      <c r="E9" s="122">
        <v>0</v>
      </c>
      <c r="F9" s="122">
        <v>0</v>
      </c>
      <c r="G9" s="122">
        <v>0</v>
      </c>
      <c r="H9" s="122">
        <v>2060.2332127991726</v>
      </c>
      <c r="I9" s="122">
        <v>2051.9998922512359</v>
      </c>
      <c r="J9" s="122">
        <v>1940.2630313413752</v>
      </c>
      <c r="K9" s="122">
        <v>2001.7270657310457</v>
      </c>
      <c r="L9" s="122">
        <v>1991.9802199371686</v>
      </c>
      <c r="M9" s="122">
        <v>1958.053067734375</v>
      </c>
      <c r="N9" s="122">
        <v>2026.1750499872603</v>
      </c>
      <c r="O9" s="122">
        <v>1950.1556510424964</v>
      </c>
      <c r="P9" s="122">
        <v>2020.0525823944306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1683.6849034836505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1975.8457966884207</v>
      </c>
      <c r="D10" s="98">
        <v>0</v>
      </c>
      <c r="E10" s="98">
        <v>0</v>
      </c>
      <c r="F10" s="98">
        <v>0</v>
      </c>
      <c r="G10" s="98">
        <v>0</v>
      </c>
      <c r="H10" s="98">
        <v>2082.968931308259</v>
      </c>
      <c r="I10" s="98">
        <v>1666.7390562874434</v>
      </c>
      <c r="J10" s="98">
        <v>2202.8087106308717</v>
      </c>
      <c r="K10" s="98">
        <v>4020.4677116430234</v>
      </c>
      <c r="L10" s="98">
        <v>2038.4572991407733</v>
      </c>
      <c r="M10" s="98">
        <v>2020.7046448667845</v>
      </c>
      <c r="N10" s="98">
        <v>2066.1154417055832</v>
      </c>
      <c r="O10" s="98">
        <v>2078.3837324017472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1990.5992653129351</v>
      </c>
      <c r="D11" s="98">
        <v>0</v>
      </c>
      <c r="E11" s="98">
        <v>0</v>
      </c>
      <c r="F11" s="98">
        <v>0</v>
      </c>
      <c r="G11" s="98">
        <v>0</v>
      </c>
      <c r="H11" s="98">
        <v>2307.2582493440705</v>
      </c>
      <c r="I11" s="98">
        <v>2305.0786666784984</v>
      </c>
      <c r="J11" s="98">
        <v>2141.9162992344695</v>
      </c>
      <c r="K11" s="98">
        <v>2302.1288907796252</v>
      </c>
      <c r="L11" s="98">
        <v>2249.8097784378601</v>
      </c>
      <c r="M11" s="98">
        <v>2189.4776392409108</v>
      </c>
      <c r="N11" s="98">
        <v>2146.39659179414</v>
      </c>
      <c r="O11" s="98">
        <v>2056.8430521149253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1685.6704874017498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1786.8217992338602</v>
      </c>
      <c r="L12" s="98">
        <v>1754.0510227088789</v>
      </c>
      <c r="M12" s="98">
        <v>1710.6105394242907</v>
      </c>
      <c r="N12" s="98">
        <v>0</v>
      </c>
      <c r="O12" s="98">
        <v>1618.4805226906985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954.90726994819465</v>
      </c>
      <c r="L13" s="101">
        <v>938.64210852520705</v>
      </c>
      <c r="M13" s="101">
        <v>889.64572888913619</v>
      </c>
      <c r="N13" s="101">
        <v>0</v>
      </c>
      <c r="O13" s="101">
        <v>722.24921106285706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831.91452928566571</v>
      </c>
      <c r="L14" s="104">
        <v>815.40891418367187</v>
      </c>
      <c r="M14" s="104">
        <v>820.96481053515458</v>
      </c>
      <c r="N14" s="104">
        <v>0</v>
      </c>
      <c r="O14" s="104">
        <v>896.23131162784136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1776.708344602949</v>
      </c>
      <c r="D15" s="101">
        <v>0</v>
      </c>
      <c r="E15" s="101">
        <v>0</v>
      </c>
      <c r="F15" s="101">
        <v>0</v>
      </c>
      <c r="G15" s="101">
        <v>0</v>
      </c>
      <c r="H15" s="101">
        <v>2039.7975942491894</v>
      </c>
      <c r="I15" s="101">
        <v>2075.1202919785765</v>
      </c>
      <c r="J15" s="101">
        <v>1962.7477982630155</v>
      </c>
      <c r="K15" s="101">
        <v>2048.7494664490614</v>
      </c>
      <c r="L15" s="101">
        <v>2002.3588082636122</v>
      </c>
      <c r="M15" s="101">
        <v>1954.4248892099108</v>
      </c>
      <c r="N15" s="101">
        <v>2025.8731038098388</v>
      </c>
      <c r="O15" s="101">
        <v>1992.6711636184782</v>
      </c>
      <c r="P15" s="101">
        <v>2020.0525823944306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1726.2822387798328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1437.0467405473032</v>
      </c>
      <c r="D16" s="104">
        <v>0</v>
      </c>
      <c r="E16" s="104">
        <v>0</v>
      </c>
      <c r="F16" s="104">
        <v>0</v>
      </c>
      <c r="G16" s="104">
        <v>0</v>
      </c>
      <c r="H16" s="104">
        <v>1660.6990881353991</v>
      </c>
      <c r="I16" s="104">
        <v>1708.1864580236456</v>
      </c>
      <c r="J16" s="104">
        <v>1587.5611207270722</v>
      </c>
      <c r="K16" s="104">
        <v>1667.2217174416667</v>
      </c>
      <c r="L16" s="104">
        <v>1632.87123504185</v>
      </c>
      <c r="M16" s="104">
        <v>1590.9500039416744</v>
      </c>
      <c r="N16" s="104">
        <v>1661.1113309193388</v>
      </c>
      <c r="O16" s="104">
        <v>1607.0841833716302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1492.5817817768245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752.25373096113105</v>
      </c>
      <c r="D17" s="98">
        <v>0</v>
      </c>
      <c r="E17" s="98">
        <v>0</v>
      </c>
      <c r="F17" s="98">
        <v>0</v>
      </c>
      <c r="G17" s="98">
        <v>0</v>
      </c>
      <c r="H17" s="98">
        <v>874.70634553460422</v>
      </c>
      <c r="I17" s="98">
        <v>939.76884764253123</v>
      </c>
      <c r="J17" s="98">
        <v>793.74912408237276</v>
      </c>
      <c r="K17" s="98">
        <v>850.80693877004353</v>
      </c>
      <c r="L17" s="98">
        <v>835.68694400971958</v>
      </c>
      <c r="M17" s="98">
        <v>793.97827166537957</v>
      </c>
      <c r="N17" s="98">
        <v>840.17905811338585</v>
      </c>
      <c r="O17" s="98">
        <v>699.87582837334764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701.88452725105219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684.79300958617182</v>
      </c>
      <c r="D18" s="98">
        <v>0</v>
      </c>
      <c r="E18" s="98">
        <v>0</v>
      </c>
      <c r="F18" s="98">
        <v>0</v>
      </c>
      <c r="G18" s="98">
        <v>0</v>
      </c>
      <c r="H18" s="98">
        <v>785.99274260079483</v>
      </c>
      <c r="I18" s="98">
        <v>768.4176103811144</v>
      </c>
      <c r="J18" s="98">
        <v>793.81199664469966</v>
      </c>
      <c r="K18" s="98">
        <v>816.41477867162303</v>
      </c>
      <c r="L18" s="98">
        <v>797.18429103213077</v>
      </c>
      <c r="M18" s="98">
        <v>796.97173227629469</v>
      </c>
      <c r="N18" s="98">
        <v>820.93227280595283</v>
      </c>
      <c r="O18" s="98">
        <v>907.20835499828229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790.69725452577245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301.81099377414245</v>
      </c>
      <c r="D19" s="122">
        <v>0</v>
      </c>
      <c r="E19" s="122">
        <v>0</v>
      </c>
      <c r="F19" s="122">
        <v>0</v>
      </c>
      <c r="G19" s="122">
        <v>0</v>
      </c>
      <c r="H19" s="122">
        <v>328.13866631887788</v>
      </c>
      <c r="I19" s="122">
        <v>322.54243193486496</v>
      </c>
      <c r="J19" s="122">
        <v>280.74183659037743</v>
      </c>
      <c r="K19" s="122">
        <v>291.57222667312175</v>
      </c>
      <c r="L19" s="122">
        <v>288.14532815158901</v>
      </c>
      <c r="M19" s="122">
        <v>272.03085895193044</v>
      </c>
      <c r="N19" s="122">
        <v>283.41695796373494</v>
      </c>
      <c r="O19" s="122">
        <v>284.49015619038386</v>
      </c>
      <c r="P19" s="122">
        <v>280.7785928570691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286.60843622047605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365.0944122486527</v>
      </c>
      <c r="D21" s="98">
        <v>0</v>
      </c>
      <c r="E21" s="98">
        <v>0</v>
      </c>
      <c r="F21" s="98">
        <v>0</v>
      </c>
      <c r="G21" s="98">
        <v>0</v>
      </c>
      <c r="H21" s="98">
        <v>412.00122936802023</v>
      </c>
      <c r="I21" s="98">
        <v>405.3223011059975</v>
      </c>
      <c r="J21" s="98">
        <v>343.75737247407392</v>
      </c>
      <c r="K21" s="98">
        <v>368.91313900656121</v>
      </c>
      <c r="L21" s="98">
        <v>353.98054230391432</v>
      </c>
      <c r="M21" s="98">
        <v>352.41911348193594</v>
      </c>
      <c r="N21" s="98">
        <v>355.63790578074077</v>
      </c>
      <c r="O21" s="98">
        <v>352.06750943945912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397.26371933005919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298.69166322703165</v>
      </c>
      <c r="D22" s="33">
        <v>0</v>
      </c>
      <c r="E22" s="33">
        <v>0</v>
      </c>
      <c r="F22" s="33">
        <v>0</v>
      </c>
      <c r="G22" s="33">
        <v>0</v>
      </c>
      <c r="H22" s="33">
        <v>321.97926903278267</v>
      </c>
      <c r="I22" s="33">
        <v>315.26407563994456</v>
      </c>
      <c r="J22" s="33">
        <v>275.47881505833129</v>
      </c>
      <c r="K22" s="33">
        <v>284.72774932593546</v>
      </c>
      <c r="L22" s="33">
        <v>283.31314090034374</v>
      </c>
      <c r="M22" s="33">
        <v>265.81861782908112</v>
      </c>
      <c r="N22" s="33">
        <v>278.31900870606393</v>
      </c>
      <c r="O22" s="33">
        <v>279.40848186954315</v>
      </c>
      <c r="P22" s="33">
        <v>280.7785928570691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280.05647866793498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21545.988286077551</v>
      </c>
      <c r="D24" s="117">
        <f t="shared" si="7"/>
        <v>25175.211914744821</v>
      </c>
      <c r="E24" s="117">
        <f t="shared" si="7"/>
        <v>16478.348953090619</v>
      </c>
      <c r="F24" s="117">
        <f t="shared" si="7"/>
        <v>15763.838619639249</v>
      </c>
      <c r="G24" s="117">
        <f t="shared" si="7"/>
        <v>19953.922253911889</v>
      </c>
      <c r="H24" s="117">
        <f t="shared" si="7"/>
        <v>17951.677018130675</v>
      </c>
      <c r="I24" s="117">
        <f t="shared" si="7"/>
        <v>15889.067845919437</v>
      </c>
      <c r="J24" s="117">
        <f t="shared" si="7"/>
        <v>16344.776726646445</v>
      </c>
      <c r="K24" s="117">
        <f t="shared" si="7"/>
        <v>15966.722839968637</v>
      </c>
      <c r="L24" s="117">
        <f t="shared" si="7"/>
        <v>17711.968941062023</v>
      </c>
      <c r="M24" s="117">
        <f t="shared" si="7"/>
        <v>13804.724474778752</v>
      </c>
      <c r="N24" s="117">
        <f t="shared" si="7"/>
        <v>13952.111762010751</v>
      </c>
      <c r="O24" s="117">
        <f t="shared" si="7"/>
        <v>14375.861824491418</v>
      </c>
      <c r="P24" s="117">
        <f t="shared" si="7"/>
        <v>11321.698458869507</v>
      </c>
      <c r="Q24" s="117">
        <f t="shared" si="7"/>
        <v>11049.729915197937</v>
      </c>
      <c r="R24" s="117">
        <f t="shared" ref="R24:V24" si="8">R25+R28+R30+R39</f>
        <v>11103.109444328318</v>
      </c>
      <c r="S24" s="117">
        <f t="shared" si="8"/>
        <v>10780.481449356204</v>
      </c>
      <c r="T24" s="117">
        <f t="shared" si="8"/>
        <v>10080.529744860602</v>
      </c>
      <c r="U24" s="117">
        <f t="shared" si="8"/>
        <v>8993.0275637599534</v>
      </c>
      <c r="V24" s="117">
        <f t="shared" si="8"/>
        <v>9109.4179815849348</v>
      </c>
      <c r="W24" s="117">
        <f t="shared" ref="W24" si="9">W25+W28+W30+W39</f>
        <v>8689.9916289707398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19455.023775513666</v>
      </c>
      <c r="D25" s="122">
        <f t="shared" si="10"/>
        <v>23075.599860796003</v>
      </c>
      <c r="E25" s="122">
        <f t="shared" si="10"/>
        <v>14328.895595201946</v>
      </c>
      <c r="F25" s="122">
        <f t="shared" si="10"/>
        <v>13487.130903559093</v>
      </c>
      <c r="G25" s="122">
        <f t="shared" si="10"/>
        <v>17605.270348176062</v>
      </c>
      <c r="H25" s="122">
        <f t="shared" si="10"/>
        <v>15523.506031831397</v>
      </c>
      <c r="I25" s="122">
        <f t="shared" si="10"/>
        <v>13502.129171245104</v>
      </c>
      <c r="J25" s="122">
        <f t="shared" si="10"/>
        <v>14116.625802223351</v>
      </c>
      <c r="K25" s="122">
        <f t="shared" si="10"/>
        <v>13690.931110249743</v>
      </c>
      <c r="L25" s="122">
        <f t="shared" si="10"/>
        <v>15419.088702246234</v>
      </c>
      <c r="M25" s="122">
        <f t="shared" si="10"/>
        <v>11573.191483703906</v>
      </c>
      <c r="N25" s="122">
        <f t="shared" si="10"/>
        <v>11628.72044200215</v>
      </c>
      <c r="O25" s="122">
        <f t="shared" si="10"/>
        <v>12123.18764476957</v>
      </c>
      <c r="P25" s="122">
        <f t="shared" si="10"/>
        <v>9052.5541421946546</v>
      </c>
      <c r="Q25" s="122">
        <f t="shared" si="10"/>
        <v>8863.368574066908</v>
      </c>
      <c r="R25" s="122">
        <f t="shared" ref="R25:V25" si="11">SUM(R26:R27)</f>
        <v>8888.8578969401769</v>
      </c>
      <c r="S25" s="122">
        <f t="shared" si="11"/>
        <v>8609.2692305638884</v>
      </c>
      <c r="T25" s="122">
        <f t="shared" si="11"/>
        <v>7917.0829297947539</v>
      </c>
      <c r="U25" s="122">
        <f t="shared" si="11"/>
        <v>6832.9942202382072</v>
      </c>
      <c r="V25" s="122">
        <f t="shared" si="11"/>
        <v>7066.2078018888924</v>
      </c>
      <c r="W25" s="122">
        <f t="shared" ref="W25" si="12">SUM(W26:W27)</f>
        <v>6687.5227954616248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19205.266226725886</v>
      </c>
      <c r="D26" s="98">
        <v>22783.384853594362</v>
      </c>
      <c r="E26" s="98">
        <v>14148.533649134688</v>
      </c>
      <c r="F26" s="98">
        <v>13315.600063102793</v>
      </c>
      <c r="G26" s="98">
        <v>17382.442068285422</v>
      </c>
      <c r="H26" s="98">
        <v>15329.229599731401</v>
      </c>
      <c r="I26" s="98">
        <v>13333.565663515752</v>
      </c>
      <c r="J26" s="98">
        <v>13938.144042597442</v>
      </c>
      <c r="K26" s="98">
        <v>13517.695005967595</v>
      </c>
      <c r="L26" s="98">
        <v>15224.058559729619</v>
      </c>
      <c r="M26" s="98">
        <v>11425.670256555801</v>
      </c>
      <c r="N26" s="98">
        <v>11477.23024361723</v>
      </c>
      <c r="O26" s="98">
        <v>11960.336251817977</v>
      </c>
      <c r="P26" s="98">
        <v>8926.5258914607675</v>
      </c>
      <c r="Q26" s="98">
        <v>8736.6575115763826</v>
      </c>
      <c r="R26" s="98">
        <v>8760.2686858826783</v>
      </c>
      <c r="S26" s="98">
        <v>8484.0811482751105</v>
      </c>
      <c r="T26" s="98">
        <v>7801.322520995137</v>
      </c>
      <c r="U26" s="98">
        <v>6732.5210277476463</v>
      </c>
      <c r="V26" s="98">
        <v>6963.3884664794696</v>
      </c>
      <c r="W26" s="98">
        <v>6589.0588460085137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249.75754878778116</v>
      </c>
      <c r="D27" s="98">
        <v>292.21500720164056</v>
      </c>
      <c r="E27" s="98">
        <v>180.36194606725724</v>
      </c>
      <c r="F27" s="98">
        <v>171.53084045630018</v>
      </c>
      <c r="G27" s="98">
        <v>222.82827989064069</v>
      </c>
      <c r="H27" s="98">
        <v>194.27643209999647</v>
      </c>
      <c r="I27" s="98">
        <v>168.56350772935164</v>
      </c>
      <c r="J27" s="98">
        <v>178.48175962590844</v>
      </c>
      <c r="K27" s="98">
        <v>173.23610428214931</v>
      </c>
      <c r="L27" s="98">
        <v>195.030142516615</v>
      </c>
      <c r="M27" s="98">
        <v>147.52122714810517</v>
      </c>
      <c r="N27" s="98">
        <v>151.49019838491904</v>
      </c>
      <c r="O27" s="98">
        <v>162.85139295159303</v>
      </c>
      <c r="P27" s="98">
        <v>126.02825073388647</v>
      </c>
      <c r="Q27" s="98">
        <v>126.71106249052559</v>
      </c>
      <c r="R27" s="98">
        <v>128.58921105749926</v>
      </c>
      <c r="S27" s="98">
        <v>125.18808228877731</v>
      </c>
      <c r="T27" s="98">
        <v>115.76040879961668</v>
      </c>
      <c r="U27" s="98">
        <v>100.47319249056123</v>
      </c>
      <c r="V27" s="98">
        <v>102.81933540942318</v>
      </c>
      <c r="W27" s="98">
        <v>98.463949453110686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5.0064641344866638</v>
      </c>
      <c r="D28" s="122">
        <f t="shared" si="13"/>
        <v>1.5653380988852461</v>
      </c>
      <c r="E28" s="122">
        <f t="shared" si="13"/>
        <v>5.0563785780818868</v>
      </c>
      <c r="F28" s="122">
        <f t="shared" si="13"/>
        <v>2.2376444643608919</v>
      </c>
      <c r="G28" s="122">
        <f t="shared" si="13"/>
        <v>15.082343775748749</v>
      </c>
      <c r="H28" s="122">
        <f t="shared" si="13"/>
        <v>39.683995069420682</v>
      </c>
      <c r="I28" s="122">
        <f t="shared" si="13"/>
        <v>11.000291288222524</v>
      </c>
      <c r="J28" s="122">
        <f t="shared" si="13"/>
        <v>9.1876514953894386</v>
      </c>
      <c r="K28" s="122">
        <f t="shared" si="13"/>
        <v>2.4506864553729386</v>
      </c>
      <c r="L28" s="122">
        <f t="shared" si="13"/>
        <v>12.974679342897485</v>
      </c>
      <c r="M28" s="122">
        <f t="shared" si="13"/>
        <v>1.9125117305595851</v>
      </c>
      <c r="N28" s="122">
        <f t="shared" si="13"/>
        <v>12.565926729785737</v>
      </c>
      <c r="O28" s="122">
        <f t="shared" si="13"/>
        <v>18.496612132944737</v>
      </c>
      <c r="P28" s="122">
        <f t="shared" si="13"/>
        <v>10.519193182803093</v>
      </c>
      <c r="Q28" s="122">
        <f t="shared" si="13"/>
        <v>6.7024140393120941</v>
      </c>
      <c r="R28" s="122">
        <f t="shared" si="13"/>
        <v>10.352417243552985</v>
      </c>
      <c r="S28" s="122">
        <f t="shared" si="13"/>
        <v>9.6056840838229043</v>
      </c>
      <c r="T28" s="122">
        <f t="shared" si="13"/>
        <v>14.769445680768561</v>
      </c>
      <c r="U28" s="122">
        <f t="shared" si="13"/>
        <v>29.445570870944856</v>
      </c>
      <c r="V28" s="122">
        <f t="shared" si="13"/>
        <v>49.987316833483966</v>
      </c>
      <c r="W28" s="122">
        <f t="shared" si="13"/>
        <v>32.281460268904382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5.0064641344866638</v>
      </c>
      <c r="D29" s="98">
        <f>IF(RES_hhdet_in_fec!D29=0,0,RES_hhdet_in_fec!D29*1000*11630/RES_hhdet_in_new!D26)</f>
        <v>1.5653380988852461</v>
      </c>
      <c r="E29" s="98">
        <f>IF(RES_hhdet_in_fec!E29=0,0,RES_hhdet_in_fec!E29*1000*11630/RES_hhdet_in_new!E26)</f>
        <v>5.0563785780818868</v>
      </c>
      <c r="F29" s="98">
        <f>IF(RES_hhdet_in_fec!F29=0,0,RES_hhdet_in_fec!F29*1000*11630/RES_hhdet_in_new!F26)</f>
        <v>2.2376444643608919</v>
      </c>
      <c r="G29" s="98">
        <f>IF(RES_hhdet_in_fec!G29=0,0,RES_hhdet_in_fec!G29*1000*11630/RES_hhdet_in_new!G26)</f>
        <v>15.082343775748749</v>
      </c>
      <c r="H29" s="98">
        <f>IF(RES_hhdet_in_fec!H29=0,0,RES_hhdet_in_fec!H29*1000*11630/RES_hhdet_in_new!H26)</f>
        <v>39.683995069420682</v>
      </c>
      <c r="I29" s="98">
        <f>IF(RES_hhdet_in_fec!I29=0,0,RES_hhdet_in_fec!I29*1000*11630/RES_hhdet_in_new!I26)</f>
        <v>11.000291288222524</v>
      </c>
      <c r="J29" s="98">
        <f>IF(RES_hhdet_in_fec!J29=0,0,RES_hhdet_in_fec!J29*1000*11630/RES_hhdet_in_new!J26)</f>
        <v>9.1876514953894386</v>
      </c>
      <c r="K29" s="98">
        <f>IF(RES_hhdet_in_fec!K29=0,0,RES_hhdet_in_fec!K29*1000*11630/RES_hhdet_in_new!K26)</f>
        <v>2.4506864553729386</v>
      </c>
      <c r="L29" s="98">
        <f>IF(RES_hhdet_in_fec!L29=0,0,RES_hhdet_in_fec!L29*1000*11630/RES_hhdet_in_new!L26)</f>
        <v>12.974679342897485</v>
      </c>
      <c r="M29" s="98">
        <f>IF(RES_hhdet_in_fec!M29=0,0,RES_hhdet_in_fec!M29*1000*11630/RES_hhdet_in_new!M26)</f>
        <v>1.9125117305595851</v>
      </c>
      <c r="N29" s="98">
        <f>IF(RES_hhdet_in_fec!N29=0,0,RES_hhdet_in_fec!N29*1000*11630/RES_hhdet_in_new!N26)</f>
        <v>12.565926729785737</v>
      </c>
      <c r="O29" s="98">
        <f>IF(RES_hhdet_in_fec!O29=0,0,RES_hhdet_in_fec!O29*1000*11630/RES_hhdet_in_new!O26)</f>
        <v>18.496612132944737</v>
      </c>
      <c r="P29" s="98">
        <f>IF(RES_hhdet_in_fec!P29=0,0,RES_hhdet_in_fec!P29*1000*11630/RES_hhdet_in_new!P26)</f>
        <v>10.519193182803093</v>
      </c>
      <c r="Q29" s="98">
        <f>IF(RES_hhdet_in_fec!Q29=0,0,RES_hhdet_in_fec!Q29*1000*11630/RES_hhdet_in_new!Q26)</f>
        <v>6.7024140393120941</v>
      </c>
      <c r="R29" s="98">
        <f>IF(RES_hhdet_in_fec!R29=0,0,RES_hhdet_in_fec!R29*1000*11630/RES_hhdet_in_new!R26)</f>
        <v>10.352417243552985</v>
      </c>
      <c r="S29" s="98">
        <f>IF(RES_hhdet_in_fec!S29=0,0,RES_hhdet_in_fec!S29*1000*11630/RES_hhdet_in_new!S26)</f>
        <v>9.6056840838229043</v>
      </c>
      <c r="T29" s="98">
        <f>IF(RES_hhdet_in_fec!T29=0,0,RES_hhdet_in_fec!T29*1000*11630/RES_hhdet_in_new!T26)</f>
        <v>14.769445680768561</v>
      </c>
      <c r="U29" s="98">
        <f>IF(RES_hhdet_in_fec!U29=0,0,RES_hhdet_in_fec!U29*1000*11630/RES_hhdet_in_new!U26)</f>
        <v>29.445570870944856</v>
      </c>
      <c r="V29" s="98">
        <f>IF(RES_hhdet_in_fec!V29=0,0,RES_hhdet_in_fec!V29*1000*11630/RES_hhdet_in_new!V26)</f>
        <v>49.987316833483966</v>
      </c>
      <c r="W29" s="98">
        <f>IF(RES_hhdet_in_fec!W29=0,0,RES_hhdet_in_fec!W29*1000*11630/RES_hhdet_in_new!W26)</f>
        <v>32.281460268904382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1784.1828862175598</v>
      </c>
      <c r="D30" s="122">
        <v>1801.7028478101543</v>
      </c>
      <c r="E30" s="122">
        <v>1823.2089539157109</v>
      </c>
      <c r="F30" s="122">
        <v>1950.629596073225</v>
      </c>
      <c r="G30" s="122">
        <v>1996.9937501071133</v>
      </c>
      <c r="H30" s="122">
        <v>2060.3398619448344</v>
      </c>
      <c r="I30" s="122">
        <v>2053.3867013433214</v>
      </c>
      <c r="J30" s="122">
        <v>1938.2291028788666</v>
      </c>
      <c r="K30" s="122">
        <v>1981.7544764469583</v>
      </c>
      <c r="L30" s="122">
        <v>1991.7610100900811</v>
      </c>
      <c r="M30" s="122">
        <v>1957.5946148676278</v>
      </c>
      <c r="N30" s="122">
        <v>2027.1131831281</v>
      </c>
      <c r="O30" s="122">
        <v>1949.6852032949625</v>
      </c>
      <c r="P30" s="122">
        <v>1969.6108664214016</v>
      </c>
      <c r="Q30" s="122">
        <v>1881.0593814950291</v>
      </c>
      <c r="R30" s="122">
        <v>1907.0967387697833</v>
      </c>
      <c r="S30" s="122">
        <v>1868.6371910710584</v>
      </c>
      <c r="T30" s="122">
        <v>1861.1882995536716</v>
      </c>
      <c r="U30" s="122">
        <v>1850.5594774180095</v>
      </c>
      <c r="V30" s="122">
        <v>1706.3003347086733</v>
      </c>
      <c r="W30" s="122">
        <v>1683.7140738687888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1990.5992653129354</v>
      </c>
      <c r="D31" s="98">
        <v>1992.2280907064801</v>
      </c>
      <c r="E31" s="98">
        <v>1958.8602197219245</v>
      </c>
      <c r="F31" s="98">
        <v>2098.7212051095016</v>
      </c>
      <c r="G31" s="98">
        <v>2165.1548057977038</v>
      </c>
      <c r="H31" s="98">
        <v>2307.2582493440705</v>
      </c>
      <c r="I31" s="98">
        <v>2305.0786666784979</v>
      </c>
      <c r="J31" s="98">
        <v>2141.9162992344691</v>
      </c>
      <c r="K31" s="98">
        <v>2302.1288907796256</v>
      </c>
      <c r="L31" s="98">
        <v>2249.8097784378597</v>
      </c>
      <c r="M31" s="98">
        <v>2189.4776392409108</v>
      </c>
      <c r="N31" s="98">
        <v>2146.3965917941405</v>
      </c>
      <c r="O31" s="98">
        <v>2056.8430521149257</v>
      </c>
      <c r="P31" s="98">
        <v>2134.604595072537</v>
      </c>
      <c r="Q31" s="98">
        <v>1882.7896901372412</v>
      </c>
      <c r="R31" s="98">
        <v>2010.9599094917476</v>
      </c>
      <c r="S31" s="98">
        <v>1894.6973322729368</v>
      </c>
      <c r="T31" s="98">
        <v>1785.6413517623619</v>
      </c>
      <c r="U31" s="98">
        <v>1807.3664078057298</v>
      </c>
      <c r="V31" s="98">
        <v>1660.1063418534895</v>
      </c>
      <c r="W31" s="98">
        <v>1685.6704874017503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1786.8217992338602</v>
      </c>
      <c r="L32" s="98">
        <v>0</v>
      </c>
      <c r="M32" s="98">
        <v>1710.6105394242907</v>
      </c>
      <c r="N32" s="98">
        <v>0</v>
      </c>
      <c r="O32" s="98">
        <v>0</v>
      </c>
      <c r="P32" s="98">
        <v>1709.6277438727971</v>
      </c>
      <c r="Q32" s="98">
        <v>0</v>
      </c>
      <c r="R32" s="98">
        <v>1721.4232182350547</v>
      </c>
      <c r="S32" s="98">
        <v>1650.6641167973225</v>
      </c>
      <c r="T32" s="98">
        <v>1560.9004583303611</v>
      </c>
      <c r="U32" s="98">
        <v>1595.1187491328208</v>
      </c>
      <c r="V32" s="98">
        <v>1454.6613150310775</v>
      </c>
      <c r="W32" s="98">
        <v>1493.6139342796278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954.90726994819465</v>
      </c>
      <c r="L33" s="101">
        <v>0</v>
      </c>
      <c r="M33" s="101">
        <v>889.64572888913619</v>
      </c>
      <c r="N33" s="101">
        <v>0</v>
      </c>
      <c r="O33" s="101">
        <v>0</v>
      </c>
      <c r="P33" s="101">
        <v>711.74088519458235</v>
      </c>
      <c r="Q33" s="101">
        <v>0</v>
      </c>
      <c r="R33" s="101">
        <v>869.24713893793341</v>
      </c>
      <c r="S33" s="101">
        <v>860.71774329100947</v>
      </c>
      <c r="T33" s="101">
        <v>764.51810974064449</v>
      </c>
      <c r="U33" s="101">
        <v>786.36655560638144</v>
      </c>
      <c r="V33" s="101">
        <v>630.29811828666141</v>
      </c>
      <c r="W33" s="101">
        <v>686.32793016371022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831.91452928566571</v>
      </c>
      <c r="L34" s="104">
        <v>0</v>
      </c>
      <c r="M34" s="104">
        <v>820.96481053515458</v>
      </c>
      <c r="N34" s="104">
        <v>0</v>
      </c>
      <c r="O34" s="104">
        <v>0</v>
      </c>
      <c r="P34" s="104">
        <v>997.88685867821448</v>
      </c>
      <c r="Q34" s="104">
        <v>0</v>
      </c>
      <c r="R34" s="104">
        <v>852.17607929712119</v>
      </c>
      <c r="S34" s="104">
        <v>789.94637350631308</v>
      </c>
      <c r="T34" s="104">
        <v>796.38234858971668</v>
      </c>
      <c r="U34" s="104">
        <v>808.7521935264391</v>
      </c>
      <c r="V34" s="104">
        <v>824.36319674441597</v>
      </c>
      <c r="W34" s="104">
        <v>807.28600411591742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1776.7083446029492</v>
      </c>
      <c r="D35" s="101">
        <v>1786.36347044999</v>
      </c>
      <c r="E35" s="101">
        <v>1801.7281912857361</v>
      </c>
      <c r="F35" s="101">
        <v>1883.3161911527884</v>
      </c>
      <c r="G35" s="101">
        <v>1955.8830698994936</v>
      </c>
      <c r="H35" s="101">
        <v>2039.7975942491898</v>
      </c>
      <c r="I35" s="101">
        <v>2075.1202919785765</v>
      </c>
      <c r="J35" s="101">
        <v>1962.7477982630155</v>
      </c>
      <c r="K35" s="101">
        <v>2048.7494664490609</v>
      </c>
      <c r="L35" s="101">
        <v>2002.3588082636124</v>
      </c>
      <c r="M35" s="101">
        <v>1954.4248892099104</v>
      </c>
      <c r="N35" s="101">
        <v>2025.8731038098383</v>
      </c>
      <c r="O35" s="101">
        <v>1992.6711636184782</v>
      </c>
      <c r="P35" s="101">
        <v>2020.0525823944301</v>
      </c>
      <c r="Q35" s="101">
        <v>1962.4725316829918</v>
      </c>
      <c r="R35" s="101">
        <v>1954.0543732656536</v>
      </c>
      <c r="S35" s="101">
        <v>1926.23554573198</v>
      </c>
      <c r="T35" s="101">
        <v>1908.4035714946376</v>
      </c>
      <c r="U35" s="101">
        <v>1886.9834452397215</v>
      </c>
      <c r="V35" s="101">
        <v>1745.9748975935327</v>
      </c>
      <c r="W35" s="101">
        <v>1726.2822387798331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1437.0467405473032</v>
      </c>
      <c r="D36" s="104">
        <v>1451.7915489010506</v>
      </c>
      <c r="E36" s="104">
        <v>1470.2478621042142</v>
      </c>
      <c r="F36" s="104">
        <v>1521.5479328593497</v>
      </c>
      <c r="G36" s="104">
        <v>1586.9270865878459</v>
      </c>
      <c r="H36" s="104">
        <v>1660.6990881353988</v>
      </c>
      <c r="I36" s="104">
        <v>1708.1864580236452</v>
      </c>
      <c r="J36" s="104">
        <v>1587.5611207270726</v>
      </c>
      <c r="K36" s="104">
        <v>1667.2217174416662</v>
      </c>
      <c r="L36" s="104">
        <v>1632.8712350418507</v>
      </c>
      <c r="M36" s="104">
        <v>1590.9500039416741</v>
      </c>
      <c r="N36" s="104">
        <v>1661.1113309193388</v>
      </c>
      <c r="O36" s="104">
        <v>1607.0841833716297</v>
      </c>
      <c r="P36" s="104">
        <v>1635.9982098219286</v>
      </c>
      <c r="Q36" s="104">
        <v>1620.8229345777304</v>
      </c>
      <c r="R36" s="104">
        <v>1662.4592964690305</v>
      </c>
      <c r="S36" s="104">
        <v>1659.5624386495535</v>
      </c>
      <c r="T36" s="104">
        <v>1639.8155502708216</v>
      </c>
      <c r="U36" s="104">
        <v>1631.4936044287294</v>
      </c>
      <c r="V36" s="104">
        <v>1492.8437428279567</v>
      </c>
      <c r="W36" s="104">
        <v>1492.5817817768248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752.25373096113117</v>
      </c>
      <c r="D37" s="98">
        <v>773.62878239615202</v>
      </c>
      <c r="E37" s="98">
        <v>793.85653035364578</v>
      </c>
      <c r="F37" s="98">
        <v>779.80967279542631</v>
      </c>
      <c r="G37" s="98">
        <v>826.68308343439537</v>
      </c>
      <c r="H37" s="98">
        <v>874.70634553460422</v>
      </c>
      <c r="I37" s="98">
        <v>939.76884764253111</v>
      </c>
      <c r="J37" s="98">
        <v>793.7491240823731</v>
      </c>
      <c r="K37" s="98">
        <v>850.80693877004364</v>
      </c>
      <c r="L37" s="98">
        <v>835.68694400971947</v>
      </c>
      <c r="M37" s="98">
        <v>793.97827166537957</v>
      </c>
      <c r="N37" s="98">
        <v>840.17905811338608</v>
      </c>
      <c r="O37" s="98">
        <v>699.87582837334764</v>
      </c>
      <c r="P37" s="98">
        <v>673.62117832756144</v>
      </c>
      <c r="Q37" s="98">
        <v>706.18043545502496</v>
      </c>
      <c r="R37" s="98">
        <v>845.13691092488205</v>
      </c>
      <c r="S37" s="98">
        <v>876.09320149171435</v>
      </c>
      <c r="T37" s="98">
        <v>818.1960508003898</v>
      </c>
      <c r="U37" s="98">
        <v>821.15309529829392</v>
      </c>
      <c r="V37" s="98">
        <v>663.34947914705981</v>
      </c>
      <c r="W37" s="98">
        <v>701.88452725105242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684.79300958617182</v>
      </c>
      <c r="D38" s="98">
        <v>678.16276650489851</v>
      </c>
      <c r="E38" s="98">
        <v>676.39133175056827</v>
      </c>
      <c r="F38" s="98">
        <v>741.73826006392335</v>
      </c>
      <c r="G38" s="98">
        <v>760.24400315345054</v>
      </c>
      <c r="H38" s="98">
        <v>785.9927426007946</v>
      </c>
      <c r="I38" s="98">
        <v>768.41761038111406</v>
      </c>
      <c r="J38" s="98">
        <v>793.81199664469966</v>
      </c>
      <c r="K38" s="98">
        <v>816.4147786716228</v>
      </c>
      <c r="L38" s="98">
        <v>797.18429103213111</v>
      </c>
      <c r="M38" s="98">
        <v>796.97173227629492</v>
      </c>
      <c r="N38" s="98">
        <v>820.93227280595283</v>
      </c>
      <c r="O38" s="98">
        <v>907.20835499828229</v>
      </c>
      <c r="P38" s="98">
        <v>962.37703149436743</v>
      </c>
      <c r="Q38" s="98">
        <v>914.64249912270532</v>
      </c>
      <c r="R38" s="98">
        <v>817.32238554414846</v>
      </c>
      <c r="S38" s="98">
        <v>783.46923715783919</v>
      </c>
      <c r="T38" s="98">
        <v>821.61949947043183</v>
      </c>
      <c r="U38" s="98">
        <v>810.34050913043575</v>
      </c>
      <c r="V38" s="98">
        <v>829.49426368089678</v>
      </c>
      <c r="W38" s="98">
        <v>790.69725452577245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301.77516021183692</v>
      </c>
      <c r="D39" s="122">
        <v>296.34386803977981</v>
      </c>
      <c r="E39" s="122">
        <v>321.18802539487933</v>
      </c>
      <c r="F39" s="122">
        <v>323.84047554256892</v>
      </c>
      <c r="G39" s="122">
        <v>336.57581185296402</v>
      </c>
      <c r="H39" s="122">
        <v>328.14712928502371</v>
      </c>
      <c r="I39" s="122">
        <v>322.55168204278959</v>
      </c>
      <c r="J39" s="122">
        <v>280.73417004883947</v>
      </c>
      <c r="K39" s="122">
        <v>291.58656681656225</v>
      </c>
      <c r="L39" s="122">
        <v>288.14454938281204</v>
      </c>
      <c r="M39" s="122">
        <v>272.0258644766576</v>
      </c>
      <c r="N39" s="122">
        <v>283.71221015071478</v>
      </c>
      <c r="O39" s="122">
        <v>284.49236429393972</v>
      </c>
      <c r="P39" s="122">
        <v>289.01425707064624</v>
      </c>
      <c r="Q39" s="122">
        <v>298.59954559668824</v>
      </c>
      <c r="R39" s="122">
        <v>296.8023913748047</v>
      </c>
      <c r="S39" s="122">
        <v>292.96934363743509</v>
      </c>
      <c r="T39" s="122">
        <v>287.48906983140699</v>
      </c>
      <c r="U39" s="122">
        <v>280.028295232792</v>
      </c>
      <c r="V39" s="122">
        <v>286.92252815388565</v>
      </c>
      <c r="W39" s="122">
        <v>286.47329937142166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365.0944122486527</v>
      </c>
      <c r="D40" s="98">
        <v>363.12946000338098</v>
      </c>
      <c r="E40" s="98">
        <v>404.37061569558614</v>
      </c>
      <c r="F40" s="98">
        <v>402.48911770818188</v>
      </c>
      <c r="G40" s="98">
        <v>395.87008097467549</v>
      </c>
      <c r="H40" s="98">
        <v>412.00122936802023</v>
      </c>
      <c r="I40" s="98">
        <v>405.32230110599744</v>
      </c>
      <c r="J40" s="98">
        <v>343.75737247407397</v>
      </c>
      <c r="K40" s="98">
        <v>368.91313900656121</v>
      </c>
      <c r="L40" s="98">
        <v>353.98054230391426</v>
      </c>
      <c r="M40" s="98">
        <v>352.41911348193588</v>
      </c>
      <c r="N40" s="98">
        <v>355.63790578074082</v>
      </c>
      <c r="O40" s="98">
        <v>352.06750943945912</v>
      </c>
      <c r="P40" s="98">
        <v>383.48682828985386</v>
      </c>
      <c r="Q40" s="98">
        <v>368.7438033686912</v>
      </c>
      <c r="R40" s="98">
        <v>393.87591529874197</v>
      </c>
      <c r="S40" s="98">
        <v>386.74172052022504</v>
      </c>
      <c r="T40" s="98">
        <v>382.72708197665366</v>
      </c>
      <c r="U40" s="98">
        <v>396.77442816705218</v>
      </c>
      <c r="V40" s="98">
        <v>380.69930324274907</v>
      </c>
      <c r="W40" s="98">
        <v>397.26371933005919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298.6916632270316</v>
      </c>
      <c r="D41" s="33">
        <v>292.56109036996639</v>
      </c>
      <c r="E41" s="33">
        <v>316.83370207588928</v>
      </c>
      <c r="F41" s="33">
        <v>319.25196724836223</v>
      </c>
      <c r="G41" s="33">
        <v>332.97375483961935</v>
      </c>
      <c r="H41" s="33">
        <v>321.97926903278272</v>
      </c>
      <c r="I41" s="33">
        <v>315.26407563994456</v>
      </c>
      <c r="J41" s="33">
        <v>275.47881505833129</v>
      </c>
      <c r="K41" s="33">
        <v>284.72774932593546</v>
      </c>
      <c r="L41" s="33">
        <v>283.31314090034374</v>
      </c>
      <c r="M41" s="33">
        <v>265.81861782908106</v>
      </c>
      <c r="N41" s="33">
        <v>278.31900870606387</v>
      </c>
      <c r="O41" s="33">
        <v>279.40848186954315</v>
      </c>
      <c r="P41" s="33">
        <v>280.7785928570691</v>
      </c>
      <c r="Q41" s="33">
        <v>293.00438106623659</v>
      </c>
      <c r="R41" s="33">
        <v>288.66162368844209</v>
      </c>
      <c r="S41" s="33">
        <v>285.37757699325118</v>
      </c>
      <c r="T41" s="33">
        <v>280.6698432336284</v>
      </c>
      <c r="U41" s="33">
        <v>272.20304102869869</v>
      </c>
      <c r="V41" s="33">
        <v>282.52917177534437</v>
      </c>
      <c r="W41" s="33">
        <v>280.05647866793498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22838.28575781779</v>
      </c>
      <c r="D43" s="117">
        <f t="shared" si="14"/>
        <v>20009.525999195106</v>
      </c>
      <c r="E43" s="117">
        <f t="shared" si="14"/>
        <v>21529.624743075266</v>
      </c>
      <c r="F43" s="117">
        <f t="shared" si="14"/>
        <v>20222.061410463131</v>
      </c>
      <c r="G43" s="117">
        <f t="shared" si="14"/>
        <v>19771.869902039485</v>
      </c>
      <c r="H43" s="117">
        <f t="shared" si="14"/>
        <v>17677.603822143046</v>
      </c>
      <c r="I43" s="117">
        <f t="shared" si="14"/>
        <v>15244.180480367759</v>
      </c>
      <c r="J43" s="117">
        <f t="shared" si="14"/>
        <v>18799.233506444722</v>
      </c>
      <c r="K43" s="117">
        <f t="shared" si="14"/>
        <v>16145.742574694332</v>
      </c>
      <c r="L43" s="117">
        <f t="shared" si="14"/>
        <v>17422.543794254871</v>
      </c>
      <c r="M43" s="117">
        <f t="shared" si="14"/>
        <v>14633.959292361556</v>
      </c>
      <c r="N43" s="117">
        <f t="shared" si="14"/>
        <v>14391.039914114283</v>
      </c>
      <c r="O43" s="117">
        <f t="shared" si="14"/>
        <v>14749.140607160009</v>
      </c>
      <c r="P43" s="117">
        <f t="shared" si="14"/>
        <v>11425.047725200622</v>
      </c>
      <c r="Q43" s="117">
        <f t="shared" si="14"/>
        <v>12428.794313522794</v>
      </c>
      <c r="R43" s="117">
        <f t="shared" ref="R43:V43" si="15">R44+R47+R49+R58</f>
        <v>11124.815817987273</v>
      </c>
      <c r="S43" s="117">
        <f t="shared" si="15"/>
        <v>10783.27768902045</v>
      </c>
      <c r="T43" s="117">
        <f t="shared" si="15"/>
        <v>10253.667925666054</v>
      </c>
      <c r="U43" s="117">
        <f t="shared" si="15"/>
        <v>9375.9302217074965</v>
      </c>
      <c r="V43" s="117">
        <f t="shared" si="15"/>
        <v>9408.4033476080822</v>
      </c>
      <c r="W43" s="117">
        <f t="shared" ref="W43" si="16">W44+W47+W49+W58</f>
        <v>8394.4674845026348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20758.645910001556</v>
      </c>
      <c r="D44" s="122">
        <f t="shared" si="17"/>
        <v>17918.071111467612</v>
      </c>
      <c r="E44" s="122">
        <f t="shared" si="17"/>
        <v>19391.148376224923</v>
      </c>
      <c r="F44" s="122">
        <f t="shared" si="17"/>
        <v>17958.18535210015</v>
      </c>
      <c r="G44" s="122">
        <f t="shared" si="17"/>
        <v>17411.741880215668</v>
      </c>
      <c r="H44" s="122">
        <f t="shared" si="17"/>
        <v>15250.10381798671</v>
      </c>
      <c r="I44" s="122">
        <f t="shared" si="17"/>
        <v>12826.08988171403</v>
      </c>
      <c r="J44" s="122">
        <f t="shared" si="17"/>
        <v>16320.050025940334</v>
      </c>
      <c r="K44" s="122">
        <f t="shared" si="17"/>
        <v>13768.758389256447</v>
      </c>
      <c r="L44" s="122">
        <f t="shared" si="17"/>
        <v>15060.263880883647</v>
      </c>
      <c r="M44" s="122">
        <f t="shared" si="17"/>
        <v>12306.53789678943</v>
      </c>
      <c r="N44" s="122">
        <f t="shared" si="17"/>
        <v>12006.845363823459</v>
      </c>
      <c r="O44" s="122">
        <f t="shared" si="17"/>
        <v>12435.859860090275</v>
      </c>
      <c r="P44" s="122">
        <f t="shared" si="17"/>
        <v>9139.4136595776981</v>
      </c>
      <c r="Q44" s="122">
        <f t="shared" si="17"/>
        <v>10205.789543570871</v>
      </c>
      <c r="R44" s="122">
        <f t="shared" ref="R44:V44" si="18">SUM(R45:R46)</f>
        <v>8908.5958253616736</v>
      </c>
      <c r="S44" s="122">
        <f t="shared" si="18"/>
        <v>8603.0936259911614</v>
      </c>
      <c r="T44" s="122">
        <f t="shared" si="18"/>
        <v>8079.948538624054</v>
      </c>
      <c r="U44" s="122">
        <f t="shared" si="18"/>
        <v>7222.6920394060899</v>
      </c>
      <c r="V44" s="122">
        <f t="shared" si="18"/>
        <v>7351.5832647965417</v>
      </c>
      <c r="W44" s="122">
        <f t="shared" ref="W44" si="19">SUM(W45:W46)</f>
        <v>6379.7986630052001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20505.128130107878</v>
      </c>
      <c r="D45" s="98">
        <v>17702.036063394436</v>
      </c>
      <c r="E45" s="98">
        <v>19158.558591062476</v>
      </c>
      <c r="F45" s="98">
        <v>17740.360968516354</v>
      </c>
      <c r="G45" s="98">
        <v>17201.383780875494</v>
      </c>
      <c r="H45" s="98">
        <v>15067.772334479698</v>
      </c>
      <c r="I45" s="98">
        <v>12672.984408411614</v>
      </c>
      <c r="J45" s="98">
        <v>16122.57281557518</v>
      </c>
      <c r="K45" s="98">
        <v>13601.859682314169</v>
      </c>
      <c r="L45" s="98">
        <v>14877.591315624812</v>
      </c>
      <c r="M45" s="98">
        <v>12155.8582292806</v>
      </c>
      <c r="N45" s="98">
        <v>11856.245092281919</v>
      </c>
      <c r="O45" s="98">
        <v>12274.533709207602</v>
      </c>
      <c r="P45" s="98">
        <v>9016.1454609282409</v>
      </c>
      <c r="Q45" s="98">
        <v>10064.095374587172</v>
      </c>
      <c r="R45" s="98">
        <v>8783.2943018898713</v>
      </c>
      <c r="S45" s="98">
        <v>8481.3616386256417</v>
      </c>
      <c r="T45" s="98">
        <v>7964.9139626201541</v>
      </c>
      <c r="U45" s="98">
        <v>7119.2336012230771</v>
      </c>
      <c r="V45" s="98">
        <v>7247.341206369083</v>
      </c>
      <c r="W45" s="98">
        <v>6288.2506411174327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253.51777989367753</v>
      </c>
      <c r="D46" s="98">
        <v>216.03504807317543</v>
      </c>
      <c r="E46" s="98">
        <v>232.58978516244719</v>
      </c>
      <c r="F46" s="98">
        <v>217.8243835837975</v>
      </c>
      <c r="G46" s="98">
        <v>210.35809934017416</v>
      </c>
      <c r="H46" s="98">
        <v>182.33148350701194</v>
      </c>
      <c r="I46" s="98">
        <v>153.10547330241482</v>
      </c>
      <c r="J46" s="98">
        <v>197.47721036515378</v>
      </c>
      <c r="K46" s="98">
        <v>166.89870694227898</v>
      </c>
      <c r="L46" s="98">
        <v>182.6725652588355</v>
      </c>
      <c r="M46" s="98">
        <v>150.67966750882979</v>
      </c>
      <c r="N46" s="98">
        <v>150.60027154154039</v>
      </c>
      <c r="O46" s="98">
        <v>161.32615088267352</v>
      </c>
      <c r="P46" s="98">
        <v>123.26819864945809</v>
      </c>
      <c r="Q46" s="98">
        <v>141.69416898369897</v>
      </c>
      <c r="R46" s="98">
        <v>125.30152347180193</v>
      </c>
      <c r="S46" s="98">
        <v>121.73198736551942</v>
      </c>
      <c r="T46" s="98">
        <v>115.03457600389999</v>
      </c>
      <c r="U46" s="98">
        <v>103.4584381830128</v>
      </c>
      <c r="V46" s="98">
        <v>104.24205842745876</v>
      </c>
      <c r="W46" s="98">
        <v>91.548021887767462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4.9283525150600349</v>
      </c>
      <c r="D47" s="122">
        <f t="shared" si="20"/>
        <v>1.6444903232502972</v>
      </c>
      <c r="E47" s="122">
        <f t="shared" si="20"/>
        <v>5.5422242089024527</v>
      </c>
      <c r="F47" s="122">
        <f t="shared" si="20"/>
        <v>2.3719146523560828</v>
      </c>
      <c r="G47" s="122">
        <f t="shared" si="20"/>
        <v>15.090297728603865</v>
      </c>
      <c r="H47" s="122">
        <f t="shared" si="20"/>
        <v>39.57936784348793</v>
      </c>
      <c r="I47" s="122">
        <f t="shared" si="20"/>
        <v>11.01021636306904</v>
      </c>
      <c r="J47" s="122">
        <f t="shared" si="20"/>
        <v>9.1569285813550358</v>
      </c>
      <c r="K47" s="122">
        <f t="shared" si="20"/>
        <v>2.5300854628219911</v>
      </c>
      <c r="L47" s="122">
        <f t="shared" si="20"/>
        <v>13.158781916067655</v>
      </c>
      <c r="M47" s="122">
        <f t="shared" si="20"/>
        <v>2.0197936850746272</v>
      </c>
      <c r="N47" s="122">
        <f t="shared" si="20"/>
        <v>12.405942418561679</v>
      </c>
      <c r="O47" s="122">
        <f t="shared" si="20"/>
        <v>18.380505399436174</v>
      </c>
      <c r="P47" s="122">
        <f t="shared" si="20"/>
        <v>10.596389093110403</v>
      </c>
      <c r="Q47" s="122">
        <f t="shared" si="20"/>
        <v>6.7517253058481348</v>
      </c>
      <c r="R47" s="122">
        <f t="shared" si="20"/>
        <v>10.349463296926301</v>
      </c>
      <c r="S47" s="122">
        <f t="shared" si="20"/>
        <v>9.5583277988658732</v>
      </c>
      <c r="T47" s="122">
        <f t="shared" si="20"/>
        <v>14.76370490872487</v>
      </c>
      <c r="U47" s="122">
        <f t="shared" si="20"/>
        <v>29.475170380637689</v>
      </c>
      <c r="V47" s="122">
        <f t="shared" si="20"/>
        <v>50.005907209369049</v>
      </c>
      <c r="W47" s="122">
        <f t="shared" si="20"/>
        <v>32.283704645026788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4.9283525150600349</v>
      </c>
      <c r="D48" s="98">
        <f>IF(RES_hhdet_in_fec!D48=0,0,RES_hhdet_in_fec!D48*1000*11630/RES_hhdet_in_new!D45)</f>
        <v>1.6444903232502972</v>
      </c>
      <c r="E48" s="98">
        <f>IF(RES_hhdet_in_fec!E48=0,0,RES_hhdet_in_fec!E48*1000*11630/RES_hhdet_in_new!E45)</f>
        <v>5.5422242089024527</v>
      </c>
      <c r="F48" s="98">
        <f>IF(RES_hhdet_in_fec!F48=0,0,RES_hhdet_in_fec!F48*1000*11630/RES_hhdet_in_new!F45)</f>
        <v>2.3719146523560828</v>
      </c>
      <c r="G48" s="98">
        <f>IF(RES_hhdet_in_fec!G48=0,0,RES_hhdet_in_fec!G48*1000*11630/RES_hhdet_in_new!G45)</f>
        <v>15.090297728603865</v>
      </c>
      <c r="H48" s="98">
        <f>IF(RES_hhdet_in_fec!H48=0,0,RES_hhdet_in_fec!H48*1000*11630/RES_hhdet_in_new!H45)</f>
        <v>39.57936784348793</v>
      </c>
      <c r="I48" s="98">
        <f>IF(RES_hhdet_in_fec!I48=0,0,RES_hhdet_in_fec!I48*1000*11630/RES_hhdet_in_new!I45)</f>
        <v>11.01021636306904</v>
      </c>
      <c r="J48" s="98">
        <f>IF(RES_hhdet_in_fec!J48=0,0,RES_hhdet_in_fec!J48*1000*11630/RES_hhdet_in_new!J45)</f>
        <v>9.1569285813550358</v>
      </c>
      <c r="K48" s="98">
        <f>IF(RES_hhdet_in_fec!K48=0,0,RES_hhdet_in_fec!K48*1000*11630/RES_hhdet_in_new!K45)</f>
        <v>2.5300854628219911</v>
      </c>
      <c r="L48" s="98">
        <f>IF(RES_hhdet_in_fec!L48=0,0,RES_hhdet_in_fec!L48*1000*11630/RES_hhdet_in_new!L45)</f>
        <v>13.158781916067655</v>
      </c>
      <c r="M48" s="98">
        <f>IF(RES_hhdet_in_fec!M48=0,0,RES_hhdet_in_fec!M48*1000*11630/RES_hhdet_in_new!M45)</f>
        <v>2.0197936850746272</v>
      </c>
      <c r="N48" s="98">
        <f>IF(RES_hhdet_in_fec!N48=0,0,RES_hhdet_in_fec!N48*1000*11630/RES_hhdet_in_new!N45)</f>
        <v>12.405942418561679</v>
      </c>
      <c r="O48" s="98">
        <f>IF(RES_hhdet_in_fec!O48=0,0,RES_hhdet_in_fec!O48*1000*11630/RES_hhdet_in_new!O45)</f>
        <v>18.380505399436174</v>
      </c>
      <c r="P48" s="98">
        <f>IF(RES_hhdet_in_fec!P48=0,0,RES_hhdet_in_fec!P48*1000*11630/RES_hhdet_in_new!P45)</f>
        <v>10.596389093110403</v>
      </c>
      <c r="Q48" s="98">
        <f>IF(RES_hhdet_in_fec!Q48=0,0,RES_hhdet_in_fec!Q48*1000*11630/RES_hhdet_in_new!Q45)</f>
        <v>6.7517253058481348</v>
      </c>
      <c r="R48" s="98">
        <f>IF(RES_hhdet_in_fec!R48=0,0,RES_hhdet_in_fec!R48*1000*11630/RES_hhdet_in_new!R45)</f>
        <v>10.349463296926301</v>
      </c>
      <c r="S48" s="98">
        <f>IF(RES_hhdet_in_fec!S48=0,0,RES_hhdet_in_fec!S48*1000*11630/RES_hhdet_in_new!S45)</f>
        <v>9.5583277988658732</v>
      </c>
      <c r="T48" s="98">
        <f>IF(RES_hhdet_in_fec!T48=0,0,RES_hhdet_in_fec!T48*1000*11630/RES_hhdet_in_new!T45)</f>
        <v>14.76370490872487</v>
      </c>
      <c r="U48" s="98">
        <f>IF(RES_hhdet_in_fec!U48=0,0,RES_hhdet_in_fec!U48*1000*11630/RES_hhdet_in_new!U45)</f>
        <v>29.475170380637689</v>
      </c>
      <c r="V48" s="98">
        <f>IF(RES_hhdet_in_fec!V48=0,0,RES_hhdet_in_fec!V48*1000*11630/RES_hhdet_in_new!V45)</f>
        <v>50.005907209369049</v>
      </c>
      <c r="W48" s="98">
        <f>IF(RES_hhdet_in_fec!W48=0,0,RES_hhdet_in_fec!W48*1000*11630/RES_hhdet_in_new!W45)</f>
        <v>32.283704645026788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1772.9061125393798</v>
      </c>
      <c r="D49" s="122">
        <v>1793.4582925242917</v>
      </c>
      <c r="E49" s="122">
        <v>1811.7079569872487</v>
      </c>
      <c r="F49" s="122">
        <v>1937.6789090674836</v>
      </c>
      <c r="G49" s="122">
        <v>2008.4694027059732</v>
      </c>
      <c r="H49" s="122">
        <v>2059.7695478550781</v>
      </c>
      <c r="I49" s="122">
        <v>2084.541797358223</v>
      </c>
      <c r="J49" s="122">
        <v>2189.2821606116736</v>
      </c>
      <c r="K49" s="122">
        <v>2082.8812080284333</v>
      </c>
      <c r="L49" s="122">
        <v>2060.9887158182364</v>
      </c>
      <c r="M49" s="122">
        <v>2053.3671774490758</v>
      </c>
      <c r="N49" s="122">
        <v>2088.0555879123644</v>
      </c>
      <c r="O49" s="122">
        <v>2010.4039414445813</v>
      </c>
      <c r="P49" s="122">
        <v>1986.0369785331065</v>
      </c>
      <c r="Q49" s="122">
        <v>1917.6610581415102</v>
      </c>
      <c r="R49" s="122">
        <v>1909.0722109762769</v>
      </c>
      <c r="S49" s="122">
        <v>1877.6498555707337</v>
      </c>
      <c r="T49" s="122">
        <v>1871.4622862841056</v>
      </c>
      <c r="U49" s="122">
        <v>1843.7399102453271</v>
      </c>
      <c r="V49" s="122">
        <v>1719.8814903423267</v>
      </c>
      <c r="W49" s="122">
        <v>1695.9124966689162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2230.4167608011917</v>
      </c>
      <c r="D50" s="98">
        <v>2054.9803965242845</v>
      </c>
      <c r="E50" s="98">
        <v>2123.0927183337931</v>
      </c>
      <c r="F50" s="98">
        <v>2458.5673883480208</v>
      </c>
      <c r="G50" s="98">
        <v>2544.5616384138339</v>
      </c>
      <c r="H50" s="98">
        <v>2489.1969084434977</v>
      </c>
      <c r="I50" s="98">
        <v>2283.1190765868819</v>
      </c>
      <c r="J50" s="98">
        <v>2629.4295181219391</v>
      </c>
      <c r="K50" s="98">
        <v>2471.5039175252496</v>
      </c>
      <c r="L50" s="98">
        <v>2371.6364438659771</v>
      </c>
      <c r="M50" s="98">
        <v>2457.4865490793795</v>
      </c>
      <c r="N50" s="98">
        <v>2312.1772165191292</v>
      </c>
      <c r="O50" s="98">
        <v>2181.8044807638853</v>
      </c>
      <c r="P50" s="98">
        <v>2210.8340969720152</v>
      </c>
      <c r="Q50" s="98">
        <v>2182.7441339674137</v>
      </c>
      <c r="R50" s="98">
        <v>1993.8330025553953</v>
      </c>
      <c r="S50" s="98">
        <v>1941.3717028725664</v>
      </c>
      <c r="T50" s="98">
        <v>1877.3028678657649</v>
      </c>
      <c r="U50" s="98">
        <v>1788.8017194796239</v>
      </c>
      <c r="V50" s="98">
        <v>1741.1853909510262</v>
      </c>
      <c r="W50" s="98">
        <v>1729.9441085532478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1578.2560120243834</v>
      </c>
      <c r="F51" s="98">
        <v>1801.1312874148898</v>
      </c>
      <c r="G51" s="98">
        <v>1877.9945639152436</v>
      </c>
      <c r="H51" s="98">
        <v>1848.2003975618368</v>
      </c>
      <c r="I51" s="98">
        <v>1724.0681679697807</v>
      </c>
      <c r="J51" s="98">
        <v>1936.0816676555091</v>
      </c>
      <c r="K51" s="98">
        <v>1838.1075124305921</v>
      </c>
      <c r="L51" s="98">
        <v>1773.2915126741859</v>
      </c>
      <c r="M51" s="98">
        <v>1842.4314779822032</v>
      </c>
      <c r="N51" s="98">
        <v>0</v>
      </c>
      <c r="O51" s="98">
        <v>1649.9480433185199</v>
      </c>
      <c r="P51" s="98">
        <v>1708.8336015819868</v>
      </c>
      <c r="Q51" s="98">
        <v>1751.4631005647525</v>
      </c>
      <c r="R51" s="98">
        <v>1667.4925465969891</v>
      </c>
      <c r="S51" s="98">
        <v>1657.1688247742775</v>
      </c>
      <c r="T51" s="98">
        <v>1608.4785056200244</v>
      </c>
      <c r="U51" s="98">
        <v>1550.4368161321231</v>
      </c>
      <c r="V51" s="98">
        <v>1498.7883284625088</v>
      </c>
      <c r="W51" s="98">
        <v>1504.7680595748291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935.0539985652407</v>
      </c>
      <c r="F52" s="101">
        <v>1017.8568423248142</v>
      </c>
      <c r="G52" s="101">
        <v>1075.5405021642516</v>
      </c>
      <c r="H52" s="101">
        <v>1067.4798782386745</v>
      </c>
      <c r="I52" s="101">
        <v>1033.3826486462538</v>
      </c>
      <c r="J52" s="101">
        <v>1064.340030892401</v>
      </c>
      <c r="K52" s="101">
        <v>1026.1171056857272</v>
      </c>
      <c r="L52" s="101">
        <v>989.67370519144333</v>
      </c>
      <c r="M52" s="101">
        <v>999.05753285807828</v>
      </c>
      <c r="N52" s="101">
        <v>0</v>
      </c>
      <c r="O52" s="101">
        <v>766.24299987827635</v>
      </c>
      <c r="P52" s="101">
        <v>737.60582352764038</v>
      </c>
      <c r="Q52" s="101">
        <v>786.69152455713129</v>
      </c>
      <c r="R52" s="101">
        <v>862.21478890067772</v>
      </c>
      <c r="S52" s="101">
        <v>882.43208983773854</v>
      </c>
      <c r="T52" s="101">
        <v>804.48364675775167</v>
      </c>
      <c r="U52" s="101">
        <v>778.39830018799159</v>
      </c>
      <c r="V52" s="101">
        <v>662.33375315994135</v>
      </c>
      <c r="W52" s="101">
        <v>704.77539933625462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643.20201345914279</v>
      </c>
      <c r="F53" s="104">
        <v>783.27444509007557</v>
      </c>
      <c r="G53" s="104">
        <v>802.45406175099174</v>
      </c>
      <c r="H53" s="104">
        <v>780.72051932316208</v>
      </c>
      <c r="I53" s="104">
        <v>690.68551932352693</v>
      </c>
      <c r="J53" s="104">
        <v>871.74163676310854</v>
      </c>
      <c r="K53" s="104">
        <v>811.99040674486514</v>
      </c>
      <c r="L53" s="104">
        <v>783.61780748274259</v>
      </c>
      <c r="M53" s="104">
        <v>843.37394512412516</v>
      </c>
      <c r="N53" s="104">
        <v>0</v>
      </c>
      <c r="O53" s="104">
        <v>883.70504344024368</v>
      </c>
      <c r="P53" s="104">
        <v>971.22777805434635</v>
      </c>
      <c r="Q53" s="104">
        <v>964.77157600762132</v>
      </c>
      <c r="R53" s="104">
        <v>805.2777576963116</v>
      </c>
      <c r="S53" s="104">
        <v>774.73673493653882</v>
      </c>
      <c r="T53" s="104">
        <v>803.99485886227296</v>
      </c>
      <c r="U53" s="104">
        <v>772.0385159441314</v>
      </c>
      <c r="V53" s="104">
        <v>836.45457530256749</v>
      </c>
      <c r="W53" s="104">
        <v>799.99266023857433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1776.7083446029494</v>
      </c>
      <c r="D54" s="101">
        <v>1786.3634704499902</v>
      </c>
      <c r="E54" s="101">
        <v>1801.7281912857363</v>
      </c>
      <c r="F54" s="101">
        <v>1883.3161911527884</v>
      </c>
      <c r="G54" s="101">
        <v>1955.8830698994932</v>
      </c>
      <c r="H54" s="101">
        <v>2039.7975942491894</v>
      </c>
      <c r="I54" s="101">
        <v>2075.120291978576</v>
      </c>
      <c r="J54" s="101">
        <v>1962.7477982630153</v>
      </c>
      <c r="K54" s="101">
        <v>2048.7494664490614</v>
      </c>
      <c r="L54" s="101">
        <v>2002.358808263612</v>
      </c>
      <c r="M54" s="101">
        <v>1954.4248892099104</v>
      </c>
      <c r="N54" s="101">
        <v>2025.8731038098385</v>
      </c>
      <c r="O54" s="101">
        <v>1992.671163618478</v>
      </c>
      <c r="P54" s="101">
        <v>2020.0525823944308</v>
      </c>
      <c r="Q54" s="101">
        <v>1962.472531682992</v>
      </c>
      <c r="R54" s="101">
        <v>1954.0543732656533</v>
      </c>
      <c r="S54" s="101">
        <v>1926.2355457319795</v>
      </c>
      <c r="T54" s="101">
        <v>1908.4035714946378</v>
      </c>
      <c r="U54" s="101">
        <v>1886.9834452397215</v>
      </c>
      <c r="V54" s="101">
        <v>1745.9748975935324</v>
      </c>
      <c r="W54" s="101">
        <v>1726.2822387798326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1437.0467405473034</v>
      </c>
      <c r="D55" s="104">
        <v>1451.7915489010504</v>
      </c>
      <c r="E55" s="104">
        <v>1470.2478621042137</v>
      </c>
      <c r="F55" s="104">
        <v>1521.5479328593497</v>
      </c>
      <c r="G55" s="104">
        <v>1586.9270865878461</v>
      </c>
      <c r="H55" s="104">
        <v>1660.6990881353988</v>
      </c>
      <c r="I55" s="104">
        <v>1708.1864580236456</v>
      </c>
      <c r="J55" s="104">
        <v>1587.5611207270726</v>
      </c>
      <c r="K55" s="104">
        <v>1667.2217174416664</v>
      </c>
      <c r="L55" s="104">
        <v>1632.8712350418509</v>
      </c>
      <c r="M55" s="104">
        <v>1590.9500039416746</v>
      </c>
      <c r="N55" s="104">
        <v>1661.111330919339</v>
      </c>
      <c r="O55" s="104">
        <v>1607.0841833716299</v>
      </c>
      <c r="P55" s="104">
        <v>1635.9982098219286</v>
      </c>
      <c r="Q55" s="104">
        <v>1620.8229345777302</v>
      </c>
      <c r="R55" s="104">
        <v>1662.4592964690303</v>
      </c>
      <c r="S55" s="104">
        <v>1659.5624386495535</v>
      </c>
      <c r="T55" s="104">
        <v>1639.8155502708216</v>
      </c>
      <c r="U55" s="104">
        <v>1631.4936044287292</v>
      </c>
      <c r="V55" s="104">
        <v>1492.8437428279562</v>
      </c>
      <c r="W55" s="104">
        <v>1492.5817817768245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752.2537309611314</v>
      </c>
      <c r="D56" s="98">
        <v>773.62878239615202</v>
      </c>
      <c r="E56" s="98">
        <v>793.85653035364567</v>
      </c>
      <c r="F56" s="98">
        <v>779.8096727954262</v>
      </c>
      <c r="G56" s="98">
        <v>826.68308343439537</v>
      </c>
      <c r="H56" s="98">
        <v>874.70634553460445</v>
      </c>
      <c r="I56" s="98">
        <v>939.76884764253111</v>
      </c>
      <c r="J56" s="98">
        <v>793.74912408237299</v>
      </c>
      <c r="K56" s="98">
        <v>850.80693877004342</v>
      </c>
      <c r="L56" s="98">
        <v>835.68694400971981</v>
      </c>
      <c r="M56" s="98">
        <v>793.97827166537945</v>
      </c>
      <c r="N56" s="98">
        <v>840.17905811338608</v>
      </c>
      <c r="O56" s="98">
        <v>699.87582837334764</v>
      </c>
      <c r="P56" s="98">
        <v>673.62117832756155</v>
      </c>
      <c r="Q56" s="98">
        <v>706.18043545502496</v>
      </c>
      <c r="R56" s="98">
        <v>845.13691092488193</v>
      </c>
      <c r="S56" s="98">
        <v>876.09320149171435</v>
      </c>
      <c r="T56" s="98">
        <v>818.19605080038968</v>
      </c>
      <c r="U56" s="98">
        <v>821.15309529829392</v>
      </c>
      <c r="V56" s="98">
        <v>663.34947914705992</v>
      </c>
      <c r="W56" s="98">
        <v>701.88452725105208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684.79300958617193</v>
      </c>
      <c r="D57" s="98">
        <v>678.1627665048984</v>
      </c>
      <c r="E57" s="98">
        <v>676.39133175056816</v>
      </c>
      <c r="F57" s="98">
        <v>741.73826006392335</v>
      </c>
      <c r="G57" s="98">
        <v>760.24400315345065</v>
      </c>
      <c r="H57" s="98">
        <v>785.99274260079471</v>
      </c>
      <c r="I57" s="98">
        <v>768.41761038111451</v>
      </c>
      <c r="J57" s="98">
        <v>793.81199664469943</v>
      </c>
      <c r="K57" s="98">
        <v>816.41477867162291</v>
      </c>
      <c r="L57" s="98">
        <v>797.184291032131</v>
      </c>
      <c r="M57" s="98">
        <v>796.97173227629469</v>
      </c>
      <c r="N57" s="98">
        <v>820.93227280595283</v>
      </c>
      <c r="O57" s="98">
        <v>907.20835499828229</v>
      </c>
      <c r="P57" s="98">
        <v>962.3770314943672</v>
      </c>
      <c r="Q57" s="98">
        <v>914.6424991227052</v>
      </c>
      <c r="R57" s="98">
        <v>817.32238554414835</v>
      </c>
      <c r="S57" s="98">
        <v>783.4692371578393</v>
      </c>
      <c r="T57" s="98">
        <v>821.61949947043183</v>
      </c>
      <c r="U57" s="98">
        <v>810.34050913043563</v>
      </c>
      <c r="V57" s="98">
        <v>829.49426368089644</v>
      </c>
      <c r="W57" s="98">
        <v>790.69725452577245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301.80538276179681</v>
      </c>
      <c r="D58" s="122">
        <v>296.35210487995278</v>
      </c>
      <c r="E58" s="122">
        <v>321.22618565419572</v>
      </c>
      <c r="F58" s="122">
        <v>323.82523464314505</v>
      </c>
      <c r="G58" s="122">
        <v>336.56832138924062</v>
      </c>
      <c r="H58" s="122">
        <v>328.15108845776746</v>
      </c>
      <c r="I58" s="122">
        <v>322.53858493243797</v>
      </c>
      <c r="J58" s="122">
        <v>280.74439131136143</v>
      </c>
      <c r="K58" s="122">
        <v>291.57289194662877</v>
      </c>
      <c r="L58" s="122">
        <v>288.13241563691946</v>
      </c>
      <c r="M58" s="122">
        <v>272.0344244379761</v>
      </c>
      <c r="N58" s="122">
        <v>283.73301995989772</v>
      </c>
      <c r="O58" s="122">
        <v>284.4963002257154</v>
      </c>
      <c r="P58" s="122">
        <v>289.0006979967082</v>
      </c>
      <c r="Q58" s="122">
        <v>298.59198650456585</v>
      </c>
      <c r="R58" s="122">
        <v>296.79831835239474</v>
      </c>
      <c r="S58" s="122">
        <v>292.97587965968836</v>
      </c>
      <c r="T58" s="122">
        <v>287.49339584917004</v>
      </c>
      <c r="U58" s="122">
        <v>280.02310167544198</v>
      </c>
      <c r="V58" s="122">
        <v>286.93268525984394</v>
      </c>
      <c r="W58" s="122">
        <v>286.4726201834925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365.09441224865265</v>
      </c>
      <c r="D59" s="98">
        <v>363.12946000338104</v>
      </c>
      <c r="E59" s="98">
        <v>404.3706156955862</v>
      </c>
      <c r="F59" s="98">
        <v>402.48911770818188</v>
      </c>
      <c r="G59" s="98">
        <v>395.87008097467555</v>
      </c>
      <c r="H59" s="98">
        <v>412.00122936802029</v>
      </c>
      <c r="I59" s="98">
        <v>405.3223011059975</v>
      </c>
      <c r="J59" s="98">
        <v>343.75737247407386</v>
      </c>
      <c r="K59" s="98">
        <v>368.91313900656121</v>
      </c>
      <c r="L59" s="98">
        <v>353.98054230391426</v>
      </c>
      <c r="M59" s="98">
        <v>352.41911348193594</v>
      </c>
      <c r="N59" s="98">
        <v>355.63790578074082</v>
      </c>
      <c r="O59" s="98">
        <v>352.06750943945917</v>
      </c>
      <c r="P59" s="98">
        <v>383.48682828985386</v>
      </c>
      <c r="Q59" s="98">
        <v>368.74380336869132</v>
      </c>
      <c r="R59" s="98">
        <v>393.87591529874197</v>
      </c>
      <c r="S59" s="98">
        <v>386.74172052022504</v>
      </c>
      <c r="T59" s="98">
        <v>382.72708197665366</v>
      </c>
      <c r="U59" s="98">
        <v>396.77442816705218</v>
      </c>
      <c r="V59" s="98">
        <v>380.69930324274907</v>
      </c>
      <c r="W59" s="98">
        <v>397.26371933005919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298.69166322703165</v>
      </c>
      <c r="D60" s="33">
        <v>292.56109036996645</v>
      </c>
      <c r="E60" s="33">
        <v>316.83370207588928</v>
      </c>
      <c r="F60" s="33">
        <v>319.25196724836218</v>
      </c>
      <c r="G60" s="33">
        <v>332.9737548396194</v>
      </c>
      <c r="H60" s="33">
        <v>321.97926903278267</v>
      </c>
      <c r="I60" s="33">
        <v>315.26407563994462</v>
      </c>
      <c r="J60" s="33">
        <v>275.47881505833135</v>
      </c>
      <c r="K60" s="33">
        <v>284.72774932593541</v>
      </c>
      <c r="L60" s="33">
        <v>283.31314090034374</v>
      </c>
      <c r="M60" s="33">
        <v>265.81861782908106</v>
      </c>
      <c r="N60" s="33">
        <v>278.31900870606393</v>
      </c>
      <c r="O60" s="33">
        <v>279.40848186954315</v>
      </c>
      <c r="P60" s="33">
        <v>280.77859285706904</v>
      </c>
      <c r="Q60" s="33">
        <v>293.00438106623659</v>
      </c>
      <c r="R60" s="33">
        <v>288.66162368844209</v>
      </c>
      <c r="S60" s="33">
        <v>285.37757699325118</v>
      </c>
      <c r="T60" s="33">
        <v>280.6698432336284</v>
      </c>
      <c r="U60" s="33">
        <v>272.20304102869869</v>
      </c>
      <c r="V60" s="33">
        <v>282.52917177534437</v>
      </c>
      <c r="W60" s="33">
        <v>280.05647866793498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19980.76692841994</v>
      </c>
      <c r="D62" s="117">
        <f t="shared" si="21"/>
        <v>18435.762511451503</v>
      </c>
      <c r="E62" s="117">
        <f t="shared" si="21"/>
        <v>18624.608895667781</v>
      </c>
      <c r="F62" s="117">
        <f t="shared" si="21"/>
        <v>17427.470850431717</v>
      </c>
      <c r="G62" s="117">
        <f t="shared" si="21"/>
        <v>16386.36572846803</v>
      </c>
      <c r="H62" s="117">
        <f t="shared" si="21"/>
        <v>15812.017398413238</v>
      </c>
      <c r="I62" s="117">
        <f t="shared" si="21"/>
        <v>14385.654625199164</v>
      </c>
      <c r="J62" s="117">
        <f t="shared" si="21"/>
        <v>15038.950576194773</v>
      </c>
      <c r="K62" s="117">
        <f t="shared" si="21"/>
        <v>14513.478710339768</v>
      </c>
      <c r="L62" s="117">
        <f t="shared" si="21"/>
        <v>16098.642486675695</v>
      </c>
      <c r="M62" s="117">
        <f t="shared" si="21"/>
        <v>12162.302289174393</v>
      </c>
      <c r="N62" s="117">
        <f t="shared" si="21"/>
        <v>13153.968610082389</v>
      </c>
      <c r="O62" s="117">
        <f t="shared" si="21"/>
        <v>13733.717672665398</v>
      </c>
      <c r="P62" s="117">
        <f t="shared" si="21"/>
        <v>10214.589161813932</v>
      </c>
      <c r="Q62" s="117">
        <f t="shared" si="21"/>
        <v>10547.764052510092</v>
      </c>
      <c r="R62" s="117">
        <f t="shared" ref="R62:V62" si="22">R63+R66+R68+R77</f>
        <v>10714.821928839845</v>
      </c>
      <c r="S62" s="117">
        <f t="shared" si="22"/>
        <v>10030.462460473353</v>
      </c>
      <c r="T62" s="117">
        <f t="shared" si="22"/>
        <v>9534.5695202189327</v>
      </c>
      <c r="U62" s="117">
        <f t="shared" si="22"/>
        <v>8962.3225809830401</v>
      </c>
      <c r="V62" s="117">
        <f t="shared" si="22"/>
        <v>8017.787789196721</v>
      </c>
      <c r="W62" s="117">
        <f t="shared" ref="W62" si="23">W63+W66+W68+W77</f>
        <v>8290.7290615085221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17747.917736671381</v>
      </c>
      <c r="D63" s="122">
        <f t="shared" si="24"/>
        <v>16208.137722876576</v>
      </c>
      <c r="E63" s="122">
        <f t="shared" si="24"/>
        <v>16416.457695171954</v>
      </c>
      <c r="F63" s="122">
        <f t="shared" si="24"/>
        <v>15006.127035579771</v>
      </c>
      <c r="G63" s="122">
        <f t="shared" si="24"/>
        <v>13947.601378133781</v>
      </c>
      <c r="H63" s="122">
        <f t="shared" si="24"/>
        <v>13256.706063685424</v>
      </c>
      <c r="I63" s="122">
        <f t="shared" si="24"/>
        <v>11971.095089976909</v>
      </c>
      <c r="J63" s="122">
        <f t="shared" si="24"/>
        <v>12523.798686706352</v>
      </c>
      <c r="K63" s="122">
        <f t="shared" si="24"/>
        <v>11943.702954797282</v>
      </c>
      <c r="L63" s="122">
        <f t="shared" si="24"/>
        <v>13591.98322096714</v>
      </c>
      <c r="M63" s="122">
        <f t="shared" si="24"/>
        <v>9909.0186063895344</v>
      </c>
      <c r="N63" s="122">
        <f t="shared" si="24"/>
        <v>10740.885725826105</v>
      </c>
      <c r="O63" s="122">
        <f t="shared" si="24"/>
        <v>11399.474798125822</v>
      </c>
      <c r="P63" s="122">
        <f t="shared" si="24"/>
        <v>7963.3004221204674</v>
      </c>
      <c r="Q63" s="122">
        <f t="shared" si="24"/>
        <v>8395.5935176484054</v>
      </c>
      <c r="R63" s="122">
        <f t="shared" ref="R63:V63" si="25">SUM(R64:R65)</f>
        <v>8493.2391116310901</v>
      </c>
      <c r="S63" s="122">
        <f t="shared" si="25"/>
        <v>7905.2203879944573</v>
      </c>
      <c r="T63" s="122">
        <f t="shared" si="25"/>
        <v>7434.7601878824316</v>
      </c>
      <c r="U63" s="122">
        <f t="shared" si="25"/>
        <v>6854.3228348293987</v>
      </c>
      <c r="V63" s="122">
        <f t="shared" si="25"/>
        <v>6076.4149058208868</v>
      </c>
      <c r="W63" s="122">
        <f t="shared" ref="W63" si="26">SUM(W64:W65)</f>
        <v>6252.1776887082578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17495.338473296964</v>
      </c>
      <c r="D64" s="98">
        <v>15979.787282781941</v>
      </c>
      <c r="E64" s="98">
        <v>16185.844570983027</v>
      </c>
      <c r="F64" s="98">
        <v>14792.517366146623</v>
      </c>
      <c r="G64" s="98">
        <v>13749.514963153684</v>
      </c>
      <c r="H64" s="98">
        <v>13070.133222157934</v>
      </c>
      <c r="I64" s="98">
        <v>11802.723632078645</v>
      </c>
      <c r="J64" s="98">
        <v>12345.181442158157</v>
      </c>
      <c r="K64" s="98">
        <v>11773.114549402848</v>
      </c>
      <c r="L64" s="98">
        <v>13397.921369623649</v>
      </c>
      <c r="M64" s="98">
        <v>9767.0404934243579</v>
      </c>
      <c r="N64" s="98">
        <v>10585.012095866057</v>
      </c>
      <c r="O64" s="98">
        <v>11231.208918131044</v>
      </c>
      <c r="P64" s="98">
        <v>7843.3485019065292</v>
      </c>
      <c r="Q64" s="98">
        <v>8267.1990575137261</v>
      </c>
      <c r="R64" s="98">
        <v>8362.2499201585179</v>
      </c>
      <c r="S64" s="98">
        <v>7782.8564532687051</v>
      </c>
      <c r="T64" s="98">
        <v>7319.0823978236822</v>
      </c>
      <c r="U64" s="98">
        <v>6747.0510816605456</v>
      </c>
      <c r="V64" s="98">
        <v>5982.2888225366487</v>
      </c>
      <c r="W64" s="98">
        <v>6154.1382906670697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252.57926337441742</v>
      </c>
      <c r="D65" s="98">
        <v>228.35044009463479</v>
      </c>
      <c r="E65" s="98">
        <v>230.61312418892726</v>
      </c>
      <c r="F65" s="98">
        <v>213.60966943314733</v>
      </c>
      <c r="G65" s="98">
        <v>198.08641498009698</v>
      </c>
      <c r="H65" s="98">
        <v>186.57284152748937</v>
      </c>
      <c r="I65" s="98">
        <v>168.3714578982634</v>
      </c>
      <c r="J65" s="98">
        <v>178.61724454819515</v>
      </c>
      <c r="K65" s="98">
        <v>170.58840539443358</v>
      </c>
      <c r="L65" s="98">
        <v>194.06185134349141</v>
      </c>
      <c r="M65" s="98">
        <v>141.9781129651773</v>
      </c>
      <c r="N65" s="98">
        <v>155.87362996004725</v>
      </c>
      <c r="O65" s="98">
        <v>168.26587999477761</v>
      </c>
      <c r="P65" s="98">
        <v>119.95192021393838</v>
      </c>
      <c r="Q65" s="98">
        <v>128.39446013468006</v>
      </c>
      <c r="R65" s="98">
        <v>130.98919147257266</v>
      </c>
      <c r="S65" s="98">
        <v>122.36393472575173</v>
      </c>
      <c r="T65" s="98">
        <v>115.67779005874901</v>
      </c>
      <c r="U65" s="98">
        <v>107.27175316885344</v>
      </c>
      <c r="V65" s="98">
        <v>94.126083284238447</v>
      </c>
      <c r="W65" s="98">
        <v>98.039398041188463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4.9299791957876797</v>
      </c>
      <c r="D66" s="122">
        <f t="shared" si="27"/>
        <v>1.6454641726653629</v>
      </c>
      <c r="E66" s="122">
        <f t="shared" si="27"/>
        <v>5.5459179802145613</v>
      </c>
      <c r="F66" s="122">
        <f t="shared" si="27"/>
        <v>2.3674099494647161</v>
      </c>
      <c r="G66" s="122">
        <f t="shared" si="27"/>
        <v>15.089289358587292</v>
      </c>
      <c r="H66" s="122">
        <f t="shared" si="27"/>
        <v>39.57035878643557</v>
      </c>
      <c r="I66" s="122">
        <f t="shared" si="27"/>
        <v>11.005714320718511</v>
      </c>
      <c r="J66" s="122">
        <f t="shared" si="27"/>
        <v>9.1574367670916921</v>
      </c>
      <c r="K66" s="122">
        <f t="shared" si="27"/>
        <v>2.532446017102393</v>
      </c>
      <c r="L66" s="122">
        <f t="shared" si="27"/>
        <v>13.158797521934282</v>
      </c>
      <c r="M66" s="122">
        <f t="shared" si="27"/>
        <v>2.0252589400269665</v>
      </c>
      <c r="N66" s="122">
        <f t="shared" si="27"/>
        <v>12.405059195953331</v>
      </c>
      <c r="O66" s="122">
        <f t="shared" si="27"/>
        <v>18.377543444486513</v>
      </c>
      <c r="P66" s="122">
        <f t="shared" si="27"/>
        <v>10.590946798719306</v>
      </c>
      <c r="Q66" s="122">
        <f t="shared" si="27"/>
        <v>6.7445145331824428</v>
      </c>
      <c r="R66" s="122">
        <f t="shared" si="27"/>
        <v>10.353067016770451</v>
      </c>
      <c r="S66" s="122">
        <f t="shared" si="27"/>
        <v>9.550884368824164</v>
      </c>
      <c r="T66" s="122">
        <f t="shared" si="27"/>
        <v>14.758204003929572</v>
      </c>
      <c r="U66" s="122">
        <f t="shared" si="27"/>
        <v>29.479667071509834</v>
      </c>
      <c r="V66" s="122">
        <f t="shared" si="27"/>
        <v>50.005165955739017</v>
      </c>
      <c r="W66" s="122">
        <f t="shared" si="27"/>
        <v>32.28651105756957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4.9299791957876797</v>
      </c>
      <c r="D67" s="98">
        <f>IF(RES_hhdet_in_fec!D67=0,0,RES_hhdet_in_fec!D67*1000*11630/RES_hhdet_in_new!D64)</f>
        <v>1.6454641726653629</v>
      </c>
      <c r="E67" s="98">
        <f>IF(RES_hhdet_in_fec!E67=0,0,RES_hhdet_in_fec!E67*1000*11630/RES_hhdet_in_new!E64)</f>
        <v>5.5459179802145613</v>
      </c>
      <c r="F67" s="98">
        <f>IF(RES_hhdet_in_fec!F67=0,0,RES_hhdet_in_fec!F67*1000*11630/RES_hhdet_in_new!F64)</f>
        <v>2.3674099494647161</v>
      </c>
      <c r="G67" s="98">
        <f>IF(RES_hhdet_in_fec!G67=0,0,RES_hhdet_in_fec!G67*1000*11630/RES_hhdet_in_new!G64)</f>
        <v>15.089289358587292</v>
      </c>
      <c r="H67" s="98">
        <f>IF(RES_hhdet_in_fec!H67=0,0,RES_hhdet_in_fec!H67*1000*11630/RES_hhdet_in_new!H64)</f>
        <v>39.57035878643557</v>
      </c>
      <c r="I67" s="98">
        <f>IF(RES_hhdet_in_fec!I67=0,0,RES_hhdet_in_fec!I67*1000*11630/RES_hhdet_in_new!I64)</f>
        <v>11.005714320718511</v>
      </c>
      <c r="J67" s="98">
        <f>IF(RES_hhdet_in_fec!J67=0,0,RES_hhdet_in_fec!J67*1000*11630/RES_hhdet_in_new!J64)</f>
        <v>9.1574367670916921</v>
      </c>
      <c r="K67" s="98">
        <f>IF(RES_hhdet_in_fec!K67=0,0,RES_hhdet_in_fec!K67*1000*11630/RES_hhdet_in_new!K64)</f>
        <v>2.532446017102393</v>
      </c>
      <c r="L67" s="98">
        <f>IF(RES_hhdet_in_fec!L67=0,0,RES_hhdet_in_fec!L67*1000*11630/RES_hhdet_in_new!L64)</f>
        <v>13.158797521934282</v>
      </c>
      <c r="M67" s="98">
        <f>IF(RES_hhdet_in_fec!M67=0,0,RES_hhdet_in_fec!M67*1000*11630/RES_hhdet_in_new!M64)</f>
        <v>2.0252589400269665</v>
      </c>
      <c r="N67" s="98">
        <f>IF(RES_hhdet_in_fec!N67=0,0,RES_hhdet_in_fec!N67*1000*11630/RES_hhdet_in_new!N64)</f>
        <v>12.405059195953331</v>
      </c>
      <c r="O67" s="98">
        <f>IF(RES_hhdet_in_fec!O67=0,0,RES_hhdet_in_fec!O67*1000*11630/RES_hhdet_in_new!O64)</f>
        <v>18.377543444486513</v>
      </c>
      <c r="P67" s="98">
        <f>IF(RES_hhdet_in_fec!P67=0,0,RES_hhdet_in_fec!P67*1000*11630/RES_hhdet_in_new!P64)</f>
        <v>10.590946798719306</v>
      </c>
      <c r="Q67" s="98">
        <f>IF(RES_hhdet_in_fec!Q67=0,0,RES_hhdet_in_fec!Q67*1000*11630/RES_hhdet_in_new!Q64)</f>
        <v>6.7445145331824428</v>
      </c>
      <c r="R67" s="98">
        <f>IF(RES_hhdet_in_fec!R67=0,0,RES_hhdet_in_fec!R67*1000*11630/RES_hhdet_in_new!R64)</f>
        <v>10.353067016770451</v>
      </c>
      <c r="S67" s="98">
        <f>IF(RES_hhdet_in_fec!S67=0,0,RES_hhdet_in_fec!S67*1000*11630/RES_hhdet_in_new!S64)</f>
        <v>9.550884368824164</v>
      </c>
      <c r="T67" s="98">
        <f>IF(RES_hhdet_in_fec!T67=0,0,RES_hhdet_in_fec!T67*1000*11630/RES_hhdet_in_new!T64)</f>
        <v>14.758204003929572</v>
      </c>
      <c r="U67" s="98">
        <f>IF(RES_hhdet_in_fec!U67=0,0,RES_hhdet_in_fec!U67*1000*11630/RES_hhdet_in_new!U64)</f>
        <v>29.479667071509834</v>
      </c>
      <c r="V67" s="98">
        <f>IF(RES_hhdet_in_fec!V67=0,0,RES_hhdet_in_fec!V67*1000*11630/RES_hhdet_in_new!V64)</f>
        <v>50.005165955739017</v>
      </c>
      <c r="W67" s="98">
        <f>IF(RES_hhdet_in_fec!W67=0,0,RES_hhdet_in_fec!W67*1000*11630/RES_hhdet_in_new!W64)</f>
        <v>32.28651105756957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1908.7389203634029</v>
      </c>
      <c r="D68" s="122">
        <v>1910.3082927980681</v>
      </c>
      <c r="E68" s="122">
        <v>1863.1726984819618</v>
      </c>
      <c r="F68" s="122">
        <v>2067.1838682710959</v>
      </c>
      <c r="G68" s="122">
        <v>2060.9808578612824</v>
      </c>
      <c r="H68" s="122">
        <v>2155.8024138313463</v>
      </c>
      <c r="I68" s="122">
        <v>2045.8648468266874</v>
      </c>
      <c r="J68" s="122">
        <v>2204.9115777033289</v>
      </c>
      <c r="K68" s="122">
        <v>2249.8506654223979</v>
      </c>
      <c r="L68" s="122">
        <v>2165.5837603080909</v>
      </c>
      <c r="M68" s="122">
        <v>1955.1949913142726</v>
      </c>
      <c r="N68" s="122">
        <v>2081.0431321141391</v>
      </c>
      <c r="O68" s="122">
        <v>1997.4083827810002</v>
      </c>
      <c r="P68" s="122">
        <v>1927.4603343690451</v>
      </c>
      <c r="Q68" s="122">
        <v>1827.3696650870172</v>
      </c>
      <c r="R68" s="122">
        <v>1881.020284460446</v>
      </c>
      <c r="S68" s="122">
        <v>1802.057938349928</v>
      </c>
      <c r="T68" s="122">
        <v>1778.7875813014919</v>
      </c>
      <c r="U68" s="122">
        <v>1782.8039759001945</v>
      </c>
      <c r="V68" s="122">
        <v>1567.6639379199748</v>
      </c>
      <c r="W68" s="122">
        <v>1685.9848697693528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2030.3635339563771</v>
      </c>
      <c r="D69" s="98">
        <v>1976.6431512651698</v>
      </c>
      <c r="E69" s="98">
        <v>1889.8428617107143</v>
      </c>
      <c r="F69" s="98">
        <v>2156.8604695106937</v>
      </c>
      <c r="G69" s="98">
        <v>2129.7172551226304</v>
      </c>
      <c r="H69" s="98">
        <v>2186.7534963675748</v>
      </c>
      <c r="I69" s="98">
        <v>2046.1860384852869</v>
      </c>
      <c r="J69" s="98">
        <v>2205.4521259525754</v>
      </c>
      <c r="K69" s="98">
        <v>2251.2910108495416</v>
      </c>
      <c r="L69" s="98">
        <v>2166.5114752059912</v>
      </c>
      <c r="M69" s="98">
        <v>1956.1412978795656</v>
      </c>
      <c r="N69" s="98">
        <v>2085.1325737943512</v>
      </c>
      <c r="O69" s="98">
        <v>2005.3107220849554</v>
      </c>
      <c r="P69" s="98">
        <v>1924.4409933856939</v>
      </c>
      <c r="Q69" s="98">
        <v>1817.0742566643751</v>
      </c>
      <c r="R69" s="98">
        <v>1881.7044436819147</v>
      </c>
      <c r="S69" s="98">
        <v>1802.4284985971669</v>
      </c>
      <c r="T69" s="98">
        <v>1779.0505665783944</v>
      </c>
      <c r="U69" s="98">
        <v>1782.4079674704803</v>
      </c>
      <c r="V69" s="98">
        <v>1549.3665275408835</v>
      </c>
      <c r="W69" s="98">
        <v>1686.7168662802342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1554.7491468921121</v>
      </c>
      <c r="D70" s="98">
        <v>1527.8844892619381</v>
      </c>
      <c r="E70" s="98">
        <v>1472.9594468096548</v>
      </c>
      <c r="F70" s="98">
        <v>1666.2935525893031</v>
      </c>
      <c r="G70" s="98">
        <v>1659.9793162224487</v>
      </c>
      <c r="H70" s="98">
        <v>1717.9356015230489</v>
      </c>
      <c r="I70" s="98">
        <v>1633.8401871745289</v>
      </c>
      <c r="J70" s="98">
        <v>1731.4827887590391</v>
      </c>
      <c r="K70" s="98">
        <v>1788.0800663589157</v>
      </c>
      <c r="L70" s="98">
        <v>1732.7884007326106</v>
      </c>
      <c r="M70" s="98">
        <v>1571.0028450512257</v>
      </c>
      <c r="N70" s="98">
        <v>1702.2062734300212</v>
      </c>
      <c r="O70" s="98">
        <v>1628.4487915459731</v>
      </c>
      <c r="P70" s="98">
        <v>1589.4605685233016</v>
      </c>
      <c r="Q70" s="98">
        <v>1543.4454226473845</v>
      </c>
      <c r="R70" s="98">
        <v>1648.523853973418</v>
      </c>
      <c r="S70" s="98">
        <v>1601.8645815395887</v>
      </c>
      <c r="T70" s="98">
        <v>1584.4019355099274</v>
      </c>
      <c r="U70" s="98">
        <v>1599.8449317744994</v>
      </c>
      <c r="V70" s="98">
        <v>1381.4342795502537</v>
      </c>
      <c r="W70" s="98">
        <v>1517.8464341857236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859.65969758043752</v>
      </c>
      <c r="D71" s="101">
        <v>856.03090469358199</v>
      </c>
      <c r="E71" s="101">
        <v>832.5065139768684</v>
      </c>
      <c r="F71" s="101">
        <v>893.34509544830667</v>
      </c>
      <c r="G71" s="101">
        <v>900.37161655475086</v>
      </c>
      <c r="H71" s="101">
        <v>938.08062960962172</v>
      </c>
      <c r="I71" s="101">
        <v>926.37506396034189</v>
      </c>
      <c r="J71" s="101">
        <v>892.40986861597173</v>
      </c>
      <c r="K71" s="101">
        <v>936.06253041498928</v>
      </c>
      <c r="L71" s="101">
        <v>905.46354756720655</v>
      </c>
      <c r="M71" s="101">
        <v>794.87081365174879</v>
      </c>
      <c r="N71" s="101">
        <v>865.89700274366942</v>
      </c>
      <c r="O71" s="101">
        <v>705.45827367967252</v>
      </c>
      <c r="P71" s="101">
        <v>642.12031335991833</v>
      </c>
      <c r="Q71" s="101">
        <v>653.85306540502233</v>
      </c>
      <c r="R71" s="101">
        <v>814.95808023319364</v>
      </c>
      <c r="S71" s="101">
        <v>819.86483899934865</v>
      </c>
      <c r="T71" s="101">
        <v>762.96536362340532</v>
      </c>
      <c r="U71" s="101">
        <v>776.37785955241191</v>
      </c>
      <c r="V71" s="101">
        <v>588.49563708320818</v>
      </c>
      <c r="W71" s="101">
        <v>687.70171996024737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695.08944931167457</v>
      </c>
      <c r="D72" s="104">
        <v>671.85358456835638</v>
      </c>
      <c r="E72" s="104">
        <v>640.45293283278659</v>
      </c>
      <c r="F72" s="104">
        <v>772.94845714099608</v>
      </c>
      <c r="G72" s="104">
        <v>759.60769966769783</v>
      </c>
      <c r="H72" s="104">
        <v>779.85497191342688</v>
      </c>
      <c r="I72" s="104">
        <v>707.4651232141872</v>
      </c>
      <c r="J72" s="104">
        <v>839.07292014306711</v>
      </c>
      <c r="K72" s="104">
        <v>852.01753594392642</v>
      </c>
      <c r="L72" s="104">
        <v>827.32485316540397</v>
      </c>
      <c r="M72" s="104">
        <v>776.13203139947666</v>
      </c>
      <c r="N72" s="104">
        <v>836.30927068635197</v>
      </c>
      <c r="O72" s="104">
        <v>922.99051786630037</v>
      </c>
      <c r="P72" s="104">
        <v>947.34025516338318</v>
      </c>
      <c r="Q72" s="104">
        <v>889.59235724236214</v>
      </c>
      <c r="R72" s="104">
        <v>833.56577374022459</v>
      </c>
      <c r="S72" s="104">
        <v>781.99974254023982</v>
      </c>
      <c r="T72" s="104">
        <v>821.43657188652196</v>
      </c>
      <c r="U72" s="104">
        <v>823.46707222208772</v>
      </c>
      <c r="V72" s="104">
        <v>792.93864246704561</v>
      </c>
      <c r="W72" s="104">
        <v>830.14471422547672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1776.708344602949</v>
      </c>
      <c r="D73" s="101">
        <v>1786.3634704499902</v>
      </c>
      <c r="E73" s="101">
        <v>1801.7281912857368</v>
      </c>
      <c r="F73" s="101">
        <v>1883.3161911527882</v>
      </c>
      <c r="G73" s="101">
        <v>1955.8830698994934</v>
      </c>
      <c r="H73" s="101">
        <v>2039.7975942491898</v>
      </c>
      <c r="I73" s="101">
        <v>0</v>
      </c>
      <c r="J73" s="101">
        <v>0</v>
      </c>
      <c r="K73" s="101">
        <v>0</v>
      </c>
      <c r="L73" s="101">
        <v>2002.3588082636127</v>
      </c>
      <c r="M73" s="101">
        <v>1954.4248892099104</v>
      </c>
      <c r="N73" s="101">
        <v>2025.8731038098381</v>
      </c>
      <c r="O73" s="101">
        <v>1992.671163618478</v>
      </c>
      <c r="P73" s="101">
        <v>2020.0525823944308</v>
      </c>
      <c r="Q73" s="101">
        <v>1962.4725316829918</v>
      </c>
      <c r="R73" s="101">
        <v>0</v>
      </c>
      <c r="S73" s="101">
        <v>1926.2355457319795</v>
      </c>
      <c r="T73" s="101">
        <v>1908.4035714946376</v>
      </c>
      <c r="U73" s="101">
        <v>1886.9834452397217</v>
      </c>
      <c r="V73" s="101">
        <v>1745.9748975935327</v>
      </c>
      <c r="W73" s="101">
        <v>1726.2822387798331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1437.0467405473032</v>
      </c>
      <c r="D74" s="104">
        <v>1451.7915489010506</v>
      </c>
      <c r="E74" s="104">
        <v>1470.2478621042139</v>
      </c>
      <c r="F74" s="104">
        <v>1521.5479328593503</v>
      </c>
      <c r="G74" s="104">
        <v>1586.9270865878464</v>
      </c>
      <c r="H74" s="104">
        <v>1660.6990881353993</v>
      </c>
      <c r="I74" s="104">
        <v>0</v>
      </c>
      <c r="J74" s="104">
        <v>0</v>
      </c>
      <c r="K74" s="104">
        <v>0</v>
      </c>
      <c r="L74" s="104">
        <v>0</v>
      </c>
      <c r="M74" s="104">
        <v>1590.9500039416744</v>
      </c>
      <c r="N74" s="104">
        <v>1661.1113309193386</v>
      </c>
      <c r="O74" s="104">
        <v>1607.0841833716297</v>
      </c>
      <c r="P74" s="104">
        <v>1635.9982098219289</v>
      </c>
      <c r="Q74" s="104">
        <v>1620.8229345777306</v>
      </c>
      <c r="R74" s="104">
        <v>0</v>
      </c>
      <c r="S74" s="104">
        <v>0</v>
      </c>
      <c r="T74" s="104">
        <v>1639.8155502708216</v>
      </c>
      <c r="U74" s="104">
        <v>1631.493604428729</v>
      </c>
      <c r="V74" s="104">
        <v>1492.8437428279569</v>
      </c>
      <c r="W74" s="104">
        <v>1492.5817817768248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752.25373096113117</v>
      </c>
      <c r="D75" s="98">
        <v>773.62878239615213</v>
      </c>
      <c r="E75" s="98">
        <v>793.85653035364612</v>
      </c>
      <c r="F75" s="98">
        <v>779.80967279542642</v>
      </c>
      <c r="G75" s="98">
        <v>826.68308343439548</v>
      </c>
      <c r="H75" s="98">
        <v>874.70634553460445</v>
      </c>
      <c r="I75" s="98">
        <v>0</v>
      </c>
      <c r="J75" s="98">
        <v>0</v>
      </c>
      <c r="K75" s="98">
        <v>0</v>
      </c>
      <c r="L75" s="98">
        <v>0</v>
      </c>
      <c r="M75" s="98">
        <v>793.97827166537968</v>
      </c>
      <c r="N75" s="98">
        <v>840.17905811338596</v>
      </c>
      <c r="O75" s="98">
        <v>699.87582837334764</v>
      </c>
      <c r="P75" s="98">
        <v>673.62117832756167</v>
      </c>
      <c r="Q75" s="98">
        <v>706.18043545502485</v>
      </c>
      <c r="R75" s="98">
        <v>0</v>
      </c>
      <c r="S75" s="98">
        <v>0</v>
      </c>
      <c r="T75" s="98">
        <v>818.19605080038968</v>
      </c>
      <c r="U75" s="98">
        <v>821.15309529829369</v>
      </c>
      <c r="V75" s="98">
        <v>663.34947914705992</v>
      </c>
      <c r="W75" s="98">
        <v>701.8845272510523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684.79300958617193</v>
      </c>
      <c r="D76" s="98">
        <v>678.16276650489851</v>
      </c>
      <c r="E76" s="98">
        <v>676.39133175056816</v>
      </c>
      <c r="F76" s="98">
        <v>741.73826006392369</v>
      </c>
      <c r="G76" s="98">
        <v>760.24400315345065</v>
      </c>
      <c r="H76" s="98">
        <v>785.99274260079471</v>
      </c>
      <c r="I76" s="98">
        <v>0</v>
      </c>
      <c r="J76" s="98">
        <v>0</v>
      </c>
      <c r="K76" s="98">
        <v>0</v>
      </c>
      <c r="L76" s="98">
        <v>0</v>
      </c>
      <c r="M76" s="98">
        <v>796.97173227629469</v>
      </c>
      <c r="N76" s="98">
        <v>820.93227280595261</v>
      </c>
      <c r="O76" s="98">
        <v>907.20835499828206</v>
      </c>
      <c r="P76" s="98">
        <v>962.37703149436732</v>
      </c>
      <c r="Q76" s="98">
        <v>914.64249912270554</v>
      </c>
      <c r="R76" s="98">
        <v>0</v>
      </c>
      <c r="S76" s="98">
        <v>0</v>
      </c>
      <c r="T76" s="98">
        <v>821.61949947043195</v>
      </c>
      <c r="U76" s="98">
        <v>810.34050913043529</v>
      </c>
      <c r="V76" s="98">
        <v>829.49426368089667</v>
      </c>
      <c r="W76" s="98">
        <v>790.69725452577245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319.18029218936374</v>
      </c>
      <c r="D77" s="122">
        <v>315.67103160419384</v>
      </c>
      <c r="E77" s="122">
        <v>339.43258403365462</v>
      </c>
      <c r="F77" s="122">
        <v>351.79253663138201</v>
      </c>
      <c r="G77" s="122">
        <v>362.69420311437932</v>
      </c>
      <c r="H77" s="122">
        <v>359.93856211003248</v>
      </c>
      <c r="I77" s="122">
        <v>357.68897407484968</v>
      </c>
      <c r="J77" s="122">
        <v>301.08287501800089</v>
      </c>
      <c r="K77" s="122">
        <v>317.39264410298591</v>
      </c>
      <c r="L77" s="122">
        <v>327.91670787852991</v>
      </c>
      <c r="M77" s="122">
        <v>296.0634325305594</v>
      </c>
      <c r="N77" s="122">
        <v>319.63469294619296</v>
      </c>
      <c r="O77" s="122">
        <v>318.45694831408787</v>
      </c>
      <c r="P77" s="122">
        <v>313.23745852570011</v>
      </c>
      <c r="Q77" s="122">
        <v>318.05635524148852</v>
      </c>
      <c r="R77" s="122">
        <v>330.20946573153753</v>
      </c>
      <c r="S77" s="122">
        <v>313.6332497601428</v>
      </c>
      <c r="T77" s="122">
        <v>306.26354703107944</v>
      </c>
      <c r="U77" s="122">
        <v>295.71610318193711</v>
      </c>
      <c r="V77" s="122">
        <v>323.70377950011942</v>
      </c>
      <c r="W77" s="122">
        <v>320.27999197334287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379.85684164059938</v>
      </c>
      <c r="D78" s="98">
        <v>369.33244142784878</v>
      </c>
      <c r="E78" s="98">
        <v>384.22874304006001</v>
      </c>
      <c r="F78" s="98">
        <v>412.62861421853637</v>
      </c>
      <c r="G78" s="98">
        <v>414.60866717948608</v>
      </c>
      <c r="H78" s="98">
        <v>418.92324166953114</v>
      </c>
      <c r="I78" s="98">
        <v>418.55992576374513</v>
      </c>
      <c r="J78" s="98">
        <v>327.11821465992398</v>
      </c>
      <c r="K78" s="98">
        <v>363.84489964689936</v>
      </c>
      <c r="L78" s="98">
        <v>370.11296443600145</v>
      </c>
      <c r="M78" s="98">
        <v>334.82315865721563</v>
      </c>
      <c r="N78" s="98">
        <v>363.74932477584053</v>
      </c>
      <c r="O78" s="98">
        <v>362.89438071237186</v>
      </c>
      <c r="P78" s="98">
        <v>365.21903610926159</v>
      </c>
      <c r="Q78" s="98">
        <v>378.3325216585219</v>
      </c>
      <c r="R78" s="98">
        <v>402.5297616193572</v>
      </c>
      <c r="S78" s="98">
        <v>389.11155740563152</v>
      </c>
      <c r="T78" s="98">
        <v>376.06144034353861</v>
      </c>
      <c r="U78" s="98">
        <v>358.50497029778819</v>
      </c>
      <c r="V78" s="98">
        <v>396.05828195127225</v>
      </c>
      <c r="W78" s="98">
        <v>393.40794119238984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298.69166322703165</v>
      </c>
      <c r="D79" s="33">
        <v>292.56109036996639</v>
      </c>
      <c r="E79" s="33">
        <v>316.83370207588928</v>
      </c>
      <c r="F79" s="33">
        <v>319.25196724836218</v>
      </c>
      <c r="G79" s="33">
        <v>332.97375483961935</v>
      </c>
      <c r="H79" s="33">
        <v>321.97926903278267</v>
      </c>
      <c r="I79" s="33">
        <v>315.26407563994456</v>
      </c>
      <c r="J79" s="33">
        <v>275.47881505833135</v>
      </c>
      <c r="K79" s="33">
        <v>284.72774932593552</v>
      </c>
      <c r="L79" s="33">
        <v>283.31314090034374</v>
      </c>
      <c r="M79" s="33">
        <v>265.81861782908112</v>
      </c>
      <c r="N79" s="33">
        <v>278.31900870606393</v>
      </c>
      <c r="O79" s="33">
        <v>279.40848186954315</v>
      </c>
      <c r="P79" s="33">
        <v>280.7785928570691</v>
      </c>
      <c r="Q79" s="33">
        <v>293.00438106623665</v>
      </c>
      <c r="R79" s="33">
        <v>288.66162368844209</v>
      </c>
      <c r="S79" s="33">
        <v>285.37757699325118</v>
      </c>
      <c r="T79" s="33">
        <v>280.6698432336284</v>
      </c>
      <c r="U79" s="33">
        <v>272.20304102869869</v>
      </c>
      <c r="V79" s="33">
        <v>282.52917177534431</v>
      </c>
      <c r="W79" s="33">
        <v>280.05647866793498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21497.254234186737</v>
      </c>
      <c r="D81" s="117">
        <f t="shared" si="28"/>
        <v>17650.19292394993</v>
      </c>
      <c r="E81" s="117">
        <f t="shared" si="28"/>
        <v>19659.169483390117</v>
      </c>
      <c r="F81" s="117">
        <f t="shared" si="28"/>
        <v>17874.562841658142</v>
      </c>
      <c r="G81" s="117">
        <f t="shared" si="28"/>
        <v>15565.567456390721</v>
      </c>
      <c r="H81" s="117">
        <f t="shared" si="28"/>
        <v>13336.533107469722</v>
      </c>
      <c r="I81" s="117">
        <f t="shared" si="28"/>
        <v>16214.68646331805</v>
      </c>
      <c r="J81" s="117">
        <f t="shared" si="28"/>
        <v>15519.904375676871</v>
      </c>
      <c r="K81" s="117">
        <f t="shared" si="28"/>
        <v>14201.208085465227</v>
      </c>
      <c r="L81" s="117">
        <f t="shared" si="28"/>
        <v>17285.2383999509</v>
      </c>
      <c r="M81" s="117">
        <f t="shared" si="28"/>
        <v>12350.62017383413</v>
      </c>
      <c r="N81" s="117">
        <f t="shared" si="28"/>
        <v>13358.696159128207</v>
      </c>
      <c r="O81" s="117">
        <f t="shared" si="28"/>
        <v>14330.644029892554</v>
      </c>
      <c r="P81" s="117">
        <f t="shared" si="28"/>
        <v>10532.952326446899</v>
      </c>
      <c r="Q81" s="117">
        <f t="shared" si="28"/>
        <v>11306.749132026272</v>
      </c>
      <c r="R81" s="117">
        <f t="shared" ref="R81:V81" si="29">R82+R85+R87+R100</f>
        <v>11640.120067391606</v>
      </c>
      <c r="S81" s="117">
        <f t="shared" si="29"/>
        <v>10494.694208529352</v>
      </c>
      <c r="T81" s="117">
        <f t="shared" si="29"/>
        <v>9789.5657888145051</v>
      </c>
      <c r="U81" s="117">
        <f t="shared" si="29"/>
        <v>9217.0065507597938</v>
      </c>
      <c r="V81" s="117">
        <f t="shared" si="29"/>
        <v>8006.6542961156701</v>
      </c>
      <c r="W81" s="117">
        <f t="shared" ref="W81" si="30">W82+W85+W87+W100</f>
        <v>8565.4707651546032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19406.01965661165</v>
      </c>
      <c r="D82" s="122">
        <f t="shared" si="31"/>
        <v>15551.083066152558</v>
      </c>
      <c r="E82" s="122">
        <f t="shared" si="31"/>
        <v>17509.378094340267</v>
      </c>
      <c r="F82" s="122">
        <f t="shared" si="31"/>
        <v>15597.541211859372</v>
      </c>
      <c r="G82" s="122">
        <f t="shared" si="31"/>
        <v>13219.368913480963</v>
      </c>
      <c r="H82" s="122">
        <f t="shared" si="31"/>
        <v>10913.800143674895</v>
      </c>
      <c r="I82" s="122">
        <f t="shared" si="31"/>
        <v>13826.267369648867</v>
      </c>
      <c r="J82" s="122">
        <f t="shared" si="31"/>
        <v>13292.74870764636</v>
      </c>
      <c r="K82" s="122">
        <f t="shared" si="31"/>
        <v>11926.652587061981</v>
      </c>
      <c r="L82" s="122">
        <f t="shared" si="31"/>
        <v>14991.710886102093</v>
      </c>
      <c r="M82" s="122">
        <f t="shared" si="31"/>
        <v>10120.451157487416</v>
      </c>
      <c r="N82" s="122">
        <f t="shared" si="31"/>
        <v>11036.698046238205</v>
      </c>
      <c r="O82" s="122">
        <f t="shared" si="31"/>
        <v>12078.651679879353</v>
      </c>
      <c r="P82" s="122">
        <f t="shared" si="31"/>
        <v>8264.2167817690479</v>
      </c>
      <c r="Q82" s="122">
        <f t="shared" si="31"/>
        <v>9121.4691625539181</v>
      </c>
      <c r="R82" s="122">
        <f t="shared" ref="R82:V82" si="32">SUM(R83:R84)</f>
        <v>9428.6342110021214</v>
      </c>
      <c r="S82" s="122">
        <f t="shared" si="32"/>
        <v>8326.6826627194951</v>
      </c>
      <c r="T82" s="122">
        <f t="shared" si="32"/>
        <v>7626.6281599453132</v>
      </c>
      <c r="U82" s="122">
        <f t="shared" si="32"/>
        <v>7058.8805044611245</v>
      </c>
      <c r="V82" s="122">
        <f t="shared" si="32"/>
        <v>5965.3453702532242</v>
      </c>
      <c r="W82" s="122">
        <f t="shared" ref="W82" si="33">SUM(W83:W84)</f>
        <v>6565.2821158711349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19300.251230732025</v>
      </c>
      <c r="D83" s="98">
        <v>15466.750989236816</v>
      </c>
      <c r="E83" s="98">
        <v>17414.216480399435</v>
      </c>
      <c r="F83" s="98">
        <v>15511.173718984372</v>
      </c>
      <c r="G83" s="98">
        <v>13145.95263856209</v>
      </c>
      <c r="H83" s="98">
        <v>10853.424501240319</v>
      </c>
      <c r="I83" s="98">
        <v>13749.43408877434</v>
      </c>
      <c r="J83" s="98">
        <v>13217.47060264123</v>
      </c>
      <c r="K83" s="98">
        <v>11858.719072356089</v>
      </c>
      <c r="L83" s="98">
        <v>14906.029139564624</v>
      </c>
      <c r="M83" s="98">
        <v>10062.489380849534</v>
      </c>
      <c r="N83" s="98">
        <v>10973.192907567989</v>
      </c>
      <c r="O83" s="98">
        <v>12009.038530777436</v>
      </c>
      <c r="P83" s="98">
        <v>8216.5256052142977</v>
      </c>
      <c r="Q83" s="98">
        <v>9068.6820752983531</v>
      </c>
      <c r="R83" s="98">
        <v>9373.4296793940739</v>
      </c>
      <c r="S83" s="98">
        <v>8277.3625522579114</v>
      </c>
      <c r="T83" s="98">
        <v>7580.773401964645</v>
      </c>
      <c r="U83" s="98">
        <v>7015.784979057662</v>
      </c>
      <c r="V83" s="98">
        <v>5929.0322993974314</v>
      </c>
      <c r="W83" s="98">
        <v>6524.5604456433093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105.76842587962678</v>
      </c>
      <c r="D84" s="98">
        <v>84.332076915740871</v>
      </c>
      <c r="E84" s="98">
        <v>95.161613940833803</v>
      </c>
      <c r="F84" s="98">
        <v>86.367492874999954</v>
      </c>
      <c r="G84" s="98">
        <v>73.416274918873413</v>
      </c>
      <c r="H84" s="98">
        <v>60.375642434575113</v>
      </c>
      <c r="I84" s="98">
        <v>76.833280874526835</v>
      </c>
      <c r="J84" s="98">
        <v>75.27810500513155</v>
      </c>
      <c r="K84" s="98">
        <v>67.933514705891326</v>
      </c>
      <c r="L84" s="98">
        <v>85.681746537470303</v>
      </c>
      <c r="M84" s="98">
        <v>57.961776637881989</v>
      </c>
      <c r="N84" s="98">
        <v>63.505138670216539</v>
      </c>
      <c r="O84" s="98">
        <v>69.613149101916846</v>
      </c>
      <c r="P84" s="98">
        <v>47.691176554749745</v>
      </c>
      <c r="Q84" s="98">
        <v>52.78708725556443</v>
      </c>
      <c r="R84" s="98">
        <v>55.204531608047077</v>
      </c>
      <c r="S84" s="98">
        <v>49.320110461582843</v>
      </c>
      <c r="T84" s="98">
        <v>45.854757980668147</v>
      </c>
      <c r="U84" s="98">
        <v>43.095525403462695</v>
      </c>
      <c r="V84" s="98">
        <v>36.313070855793015</v>
      </c>
      <c r="W84" s="98">
        <v>40.721670227825783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4.9145690449532022</v>
      </c>
      <c r="D85" s="122">
        <f t="shared" si="34"/>
        <v>1.6404968535985687</v>
      </c>
      <c r="E85" s="122">
        <f t="shared" si="34"/>
        <v>5.5100349738724121</v>
      </c>
      <c r="F85" s="122">
        <f t="shared" si="34"/>
        <v>2.3851113124065391</v>
      </c>
      <c r="G85" s="122">
        <f t="shared" si="34"/>
        <v>15.075821681143022</v>
      </c>
      <c r="H85" s="122">
        <f t="shared" si="34"/>
        <v>39.582736212674874</v>
      </c>
      <c r="I85" s="122">
        <f t="shared" si="34"/>
        <v>11.005737770002042</v>
      </c>
      <c r="J85" s="122">
        <f t="shared" si="34"/>
        <v>9.1574431833503667</v>
      </c>
      <c r="K85" s="122">
        <f t="shared" si="34"/>
        <v>2.5220540077241371</v>
      </c>
      <c r="L85" s="122">
        <f t="shared" si="34"/>
        <v>13.14642187234578</v>
      </c>
      <c r="M85" s="122">
        <f t="shared" si="34"/>
        <v>2.0443937793118949</v>
      </c>
      <c r="N85" s="122">
        <f t="shared" si="34"/>
        <v>12.420996841555402</v>
      </c>
      <c r="O85" s="122">
        <f t="shared" si="34"/>
        <v>18.397058679526726</v>
      </c>
      <c r="P85" s="122">
        <f t="shared" si="34"/>
        <v>10.571210966113091</v>
      </c>
      <c r="Q85" s="122">
        <f t="shared" si="34"/>
        <v>6.7529791021505288</v>
      </c>
      <c r="R85" s="122">
        <f t="shared" si="34"/>
        <v>10.361787780114048</v>
      </c>
      <c r="S85" s="122">
        <f t="shared" si="34"/>
        <v>9.5506605407523164</v>
      </c>
      <c r="T85" s="122">
        <f t="shared" si="34"/>
        <v>14.738200841540095</v>
      </c>
      <c r="U85" s="122">
        <f t="shared" si="34"/>
        <v>29.471661560902259</v>
      </c>
      <c r="V85" s="122">
        <f t="shared" si="34"/>
        <v>50.000547977848797</v>
      </c>
      <c r="W85" s="122">
        <f t="shared" si="34"/>
        <v>32.289110803090814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4.9145690449532022</v>
      </c>
      <c r="D86" s="98">
        <f>IF(RES_hhdet_in_fec!D86=0,0,RES_hhdet_in_fec!D86*1000*11630/RES_hhdet_in_new!D83)</f>
        <v>1.6404968535985687</v>
      </c>
      <c r="E86" s="98">
        <f>IF(RES_hhdet_in_fec!E86=0,0,RES_hhdet_in_fec!E86*1000*11630/RES_hhdet_in_new!E83)</f>
        <v>5.5100349738724121</v>
      </c>
      <c r="F86" s="98">
        <f>IF(RES_hhdet_in_fec!F86=0,0,RES_hhdet_in_fec!F86*1000*11630/RES_hhdet_in_new!F83)</f>
        <v>2.3851113124065391</v>
      </c>
      <c r="G86" s="98">
        <f>IF(RES_hhdet_in_fec!G86=0,0,RES_hhdet_in_fec!G86*1000*11630/RES_hhdet_in_new!G83)</f>
        <v>15.075821681143022</v>
      </c>
      <c r="H86" s="98">
        <f>IF(RES_hhdet_in_fec!H86=0,0,RES_hhdet_in_fec!H86*1000*11630/RES_hhdet_in_new!H83)</f>
        <v>39.582736212674874</v>
      </c>
      <c r="I86" s="98">
        <f>IF(RES_hhdet_in_fec!I86=0,0,RES_hhdet_in_fec!I86*1000*11630/RES_hhdet_in_new!I83)</f>
        <v>11.005737770002042</v>
      </c>
      <c r="J86" s="98">
        <f>IF(RES_hhdet_in_fec!J86=0,0,RES_hhdet_in_fec!J86*1000*11630/RES_hhdet_in_new!J83)</f>
        <v>9.1574431833503667</v>
      </c>
      <c r="K86" s="98">
        <f>IF(RES_hhdet_in_fec!K86=0,0,RES_hhdet_in_fec!K86*1000*11630/RES_hhdet_in_new!K83)</f>
        <v>2.5220540077241371</v>
      </c>
      <c r="L86" s="98">
        <f>IF(RES_hhdet_in_fec!L86=0,0,RES_hhdet_in_fec!L86*1000*11630/RES_hhdet_in_new!L83)</f>
        <v>13.14642187234578</v>
      </c>
      <c r="M86" s="98">
        <f>IF(RES_hhdet_in_fec!M86=0,0,RES_hhdet_in_fec!M86*1000*11630/RES_hhdet_in_new!M83)</f>
        <v>2.0443937793118949</v>
      </c>
      <c r="N86" s="98">
        <f>IF(RES_hhdet_in_fec!N86=0,0,RES_hhdet_in_fec!N86*1000*11630/RES_hhdet_in_new!N83)</f>
        <v>12.420996841555402</v>
      </c>
      <c r="O86" s="98">
        <f>IF(RES_hhdet_in_fec!O86=0,0,RES_hhdet_in_fec!O86*1000*11630/RES_hhdet_in_new!O83)</f>
        <v>18.397058679526726</v>
      </c>
      <c r="P86" s="98">
        <f>IF(RES_hhdet_in_fec!P86=0,0,RES_hhdet_in_fec!P86*1000*11630/RES_hhdet_in_new!P83)</f>
        <v>10.571210966113091</v>
      </c>
      <c r="Q86" s="98">
        <f>IF(RES_hhdet_in_fec!Q86=0,0,RES_hhdet_in_fec!Q86*1000*11630/RES_hhdet_in_new!Q83)</f>
        <v>6.7529791021505288</v>
      </c>
      <c r="R86" s="98">
        <f>IF(RES_hhdet_in_fec!R86=0,0,RES_hhdet_in_fec!R86*1000*11630/RES_hhdet_in_new!R83)</f>
        <v>10.361787780114048</v>
      </c>
      <c r="S86" s="98">
        <f>IF(RES_hhdet_in_fec!S86=0,0,RES_hhdet_in_fec!S86*1000*11630/RES_hhdet_in_new!S83)</f>
        <v>9.5506605407523164</v>
      </c>
      <c r="T86" s="98">
        <f>IF(RES_hhdet_in_fec!T86=0,0,RES_hhdet_in_fec!T86*1000*11630/RES_hhdet_in_new!T83)</f>
        <v>14.738200841540095</v>
      </c>
      <c r="U86" s="98">
        <f>IF(RES_hhdet_in_fec!U86=0,0,RES_hhdet_in_fec!U86*1000*11630/RES_hhdet_in_new!U83)</f>
        <v>29.471661560902259</v>
      </c>
      <c r="V86" s="98">
        <f>IF(RES_hhdet_in_fec!V86=0,0,RES_hhdet_in_fec!V86*1000*11630/RES_hhdet_in_new!V83)</f>
        <v>50.000547977848797</v>
      </c>
      <c r="W86" s="98">
        <f>IF(RES_hhdet_in_fec!W86=0,0,RES_hhdet_in_fec!W86*1000*11630/RES_hhdet_in_new!W83)</f>
        <v>32.289110803090814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1784.5075894744086</v>
      </c>
      <c r="D87" s="122">
        <v>1801.1147446844209</v>
      </c>
      <c r="E87" s="122">
        <v>1823.0571712858275</v>
      </c>
      <c r="F87" s="122">
        <v>1950.8169143525581</v>
      </c>
      <c r="G87" s="122">
        <v>1994.5517571523269</v>
      </c>
      <c r="H87" s="122">
        <v>2054.9958304752013</v>
      </c>
      <c r="I87" s="122">
        <v>2054.8754643593811</v>
      </c>
      <c r="J87" s="122">
        <v>1937.252463587123</v>
      </c>
      <c r="K87" s="122">
        <v>1980.4599227619178</v>
      </c>
      <c r="L87" s="122">
        <v>1992.2504490867848</v>
      </c>
      <c r="M87" s="122">
        <v>1956.092967088744</v>
      </c>
      <c r="N87" s="122">
        <v>2025.8402846362253</v>
      </c>
      <c r="O87" s="122">
        <v>1949.1037959474352</v>
      </c>
      <c r="P87" s="122">
        <v>1969.1636188160342</v>
      </c>
      <c r="Q87" s="122">
        <v>1879.9336951900464</v>
      </c>
      <c r="R87" s="122">
        <v>1904.3278046814555</v>
      </c>
      <c r="S87" s="122">
        <v>1865.4812663246964</v>
      </c>
      <c r="T87" s="122">
        <v>1860.7086091907699</v>
      </c>
      <c r="U87" s="122">
        <v>1848.6354548358045</v>
      </c>
      <c r="V87" s="122">
        <v>1704.3778671926204</v>
      </c>
      <c r="W87" s="122">
        <v>1681.4257212224704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2006.0061866005901</v>
      </c>
      <c r="D88" s="98">
        <v>1689.8531482430726</v>
      </c>
      <c r="E88" s="98">
        <v>1798.0810842098283</v>
      </c>
      <c r="F88" s="98">
        <v>1975.5157515168464</v>
      </c>
      <c r="G88" s="98">
        <v>1747.9490443795248</v>
      </c>
      <c r="H88" s="98">
        <v>1587.8809832477007</v>
      </c>
      <c r="I88" s="98">
        <v>2175.1034725627915</v>
      </c>
      <c r="J88" s="98">
        <v>1880.5245200281954</v>
      </c>
      <c r="K88" s="98">
        <v>1868.895654876065</v>
      </c>
      <c r="L88" s="98">
        <v>2050.2835383955012</v>
      </c>
      <c r="M88" s="98">
        <v>1753.7088555499106</v>
      </c>
      <c r="N88" s="98">
        <v>1860.2436471379017</v>
      </c>
      <c r="O88" s="98">
        <v>1875.7808569119443</v>
      </c>
      <c r="P88" s="98">
        <v>1773.8358181964636</v>
      </c>
      <c r="Q88" s="98">
        <v>1693.4106271528005</v>
      </c>
      <c r="R88" s="98">
        <v>1704.8243012965459</v>
      </c>
      <c r="S88" s="98">
        <v>1745.0629399872819</v>
      </c>
      <c r="T88" s="98">
        <v>1840.9112807146805</v>
      </c>
      <c r="U88" s="98">
        <v>1758.3115998158241</v>
      </c>
      <c r="V88" s="98">
        <v>1547.3040534235149</v>
      </c>
      <c r="W88" s="98">
        <v>1526.7136946954977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1561.1444589059113</v>
      </c>
      <c r="K89" s="98">
        <v>1571.9940201009365</v>
      </c>
      <c r="L89" s="98">
        <v>1743.5016714324404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1517.8509260431506</v>
      </c>
      <c r="S89" s="98">
        <v>1577.0281390818388</v>
      </c>
      <c r="T89" s="98">
        <v>1672.0729641395408</v>
      </c>
      <c r="U89" s="98">
        <v>0</v>
      </c>
      <c r="V89" s="98">
        <v>0</v>
      </c>
      <c r="W89" s="98">
        <v>1412.807897422917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758.96539867280137</v>
      </c>
      <c r="K90" s="101">
        <v>770.98193738450152</v>
      </c>
      <c r="L90" s="101">
        <v>857.08902701841726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735.89106295538681</v>
      </c>
      <c r="S90" s="101">
        <v>792.07084885192648</v>
      </c>
      <c r="T90" s="101">
        <v>788.13199370323503</v>
      </c>
      <c r="U90" s="101">
        <v>0</v>
      </c>
      <c r="V90" s="101">
        <v>0</v>
      </c>
      <c r="W90" s="101">
        <v>620.69188401506108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802.17906023310979</v>
      </c>
      <c r="K91" s="104">
        <v>801.01208271643532</v>
      </c>
      <c r="L91" s="104">
        <v>886.41264441402291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781.95986308776378</v>
      </c>
      <c r="S91" s="104">
        <v>784.95729022991213</v>
      </c>
      <c r="T91" s="104">
        <v>883.94097043630597</v>
      </c>
      <c r="U91" s="104">
        <v>0</v>
      </c>
      <c r="V91" s="104">
        <v>0</v>
      </c>
      <c r="W91" s="104">
        <v>792.11601340785614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1990.5992653129351</v>
      </c>
      <c r="D92" s="101">
        <v>1992.2280907064803</v>
      </c>
      <c r="E92" s="101">
        <v>1958.8602197219243</v>
      </c>
      <c r="F92" s="101">
        <v>2098.7212051095016</v>
      </c>
      <c r="G92" s="101">
        <v>2165.1548057977038</v>
      </c>
      <c r="H92" s="101">
        <v>2307.2582493440709</v>
      </c>
      <c r="I92" s="101">
        <v>2305.0786666784979</v>
      </c>
      <c r="J92" s="101">
        <v>2141.9162992344695</v>
      </c>
      <c r="K92" s="101">
        <v>2302.1288907796252</v>
      </c>
      <c r="L92" s="101">
        <v>2249.8097784378592</v>
      </c>
      <c r="M92" s="101">
        <v>2189.4776392409108</v>
      </c>
      <c r="N92" s="101">
        <v>2146.3965917941405</v>
      </c>
      <c r="O92" s="101">
        <v>2056.8430521149257</v>
      </c>
      <c r="P92" s="101">
        <v>2134.6045950725361</v>
      </c>
      <c r="Q92" s="101">
        <v>1882.7896901372417</v>
      </c>
      <c r="R92" s="101">
        <v>2010.9599094917478</v>
      </c>
      <c r="S92" s="101">
        <v>1894.6973322729366</v>
      </c>
      <c r="T92" s="101">
        <v>1785.6413517623621</v>
      </c>
      <c r="U92" s="101">
        <v>1807.3664078057298</v>
      </c>
      <c r="V92" s="101">
        <v>1660.1063418534893</v>
      </c>
      <c r="W92" s="101">
        <v>1685.6704874017498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1519.78937387069</v>
      </c>
      <c r="F93" s="104">
        <v>0</v>
      </c>
      <c r="G93" s="104">
        <v>1669.8179534528301</v>
      </c>
      <c r="H93" s="104">
        <v>1788.5368066169069</v>
      </c>
      <c r="I93" s="104">
        <v>1812.22063945369</v>
      </c>
      <c r="J93" s="104">
        <v>1647.6081362452744</v>
      </c>
      <c r="K93" s="104">
        <v>1786.8217992338602</v>
      </c>
      <c r="L93" s="104">
        <v>1754.0510227088789</v>
      </c>
      <c r="M93" s="104">
        <v>1710.6105394242911</v>
      </c>
      <c r="N93" s="104">
        <v>1703.6474588933545</v>
      </c>
      <c r="O93" s="104">
        <v>1618.4805226906985</v>
      </c>
      <c r="P93" s="104">
        <v>1709.6277438727973</v>
      </c>
      <c r="Q93" s="104">
        <v>1554.2393167481584</v>
      </c>
      <c r="R93" s="104">
        <v>1721.423218235054</v>
      </c>
      <c r="S93" s="104">
        <v>1650.6641167973225</v>
      </c>
      <c r="T93" s="104">
        <v>1560.9004583303611</v>
      </c>
      <c r="U93" s="104">
        <v>1595.1187491328208</v>
      </c>
      <c r="V93" s="104">
        <v>1454.6613150310775</v>
      </c>
      <c r="W93" s="104">
        <v>1493.6139342796278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862.61910156810291</v>
      </c>
      <c r="F94" s="98">
        <v>0</v>
      </c>
      <c r="G94" s="98">
        <v>915.20390686050962</v>
      </c>
      <c r="H94" s="98">
        <v>989.55434200192246</v>
      </c>
      <c r="I94" s="98">
        <v>1043.4613081612993</v>
      </c>
      <c r="J94" s="98">
        <v>865.42819923627371</v>
      </c>
      <c r="K94" s="98">
        <v>954.90726994819454</v>
      </c>
      <c r="L94" s="98">
        <v>938.64210852520705</v>
      </c>
      <c r="M94" s="98">
        <v>889.64572888913608</v>
      </c>
      <c r="N94" s="98">
        <v>890.14085555471468</v>
      </c>
      <c r="O94" s="98">
        <v>722.24921106285706</v>
      </c>
      <c r="P94" s="98">
        <v>711.74088519458246</v>
      </c>
      <c r="Q94" s="98">
        <v>675.819358096575</v>
      </c>
      <c r="R94" s="98">
        <v>869.24713893793341</v>
      </c>
      <c r="S94" s="98">
        <v>860.71774329100947</v>
      </c>
      <c r="T94" s="98">
        <v>764.51810974064449</v>
      </c>
      <c r="U94" s="98">
        <v>786.36655560638144</v>
      </c>
      <c r="V94" s="98">
        <v>630.29811828666152</v>
      </c>
      <c r="W94" s="98">
        <v>686.32793016371011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657.17027230258714</v>
      </c>
      <c r="F95" s="98">
        <v>0</v>
      </c>
      <c r="G95" s="98">
        <v>754.61404659232062</v>
      </c>
      <c r="H95" s="98">
        <v>798.98246461498445</v>
      </c>
      <c r="I95" s="98">
        <v>768.75933129239081</v>
      </c>
      <c r="J95" s="98">
        <v>782.1799370090007</v>
      </c>
      <c r="K95" s="98">
        <v>831.91452928566571</v>
      </c>
      <c r="L95" s="98">
        <v>815.40891418367187</v>
      </c>
      <c r="M95" s="98">
        <v>820.9648105351547</v>
      </c>
      <c r="N95" s="98">
        <v>813.50660333864005</v>
      </c>
      <c r="O95" s="98">
        <v>896.23131162784136</v>
      </c>
      <c r="P95" s="98">
        <v>997.88685867821459</v>
      </c>
      <c r="Q95" s="98">
        <v>878.41995865158333</v>
      </c>
      <c r="R95" s="98">
        <v>852.17607929712108</v>
      </c>
      <c r="S95" s="98">
        <v>789.94637350631308</v>
      </c>
      <c r="T95" s="98">
        <v>796.38234858971668</v>
      </c>
      <c r="U95" s="98">
        <v>808.7521935264391</v>
      </c>
      <c r="V95" s="98">
        <v>824.36319674441609</v>
      </c>
      <c r="W95" s="98">
        <v>807.28600411591765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1776.708344602949</v>
      </c>
      <c r="D96" s="101">
        <v>1786.36347044999</v>
      </c>
      <c r="E96" s="101">
        <v>1801.7281912857363</v>
      </c>
      <c r="F96" s="101">
        <v>1883.3161911527882</v>
      </c>
      <c r="G96" s="101">
        <v>1955.883069899493</v>
      </c>
      <c r="H96" s="101">
        <v>2039.7975942491892</v>
      </c>
      <c r="I96" s="101">
        <v>2075.120291978576</v>
      </c>
      <c r="J96" s="101">
        <v>1962.7477982630157</v>
      </c>
      <c r="K96" s="101">
        <v>2048.7494664490614</v>
      </c>
      <c r="L96" s="101">
        <v>2002.3588082636122</v>
      </c>
      <c r="M96" s="101">
        <v>1954.4248892099104</v>
      </c>
      <c r="N96" s="101">
        <v>2025.8731038098385</v>
      </c>
      <c r="O96" s="101">
        <v>1992.6711636184784</v>
      </c>
      <c r="P96" s="101">
        <v>2020.0525823944304</v>
      </c>
      <c r="Q96" s="101">
        <v>1962.4725316829918</v>
      </c>
      <c r="R96" s="101">
        <v>1954.0543732656533</v>
      </c>
      <c r="S96" s="101">
        <v>1926.2355457319793</v>
      </c>
      <c r="T96" s="101">
        <v>1908.4035714946376</v>
      </c>
      <c r="U96" s="101">
        <v>1886.9834452397215</v>
      </c>
      <c r="V96" s="101">
        <v>1745.9748975935324</v>
      </c>
      <c r="W96" s="101">
        <v>1726.2822387798333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1437.0467405473028</v>
      </c>
      <c r="D97" s="104">
        <v>1451.7915489010502</v>
      </c>
      <c r="E97" s="104">
        <v>1470.2478621042139</v>
      </c>
      <c r="F97" s="104">
        <v>1521.5479328593494</v>
      </c>
      <c r="G97" s="104">
        <v>1586.9270865878455</v>
      </c>
      <c r="H97" s="104">
        <v>1660.6990881353993</v>
      </c>
      <c r="I97" s="104">
        <v>1708.1864580236459</v>
      </c>
      <c r="J97" s="104">
        <v>1587.5611207270726</v>
      </c>
      <c r="K97" s="104">
        <v>1667.2217174416667</v>
      </c>
      <c r="L97" s="104">
        <v>1632.8712350418505</v>
      </c>
      <c r="M97" s="104">
        <v>1590.9500039416744</v>
      </c>
      <c r="N97" s="104">
        <v>1661.1113309193393</v>
      </c>
      <c r="O97" s="104">
        <v>1607.0841833716302</v>
      </c>
      <c r="P97" s="104">
        <v>1635.9982098219291</v>
      </c>
      <c r="Q97" s="104">
        <v>1620.8229345777297</v>
      </c>
      <c r="R97" s="104">
        <v>1662.4592964690303</v>
      </c>
      <c r="S97" s="104">
        <v>1659.5624386495538</v>
      </c>
      <c r="T97" s="104">
        <v>1639.8155502708214</v>
      </c>
      <c r="U97" s="104">
        <v>1631.4936044287294</v>
      </c>
      <c r="V97" s="104">
        <v>1492.8437428279565</v>
      </c>
      <c r="W97" s="104">
        <v>1492.5817817768248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752.25373096113105</v>
      </c>
      <c r="D98" s="98">
        <v>773.62878239615191</v>
      </c>
      <c r="E98" s="98">
        <v>793.85653035364578</v>
      </c>
      <c r="F98" s="98">
        <v>779.8096727954262</v>
      </c>
      <c r="G98" s="98">
        <v>826.68308343439537</v>
      </c>
      <c r="H98" s="98">
        <v>874.70634553460445</v>
      </c>
      <c r="I98" s="98">
        <v>939.76884764253123</v>
      </c>
      <c r="J98" s="98">
        <v>793.74912408237299</v>
      </c>
      <c r="K98" s="98">
        <v>850.80693877004364</v>
      </c>
      <c r="L98" s="98">
        <v>835.68694400971947</v>
      </c>
      <c r="M98" s="98">
        <v>793.97827166537968</v>
      </c>
      <c r="N98" s="98">
        <v>840.17905811338608</v>
      </c>
      <c r="O98" s="98">
        <v>699.87582837334776</v>
      </c>
      <c r="P98" s="98">
        <v>673.62117832756167</v>
      </c>
      <c r="Q98" s="98">
        <v>706.18043545502462</v>
      </c>
      <c r="R98" s="98">
        <v>845.13691092488193</v>
      </c>
      <c r="S98" s="98">
        <v>876.09320149171435</v>
      </c>
      <c r="T98" s="98">
        <v>818.1960508003898</v>
      </c>
      <c r="U98" s="98">
        <v>821.15309529829381</v>
      </c>
      <c r="V98" s="98">
        <v>663.34947914705992</v>
      </c>
      <c r="W98" s="98">
        <v>701.88452725105242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684.79300958617193</v>
      </c>
      <c r="D99" s="98">
        <v>678.1627665048984</v>
      </c>
      <c r="E99" s="98">
        <v>676.39133175056804</v>
      </c>
      <c r="F99" s="98">
        <v>741.73826006392358</v>
      </c>
      <c r="G99" s="98">
        <v>760.24400315345031</v>
      </c>
      <c r="H99" s="98">
        <v>785.99274260079483</v>
      </c>
      <c r="I99" s="98">
        <v>768.41761038111417</v>
      </c>
      <c r="J99" s="98">
        <v>793.81199664469955</v>
      </c>
      <c r="K99" s="98">
        <v>816.4147786716228</v>
      </c>
      <c r="L99" s="98">
        <v>797.18429103213089</v>
      </c>
      <c r="M99" s="98">
        <v>796.97173227629469</v>
      </c>
      <c r="N99" s="98">
        <v>820.93227280595295</v>
      </c>
      <c r="O99" s="98">
        <v>907.20835499828218</v>
      </c>
      <c r="P99" s="98">
        <v>962.3770314943672</v>
      </c>
      <c r="Q99" s="98">
        <v>914.64249912270532</v>
      </c>
      <c r="R99" s="98">
        <v>817.32238554414823</v>
      </c>
      <c r="S99" s="98">
        <v>783.4692371578393</v>
      </c>
      <c r="T99" s="98">
        <v>821.61949947043172</v>
      </c>
      <c r="U99" s="98">
        <v>810.34050913043552</v>
      </c>
      <c r="V99" s="98">
        <v>829.49426368089655</v>
      </c>
      <c r="W99" s="98">
        <v>790.69725452577245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301.81241905572398</v>
      </c>
      <c r="D100" s="122">
        <v>296.35461625935096</v>
      </c>
      <c r="E100" s="122">
        <v>321.22418279014823</v>
      </c>
      <c r="F100" s="122">
        <v>323.81960413380625</v>
      </c>
      <c r="G100" s="122">
        <v>336.57096407628865</v>
      </c>
      <c r="H100" s="122">
        <v>328.15439710695125</v>
      </c>
      <c r="I100" s="122">
        <v>322.5378915398021</v>
      </c>
      <c r="J100" s="122">
        <v>280.74576126003717</v>
      </c>
      <c r="K100" s="122">
        <v>291.57352163360304</v>
      </c>
      <c r="L100" s="122">
        <v>288.13064288967973</v>
      </c>
      <c r="M100" s="122">
        <v>272.03165547865899</v>
      </c>
      <c r="N100" s="122">
        <v>283.73683141222028</v>
      </c>
      <c r="O100" s="122">
        <v>284.49149538623681</v>
      </c>
      <c r="P100" s="122">
        <v>289.00071489570422</v>
      </c>
      <c r="Q100" s="122">
        <v>298.59329518015824</v>
      </c>
      <c r="R100" s="122">
        <v>296.79626392791664</v>
      </c>
      <c r="S100" s="122">
        <v>292.97961894440965</v>
      </c>
      <c r="T100" s="122">
        <v>287.49081883688228</v>
      </c>
      <c r="U100" s="122">
        <v>280.01892990196262</v>
      </c>
      <c r="V100" s="122">
        <v>286.93051069197634</v>
      </c>
      <c r="W100" s="122">
        <v>286.47381725790672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365.0944122486527</v>
      </c>
      <c r="D102" s="98">
        <v>363.1294600033811</v>
      </c>
      <c r="E102" s="98">
        <v>404.37061569558614</v>
      </c>
      <c r="F102" s="98">
        <v>402.48911770818194</v>
      </c>
      <c r="G102" s="98">
        <v>395.87008097467543</v>
      </c>
      <c r="H102" s="98">
        <v>412.00122936802023</v>
      </c>
      <c r="I102" s="98">
        <v>405.3223011059975</v>
      </c>
      <c r="J102" s="98">
        <v>343.75737247407386</v>
      </c>
      <c r="K102" s="98">
        <v>368.91313900656121</v>
      </c>
      <c r="L102" s="98">
        <v>353.98054230391438</v>
      </c>
      <c r="M102" s="98">
        <v>352.41911348193594</v>
      </c>
      <c r="N102" s="98">
        <v>355.63790578074077</v>
      </c>
      <c r="O102" s="98">
        <v>352.06750943945917</v>
      </c>
      <c r="P102" s="98">
        <v>383.4868282898538</v>
      </c>
      <c r="Q102" s="98">
        <v>368.74380336869132</v>
      </c>
      <c r="R102" s="98">
        <v>393.87591529874192</v>
      </c>
      <c r="S102" s="98">
        <v>386.7417205202251</v>
      </c>
      <c r="T102" s="98">
        <v>382.72708197665366</v>
      </c>
      <c r="U102" s="98">
        <v>396.77442816705212</v>
      </c>
      <c r="V102" s="98">
        <v>380.69930324274907</v>
      </c>
      <c r="W102" s="98">
        <v>397.26371933005925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298.69166322703165</v>
      </c>
      <c r="D103" s="33">
        <v>292.56109036996645</v>
      </c>
      <c r="E103" s="33">
        <v>316.83370207588928</v>
      </c>
      <c r="F103" s="33">
        <v>319.25196724836218</v>
      </c>
      <c r="G103" s="33">
        <v>332.9737548396194</v>
      </c>
      <c r="H103" s="33">
        <v>321.97926903278261</v>
      </c>
      <c r="I103" s="33">
        <v>315.26407563994456</v>
      </c>
      <c r="J103" s="33">
        <v>275.47881505833135</v>
      </c>
      <c r="K103" s="33">
        <v>284.72774932593541</v>
      </c>
      <c r="L103" s="33">
        <v>283.31314090034374</v>
      </c>
      <c r="M103" s="33">
        <v>265.81861782908106</v>
      </c>
      <c r="N103" s="33">
        <v>278.31900870606393</v>
      </c>
      <c r="O103" s="33">
        <v>279.40848186954315</v>
      </c>
      <c r="P103" s="33">
        <v>280.7785928570691</v>
      </c>
      <c r="Q103" s="33">
        <v>293.00438106623659</v>
      </c>
      <c r="R103" s="33">
        <v>288.66162368844215</v>
      </c>
      <c r="S103" s="33">
        <v>285.37757699325124</v>
      </c>
      <c r="T103" s="33">
        <v>280.6698432336284</v>
      </c>
      <c r="U103" s="33">
        <v>272.20304102869869</v>
      </c>
      <c r="V103" s="33">
        <v>282.52917177534431</v>
      </c>
      <c r="W103" s="33">
        <v>280.05647866793498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14744.176475015305</v>
      </c>
      <c r="D124" s="117">
        <f t="shared" si="42"/>
        <v>14968.711085395114</v>
      </c>
      <c r="E124" s="117">
        <f t="shared" si="42"/>
        <v>14901.556935956803</v>
      </c>
      <c r="F124" s="117">
        <f t="shared" si="42"/>
        <v>14255.772612520679</v>
      </c>
      <c r="G124" s="117">
        <f t="shared" si="42"/>
        <v>13423.536470355459</v>
      </c>
      <c r="H124" s="117">
        <f t="shared" si="42"/>
        <v>13112.686628291132</v>
      </c>
      <c r="I124" s="117">
        <f t="shared" si="42"/>
        <v>13569.083623827626</v>
      </c>
      <c r="J124" s="117">
        <f t="shared" si="42"/>
        <v>13029.606712973464</v>
      </c>
      <c r="K124" s="117">
        <f t="shared" si="42"/>
        <v>11696.041037154706</v>
      </c>
      <c r="L124" s="117">
        <f t="shared" si="42"/>
        <v>11520.863321341165</v>
      </c>
      <c r="M124" s="117">
        <f t="shared" si="42"/>
        <v>11970.680355926039</v>
      </c>
      <c r="N124" s="117">
        <f t="shared" si="42"/>
        <v>12294.921152796214</v>
      </c>
      <c r="O124" s="117">
        <f t="shared" si="42"/>
        <v>11043.564559675084</v>
      </c>
      <c r="P124" s="117">
        <f t="shared" si="42"/>
        <v>10731.211110100754</v>
      </c>
      <c r="Q124" s="117">
        <f t="shared" si="42"/>
        <v>10081.865243889102</v>
      </c>
      <c r="R124" s="117">
        <f t="shared" ref="R124:V124" si="43">R125+R128+R130+R139</f>
        <v>9659.3579074580994</v>
      </c>
      <c r="S124" s="117">
        <f t="shared" si="43"/>
        <v>9324.2553570849013</v>
      </c>
      <c r="T124" s="117">
        <f t="shared" si="43"/>
        <v>9154.7315155855304</v>
      </c>
      <c r="U124" s="117">
        <f t="shared" si="43"/>
        <v>8516.9620353316932</v>
      </c>
      <c r="V124" s="117">
        <f t="shared" si="43"/>
        <v>8096.4924461314486</v>
      </c>
      <c r="W124" s="117">
        <f t="shared" ref="W124" si="44">W125+W128+W130+W139</f>
        <v>7762.5487386879913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12672.513099840427</v>
      </c>
      <c r="D125" s="122">
        <f t="shared" si="45"/>
        <v>12890.074037904533</v>
      </c>
      <c r="E125" s="122">
        <f t="shared" si="45"/>
        <v>12788.110584608705</v>
      </c>
      <c r="F125" s="122">
        <f t="shared" si="45"/>
        <v>12047.937961874797</v>
      </c>
      <c r="G125" s="122">
        <f t="shared" si="45"/>
        <v>11119.193086382</v>
      </c>
      <c r="H125" s="122">
        <f t="shared" si="45"/>
        <v>10716.821112392961</v>
      </c>
      <c r="I125" s="122">
        <f t="shared" si="45"/>
        <v>11198.910996364526</v>
      </c>
      <c r="J125" s="122">
        <f t="shared" si="45"/>
        <v>10814.610972835693</v>
      </c>
      <c r="K125" s="122">
        <f t="shared" si="45"/>
        <v>9452.7198071829571</v>
      </c>
      <c r="L125" s="122">
        <f t="shared" si="45"/>
        <v>9260.2563612664962</v>
      </c>
      <c r="M125" s="122">
        <f t="shared" si="45"/>
        <v>9782.8889178836162</v>
      </c>
      <c r="N125" s="122">
        <f t="shared" si="45"/>
        <v>9990.741141696788</v>
      </c>
      <c r="O125" s="122">
        <f t="shared" si="45"/>
        <v>8803.9981599808016</v>
      </c>
      <c r="P125" s="122">
        <f t="shared" si="45"/>
        <v>8481.7021251059687</v>
      </c>
      <c r="Q125" s="122">
        <f t="shared" si="45"/>
        <v>7895.9468180864442</v>
      </c>
      <c r="R125" s="122">
        <f t="shared" ref="R125:V125" si="46">SUM(R126:R127)</f>
        <v>7455.8017312065631</v>
      </c>
      <c r="S125" s="122">
        <f t="shared" si="46"/>
        <v>7156.4066307551802</v>
      </c>
      <c r="T125" s="122">
        <f t="shared" si="46"/>
        <v>6982.2637655083563</v>
      </c>
      <c r="U125" s="122">
        <f t="shared" si="46"/>
        <v>6351.3418834890263</v>
      </c>
      <c r="V125" s="122">
        <f t="shared" si="46"/>
        <v>6048.1737964568529</v>
      </c>
      <c r="W125" s="122">
        <f t="shared" ref="W125" si="47">SUM(W126:W127)</f>
        <v>5760.039281948908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12624.515163754149</v>
      </c>
      <c r="D126" s="98">
        <v>12842.356970252315</v>
      </c>
      <c r="E126" s="98">
        <v>12741.493626283289</v>
      </c>
      <c r="F126" s="98">
        <v>12003.961279585301</v>
      </c>
      <c r="G126" s="98">
        <v>11079.175951845324</v>
      </c>
      <c r="H126" s="98">
        <v>10679.043432490311</v>
      </c>
      <c r="I126" s="98">
        <v>11159.904280705559</v>
      </c>
      <c r="J126" s="98">
        <v>10776.835646849935</v>
      </c>
      <c r="K126" s="98">
        <v>9420.0237297202166</v>
      </c>
      <c r="L126" s="98">
        <v>9228.5968511831907</v>
      </c>
      <c r="M126" s="98">
        <v>9749.7870802322323</v>
      </c>
      <c r="N126" s="98">
        <v>9957.0819588259474</v>
      </c>
      <c r="O126" s="98">
        <v>8774.440167394665</v>
      </c>
      <c r="P126" s="98">
        <v>8453.2650191035664</v>
      </c>
      <c r="Q126" s="98">
        <v>7869.5262914742852</v>
      </c>
      <c r="R126" s="98">
        <v>7430.8504117644698</v>
      </c>
      <c r="S126" s="98">
        <v>7132.4997956475454</v>
      </c>
      <c r="T126" s="98">
        <v>6958.8995264617197</v>
      </c>
      <c r="U126" s="98">
        <v>6330.0144893822007</v>
      </c>
      <c r="V126" s="98">
        <v>6028.1105382709029</v>
      </c>
      <c r="W126" s="98">
        <v>5740.7019602411674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47.997936086277768</v>
      </c>
      <c r="D127" s="98">
        <v>47.717067652217629</v>
      </c>
      <c r="E127" s="98">
        <v>46.616958325415574</v>
      </c>
      <c r="F127" s="98">
        <v>43.976682289496587</v>
      </c>
      <c r="G127" s="98">
        <v>40.017134536676259</v>
      </c>
      <c r="H127" s="98">
        <v>37.777679902649865</v>
      </c>
      <c r="I127" s="98">
        <v>39.006715658966108</v>
      </c>
      <c r="J127" s="98">
        <v>37.775325985758094</v>
      </c>
      <c r="K127" s="98">
        <v>32.69607746273968</v>
      </c>
      <c r="L127" s="98">
        <v>31.659510083305882</v>
      </c>
      <c r="M127" s="98">
        <v>33.101837651383953</v>
      </c>
      <c r="N127" s="98">
        <v>33.659182870839992</v>
      </c>
      <c r="O127" s="98">
        <v>29.557992586136454</v>
      </c>
      <c r="P127" s="98">
        <v>28.437106002403059</v>
      </c>
      <c r="Q127" s="98">
        <v>26.420526612158891</v>
      </c>
      <c r="R127" s="98">
        <v>24.951319442093027</v>
      </c>
      <c r="S127" s="98">
        <v>23.906835107634652</v>
      </c>
      <c r="T127" s="98">
        <v>23.364239046636236</v>
      </c>
      <c r="U127" s="98">
        <v>21.327394106825938</v>
      </c>
      <c r="V127" s="98">
        <v>20.063258185950342</v>
      </c>
      <c r="W127" s="98">
        <v>19.337321707740788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5.4708352472677033</v>
      </c>
      <c r="D128" s="122">
        <f t="shared" si="48"/>
        <v>1.5903247164261378</v>
      </c>
      <c r="E128" s="122">
        <f t="shared" si="48"/>
        <v>5.5203533914264797</v>
      </c>
      <c r="F128" s="122">
        <f t="shared" si="48"/>
        <v>2.7018968970212089</v>
      </c>
      <c r="G128" s="122">
        <f t="shared" si="48"/>
        <v>15.226493610065639</v>
      </c>
      <c r="H128" s="122">
        <f t="shared" si="48"/>
        <v>38.865447912636284</v>
      </c>
      <c r="I128" s="122">
        <f t="shared" si="48"/>
        <v>10.796088947924607</v>
      </c>
      <c r="J128" s="122">
        <f t="shared" si="48"/>
        <v>9.1623077697485229</v>
      </c>
      <c r="K128" s="122">
        <f t="shared" si="48"/>
        <v>2.6156365052538093</v>
      </c>
      <c r="L128" s="122">
        <f t="shared" si="48"/>
        <v>12.595772778016409</v>
      </c>
      <c r="M128" s="122">
        <f t="shared" si="48"/>
        <v>1.7351295337946002</v>
      </c>
      <c r="N128" s="122">
        <f t="shared" si="48"/>
        <v>12.350005802181689</v>
      </c>
      <c r="O128" s="122">
        <f t="shared" si="48"/>
        <v>18.376799815806528</v>
      </c>
      <c r="P128" s="122">
        <f t="shared" si="48"/>
        <v>10.335904210678494</v>
      </c>
      <c r="Q128" s="122">
        <f t="shared" si="48"/>
        <v>7.9103451181673829</v>
      </c>
      <c r="R128" s="122">
        <f t="shared" si="48"/>
        <v>9.9762015793135905</v>
      </c>
      <c r="S128" s="122">
        <f t="shared" si="48"/>
        <v>9.298022165526314</v>
      </c>
      <c r="T128" s="122">
        <f t="shared" si="48"/>
        <v>14.712690187054344</v>
      </c>
      <c r="U128" s="122">
        <f t="shared" si="48"/>
        <v>29.519642976092204</v>
      </c>
      <c r="V128" s="122">
        <f t="shared" si="48"/>
        <v>49.834954498438151</v>
      </c>
      <c r="W128" s="122">
        <f t="shared" si="48"/>
        <v>32.542941190728946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5.4708352472677033</v>
      </c>
      <c r="D129" s="98">
        <f>IF(RES_hhdet_in_fec!D129=0,0,RES_hhdet_in_fec!D129*1000*11630/RES_hhdet_in_new!D126)</f>
        <v>1.5903247164261378</v>
      </c>
      <c r="E129" s="98">
        <f>IF(RES_hhdet_in_fec!E129=0,0,RES_hhdet_in_fec!E129*1000*11630/RES_hhdet_in_new!E126)</f>
        <v>5.5203533914264797</v>
      </c>
      <c r="F129" s="98">
        <f>IF(RES_hhdet_in_fec!F129=0,0,RES_hhdet_in_fec!F129*1000*11630/RES_hhdet_in_new!F126)</f>
        <v>2.7018968970212089</v>
      </c>
      <c r="G129" s="98">
        <f>IF(RES_hhdet_in_fec!G129=0,0,RES_hhdet_in_fec!G129*1000*11630/RES_hhdet_in_new!G126)</f>
        <v>15.226493610065639</v>
      </c>
      <c r="H129" s="98">
        <f>IF(RES_hhdet_in_fec!H129=0,0,RES_hhdet_in_fec!H129*1000*11630/RES_hhdet_in_new!H126)</f>
        <v>38.865447912636284</v>
      </c>
      <c r="I129" s="98">
        <f>IF(RES_hhdet_in_fec!I129=0,0,RES_hhdet_in_fec!I129*1000*11630/RES_hhdet_in_new!I126)</f>
        <v>10.796088947924607</v>
      </c>
      <c r="J129" s="98">
        <f>IF(RES_hhdet_in_fec!J129=0,0,RES_hhdet_in_fec!J129*1000*11630/RES_hhdet_in_new!J126)</f>
        <v>9.1623077697485229</v>
      </c>
      <c r="K129" s="98">
        <f>IF(RES_hhdet_in_fec!K129=0,0,RES_hhdet_in_fec!K129*1000*11630/RES_hhdet_in_new!K126)</f>
        <v>2.6156365052538093</v>
      </c>
      <c r="L129" s="98">
        <f>IF(RES_hhdet_in_fec!L129=0,0,RES_hhdet_in_fec!L129*1000*11630/RES_hhdet_in_new!L126)</f>
        <v>12.595772778016409</v>
      </c>
      <c r="M129" s="98">
        <f>IF(RES_hhdet_in_fec!M129=0,0,RES_hhdet_in_fec!M129*1000*11630/RES_hhdet_in_new!M126)</f>
        <v>1.7351295337946002</v>
      </c>
      <c r="N129" s="98">
        <f>IF(RES_hhdet_in_fec!N129=0,0,RES_hhdet_in_fec!N129*1000*11630/RES_hhdet_in_new!N126)</f>
        <v>12.350005802181689</v>
      </c>
      <c r="O129" s="98">
        <f>IF(RES_hhdet_in_fec!O129=0,0,RES_hhdet_in_fec!O129*1000*11630/RES_hhdet_in_new!O126)</f>
        <v>18.376799815806528</v>
      </c>
      <c r="P129" s="98">
        <f>IF(RES_hhdet_in_fec!P129=0,0,RES_hhdet_in_fec!P129*1000*11630/RES_hhdet_in_new!P126)</f>
        <v>10.335904210678494</v>
      </c>
      <c r="Q129" s="98">
        <f>IF(RES_hhdet_in_fec!Q129=0,0,RES_hhdet_in_fec!Q129*1000*11630/RES_hhdet_in_new!Q126)</f>
        <v>7.9103451181673829</v>
      </c>
      <c r="R129" s="98">
        <f>IF(RES_hhdet_in_fec!R129=0,0,RES_hhdet_in_fec!R129*1000*11630/RES_hhdet_in_new!R126)</f>
        <v>9.9762015793135905</v>
      </c>
      <c r="S129" s="98">
        <f>IF(RES_hhdet_in_fec!S129=0,0,RES_hhdet_in_fec!S129*1000*11630/RES_hhdet_in_new!S126)</f>
        <v>9.298022165526314</v>
      </c>
      <c r="T129" s="98">
        <f>IF(RES_hhdet_in_fec!T129=0,0,RES_hhdet_in_fec!T129*1000*11630/RES_hhdet_in_new!T126)</f>
        <v>14.712690187054344</v>
      </c>
      <c r="U129" s="98">
        <f>IF(RES_hhdet_in_fec!U129=0,0,RES_hhdet_in_fec!U129*1000*11630/RES_hhdet_in_new!U126)</f>
        <v>29.519642976092204</v>
      </c>
      <c r="V129" s="98">
        <f>IF(RES_hhdet_in_fec!V129=0,0,RES_hhdet_in_fec!V129*1000*11630/RES_hhdet_in_new!V126)</f>
        <v>49.834954498438151</v>
      </c>
      <c r="W129" s="98">
        <f>IF(RES_hhdet_in_fec!W129=0,0,RES_hhdet_in_fec!W129*1000*11630/RES_hhdet_in_new!W126)</f>
        <v>32.542941190728946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1764.5231749507288</v>
      </c>
      <c r="D130" s="122">
        <v>1780.7087337477542</v>
      </c>
      <c r="E130" s="122">
        <v>1786.8301989629711</v>
      </c>
      <c r="F130" s="122">
        <v>1881.3447020067752</v>
      </c>
      <c r="G130" s="122">
        <v>1952.6179727020451</v>
      </c>
      <c r="H130" s="122">
        <v>2028.9096475984022</v>
      </c>
      <c r="I130" s="122">
        <v>2036.9165271842371</v>
      </c>
      <c r="J130" s="122">
        <v>1925.1301366631058</v>
      </c>
      <c r="K130" s="122">
        <v>1949.2204884471321</v>
      </c>
      <c r="L130" s="122">
        <v>1959.8513883354447</v>
      </c>
      <c r="M130" s="122">
        <v>1913.980429432954</v>
      </c>
      <c r="N130" s="122">
        <v>2008.1416287387726</v>
      </c>
      <c r="O130" s="122">
        <v>1936.6065878555837</v>
      </c>
      <c r="P130" s="122">
        <v>1950.224514653976</v>
      </c>
      <c r="Q130" s="122">
        <v>1879.6483869302008</v>
      </c>
      <c r="R130" s="122">
        <v>1896.7767688948886</v>
      </c>
      <c r="S130" s="122">
        <v>1865.4745846245914</v>
      </c>
      <c r="T130" s="122">
        <v>1870.2814007402897</v>
      </c>
      <c r="U130" s="122">
        <v>1856.111756141727</v>
      </c>
      <c r="V130" s="122">
        <v>1711.573706175087</v>
      </c>
      <c r="W130" s="122">
        <v>1683.6361699836634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1776.7083446029492</v>
      </c>
      <c r="D135" s="101">
        <v>1786.36347044999</v>
      </c>
      <c r="E135" s="101">
        <v>1801.7281912857361</v>
      </c>
      <c r="F135" s="101">
        <v>1883.3161911527882</v>
      </c>
      <c r="G135" s="101">
        <v>1955.883069899493</v>
      </c>
      <c r="H135" s="101">
        <v>2039.7975942491896</v>
      </c>
      <c r="I135" s="101">
        <v>2075.1202919785765</v>
      </c>
      <c r="J135" s="101">
        <v>1962.7477982630157</v>
      </c>
      <c r="K135" s="101">
        <v>2048.7494664490614</v>
      </c>
      <c r="L135" s="101">
        <v>2002.3588082636122</v>
      </c>
      <c r="M135" s="101">
        <v>1954.4248892099113</v>
      </c>
      <c r="N135" s="101">
        <v>2025.873103809839</v>
      </c>
      <c r="O135" s="101">
        <v>1992.6711636184789</v>
      </c>
      <c r="P135" s="101">
        <v>2020.0525823944308</v>
      </c>
      <c r="Q135" s="101">
        <v>1962.4725316829913</v>
      </c>
      <c r="R135" s="101">
        <v>1954.0543732656536</v>
      </c>
      <c r="S135" s="101">
        <v>1926.2355457319795</v>
      </c>
      <c r="T135" s="101">
        <v>1908.4035714946378</v>
      </c>
      <c r="U135" s="101">
        <v>1886.9834452397217</v>
      </c>
      <c r="V135" s="101">
        <v>1745.9748975935324</v>
      </c>
      <c r="W135" s="101">
        <v>1726.2822387798328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1437.046740547303</v>
      </c>
      <c r="D136" s="104">
        <v>1451.7915489010504</v>
      </c>
      <c r="E136" s="104">
        <v>1470.2478621042139</v>
      </c>
      <c r="F136" s="104">
        <v>1521.5479328593501</v>
      </c>
      <c r="G136" s="104">
        <v>1586.9270865878459</v>
      </c>
      <c r="H136" s="104">
        <v>1660.6990881353988</v>
      </c>
      <c r="I136" s="104">
        <v>1708.1864580236449</v>
      </c>
      <c r="J136" s="104">
        <v>1587.5611207270722</v>
      </c>
      <c r="K136" s="104">
        <v>1667.2217174416662</v>
      </c>
      <c r="L136" s="104">
        <v>1632.8712350418502</v>
      </c>
      <c r="M136" s="104">
        <v>1590.9500039416744</v>
      </c>
      <c r="N136" s="104">
        <v>1661.1113309193388</v>
      </c>
      <c r="O136" s="104">
        <v>1607.0841833716297</v>
      </c>
      <c r="P136" s="104">
        <v>1635.9982098219289</v>
      </c>
      <c r="Q136" s="104">
        <v>1620.8229345777302</v>
      </c>
      <c r="R136" s="104">
        <v>1662.4592964690303</v>
      </c>
      <c r="S136" s="104">
        <v>1659.5624386495535</v>
      </c>
      <c r="T136" s="104">
        <v>1639.8155502708214</v>
      </c>
      <c r="U136" s="104">
        <v>1631.493604428729</v>
      </c>
      <c r="V136" s="104">
        <v>1492.8437428279567</v>
      </c>
      <c r="W136" s="104">
        <v>1492.581781776825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752.25373096113117</v>
      </c>
      <c r="D137" s="98">
        <v>773.62878239615202</v>
      </c>
      <c r="E137" s="98">
        <v>793.85653035364578</v>
      </c>
      <c r="F137" s="98">
        <v>779.80967279542642</v>
      </c>
      <c r="G137" s="98">
        <v>826.68308343439537</v>
      </c>
      <c r="H137" s="98">
        <v>874.70634553460445</v>
      </c>
      <c r="I137" s="98">
        <v>939.76884764253111</v>
      </c>
      <c r="J137" s="98">
        <v>793.74912408237287</v>
      </c>
      <c r="K137" s="98">
        <v>850.80693877004353</v>
      </c>
      <c r="L137" s="98">
        <v>835.68694400971958</v>
      </c>
      <c r="M137" s="98">
        <v>793.97827166537968</v>
      </c>
      <c r="N137" s="98">
        <v>840.17905811338585</v>
      </c>
      <c r="O137" s="98">
        <v>699.87582837334742</v>
      </c>
      <c r="P137" s="98">
        <v>673.62117832756178</v>
      </c>
      <c r="Q137" s="98">
        <v>706.18043545502462</v>
      </c>
      <c r="R137" s="98">
        <v>845.13691092488227</v>
      </c>
      <c r="S137" s="98">
        <v>876.09320149171424</v>
      </c>
      <c r="T137" s="98">
        <v>818.1960508003898</v>
      </c>
      <c r="U137" s="98">
        <v>821.15309529829369</v>
      </c>
      <c r="V137" s="98">
        <v>663.34947914706004</v>
      </c>
      <c r="W137" s="98">
        <v>701.88452725105242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684.79300958617182</v>
      </c>
      <c r="D138" s="98">
        <v>678.16276650489863</v>
      </c>
      <c r="E138" s="98">
        <v>676.39133175056838</v>
      </c>
      <c r="F138" s="98">
        <v>741.73826006392369</v>
      </c>
      <c r="G138" s="98">
        <v>760.24400315345054</v>
      </c>
      <c r="H138" s="98">
        <v>785.99274260079483</v>
      </c>
      <c r="I138" s="98">
        <v>768.41761038111417</v>
      </c>
      <c r="J138" s="98">
        <v>793.81199664469955</v>
      </c>
      <c r="K138" s="98">
        <v>816.4147786716228</v>
      </c>
      <c r="L138" s="98">
        <v>797.18429103213089</v>
      </c>
      <c r="M138" s="98">
        <v>796.9717322762948</v>
      </c>
      <c r="N138" s="98">
        <v>820.93227280595306</v>
      </c>
      <c r="O138" s="98">
        <v>907.20835499828229</v>
      </c>
      <c r="P138" s="98">
        <v>962.37703149436732</v>
      </c>
      <c r="Q138" s="98">
        <v>914.64249912270554</v>
      </c>
      <c r="R138" s="98">
        <v>817.32238554414835</v>
      </c>
      <c r="S138" s="98">
        <v>783.46923715783919</v>
      </c>
      <c r="T138" s="98">
        <v>821.61949947043172</v>
      </c>
      <c r="U138" s="98">
        <v>810.34050913043529</v>
      </c>
      <c r="V138" s="98">
        <v>829.49426368089678</v>
      </c>
      <c r="W138" s="98">
        <v>790.69725452577256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301.66936497688016</v>
      </c>
      <c r="D139" s="122">
        <v>296.33798902640268</v>
      </c>
      <c r="E139" s="122">
        <v>321.0957989937022</v>
      </c>
      <c r="F139" s="122">
        <v>323.78805174208537</v>
      </c>
      <c r="G139" s="122">
        <v>336.49891766134823</v>
      </c>
      <c r="H139" s="122">
        <v>328.09042038713301</v>
      </c>
      <c r="I139" s="122">
        <v>322.46001133093677</v>
      </c>
      <c r="J139" s="122">
        <v>280.7032957049185</v>
      </c>
      <c r="K139" s="122">
        <v>291.48510501936363</v>
      </c>
      <c r="L139" s="122">
        <v>288.15979896120803</v>
      </c>
      <c r="M139" s="122">
        <v>272.07587907567466</v>
      </c>
      <c r="N139" s="122">
        <v>283.68837655847204</v>
      </c>
      <c r="O139" s="122">
        <v>284.58301202289022</v>
      </c>
      <c r="P139" s="122">
        <v>288.94856613013144</v>
      </c>
      <c r="Q139" s="122">
        <v>298.35969375428897</v>
      </c>
      <c r="R139" s="122">
        <v>296.80320577733437</v>
      </c>
      <c r="S139" s="122">
        <v>293.07611953960361</v>
      </c>
      <c r="T139" s="122">
        <v>287.47365914983004</v>
      </c>
      <c r="U139" s="122">
        <v>279.98875272484577</v>
      </c>
      <c r="V139" s="122">
        <v>286.9099890010703</v>
      </c>
      <c r="W139" s="122">
        <v>286.33034556469102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365.0944122486527</v>
      </c>
      <c r="D140" s="98">
        <v>363.12946000338104</v>
      </c>
      <c r="E140" s="98">
        <v>404.3706156955862</v>
      </c>
      <c r="F140" s="98">
        <v>402.48911770818194</v>
      </c>
      <c r="G140" s="98">
        <v>395.87008097467549</v>
      </c>
      <c r="H140" s="98">
        <v>412.00122936802023</v>
      </c>
      <c r="I140" s="98">
        <v>405.32230110599744</v>
      </c>
      <c r="J140" s="98">
        <v>343.75737247407397</v>
      </c>
      <c r="K140" s="98">
        <v>368.91313900656115</v>
      </c>
      <c r="L140" s="98">
        <v>353.98054230391432</v>
      </c>
      <c r="M140" s="98">
        <v>352.41911348193599</v>
      </c>
      <c r="N140" s="98">
        <v>355.63790578074082</v>
      </c>
      <c r="O140" s="98">
        <v>352.06750943945917</v>
      </c>
      <c r="P140" s="98">
        <v>383.48682828985375</v>
      </c>
      <c r="Q140" s="98">
        <v>368.74380336869126</v>
      </c>
      <c r="R140" s="98">
        <v>393.87591529874192</v>
      </c>
      <c r="S140" s="98">
        <v>386.74172052022504</v>
      </c>
      <c r="T140" s="98">
        <v>382.72708197665372</v>
      </c>
      <c r="U140" s="98">
        <v>396.77442816705218</v>
      </c>
      <c r="V140" s="98">
        <v>380.69930324274907</v>
      </c>
      <c r="W140" s="98">
        <v>397.26371933005908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298.6916632270316</v>
      </c>
      <c r="D141" s="33">
        <v>292.56109036996645</v>
      </c>
      <c r="E141" s="33">
        <v>316.83370207588928</v>
      </c>
      <c r="F141" s="33">
        <v>319.25196724836223</v>
      </c>
      <c r="G141" s="33">
        <v>332.9737548396194</v>
      </c>
      <c r="H141" s="33">
        <v>321.97926903278261</v>
      </c>
      <c r="I141" s="33">
        <v>315.26407563994456</v>
      </c>
      <c r="J141" s="33">
        <v>275.47881505833135</v>
      </c>
      <c r="K141" s="33">
        <v>284.72774932593546</v>
      </c>
      <c r="L141" s="33">
        <v>283.31314090034374</v>
      </c>
      <c r="M141" s="33">
        <v>265.81861782908106</v>
      </c>
      <c r="N141" s="33">
        <v>278.31900870606393</v>
      </c>
      <c r="O141" s="33">
        <v>279.4084818695431</v>
      </c>
      <c r="P141" s="33">
        <v>280.77859285706904</v>
      </c>
      <c r="Q141" s="33">
        <v>293.00438106623659</v>
      </c>
      <c r="R141" s="33">
        <v>288.66162368844209</v>
      </c>
      <c r="S141" s="33">
        <v>285.37757699325118</v>
      </c>
      <c r="T141" s="33">
        <v>280.66984323362834</v>
      </c>
      <c r="U141" s="33">
        <v>272.20304102869875</v>
      </c>
      <c r="V141" s="33">
        <v>282.52917177534431</v>
      </c>
      <c r="W141" s="33">
        <v>280.05647866793504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8801.1638029143924</v>
      </c>
      <c r="D143" s="117">
        <f t="shared" si="49"/>
        <v>8488.7450185721518</v>
      </c>
      <c r="E143" s="117">
        <f t="shared" si="49"/>
        <v>7951.7653512938023</v>
      </c>
      <c r="F143" s="117">
        <f t="shared" si="49"/>
        <v>7931.4881146961015</v>
      </c>
      <c r="G143" s="117">
        <f t="shared" si="49"/>
        <v>7486.4631870675566</v>
      </c>
      <c r="H143" s="117">
        <f t="shared" si="49"/>
        <v>6524.4972989550342</v>
      </c>
      <c r="I143" s="117">
        <f t="shared" si="49"/>
        <v>5971.0956468541453</v>
      </c>
      <c r="J143" s="117">
        <f t="shared" si="49"/>
        <v>6002.7976331547852</v>
      </c>
      <c r="K143" s="117">
        <f t="shared" si="49"/>
        <v>5536.0964631849256</v>
      </c>
      <c r="L143" s="117">
        <f t="shared" si="49"/>
        <v>5715.4050056682763</v>
      </c>
      <c r="M143" s="117">
        <f t="shared" si="49"/>
        <v>5011.3874825269395</v>
      </c>
      <c r="N143" s="117">
        <f t="shared" si="49"/>
        <v>4963.2413201767522</v>
      </c>
      <c r="O143" s="117">
        <f t="shared" si="49"/>
        <v>4654.1655072894973</v>
      </c>
      <c r="P143" s="117">
        <f t="shared" si="49"/>
        <v>4351.1217030736834</v>
      </c>
      <c r="Q143" s="117">
        <f t="shared" si="49"/>
        <v>4210.6143222093633</v>
      </c>
      <c r="R143" s="117">
        <f t="shared" ref="R143:V143" si="50">R144+R146+R148+R157</f>
        <v>4223.2739806869204</v>
      </c>
      <c r="S143" s="117">
        <f t="shared" si="50"/>
        <v>4030.1046860896377</v>
      </c>
      <c r="T143" s="117">
        <f t="shared" si="50"/>
        <v>3917.0141250017168</v>
      </c>
      <c r="U143" s="117">
        <f t="shared" si="50"/>
        <v>3761.8988338527779</v>
      </c>
      <c r="V143" s="117">
        <f t="shared" si="50"/>
        <v>3489.6622363934166</v>
      </c>
      <c r="W143" s="117">
        <f t="shared" ref="W143" si="51">W144+W146+W148+W157</f>
        <v>3610.1523603442843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6700.8769884636031</v>
      </c>
      <c r="D144" s="122">
        <f t="shared" si="52"/>
        <v>6374.2941270996826</v>
      </c>
      <c r="E144" s="122">
        <f t="shared" si="52"/>
        <v>5759.8603070005729</v>
      </c>
      <c r="F144" s="122">
        <f t="shared" si="52"/>
        <v>5635.6073932073068</v>
      </c>
      <c r="G144" s="122">
        <f t="shared" si="52"/>
        <v>5125.4652233536617</v>
      </c>
      <c r="H144" s="122">
        <f t="shared" si="52"/>
        <v>4072.6227148817143</v>
      </c>
      <c r="I144" s="122">
        <f t="shared" si="52"/>
        <v>3565.7246420865445</v>
      </c>
      <c r="J144" s="122">
        <f t="shared" si="52"/>
        <v>3749.4466033281078</v>
      </c>
      <c r="K144" s="122">
        <f t="shared" si="52"/>
        <v>3237.3525807785777</v>
      </c>
      <c r="L144" s="122">
        <f t="shared" si="52"/>
        <v>3380.3761355368188</v>
      </c>
      <c r="M144" s="122">
        <f t="shared" si="52"/>
        <v>2761.5177508827201</v>
      </c>
      <c r="N144" s="122">
        <f t="shared" si="52"/>
        <v>2608.6631740638149</v>
      </c>
      <c r="O144" s="122">
        <f t="shared" si="52"/>
        <v>2373.0464954698887</v>
      </c>
      <c r="P144" s="122">
        <f t="shared" si="52"/>
        <v>2054.2123297212679</v>
      </c>
      <c r="Q144" s="122">
        <f t="shared" si="52"/>
        <v>1974.7693726081936</v>
      </c>
      <c r="R144" s="122">
        <f t="shared" si="52"/>
        <v>1968.4177534934718</v>
      </c>
      <c r="S144" s="122">
        <f t="shared" si="52"/>
        <v>1818.3171779307436</v>
      </c>
      <c r="T144" s="122">
        <f t="shared" si="52"/>
        <v>1717.9404643524038</v>
      </c>
      <c r="U144" s="122">
        <f t="shared" si="52"/>
        <v>1580.1216294894684</v>
      </c>
      <c r="V144" s="122">
        <f t="shared" si="52"/>
        <v>1419.0304270758729</v>
      </c>
      <c r="W144" s="122">
        <f t="shared" si="52"/>
        <v>1567.9140735880615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6700.8769884636031</v>
      </c>
      <c r="D145" s="98">
        <v>6374.2941270996826</v>
      </c>
      <c r="E145" s="98">
        <v>5759.8603070005729</v>
      </c>
      <c r="F145" s="98">
        <v>5635.6073932073068</v>
      </c>
      <c r="G145" s="98">
        <v>5125.4652233536617</v>
      </c>
      <c r="H145" s="98">
        <v>4072.6227148817143</v>
      </c>
      <c r="I145" s="98">
        <v>3565.7246420865445</v>
      </c>
      <c r="J145" s="98">
        <v>3749.4466033281078</v>
      </c>
      <c r="K145" s="98">
        <v>3237.3525807785777</v>
      </c>
      <c r="L145" s="98">
        <v>3380.3761355368188</v>
      </c>
      <c r="M145" s="98">
        <v>2761.5177508827201</v>
      </c>
      <c r="N145" s="98">
        <v>2608.6631740638149</v>
      </c>
      <c r="O145" s="98">
        <v>2373.0464954698887</v>
      </c>
      <c r="P145" s="98">
        <v>2054.2123297212679</v>
      </c>
      <c r="Q145" s="98">
        <v>1974.7693726081936</v>
      </c>
      <c r="R145" s="98">
        <v>1968.4177534934718</v>
      </c>
      <c r="S145" s="98">
        <v>1818.3171779307436</v>
      </c>
      <c r="T145" s="98">
        <v>1717.9404643524038</v>
      </c>
      <c r="U145" s="98">
        <v>1580.1216294894684</v>
      </c>
      <c r="V145" s="98">
        <v>1419.0304270758729</v>
      </c>
      <c r="W145" s="98">
        <v>1567.9140735880615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14.480667776150716</v>
      </c>
      <c r="D146" s="122">
        <f t="shared" si="53"/>
        <v>16.403488263794106</v>
      </c>
      <c r="E146" s="122">
        <f t="shared" si="53"/>
        <v>47.384716604243863</v>
      </c>
      <c r="F146" s="122">
        <f t="shared" si="53"/>
        <v>21.515047276568083</v>
      </c>
      <c r="G146" s="122">
        <f t="shared" si="53"/>
        <v>27.482156554880532</v>
      </c>
      <c r="H146" s="122">
        <f t="shared" si="53"/>
        <v>63.238910182031397</v>
      </c>
      <c r="I146" s="122">
        <f t="shared" si="53"/>
        <v>29.197220531979461</v>
      </c>
      <c r="J146" s="122">
        <f t="shared" si="53"/>
        <v>34.377508718730525</v>
      </c>
      <c r="K146" s="122">
        <f t="shared" si="53"/>
        <v>25.288662882531735</v>
      </c>
      <c r="L146" s="122">
        <f t="shared" si="53"/>
        <v>55.109455667720631</v>
      </c>
      <c r="M146" s="122">
        <f t="shared" si="53"/>
        <v>20.211280717901577</v>
      </c>
      <c r="N146" s="122">
        <f t="shared" si="53"/>
        <v>43.777635679421849</v>
      </c>
      <c r="O146" s="122">
        <f t="shared" si="53"/>
        <v>47.168129318767242</v>
      </c>
      <c r="P146" s="122">
        <f t="shared" si="53"/>
        <v>38.280025091059642</v>
      </c>
      <c r="Q146" s="122">
        <f t="shared" si="53"/>
        <v>56.194528789044973</v>
      </c>
      <c r="R146" s="122">
        <f t="shared" si="53"/>
        <v>50.981771351944225</v>
      </c>
      <c r="S146" s="122">
        <f t="shared" si="53"/>
        <v>50.170582245877654</v>
      </c>
      <c r="T146" s="122">
        <f t="shared" si="53"/>
        <v>50.357534106062126</v>
      </c>
      <c r="U146" s="122">
        <f t="shared" si="53"/>
        <v>51.185237923080159</v>
      </c>
      <c r="V146" s="122">
        <f t="shared" si="53"/>
        <v>77.379598627354255</v>
      </c>
      <c r="W146" s="122">
        <f t="shared" si="53"/>
        <v>72.045818063070243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14.480667776150716</v>
      </c>
      <c r="D147" s="98">
        <f>IF(RES_hhdet_in_fec!D147=0,0,RES_hhdet_in_fec!D147*1000*11630/RES_hhdet_in_new!D145)</f>
        <v>16.403488263794106</v>
      </c>
      <c r="E147" s="98">
        <f>IF(RES_hhdet_in_fec!E147=0,0,RES_hhdet_in_fec!E147*1000*11630/RES_hhdet_in_new!E145)</f>
        <v>47.384716604243863</v>
      </c>
      <c r="F147" s="98">
        <f>IF(RES_hhdet_in_fec!F147=0,0,RES_hhdet_in_fec!F147*1000*11630/RES_hhdet_in_new!F145)</f>
        <v>21.515047276568083</v>
      </c>
      <c r="G147" s="98">
        <f>IF(RES_hhdet_in_fec!G147=0,0,RES_hhdet_in_fec!G147*1000*11630/RES_hhdet_in_new!G145)</f>
        <v>27.482156554880532</v>
      </c>
      <c r="H147" s="98">
        <f>IF(RES_hhdet_in_fec!H147=0,0,RES_hhdet_in_fec!H147*1000*11630/RES_hhdet_in_new!H145)</f>
        <v>63.238910182031397</v>
      </c>
      <c r="I147" s="98">
        <f>IF(RES_hhdet_in_fec!I147=0,0,RES_hhdet_in_fec!I147*1000*11630/RES_hhdet_in_new!I145)</f>
        <v>29.197220531979461</v>
      </c>
      <c r="J147" s="98">
        <f>IF(RES_hhdet_in_fec!J147=0,0,RES_hhdet_in_fec!J147*1000*11630/RES_hhdet_in_new!J145)</f>
        <v>34.377508718730525</v>
      </c>
      <c r="K147" s="98">
        <f>IF(RES_hhdet_in_fec!K147=0,0,RES_hhdet_in_fec!K147*1000*11630/RES_hhdet_in_new!K145)</f>
        <v>25.288662882531735</v>
      </c>
      <c r="L147" s="98">
        <f>IF(RES_hhdet_in_fec!L147=0,0,RES_hhdet_in_fec!L147*1000*11630/RES_hhdet_in_new!L145)</f>
        <v>55.109455667720631</v>
      </c>
      <c r="M147" s="98">
        <f>IF(RES_hhdet_in_fec!M147=0,0,RES_hhdet_in_fec!M147*1000*11630/RES_hhdet_in_new!M145)</f>
        <v>20.211280717901577</v>
      </c>
      <c r="N147" s="98">
        <f>IF(RES_hhdet_in_fec!N147=0,0,RES_hhdet_in_fec!N147*1000*11630/RES_hhdet_in_new!N145)</f>
        <v>43.777635679421849</v>
      </c>
      <c r="O147" s="98">
        <f>IF(RES_hhdet_in_fec!O147=0,0,RES_hhdet_in_fec!O147*1000*11630/RES_hhdet_in_new!O145)</f>
        <v>47.168129318767242</v>
      </c>
      <c r="P147" s="98">
        <f>IF(RES_hhdet_in_fec!P147=0,0,RES_hhdet_in_fec!P147*1000*11630/RES_hhdet_in_new!P145)</f>
        <v>38.280025091059642</v>
      </c>
      <c r="Q147" s="98">
        <f>IF(RES_hhdet_in_fec!Q147=0,0,RES_hhdet_in_fec!Q147*1000*11630/RES_hhdet_in_new!Q145)</f>
        <v>56.194528789044973</v>
      </c>
      <c r="R147" s="98">
        <f>IF(RES_hhdet_in_fec!R147=0,0,RES_hhdet_in_fec!R147*1000*11630/RES_hhdet_in_new!R145)</f>
        <v>50.981771351944225</v>
      </c>
      <c r="S147" s="98">
        <f>IF(RES_hhdet_in_fec!S147=0,0,RES_hhdet_in_fec!S147*1000*11630/RES_hhdet_in_new!S145)</f>
        <v>50.170582245877654</v>
      </c>
      <c r="T147" s="98">
        <f>IF(RES_hhdet_in_fec!T147=0,0,RES_hhdet_in_fec!T147*1000*11630/RES_hhdet_in_new!T145)</f>
        <v>50.357534106062126</v>
      </c>
      <c r="U147" s="98">
        <f>IF(RES_hhdet_in_fec!U147=0,0,RES_hhdet_in_fec!U147*1000*11630/RES_hhdet_in_new!U145)</f>
        <v>51.185237923080159</v>
      </c>
      <c r="V147" s="98">
        <f>IF(RES_hhdet_in_fec!V147=0,0,RES_hhdet_in_fec!V147*1000*11630/RES_hhdet_in_new!V145)</f>
        <v>77.379598627354255</v>
      </c>
      <c r="W147" s="98">
        <f>IF(RES_hhdet_in_fec!W147=0,0,RES_hhdet_in_fec!W147*1000*11630/RES_hhdet_in_new!W145)</f>
        <v>72.045818063070243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1784.0275109411612</v>
      </c>
      <c r="D148" s="122">
        <v>1801.7065012262065</v>
      </c>
      <c r="E148" s="122">
        <v>1823.2937642918778</v>
      </c>
      <c r="F148" s="122">
        <v>1950.5586785688854</v>
      </c>
      <c r="G148" s="122">
        <v>1996.9325665847311</v>
      </c>
      <c r="H148" s="122">
        <v>2060.47842718844</v>
      </c>
      <c r="I148" s="122">
        <v>2053.6025606916869</v>
      </c>
      <c r="J148" s="122">
        <v>1938.2541938564168</v>
      </c>
      <c r="K148" s="122">
        <v>1981.8716540322725</v>
      </c>
      <c r="L148" s="122">
        <v>1991.7864655186945</v>
      </c>
      <c r="M148" s="122">
        <v>1957.6253124789584</v>
      </c>
      <c r="N148" s="122">
        <v>2027.0819589152113</v>
      </c>
      <c r="O148" s="122">
        <v>1949.4647743697612</v>
      </c>
      <c r="P148" s="122">
        <v>1969.6242444607503</v>
      </c>
      <c r="Q148" s="122">
        <v>1881.054011234899</v>
      </c>
      <c r="R148" s="122">
        <v>1907.0767796972962</v>
      </c>
      <c r="S148" s="122">
        <v>1868.6437494437607</v>
      </c>
      <c r="T148" s="122">
        <v>1861.2200864200126</v>
      </c>
      <c r="U148" s="122">
        <v>1850.5642431298008</v>
      </c>
      <c r="V148" s="122">
        <v>1706.3246847889138</v>
      </c>
      <c r="W148" s="122">
        <v>1683.7204357995008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1990.5992653129349</v>
      </c>
      <c r="D149" s="98">
        <v>1992.2280907064801</v>
      </c>
      <c r="E149" s="98">
        <v>1958.8602197219241</v>
      </c>
      <c r="F149" s="98">
        <v>2098.7212051095016</v>
      </c>
      <c r="G149" s="98">
        <v>2165.1548057977038</v>
      </c>
      <c r="H149" s="98">
        <v>2307.2582493440709</v>
      </c>
      <c r="I149" s="98">
        <v>2305.0786666784979</v>
      </c>
      <c r="J149" s="98">
        <v>2141.91629923447</v>
      </c>
      <c r="K149" s="98">
        <v>2302.1288907796261</v>
      </c>
      <c r="L149" s="98">
        <v>2249.8097784378588</v>
      </c>
      <c r="M149" s="98">
        <v>2189.4776392409108</v>
      </c>
      <c r="N149" s="98">
        <v>2146.39659179414</v>
      </c>
      <c r="O149" s="98">
        <v>2056.8430521149248</v>
      </c>
      <c r="P149" s="98">
        <v>2134.6045950725365</v>
      </c>
      <c r="Q149" s="98">
        <v>1882.7896901372412</v>
      </c>
      <c r="R149" s="98">
        <v>2010.9599094917476</v>
      </c>
      <c r="S149" s="98">
        <v>1894.6973322729366</v>
      </c>
      <c r="T149" s="98">
        <v>1785.6413517623616</v>
      </c>
      <c r="U149" s="98">
        <v>1807.3664078057302</v>
      </c>
      <c r="V149" s="98">
        <v>1660.1063418534898</v>
      </c>
      <c r="W149" s="98">
        <v>1685.6704874017501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1710.6105394242907</v>
      </c>
      <c r="N150" s="98">
        <v>0</v>
      </c>
      <c r="O150" s="98">
        <v>1618.4805226906985</v>
      </c>
      <c r="P150" s="98">
        <v>1709.6277438727971</v>
      </c>
      <c r="Q150" s="98">
        <v>1554.239316748158</v>
      </c>
      <c r="R150" s="98">
        <v>1721.4232182350547</v>
      </c>
      <c r="S150" s="98">
        <v>1650.6641167973225</v>
      </c>
      <c r="T150" s="98">
        <v>1560.9004583303611</v>
      </c>
      <c r="U150" s="98">
        <v>1595.1187491328208</v>
      </c>
      <c r="V150" s="98">
        <v>1454.6613150310775</v>
      </c>
      <c r="W150" s="98">
        <v>1493.6139342796278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889.64572888913619</v>
      </c>
      <c r="N151" s="101">
        <v>0</v>
      </c>
      <c r="O151" s="101">
        <v>722.24921106285706</v>
      </c>
      <c r="P151" s="101">
        <v>711.74088519458235</v>
      </c>
      <c r="Q151" s="101">
        <v>675.81935809657477</v>
      </c>
      <c r="R151" s="101">
        <v>869.24713893793341</v>
      </c>
      <c r="S151" s="101">
        <v>860.71774329100947</v>
      </c>
      <c r="T151" s="101">
        <v>764.51810974064449</v>
      </c>
      <c r="U151" s="101">
        <v>786.36655560638144</v>
      </c>
      <c r="V151" s="101">
        <v>630.29811828666141</v>
      </c>
      <c r="W151" s="101">
        <v>686.32793016371033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820.96481053515458</v>
      </c>
      <c r="N152" s="104">
        <v>0</v>
      </c>
      <c r="O152" s="104">
        <v>896.23131162784136</v>
      </c>
      <c r="P152" s="104">
        <v>997.88685867821448</v>
      </c>
      <c r="Q152" s="104">
        <v>878.41995865158322</v>
      </c>
      <c r="R152" s="104">
        <v>852.17607929712119</v>
      </c>
      <c r="S152" s="104">
        <v>789.94637350631308</v>
      </c>
      <c r="T152" s="104">
        <v>796.38234858971668</v>
      </c>
      <c r="U152" s="104">
        <v>808.7521935264391</v>
      </c>
      <c r="V152" s="104">
        <v>824.36319674441597</v>
      </c>
      <c r="W152" s="104">
        <v>807.28600411591742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1776.708344602949</v>
      </c>
      <c r="D153" s="101">
        <v>1786.3634704499902</v>
      </c>
      <c r="E153" s="101">
        <v>1801.7281912857361</v>
      </c>
      <c r="F153" s="101">
        <v>1883.3161911527882</v>
      </c>
      <c r="G153" s="101">
        <v>1955.8830698994939</v>
      </c>
      <c r="H153" s="101">
        <v>2039.7975942491894</v>
      </c>
      <c r="I153" s="101">
        <v>2075.1202919785769</v>
      </c>
      <c r="J153" s="101">
        <v>1962.7477982630155</v>
      </c>
      <c r="K153" s="101">
        <v>2048.7494664490609</v>
      </c>
      <c r="L153" s="101">
        <v>2002.3588082636127</v>
      </c>
      <c r="M153" s="101">
        <v>1954.4248892099108</v>
      </c>
      <c r="N153" s="101">
        <v>2025.8731038098379</v>
      </c>
      <c r="O153" s="101">
        <v>1992.6711636184784</v>
      </c>
      <c r="P153" s="101">
        <v>2020.0525823944306</v>
      </c>
      <c r="Q153" s="101">
        <v>1962.4725316829924</v>
      </c>
      <c r="R153" s="101">
        <v>1954.0543732656536</v>
      </c>
      <c r="S153" s="101">
        <v>1926.2355457319793</v>
      </c>
      <c r="T153" s="101">
        <v>1908.4035714946376</v>
      </c>
      <c r="U153" s="101">
        <v>1886.9834452397215</v>
      </c>
      <c r="V153" s="101">
        <v>1745.9748975935324</v>
      </c>
      <c r="W153" s="101">
        <v>1726.2822387798331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1437.0467405473028</v>
      </c>
      <c r="D154" s="104">
        <v>1451.7915489010506</v>
      </c>
      <c r="E154" s="104">
        <v>1470.2478621042144</v>
      </c>
      <c r="F154" s="104">
        <v>1521.5479328593499</v>
      </c>
      <c r="G154" s="104">
        <v>1586.9270865878464</v>
      </c>
      <c r="H154" s="104">
        <v>1660.6990881353988</v>
      </c>
      <c r="I154" s="104">
        <v>1708.1864580236456</v>
      </c>
      <c r="J154" s="104">
        <v>1587.5611207270724</v>
      </c>
      <c r="K154" s="104">
        <v>1667.2217174416664</v>
      </c>
      <c r="L154" s="104">
        <v>1632.8712350418505</v>
      </c>
      <c r="M154" s="104">
        <v>1590.9500039416746</v>
      </c>
      <c r="N154" s="104">
        <v>1661.1113309193388</v>
      </c>
      <c r="O154" s="104">
        <v>1607.0841833716299</v>
      </c>
      <c r="P154" s="104">
        <v>1635.9982098219284</v>
      </c>
      <c r="Q154" s="104">
        <v>1620.8229345777304</v>
      </c>
      <c r="R154" s="104">
        <v>1662.4592964690303</v>
      </c>
      <c r="S154" s="104">
        <v>1659.5624386495538</v>
      </c>
      <c r="T154" s="104">
        <v>1639.8155502708216</v>
      </c>
      <c r="U154" s="104">
        <v>1631.4936044287297</v>
      </c>
      <c r="V154" s="104">
        <v>1492.8437428279567</v>
      </c>
      <c r="W154" s="104">
        <v>1492.5817817768248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752.25373096113094</v>
      </c>
      <c r="D155" s="98">
        <v>773.62878239615213</v>
      </c>
      <c r="E155" s="98">
        <v>793.85653035364589</v>
      </c>
      <c r="F155" s="98">
        <v>779.80967279542631</v>
      </c>
      <c r="G155" s="98">
        <v>826.68308343439548</v>
      </c>
      <c r="H155" s="98">
        <v>874.70634553460422</v>
      </c>
      <c r="I155" s="98">
        <v>939.76884764253111</v>
      </c>
      <c r="J155" s="98">
        <v>793.74912408237287</v>
      </c>
      <c r="K155" s="98">
        <v>850.80693877004353</v>
      </c>
      <c r="L155" s="98">
        <v>835.68694400971958</v>
      </c>
      <c r="M155" s="98">
        <v>793.97827166537968</v>
      </c>
      <c r="N155" s="98">
        <v>840.17905811338585</v>
      </c>
      <c r="O155" s="98">
        <v>699.87582837334776</v>
      </c>
      <c r="P155" s="98">
        <v>673.62117832756155</v>
      </c>
      <c r="Q155" s="98">
        <v>706.18043545502474</v>
      </c>
      <c r="R155" s="98">
        <v>845.13691092488182</v>
      </c>
      <c r="S155" s="98">
        <v>876.09320149171447</v>
      </c>
      <c r="T155" s="98">
        <v>818.19605080038957</v>
      </c>
      <c r="U155" s="98">
        <v>821.15309529829381</v>
      </c>
      <c r="V155" s="98">
        <v>663.34947914706004</v>
      </c>
      <c r="W155" s="98">
        <v>701.8845272510523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684.79300958617193</v>
      </c>
      <c r="D156" s="98">
        <v>678.16276650489874</v>
      </c>
      <c r="E156" s="98">
        <v>676.39133175056838</v>
      </c>
      <c r="F156" s="98">
        <v>741.73826006392346</v>
      </c>
      <c r="G156" s="98">
        <v>760.24400315345065</v>
      </c>
      <c r="H156" s="98">
        <v>785.99274260079471</v>
      </c>
      <c r="I156" s="98">
        <v>768.41761038111417</v>
      </c>
      <c r="J156" s="98">
        <v>793.81199664469943</v>
      </c>
      <c r="K156" s="98">
        <v>816.4147786716228</v>
      </c>
      <c r="L156" s="98">
        <v>797.184291032131</v>
      </c>
      <c r="M156" s="98">
        <v>796.97173227629469</v>
      </c>
      <c r="N156" s="98">
        <v>820.93227280595318</v>
      </c>
      <c r="O156" s="98">
        <v>907.20835499828206</v>
      </c>
      <c r="P156" s="98">
        <v>962.37703149436709</v>
      </c>
      <c r="Q156" s="98">
        <v>914.64249912270566</v>
      </c>
      <c r="R156" s="98">
        <v>817.32238554414823</v>
      </c>
      <c r="S156" s="98">
        <v>783.46923715783942</v>
      </c>
      <c r="T156" s="98">
        <v>821.61949947043183</v>
      </c>
      <c r="U156" s="98">
        <v>810.34050913043563</v>
      </c>
      <c r="V156" s="98">
        <v>829.49426368089678</v>
      </c>
      <c r="W156" s="98">
        <v>790.69725452577245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301.77863573347685</v>
      </c>
      <c r="D157" s="122">
        <v>296.34090198246872</v>
      </c>
      <c r="E157" s="122">
        <v>321.22656339710767</v>
      </c>
      <c r="F157" s="122">
        <v>323.80699564334088</v>
      </c>
      <c r="G157" s="122">
        <v>336.58324057428297</v>
      </c>
      <c r="H157" s="122">
        <v>328.157246702848</v>
      </c>
      <c r="I157" s="122">
        <v>322.57122354393414</v>
      </c>
      <c r="J157" s="122">
        <v>280.71932725153073</v>
      </c>
      <c r="K157" s="122">
        <v>291.58356549154337</v>
      </c>
      <c r="L157" s="122">
        <v>288.13294894504264</v>
      </c>
      <c r="M157" s="122">
        <v>272.03313844735902</v>
      </c>
      <c r="N157" s="122">
        <v>283.71855151830374</v>
      </c>
      <c r="O157" s="122">
        <v>284.48610813108036</v>
      </c>
      <c r="P157" s="122">
        <v>289.00510380060626</v>
      </c>
      <c r="Q157" s="122">
        <v>298.59640957722587</v>
      </c>
      <c r="R157" s="122">
        <v>296.79767614420865</v>
      </c>
      <c r="S157" s="122">
        <v>292.97317646925598</v>
      </c>
      <c r="T157" s="122">
        <v>287.49604012323857</v>
      </c>
      <c r="U157" s="122">
        <v>280.02772331042866</v>
      </c>
      <c r="V157" s="122">
        <v>286.92752590127554</v>
      </c>
      <c r="W157" s="122">
        <v>286.47203289365126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365.09441224865265</v>
      </c>
      <c r="D158" s="98">
        <v>363.12946000338104</v>
      </c>
      <c r="E158" s="98">
        <v>404.3706156955862</v>
      </c>
      <c r="F158" s="98">
        <v>402.48911770818194</v>
      </c>
      <c r="G158" s="98">
        <v>395.87008097467549</v>
      </c>
      <c r="H158" s="98">
        <v>412.00122936802018</v>
      </c>
      <c r="I158" s="98">
        <v>405.32230110599755</v>
      </c>
      <c r="J158" s="98">
        <v>343.75737247407397</v>
      </c>
      <c r="K158" s="98">
        <v>368.91313900656121</v>
      </c>
      <c r="L158" s="98">
        <v>353.98054230391438</v>
      </c>
      <c r="M158" s="98">
        <v>352.41911348193599</v>
      </c>
      <c r="N158" s="98">
        <v>355.63790578074088</v>
      </c>
      <c r="O158" s="98">
        <v>352.06750943945912</v>
      </c>
      <c r="P158" s="98">
        <v>383.4868282898538</v>
      </c>
      <c r="Q158" s="98">
        <v>368.74380336869132</v>
      </c>
      <c r="R158" s="98">
        <v>393.87591529874197</v>
      </c>
      <c r="S158" s="98">
        <v>386.74172052022504</v>
      </c>
      <c r="T158" s="98">
        <v>382.72708197665372</v>
      </c>
      <c r="U158" s="98">
        <v>396.77442816705218</v>
      </c>
      <c r="V158" s="98">
        <v>380.69930324274907</v>
      </c>
      <c r="W158" s="98">
        <v>397.26371933005919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298.69166322703154</v>
      </c>
      <c r="D159" s="33">
        <v>292.56109036996645</v>
      </c>
      <c r="E159" s="33">
        <v>316.83370207588928</v>
      </c>
      <c r="F159" s="33">
        <v>319.25196724836229</v>
      </c>
      <c r="G159" s="33">
        <v>332.9737548396194</v>
      </c>
      <c r="H159" s="33">
        <v>321.97926903278267</v>
      </c>
      <c r="I159" s="33">
        <v>315.26407563994451</v>
      </c>
      <c r="J159" s="33">
        <v>275.47881505833135</v>
      </c>
      <c r="K159" s="33">
        <v>284.72774932593546</v>
      </c>
      <c r="L159" s="33">
        <v>283.3131409003438</v>
      </c>
      <c r="M159" s="33">
        <v>265.81861782908106</v>
      </c>
      <c r="N159" s="33">
        <v>278.31900870606393</v>
      </c>
      <c r="O159" s="33">
        <v>279.4084818695431</v>
      </c>
      <c r="P159" s="33">
        <v>280.7785928570691</v>
      </c>
      <c r="Q159" s="33">
        <v>293.00438106623665</v>
      </c>
      <c r="R159" s="33">
        <v>288.66162368844209</v>
      </c>
      <c r="S159" s="33">
        <v>285.37757699325118</v>
      </c>
      <c r="T159" s="33">
        <v>280.66984323362834</v>
      </c>
      <c r="U159" s="33">
        <v>272.20304102869864</v>
      </c>
      <c r="V159" s="33">
        <v>282.52917177534431</v>
      </c>
      <c r="W159" s="33">
        <v>280.05647866793493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16838.339752034157</v>
      </c>
      <c r="D161" s="117">
        <f t="shared" si="54"/>
        <v>19466.962725475049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10664.757436823</v>
      </c>
      <c r="J161" s="117">
        <f t="shared" si="54"/>
        <v>15615.068772170234</v>
      </c>
      <c r="K161" s="117">
        <f t="shared" si="54"/>
        <v>12636.176293283424</v>
      </c>
      <c r="L161" s="117">
        <f t="shared" si="54"/>
        <v>14714.489275900452</v>
      </c>
      <c r="M161" s="117">
        <f t="shared" si="54"/>
        <v>11152.652495074832</v>
      </c>
      <c r="N161" s="117">
        <f t="shared" si="54"/>
        <v>12569.93373087986</v>
      </c>
      <c r="O161" s="117">
        <f t="shared" si="54"/>
        <v>13736.877751106833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7186.2770410535441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14738.075665919734</v>
      </c>
      <c r="D162" s="122">
        <f t="shared" si="57"/>
        <v>17360.683427538617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8259.7058445880502</v>
      </c>
      <c r="J162" s="122">
        <f t="shared" si="57"/>
        <v>13362.068940570603</v>
      </c>
      <c r="K162" s="122">
        <f t="shared" si="57"/>
        <v>10350.201214410792</v>
      </c>
      <c r="L162" s="122">
        <f t="shared" si="57"/>
        <v>12380.16888257947</v>
      </c>
      <c r="M162" s="122">
        <f t="shared" si="57"/>
        <v>8912.8486248191257</v>
      </c>
      <c r="N162" s="122">
        <f t="shared" si="57"/>
        <v>10215.921330629933</v>
      </c>
      <c r="O162" s="122">
        <f t="shared" si="57"/>
        <v>11456.554849481059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5145.3963648980307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14738.075665919734</v>
      </c>
      <c r="D163" s="33">
        <v>17360.683427538617</v>
      </c>
      <c r="E163" s="33">
        <v>0</v>
      </c>
      <c r="F163" s="33">
        <v>0</v>
      </c>
      <c r="G163" s="33">
        <v>0</v>
      </c>
      <c r="H163" s="33">
        <v>0</v>
      </c>
      <c r="I163" s="33">
        <v>8259.7058445880502</v>
      </c>
      <c r="J163" s="33">
        <v>13362.068940570603</v>
      </c>
      <c r="K163" s="33">
        <v>10350.201214410792</v>
      </c>
      <c r="L163" s="33">
        <v>12380.16888257947</v>
      </c>
      <c r="M163" s="33">
        <v>8912.8486248191257</v>
      </c>
      <c r="N163" s="33">
        <v>10215.921330629933</v>
      </c>
      <c r="O163" s="33">
        <v>11456.554849481059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5145.3963648980307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14.502709963980461</v>
      </c>
      <c r="D164" s="122">
        <f t="shared" si="58"/>
        <v>8.2210569210939521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29.199883243226008</v>
      </c>
      <c r="J164" s="122">
        <f t="shared" si="58"/>
        <v>34.084041850632623</v>
      </c>
      <c r="K164" s="122">
        <f t="shared" si="58"/>
        <v>12.619206374681546</v>
      </c>
      <c r="L164" s="122">
        <f t="shared" si="58"/>
        <v>54.540479431119046</v>
      </c>
      <c r="M164" s="122">
        <f t="shared" si="58"/>
        <v>10.159645117048054</v>
      </c>
      <c r="N164" s="122">
        <f t="shared" si="58"/>
        <v>43.216669841225617</v>
      </c>
      <c r="O164" s="122">
        <f t="shared" si="58"/>
        <v>46.193573488488795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70.871596669707102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14.502709963980461</v>
      </c>
      <c r="D165" s="98">
        <f>IF(RES_hhdet_in_fec!D165=0,0,RES_hhdet_in_fec!D165*1000*11630/RES_hhdet_in_new!D163)</f>
        <v>8.2210569210939521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0</v>
      </c>
      <c r="H165" s="98">
        <f>IF(RES_hhdet_in_fec!H165=0,0,RES_hhdet_in_fec!H165*1000*11630/RES_hhdet_in_new!H163)</f>
        <v>0</v>
      </c>
      <c r="I165" s="98">
        <f>IF(RES_hhdet_in_fec!I165=0,0,RES_hhdet_in_fec!I165*1000*11630/RES_hhdet_in_new!I163)</f>
        <v>29.199883243226008</v>
      </c>
      <c r="J165" s="98">
        <f>IF(RES_hhdet_in_fec!J165=0,0,RES_hhdet_in_fec!J165*1000*11630/RES_hhdet_in_new!J163)</f>
        <v>34.084041850632623</v>
      </c>
      <c r="K165" s="98">
        <f>IF(RES_hhdet_in_fec!K165=0,0,RES_hhdet_in_fec!K165*1000*11630/RES_hhdet_in_new!K163)</f>
        <v>12.619206374681546</v>
      </c>
      <c r="L165" s="98">
        <f>IF(RES_hhdet_in_fec!L165=0,0,RES_hhdet_in_fec!L165*1000*11630/RES_hhdet_in_new!L163)</f>
        <v>54.540479431119046</v>
      </c>
      <c r="M165" s="98">
        <f>IF(RES_hhdet_in_fec!M165=0,0,RES_hhdet_in_fec!M165*1000*11630/RES_hhdet_in_new!M163)</f>
        <v>10.159645117048054</v>
      </c>
      <c r="N165" s="98">
        <f>IF(RES_hhdet_in_fec!N165=0,0,RES_hhdet_in_fec!N165*1000*11630/RES_hhdet_in_new!N163)</f>
        <v>43.216669841225617</v>
      </c>
      <c r="O165" s="98">
        <f>IF(RES_hhdet_in_fec!O165=0,0,RES_hhdet_in_fec!O165*1000*11630/RES_hhdet_in_new!O163)</f>
        <v>46.193573488488795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0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0</v>
      </c>
      <c r="W165" s="98">
        <f>IF(RES_hhdet_in_fec!W165=0,0,RES_hhdet_in_fec!W165*1000*11630/RES_hhdet_in_new!W163)</f>
        <v>70.871596669707102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1783.9571843377819</v>
      </c>
      <c r="D166" s="122">
        <v>1801.7095269602009</v>
      </c>
      <c r="E166" s="122">
        <v>0</v>
      </c>
      <c r="F166" s="122">
        <v>0</v>
      </c>
      <c r="G166" s="122">
        <v>0</v>
      </c>
      <c r="H166" s="122">
        <v>0</v>
      </c>
      <c r="I166" s="122">
        <v>2053.3099336740938</v>
      </c>
      <c r="J166" s="122">
        <v>1938.1712761753156</v>
      </c>
      <c r="K166" s="122">
        <v>1981.7853010579984</v>
      </c>
      <c r="L166" s="122">
        <v>1991.6466358831078</v>
      </c>
      <c r="M166" s="122">
        <v>1957.60680084152</v>
      </c>
      <c r="N166" s="122">
        <v>2027.0605929791172</v>
      </c>
      <c r="O166" s="122">
        <v>1949.634162636803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1683.6031602549153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1990.5992653129349</v>
      </c>
      <c r="D167" s="98">
        <v>1992.2280907064799</v>
      </c>
      <c r="E167" s="98">
        <v>0</v>
      </c>
      <c r="F167" s="98">
        <v>0</v>
      </c>
      <c r="G167" s="98">
        <v>0</v>
      </c>
      <c r="H167" s="98">
        <v>0</v>
      </c>
      <c r="I167" s="98">
        <v>2305.0786666784979</v>
      </c>
      <c r="J167" s="98">
        <v>2141.91629923447</v>
      </c>
      <c r="K167" s="98">
        <v>2302.1288907796252</v>
      </c>
      <c r="L167" s="98">
        <v>2249.8097784378592</v>
      </c>
      <c r="M167" s="98">
        <v>2189.4776392409108</v>
      </c>
      <c r="N167" s="98">
        <v>2146.39659179414</v>
      </c>
      <c r="O167" s="98">
        <v>2056.8430521149253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1685.6704874017503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1647.6081362452744</v>
      </c>
      <c r="K168" s="98">
        <v>1786.8217992338602</v>
      </c>
      <c r="L168" s="98">
        <v>1754.0510227088789</v>
      </c>
      <c r="M168" s="98">
        <v>1710.6105394242907</v>
      </c>
      <c r="N168" s="98">
        <v>0</v>
      </c>
      <c r="O168" s="98">
        <v>1618.4805226906985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865.42819923627371</v>
      </c>
      <c r="K169" s="101">
        <v>954.90726994819465</v>
      </c>
      <c r="L169" s="101">
        <v>938.64210852520705</v>
      </c>
      <c r="M169" s="101">
        <v>889.64572888913619</v>
      </c>
      <c r="N169" s="101">
        <v>0</v>
      </c>
      <c r="O169" s="101">
        <v>722.24921106285706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782.1799370090007</v>
      </c>
      <c r="K170" s="104">
        <v>831.91452928566571</v>
      </c>
      <c r="L170" s="104">
        <v>815.40891418367187</v>
      </c>
      <c r="M170" s="104">
        <v>820.96481053515458</v>
      </c>
      <c r="N170" s="104">
        <v>0</v>
      </c>
      <c r="O170" s="104">
        <v>896.23131162784136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1776.7083446029494</v>
      </c>
      <c r="D171" s="101">
        <v>1786.36347044999</v>
      </c>
      <c r="E171" s="101">
        <v>0</v>
      </c>
      <c r="F171" s="101">
        <v>0</v>
      </c>
      <c r="G171" s="101">
        <v>0</v>
      </c>
      <c r="H171" s="101">
        <v>0</v>
      </c>
      <c r="I171" s="101">
        <v>2075.120291978576</v>
      </c>
      <c r="J171" s="101">
        <v>1962.7477982630155</v>
      </c>
      <c r="K171" s="101">
        <v>2048.7494664490614</v>
      </c>
      <c r="L171" s="101">
        <v>2002.3588082636127</v>
      </c>
      <c r="M171" s="101">
        <v>1954.4248892099106</v>
      </c>
      <c r="N171" s="101">
        <v>2025.8731038098385</v>
      </c>
      <c r="O171" s="101">
        <v>1992.6711636184784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1726.2822387798326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1437.046740547303</v>
      </c>
      <c r="D172" s="104">
        <v>1451.7915489010504</v>
      </c>
      <c r="E172" s="104">
        <v>0</v>
      </c>
      <c r="F172" s="104">
        <v>0</v>
      </c>
      <c r="G172" s="104">
        <v>0</v>
      </c>
      <c r="H172" s="104">
        <v>0</v>
      </c>
      <c r="I172" s="104">
        <v>1708.1864580236452</v>
      </c>
      <c r="J172" s="104">
        <v>1587.5611207270726</v>
      </c>
      <c r="K172" s="104">
        <v>1667.2217174416667</v>
      </c>
      <c r="L172" s="104">
        <v>1632.8712350418502</v>
      </c>
      <c r="M172" s="104">
        <v>1590.9500039416741</v>
      </c>
      <c r="N172" s="104">
        <v>1661.111330919339</v>
      </c>
      <c r="O172" s="104">
        <v>1607.0841833716302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1492.581781776825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752.25373096113117</v>
      </c>
      <c r="D173" s="98">
        <v>773.62878239615202</v>
      </c>
      <c r="E173" s="98">
        <v>0</v>
      </c>
      <c r="F173" s="98">
        <v>0</v>
      </c>
      <c r="G173" s="98">
        <v>0</v>
      </c>
      <c r="H173" s="98">
        <v>0</v>
      </c>
      <c r="I173" s="98">
        <v>939.76884764253111</v>
      </c>
      <c r="J173" s="98">
        <v>793.74912408237299</v>
      </c>
      <c r="K173" s="98">
        <v>850.80693877004353</v>
      </c>
      <c r="L173" s="98">
        <v>835.68694400971958</v>
      </c>
      <c r="M173" s="98">
        <v>793.97827166537945</v>
      </c>
      <c r="N173" s="98">
        <v>840.17905811338608</v>
      </c>
      <c r="O173" s="98">
        <v>699.87582837334764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701.88452725105242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684.79300958617182</v>
      </c>
      <c r="D174" s="33">
        <v>678.16276650489851</v>
      </c>
      <c r="E174" s="33">
        <v>0</v>
      </c>
      <c r="F174" s="33">
        <v>0</v>
      </c>
      <c r="G174" s="33">
        <v>0</v>
      </c>
      <c r="H174" s="33">
        <v>0</v>
      </c>
      <c r="I174" s="33">
        <v>768.41761038111417</v>
      </c>
      <c r="J174" s="33">
        <v>793.81199664469943</v>
      </c>
      <c r="K174" s="33">
        <v>816.41477867162303</v>
      </c>
      <c r="L174" s="33">
        <v>797.18429103213066</v>
      </c>
      <c r="M174" s="33">
        <v>796.97173227629492</v>
      </c>
      <c r="N174" s="33">
        <v>820.93227280595283</v>
      </c>
      <c r="O174" s="33">
        <v>907.20835499828218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790.69725452577256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301.80419181265898</v>
      </c>
      <c r="D175" s="122">
        <v>296.34871405513525</v>
      </c>
      <c r="E175" s="122">
        <v>0</v>
      </c>
      <c r="F175" s="122">
        <v>0</v>
      </c>
      <c r="G175" s="122">
        <v>0</v>
      </c>
      <c r="H175" s="122">
        <v>0</v>
      </c>
      <c r="I175" s="122">
        <v>322.54177531763037</v>
      </c>
      <c r="J175" s="122">
        <v>280.74451357368423</v>
      </c>
      <c r="K175" s="122">
        <v>291.57057143995161</v>
      </c>
      <c r="L175" s="122">
        <v>288.13327800675575</v>
      </c>
      <c r="M175" s="122">
        <v>272.03742429713839</v>
      </c>
      <c r="N175" s="122">
        <v>283.73513742958357</v>
      </c>
      <c r="O175" s="122">
        <v>284.49516550048179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286.40591923089056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365.09441224865265</v>
      </c>
      <c r="D176" s="98">
        <v>363.12946000338104</v>
      </c>
      <c r="E176" s="98">
        <v>0</v>
      </c>
      <c r="F176" s="98">
        <v>0</v>
      </c>
      <c r="G176" s="98">
        <v>0</v>
      </c>
      <c r="H176" s="98">
        <v>0</v>
      </c>
      <c r="I176" s="98">
        <v>405.3223011059975</v>
      </c>
      <c r="J176" s="98">
        <v>343.75737247407397</v>
      </c>
      <c r="K176" s="98">
        <v>368.91313900656121</v>
      </c>
      <c r="L176" s="98">
        <v>353.98054230391426</v>
      </c>
      <c r="M176" s="98">
        <v>352.41911348193594</v>
      </c>
      <c r="N176" s="98">
        <v>355.63790578074082</v>
      </c>
      <c r="O176" s="98">
        <v>352.06750943945917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397.26371933005925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298.69166322703165</v>
      </c>
      <c r="D177" s="33">
        <v>292.56109036996645</v>
      </c>
      <c r="E177" s="33">
        <v>0</v>
      </c>
      <c r="F177" s="33">
        <v>0</v>
      </c>
      <c r="G177" s="33">
        <v>0</v>
      </c>
      <c r="H177" s="33">
        <v>0</v>
      </c>
      <c r="I177" s="33">
        <v>315.26407563994456</v>
      </c>
      <c r="J177" s="33">
        <v>275.47881505833141</v>
      </c>
      <c r="K177" s="33">
        <v>284.72774932593546</v>
      </c>
      <c r="L177" s="33">
        <v>283.31314090034374</v>
      </c>
      <c r="M177" s="33">
        <v>265.81861782908112</v>
      </c>
      <c r="N177" s="33">
        <v>278.31900870606393</v>
      </c>
      <c r="O177" s="33">
        <v>279.4084818695431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280.05647866793504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12590.427126011786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10094.022689041376</v>
      </c>
      <c r="I3" s="117">
        <f t="shared" si="0"/>
        <v>8078.5102638404232</v>
      </c>
      <c r="J3" s="117">
        <f t="shared" si="0"/>
        <v>10010.668286782964</v>
      </c>
      <c r="K3" s="117">
        <f t="shared" si="0"/>
        <v>15474.627579633461</v>
      </c>
      <c r="L3" s="117">
        <f t="shared" si="0"/>
        <v>9499.1205824139433</v>
      </c>
      <c r="M3" s="117">
        <f t="shared" si="0"/>
        <v>8355.2085039773283</v>
      </c>
      <c r="N3" s="117">
        <f t="shared" si="0"/>
        <v>8938.0896757711871</v>
      </c>
      <c r="O3" s="117">
        <f t="shared" si="0"/>
        <v>10659.47692635239</v>
      </c>
      <c r="P3" s="117">
        <f t="shared" si="0"/>
        <v>7785.6518529064633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6501.9717240886494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11161.277445699992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8344.947082009061</v>
      </c>
      <c r="I4" s="122">
        <f t="shared" si="3"/>
        <v>6396.3209114038018</v>
      </c>
      <c r="J4" s="122">
        <f t="shared" si="3"/>
        <v>8436.3875260260411</v>
      </c>
      <c r="K4" s="122">
        <f t="shared" si="3"/>
        <v>13835.557863648621</v>
      </c>
      <c r="L4" s="122">
        <f t="shared" si="3"/>
        <v>7863.0118098033045</v>
      </c>
      <c r="M4" s="122">
        <f t="shared" si="3"/>
        <v>6791.458934919624</v>
      </c>
      <c r="N4" s="122">
        <f t="shared" si="3"/>
        <v>7271.6225878629366</v>
      </c>
      <c r="O4" s="122">
        <f t="shared" si="3"/>
        <v>8970.410450749865</v>
      </c>
      <c r="P4" s="122">
        <f t="shared" si="3"/>
        <v>6118.5171071840705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4767.955955757815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11055.384289521666</v>
      </c>
      <c r="D5" s="98">
        <v>0</v>
      </c>
      <c r="E5" s="98">
        <v>0</v>
      </c>
      <c r="F5" s="98">
        <v>0</v>
      </c>
      <c r="G5" s="98">
        <v>0</v>
      </c>
      <c r="H5" s="98">
        <v>8271.9702842008301</v>
      </c>
      <c r="I5" s="98">
        <v>6341.1656454583954</v>
      </c>
      <c r="J5" s="98">
        <v>8363.5968207269525</v>
      </c>
      <c r="K5" s="98">
        <v>13717.617902258657</v>
      </c>
      <c r="L5" s="98">
        <v>7796.9203820643961</v>
      </c>
      <c r="M5" s="98">
        <v>6735.1522564460884</v>
      </c>
      <c r="N5" s="98">
        <v>7211.8700406245189</v>
      </c>
      <c r="O5" s="98">
        <v>8897.3930799310256</v>
      </c>
      <c r="P5" s="98">
        <v>6069.1258307643229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4730.6780729253742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105.89315617832571</v>
      </c>
      <c r="D6" s="98">
        <v>0</v>
      </c>
      <c r="E6" s="98">
        <v>0</v>
      </c>
      <c r="F6" s="98">
        <v>0</v>
      </c>
      <c r="G6" s="98">
        <v>0</v>
      </c>
      <c r="H6" s="98">
        <v>72.976797808230486</v>
      </c>
      <c r="I6" s="98">
        <v>55.155265945406327</v>
      </c>
      <c r="J6" s="98">
        <v>72.790705299089339</v>
      </c>
      <c r="K6" s="98">
        <v>117.93996138996368</v>
      </c>
      <c r="L6" s="98">
        <v>66.091427738908578</v>
      </c>
      <c r="M6" s="98">
        <v>56.306678473535349</v>
      </c>
      <c r="N6" s="98">
        <v>59.752547238417577</v>
      </c>
      <c r="O6" s="98">
        <v>73.017370818839865</v>
      </c>
      <c r="P6" s="98">
        <v>49.391276419747747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37.277882832440952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12.754234033803533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120.57319731931234</v>
      </c>
      <c r="I7" s="122">
        <f t="shared" si="6"/>
        <v>34.753134398411134</v>
      </c>
      <c r="J7" s="122">
        <f t="shared" si="6"/>
        <v>29.725289744896269</v>
      </c>
      <c r="K7" s="122">
        <f t="shared" si="6"/>
        <v>8.6236715554691799</v>
      </c>
      <c r="L7" s="122">
        <f t="shared" si="6"/>
        <v>45.852975311444744</v>
      </c>
      <c r="M7" s="122">
        <f t="shared" si="6"/>
        <v>7.6529710395784436</v>
      </c>
      <c r="N7" s="122">
        <f t="shared" si="6"/>
        <v>46.745805062310026</v>
      </c>
      <c r="O7" s="122">
        <f t="shared" si="6"/>
        <v>71.450405474440672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151.96321063549331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12.754234033803533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120.57319731931234</v>
      </c>
      <c r="I8" s="98">
        <f>IF(RES_hhdet_in_tes!I8=0,0,RES_hhdet_in_tes!I8*1000*11630/RES_hhdet_in_new!I5)</f>
        <v>34.753134398411134</v>
      </c>
      <c r="J8" s="98">
        <f>IF(RES_hhdet_in_tes!J8=0,0,RES_hhdet_in_tes!J8*1000*11630/RES_hhdet_in_new!J5)</f>
        <v>29.725289744896269</v>
      </c>
      <c r="K8" s="98">
        <f>IF(RES_hhdet_in_tes!K8=0,0,RES_hhdet_in_tes!K8*1000*11630/RES_hhdet_in_new!K5)</f>
        <v>8.6236715554691799</v>
      </c>
      <c r="L8" s="98">
        <f>IF(RES_hhdet_in_tes!L8=0,0,RES_hhdet_in_tes!L8*1000*11630/RES_hhdet_in_new!L5)</f>
        <v>45.852975311444744</v>
      </c>
      <c r="M8" s="98">
        <f>IF(RES_hhdet_in_tes!M8=0,0,RES_hhdet_in_tes!M8*1000*11630/RES_hhdet_in_new!M5)</f>
        <v>7.6529710395784436</v>
      </c>
      <c r="N8" s="98">
        <f>IF(RES_hhdet_in_tes!N8=0,0,RES_hhdet_in_tes!N8*1000*11630/RES_hhdet_in_new!N5)</f>
        <v>46.745805062310026</v>
      </c>
      <c r="O8" s="98">
        <f>IF(RES_hhdet_in_tes!O8=0,0,RES_hhdet_in_tes!O8*1000*11630/RES_hhdet_in_new!O5)</f>
        <v>71.450405474440672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151.96321063549331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1187.1655743835138</v>
      </c>
      <c r="D9" s="122">
        <v>0</v>
      </c>
      <c r="E9" s="122">
        <v>0</v>
      </c>
      <c r="F9" s="122">
        <v>0</v>
      </c>
      <c r="G9" s="122">
        <v>0</v>
      </c>
      <c r="H9" s="122">
        <v>1378.5655338800425</v>
      </c>
      <c r="I9" s="122">
        <v>1402.1138751974513</v>
      </c>
      <c r="J9" s="122">
        <v>1330.2745428784638</v>
      </c>
      <c r="K9" s="122">
        <v>1407.8324677889941</v>
      </c>
      <c r="L9" s="122">
        <v>1368.85140526328</v>
      </c>
      <c r="M9" s="122">
        <v>1346.8339997496137</v>
      </c>
      <c r="N9" s="122">
        <v>1400.310863760348</v>
      </c>
      <c r="O9" s="122">
        <v>1396.3432760393778</v>
      </c>
      <c r="P9" s="122">
        <v>1442.7121425449943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1335.7293069108982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1230.4766516052434</v>
      </c>
      <c r="D10" s="98">
        <v>0</v>
      </c>
      <c r="E10" s="98">
        <v>0</v>
      </c>
      <c r="F10" s="98">
        <v>0</v>
      </c>
      <c r="G10" s="98">
        <v>0</v>
      </c>
      <c r="H10" s="98">
        <v>1344.0033689776899</v>
      </c>
      <c r="I10" s="98">
        <v>1083.7520336403804</v>
      </c>
      <c r="J10" s="98">
        <v>1443.6661849928216</v>
      </c>
      <c r="K10" s="98">
        <v>2656.2486565810023</v>
      </c>
      <c r="L10" s="98">
        <v>1357.8410510173233</v>
      </c>
      <c r="M10" s="98">
        <v>1357.2326357629379</v>
      </c>
      <c r="N10" s="98">
        <v>1398.8988929711102</v>
      </c>
      <c r="O10" s="98">
        <v>1417.9538853758893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1185.5766059987704</v>
      </c>
      <c r="D11" s="98">
        <v>0</v>
      </c>
      <c r="E11" s="98">
        <v>0</v>
      </c>
      <c r="F11" s="98">
        <v>0</v>
      </c>
      <c r="G11" s="98">
        <v>0</v>
      </c>
      <c r="H11" s="98">
        <v>1397.9423536723125</v>
      </c>
      <c r="I11" s="98">
        <v>1402.9537839190218</v>
      </c>
      <c r="J11" s="98">
        <v>1310.60250287503</v>
      </c>
      <c r="K11" s="98">
        <v>1417.6892243397967</v>
      </c>
      <c r="L11" s="98">
        <v>1395.9757704182198</v>
      </c>
      <c r="M11" s="98">
        <v>1380.0435675366568</v>
      </c>
      <c r="N11" s="98">
        <v>1388.034672821148</v>
      </c>
      <c r="O11" s="98">
        <v>1379.686048394796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1356.7309628481189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1419.9622933666903</v>
      </c>
      <c r="L12" s="98">
        <v>1397.823326794711</v>
      </c>
      <c r="M12" s="98">
        <v>1381.714938116075</v>
      </c>
      <c r="N12" s="98">
        <v>0</v>
      </c>
      <c r="O12" s="98">
        <v>1380.7005369014744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588.04776408102498</v>
      </c>
      <c r="L13" s="101">
        <v>582.41441261103887</v>
      </c>
      <c r="M13" s="101">
        <v>560.75012758092021</v>
      </c>
      <c r="N13" s="101">
        <v>0</v>
      </c>
      <c r="O13" s="101">
        <v>484.4692252736329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831.91452928566571</v>
      </c>
      <c r="L14" s="104">
        <v>815.40891418367187</v>
      </c>
      <c r="M14" s="104">
        <v>820.96481053515458</v>
      </c>
      <c r="N14" s="104">
        <v>0</v>
      </c>
      <c r="O14" s="104">
        <v>896.23131162784136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1187.2652895851791</v>
      </c>
      <c r="D15" s="101">
        <v>0</v>
      </c>
      <c r="E15" s="101">
        <v>0</v>
      </c>
      <c r="F15" s="101">
        <v>0</v>
      </c>
      <c r="G15" s="101">
        <v>0</v>
      </c>
      <c r="H15" s="101">
        <v>1376.1578486809778</v>
      </c>
      <c r="I15" s="101">
        <v>1403.1180761744672</v>
      </c>
      <c r="J15" s="101">
        <v>1330.4236091397831</v>
      </c>
      <c r="K15" s="101">
        <v>1392.6259318803759</v>
      </c>
      <c r="L15" s="101">
        <v>1365.4214126362117</v>
      </c>
      <c r="M15" s="101">
        <v>1340.3869198341815</v>
      </c>
      <c r="N15" s="101">
        <v>1402.2044699193032</v>
      </c>
      <c r="O15" s="101">
        <v>1398.3177242617255</v>
      </c>
      <c r="P15" s="101">
        <v>1442.7121425449943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1333.9715635426101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1187.4780712307099</v>
      </c>
      <c r="D16" s="104">
        <v>0</v>
      </c>
      <c r="E16" s="104">
        <v>0</v>
      </c>
      <c r="F16" s="104">
        <v>0</v>
      </c>
      <c r="G16" s="104">
        <v>0</v>
      </c>
      <c r="H16" s="104">
        <v>1376.1169814430182</v>
      </c>
      <c r="I16" s="104">
        <v>1403.8538608240347</v>
      </c>
      <c r="J16" s="104">
        <v>1331.844735923667</v>
      </c>
      <c r="K16" s="104">
        <v>1394.7460121184049</v>
      </c>
      <c r="L16" s="104">
        <v>1367.0446192122179</v>
      </c>
      <c r="M16" s="104">
        <v>1341.4992277294716</v>
      </c>
      <c r="N16" s="104">
        <v>1402.4607153345842</v>
      </c>
      <c r="O16" s="104">
        <v>1398.332426779242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1333.0732224933522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502.68506164453811</v>
      </c>
      <c r="D17" s="98">
        <v>0</v>
      </c>
      <c r="E17" s="98">
        <v>0</v>
      </c>
      <c r="F17" s="98">
        <v>0</v>
      </c>
      <c r="G17" s="98">
        <v>0</v>
      </c>
      <c r="H17" s="98">
        <v>590.12423884222335</v>
      </c>
      <c r="I17" s="98">
        <v>635.43625044292025</v>
      </c>
      <c r="J17" s="98">
        <v>538.03273927896726</v>
      </c>
      <c r="K17" s="98">
        <v>578.33123344678188</v>
      </c>
      <c r="L17" s="98">
        <v>569.86032818008709</v>
      </c>
      <c r="M17" s="98">
        <v>544.52749545317681</v>
      </c>
      <c r="N17" s="98">
        <v>581.52844252863144</v>
      </c>
      <c r="O17" s="98">
        <v>491.12407178095953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542.37596796757941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684.79300958617182</v>
      </c>
      <c r="D18" s="98">
        <v>0</v>
      </c>
      <c r="E18" s="98">
        <v>0</v>
      </c>
      <c r="F18" s="98">
        <v>0</v>
      </c>
      <c r="G18" s="98">
        <v>0</v>
      </c>
      <c r="H18" s="98">
        <v>785.99274260079483</v>
      </c>
      <c r="I18" s="98">
        <v>768.4176103811144</v>
      </c>
      <c r="J18" s="98">
        <v>793.81199664469966</v>
      </c>
      <c r="K18" s="98">
        <v>816.41477867162303</v>
      </c>
      <c r="L18" s="98">
        <v>797.18429103213077</v>
      </c>
      <c r="M18" s="98">
        <v>796.97173227629469</v>
      </c>
      <c r="N18" s="98">
        <v>820.93227280595283</v>
      </c>
      <c r="O18" s="98">
        <v>907.20835499828229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790.69725452577245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229.22987189447491</v>
      </c>
      <c r="D19" s="122">
        <v>0</v>
      </c>
      <c r="E19" s="122">
        <v>0</v>
      </c>
      <c r="F19" s="122">
        <v>0</v>
      </c>
      <c r="G19" s="122">
        <v>0</v>
      </c>
      <c r="H19" s="122">
        <v>249.93687583296037</v>
      </c>
      <c r="I19" s="122">
        <v>245.32234284075938</v>
      </c>
      <c r="J19" s="122">
        <v>214.28092813356255</v>
      </c>
      <c r="K19" s="122">
        <v>222.61357664037621</v>
      </c>
      <c r="L19" s="122">
        <v>221.40439203591424</v>
      </c>
      <c r="M19" s="122">
        <v>209.26259826851373</v>
      </c>
      <c r="N19" s="122">
        <v>219.41041908559293</v>
      </c>
      <c r="O19" s="122">
        <v>221.27279408870751</v>
      </c>
      <c r="P19" s="122">
        <v>224.42260317739891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246.32325078444282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224.21145176141181</v>
      </c>
      <c r="D21" s="98">
        <v>0</v>
      </c>
      <c r="E21" s="98">
        <v>0</v>
      </c>
      <c r="F21" s="98">
        <v>0</v>
      </c>
      <c r="G21" s="98">
        <v>0</v>
      </c>
      <c r="H21" s="98">
        <v>253.33950819732178</v>
      </c>
      <c r="I21" s="98">
        <v>249.29366621613585</v>
      </c>
      <c r="J21" s="98">
        <v>211.47849071848864</v>
      </c>
      <c r="K21" s="98">
        <v>227.00623032067324</v>
      </c>
      <c r="L21" s="98">
        <v>217.86540315285879</v>
      </c>
      <c r="M21" s="98">
        <v>216.92997681763558</v>
      </c>
      <c r="N21" s="98">
        <v>218.91128972618276</v>
      </c>
      <c r="O21" s="98">
        <v>216.71354855405508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246.36761501296712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229.47723702734308</v>
      </c>
      <c r="D22" s="33">
        <v>0</v>
      </c>
      <c r="E22" s="33">
        <v>0</v>
      </c>
      <c r="F22" s="33">
        <v>0</v>
      </c>
      <c r="G22" s="33">
        <v>0</v>
      </c>
      <c r="H22" s="33">
        <v>249.68696498134057</v>
      </c>
      <c r="I22" s="33">
        <v>244.97316728904906</v>
      </c>
      <c r="J22" s="33">
        <v>214.51498610436153</v>
      </c>
      <c r="K22" s="33">
        <v>222.22483777369195</v>
      </c>
      <c r="L22" s="33">
        <v>221.66414750543291</v>
      </c>
      <c r="M22" s="33">
        <v>208.67007881892761</v>
      </c>
      <c r="N22" s="33">
        <v>219.44565174625725</v>
      </c>
      <c r="O22" s="33">
        <v>221.61563972917608</v>
      </c>
      <c r="P22" s="33">
        <v>224.42260317739891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246.32062395512233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12109.040644794091</v>
      </c>
      <c r="D24" s="117">
        <f t="shared" si="7"/>
        <v>14227.924873839645</v>
      </c>
      <c r="E24" s="117">
        <f t="shared" si="7"/>
        <v>9498.0479688270279</v>
      </c>
      <c r="F24" s="117">
        <f t="shared" si="7"/>
        <v>9167.4682526037886</v>
      </c>
      <c r="G24" s="117">
        <f t="shared" si="7"/>
        <v>11713.224341662853</v>
      </c>
      <c r="H24" s="117">
        <f t="shared" si="7"/>
        <v>10752.445075970019</v>
      </c>
      <c r="I24" s="117">
        <f t="shared" si="7"/>
        <v>9603.5358995207644</v>
      </c>
      <c r="J24" s="117">
        <f t="shared" si="7"/>
        <v>9954.9429048632846</v>
      </c>
      <c r="K24" s="117">
        <f t="shared" si="7"/>
        <v>9859.1947533100629</v>
      </c>
      <c r="L24" s="117">
        <f t="shared" si="7"/>
        <v>11033.354712089515</v>
      </c>
      <c r="M24" s="117">
        <f t="shared" si="7"/>
        <v>8768.7071306871021</v>
      </c>
      <c r="N24" s="117">
        <f t="shared" si="7"/>
        <v>9131.5825041484204</v>
      </c>
      <c r="O24" s="117">
        <f t="shared" si="7"/>
        <v>9790.0600202791593</v>
      </c>
      <c r="P24" s="117">
        <f t="shared" si="7"/>
        <v>8037.3797587347926</v>
      </c>
      <c r="Q24" s="117">
        <f t="shared" si="7"/>
        <v>8093.7358598966548</v>
      </c>
      <c r="R24" s="117">
        <f t="shared" ref="R24:V24" si="8">R25+R28+R30+R39</f>
        <v>8258.6895876754879</v>
      </c>
      <c r="S24" s="117">
        <f t="shared" si="8"/>
        <v>8117.4887695685256</v>
      </c>
      <c r="T24" s="117">
        <f t="shared" si="8"/>
        <v>7672.8751292954112</v>
      </c>
      <c r="U24" s="117">
        <f t="shared" si="8"/>
        <v>6962.0014084572886</v>
      </c>
      <c r="V24" s="117">
        <f t="shared" si="8"/>
        <v>7180.7001166477166</v>
      </c>
      <c r="W24" s="117">
        <f t="shared" ref="W24" si="9">W25+W28+W30+W39</f>
        <v>6830.4764288562874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10679.76371994404</v>
      </c>
      <c r="D25" s="122">
        <f t="shared" si="10"/>
        <v>12803.472821808675</v>
      </c>
      <c r="E25" s="122">
        <f t="shared" si="10"/>
        <v>8038.5743234770516</v>
      </c>
      <c r="F25" s="122">
        <f t="shared" si="10"/>
        <v>7650.1793549873528</v>
      </c>
      <c r="G25" s="122">
        <f t="shared" si="10"/>
        <v>10097.12596222924</v>
      </c>
      <c r="H25" s="122">
        <f t="shared" si="10"/>
        <v>9002.8233758820879</v>
      </c>
      <c r="I25" s="122">
        <f t="shared" si="10"/>
        <v>7920.4189722598358</v>
      </c>
      <c r="J25" s="122">
        <f t="shared" si="10"/>
        <v>8381.4492744010422</v>
      </c>
      <c r="K25" s="122">
        <f t="shared" si="10"/>
        <v>8232.8849541268028</v>
      </c>
      <c r="L25" s="122">
        <f t="shared" si="10"/>
        <v>9398.2478385356626</v>
      </c>
      <c r="M25" s="122">
        <f t="shared" si="10"/>
        <v>7205.8521593642336</v>
      </c>
      <c r="N25" s="122">
        <f t="shared" si="10"/>
        <v>7465.1708608757563</v>
      </c>
      <c r="O25" s="122">
        <f t="shared" si="10"/>
        <v>8100.4303030417068</v>
      </c>
      <c r="P25" s="122">
        <f t="shared" si="10"/>
        <v>6320.4930824162366</v>
      </c>
      <c r="Q25" s="122">
        <f t="shared" si="10"/>
        <v>6408.3303762086289</v>
      </c>
      <c r="R25" s="122">
        <f t="shared" ref="R25:V25" si="11">SUM(R26:R27)</f>
        <v>6534.3860944267835</v>
      </c>
      <c r="S25" s="122">
        <f t="shared" si="11"/>
        <v>6403.0321842114317</v>
      </c>
      <c r="T25" s="122">
        <f t="shared" si="11"/>
        <v>5938.1145163074762</v>
      </c>
      <c r="U25" s="122">
        <f t="shared" si="11"/>
        <v>5158.6415807832445</v>
      </c>
      <c r="V25" s="122">
        <f t="shared" si="11"/>
        <v>5364.8015605993505</v>
      </c>
      <c r="W25" s="122">
        <f t="shared" ref="W25" si="12">SUM(W26:W27)</f>
        <v>5096.615252682177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10430.006171156259</v>
      </c>
      <c r="D26" s="98">
        <v>12511.257814607034</v>
      </c>
      <c r="E26" s="98">
        <v>7858.2123774097945</v>
      </c>
      <c r="F26" s="98">
        <v>7478.6485145310526</v>
      </c>
      <c r="G26" s="98">
        <v>9874.2976823385998</v>
      </c>
      <c r="H26" s="98">
        <v>8808.5469437820921</v>
      </c>
      <c r="I26" s="98">
        <v>7751.8554645304839</v>
      </c>
      <c r="J26" s="98">
        <v>8202.9675147751332</v>
      </c>
      <c r="K26" s="98">
        <v>8059.6488498446543</v>
      </c>
      <c r="L26" s="98">
        <v>9203.2176960190482</v>
      </c>
      <c r="M26" s="98">
        <v>7058.3309322161285</v>
      </c>
      <c r="N26" s="98">
        <v>7313.6806624908377</v>
      </c>
      <c r="O26" s="98">
        <v>7937.5789100901138</v>
      </c>
      <c r="P26" s="98">
        <v>6194.4648316823505</v>
      </c>
      <c r="Q26" s="98">
        <v>6281.6193137181035</v>
      </c>
      <c r="R26" s="98">
        <v>6405.7968833692839</v>
      </c>
      <c r="S26" s="98">
        <v>6277.8441019226548</v>
      </c>
      <c r="T26" s="98">
        <v>5822.3541075078592</v>
      </c>
      <c r="U26" s="98">
        <v>5058.1683882926836</v>
      </c>
      <c r="V26" s="98">
        <v>5261.9822251899277</v>
      </c>
      <c r="W26" s="98">
        <v>4998.1513032290659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249.75754878778116</v>
      </c>
      <c r="D27" s="98">
        <v>292.21500720164056</v>
      </c>
      <c r="E27" s="98">
        <v>180.36194606725724</v>
      </c>
      <c r="F27" s="98">
        <v>171.53084045630018</v>
      </c>
      <c r="G27" s="98">
        <v>222.82827989064069</v>
      </c>
      <c r="H27" s="98">
        <v>194.27643209999647</v>
      </c>
      <c r="I27" s="98">
        <v>168.56350772935164</v>
      </c>
      <c r="J27" s="98">
        <v>178.48175962590844</v>
      </c>
      <c r="K27" s="98">
        <v>173.23610428214931</v>
      </c>
      <c r="L27" s="98">
        <v>195.030142516615</v>
      </c>
      <c r="M27" s="98">
        <v>147.52122714810517</v>
      </c>
      <c r="N27" s="98">
        <v>151.49019838491904</v>
      </c>
      <c r="O27" s="98">
        <v>162.85139295159303</v>
      </c>
      <c r="P27" s="98">
        <v>126.02825073388647</v>
      </c>
      <c r="Q27" s="98">
        <v>126.71106249052559</v>
      </c>
      <c r="R27" s="98">
        <v>128.58921105749926</v>
      </c>
      <c r="S27" s="98">
        <v>125.18808228877731</v>
      </c>
      <c r="T27" s="98">
        <v>115.76040879961668</v>
      </c>
      <c r="U27" s="98">
        <v>100.47319249056123</v>
      </c>
      <c r="V27" s="98">
        <v>102.81933540942318</v>
      </c>
      <c r="W27" s="98">
        <v>98.463949453110686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12.917918760189716</v>
      </c>
      <c r="D28" s="122">
        <f t="shared" si="13"/>
        <v>4.1839922910092664</v>
      </c>
      <c r="E28" s="122">
        <f t="shared" si="13"/>
        <v>13.988625308992832</v>
      </c>
      <c r="F28" s="122">
        <f t="shared" si="13"/>
        <v>6.4002480961016577</v>
      </c>
      <c r="G28" s="122">
        <f t="shared" si="13"/>
        <v>44.566561702100451</v>
      </c>
      <c r="H28" s="122">
        <f t="shared" si="13"/>
        <v>121.04783224046572</v>
      </c>
      <c r="I28" s="122">
        <f t="shared" si="13"/>
        <v>34.614420335215542</v>
      </c>
      <c r="J28" s="122">
        <f t="shared" si="13"/>
        <v>29.81242792138837</v>
      </c>
      <c r="K28" s="122">
        <f t="shared" si="13"/>
        <v>8.1985732401198792</v>
      </c>
      <c r="L28" s="122">
        <f t="shared" si="13"/>
        <v>44.744392532553228</v>
      </c>
      <c r="M28" s="122">
        <f t="shared" si="13"/>
        <v>6.8311576421050333</v>
      </c>
      <c r="N28" s="122">
        <f t="shared" si="13"/>
        <v>46.75568580740881</v>
      </c>
      <c r="O28" s="122">
        <f t="shared" si="13"/>
        <v>72.114031531478844</v>
      </c>
      <c r="P28" s="122">
        <f t="shared" si="13"/>
        <v>43.041811858507053</v>
      </c>
      <c r="Q28" s="122">
        <f t="shared" si="13"/>
        <v>28.536043562109963</v>
      </c>
      <c r="R28" s="122">
        <f t="shared" si="13"/>
        <v>45.153264909204346</v>
      </c>
      <c r="S28" s="122">
        <f t="shared" si="13"/>
        <v>42.691745513284346</v>
      </c>
      <c r="T28" s="122">
        <f t="shared" si="13"/>
        <v>66.663605680308407</v>
      </c>
      <c r="U28" s="122">
        <f t="shared" si="13"/>
        <v>134.7607514996395</v>
      </c>
      <c r="V28" s="122">
        <f t="shared" si="13"/>
        <v>231.98261650724788</v>
      </c>
      <c r="W28" s="122">
        <f t="shared" si="13"/>
        <v>151.84250174277295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12.917918760189716</v>
      </c>
      <c r="D29" s="98">
        <f>IF(RES_hhdet_in_tes!D29=0,0,RES_hhdet_in_tes!D29*1000*11630/RES_hhdet_in_new!D26)</f>
        <v>4.1839922910092664</v>
      </c>
      <c r="E29" s="98">
        <f>IF(RES_hhdet_in_tes!E29=0,0,RES_hhdet_in_tes!E29*1000*11630/RES_hhdet_in_new!E26)</f>
        <v>13.988625308992832</v>
      </c>
      <c r="F29" s="98">
        <f>IF(RES_hhdet_in_tes!F29=0,0,RES_hhdet_in_tes!F29*1000*11630/RES_hhdet_in_new!F26)</f>
        <v>6.4002480961016577</v>
      </c>
      <c r="G29" s="98">
        <f>IF(RES_hhdet_in_tes!G29=0,0,RES_hhdet_in_tes!G29*1000*11630/RES_hhdet_in_new!G26)</f>
        <v>44.566561702100451</v>
      </c>
      <c r="H29" s="98">
        <f>IF(RES_hhdet_in_tes!H29=0,0,RES_hhdet_in_tes!H29*1000*11630/RES_hhdet_in_new!H26)</f>
        <v>121.04783224046572</v>
      </c>
      <c r="I29" s="98">
        <f>IF(RES_hhdet_in_tes!I29=0,0,RES_hhdet_in_tes!I29*1000*11630/RES_hhdet_in_new!I26)</f>
        <v>34.614420335215542</v>
      </c>
      <c r="J29" s="98">
        <f>IF(RES_hhdet_in_tes!J29=0,0,RES_hhdet_in_tes!J29*1000*11630/RES_hhdet_in_new!J26)</f>
        <v>29.81242792138837</v>
      </c>
      <c r="K29" s="98">
        <f>IF(RES_hhdet_in_tes!K29=0,0,RES_hhdet_in_tes!K29*1000*11630/RES_hhdet_in_new!K26)</f>
        <v>8.1985732401198792</v>
      </c>
      <c r="L29" s="98">
        <f>IF(RES_hhdet_in_tes!L29=0,0,RES_hhdet_in_tes!L29*1000*11630/RES_hhdet_in_new!L26)</f>
        <v>44.744392532553228</v>
      </c>
      <c r="M29" s="98">
        <f>IF(RES_hhdet_in_tes!M29=0,0,RES_hhdet_in_tes!M29*1000*11630/RES_hhdet_in_new!M26)</f>
        <v>6.8311576421050333</v>
      </c>
      <c r="N29" s="98">
        <f>IF(RES_hhdet_in_tes!N29=0,0,RES_hhdet_in_tes!N29*1000*11630/RES_hhdet_in_new!N26)</f>
        <v>46.75568580740881</v>
      </c>
      <c r="O29" s="98">
        <f>IF(RES_hhdet_in_tes!O29=0,0,RES_hhdet_in_tes!O29*1000*11630/RES_hhdet_in_new!O26)</f>
        <v>72.114031531478844</v>
      </c>
      <c r="P29" s="98">
        <f>IF(RES_hhdet_in_tes!P29=0,0,RES_hhdet_in_tes!P29*1000*11630/RES_hhdet_in_new!P26)</f>
        <v>43.041811858507053</v>
      </c>
      <c r="Q29" s="98">
        <f>IF(RES_hhdet_in_tes!Q29=0,0,RES_hhdet_in_tes!Q29*1000*11630/RES_hhdet_in_new!Q26)</f>
        <v>28.536043562109963</v>
      </c>
      <c r="R29" s="98">
        <f>IF(RES_hhdet_in_tes!R29=0,0,RES_hhdet_in_tes!R29*1000*11630/RES_hhdet_in_new!R26)</f>
        <v>45.153264909204346</v>
      </c>
      <c r="S29" s="98">
        <f>IF(RES_hhdet_in_tes!S29=0,0,RES_hhdet_in_tes!S29*1000*11630/RES_hhdet_in_new!S26)</f>
        <v>42.691745513284346</v>
      </c>
      <c r="T29" s="98">
        <f>IF(RES_hhdet_in_tes!T29=0,0,RES_hhdet_in_tes!T29*1000*11630/RES_hhdet_in_new!T26)</f>
        <v>66.663605680308407</v>
      </c>
      <c r="U29" s="98">
        <f>IF(RES_hhdet_in_tes!U29=0,0,RES_hhdet_in_tes!U29*1000*11630/RES_hhdet_in_new!U26)</f>
        <v>134.7607514996395</v>
      </c>
      <c r="V29" s="98">
        <f>IF(RES_hhdet_in_tes!V29=0,0,RES_hhdet_in_tes!V29*1000*11630/RES_hhdet_in_new!V26)</f>
        <v>231.98261650724788</v>
      </c>
      <c r="W29" s="98">
        <f>IF(RES_hhdet_in_tes!W29=0,0,RES_hhdet_in_tes!W29*1000*11630/RES_hhdet_in_new!W26)</f>
        <v>151.84250174277295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1187.1262925683898</v>
      </c>
      <c r="D30" s="122">
        <v>1195.213253671373</v>
      </c>
      <c r="E30" s="122">
        <v>1200.9795138444811</v>
      </c>
      <c r="F30" s="122">
        <v>1264.2289883009114</v>
      </c>
      <c r="G30" s="122">
        <v>1314.6448914075061</v>
      </c>
      <c r="H30" s="122">
        <v>1378.6366486388508</v>
      </c>
      <c r="I30" s="122">
        <v>1403.1797203155902</v>
      </c>
      <c r="J30" s="122">
        <v>1329.3999334595794</v>
      </c>
      <c r="K30" s="122">
        <v>1395.4968348401217</v>
      </c>
      <c r="L30" s="122">
        <v>1368.9580471224683</v>
      </c>
      <c r="M30" s="122">
        <v>1346.7616917819973</v>
      </c>
      <c r="N30" s="122">
        <v>1400.2475789099997</v>
      </c>
      <c r="O30" s="122">
        <v>1396.2430405915281</v>
      </c>
      <c r="P30" s="122">
        <v>1448.4896319656932</v>
      </c>
      <c r="Q30" s="122">
        <v>1421.0652103169568</v>
      </c>
      <c r="R30" s="122">
        <v>1442.5417055963244</v>
      </c>
      <c r="S30" s="122">
        <v>1434.4253279829604</v>
      </c>
      <c r="T30" s="122">
        <v>1430.7876556835661</v>
      </c>
      <c r="U30" s="122">
        <v>1433.917583444482</v>
      </c>
      <c r="V30" s="122">
        <v>1338.3014071104692</v>
      </c>
      <c r="W30" s="122">
        <v>1335.6954778263416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1185.5766059987704</v>
      </c>
      <c r="D31" s="98">
        <v>1189.8721241813973</v>
      </c>
      <c r="E31" s="98">
        <v>1173.753923818125</v>
      </c>
      <c r="F31" s="98">
        <v>1261.7211508867861</v>
      </c>
      <c r="G31" s="98">
        <v>1306.5049934005485</v>
      </c>
      <c r="H31" s="98">
        <v>1397.9423536723125</v>
      </c>
      <c r="I31" s="98">
        <v>1402.9537839190216</v>
      </c>
      <c r="J31" s="98">
        <v>1310.60250287503</v>
      </c>
      <c r="K31" s="98">
        <v>1417.6892243397965</v>
      </c>
      <c r="L31" s="98">
        <v>1395.9757704182191</v>
      </c>
      <c r="M31" s="98">
        <v>1380.0435675366568</v>
      </c>
      <c r="N31" s="98">
        <v>1388.0346728211484</v>
      </c>
      <c r="O31" s="98">
        <v>1379.6860483947964</v>
      </c>
      <c r="P31" s="98">
        <v>1494.5214633950975</v>
      </c>
      <c r="Q31" s="98">
        <v>1368.4083811899702</v>
      </c>
      <c r="R31" s="98">
        <v>1497.7420498264582</v>
      </c>
      <c r="S31" s="98">
        <v>1443.9993791081945</v>
      </c>
      <c r="T31" s="98">
        <v>1388.9221405741384</v>
      </c>
      <c r="U31" s="98">
        <v>1429.4691253895655</v>
      </c>
      <c r="V31" s="98">
        <v>1328.7475592959793</v>
      </c>
      <c r="W31" s="98">
        <v>1356.7309628481189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1419.9622933666903</v>
      </c>
      <c r="L32" s="98">
        <v>0</v>
      </c>
      <c r="M32" s="98">
        <v>1381.714938116075</v>
      </c>
      <c r="N32" s="98">
        <v>0</v>
      </c>
      <c r="O32" s="98">
        <v>0</v>
      </c>
      <c r="P32" s="98">
        <v>1496.2049227143236</v>
      </c>
      <c r="Q32" s="98">
        <v>0</v>
      </c>
      <c r="R32" s="98">
        <v>1499.5823182448335</v>
      </c>
      <c r="S32" s="98">
        <v>1445.9223258282771</v>
      </c>
      <c r="T32" s="98">
        <v>1391.0460689614797</v>
      </c>
      <c r="U32" s="98">
        <v>1430.6995239755979</v>
      </c>
      <c r="V32" s="98">
        <v>1328.85321957463</v>
      </c>
      <c r="W32" s="98">
        <v>1359.6848035727658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588.04776408102498</v>
      </c>
      <c r="L33" s="101">
        <v>0</v>
      </c>
      <c r="M33" s="101">
        <v>560.75012758092021</v>
      </c>
      <c r="N33" s="101">
        <v>0</v>
      </c>
      <c r="O33" s="101">
        <v>0</v>
      </c>
      <c r="P33" s="101">
        <v>498.31806403610926</v>
      </c>
      <c r="Q33" s="101">
        <v>0</v>
      </c>
      <c r="R33" s="101">
        <v>647.40623894771238</v>
      </c>
      <c r="S33" s="101">
        <v>655.97595232196386</v>
      </c>
      <c r="T33" s="101">
        <v>594.66372037176313</v>
      </c>
      <c r="U33" s="101">
        <v>621.94733044915881</v>
      </c>
      <c r="V33" s="101">
        <v>504.49002283021395</v>
      </c>
      <c r="W33" s="101">
        <v>552.39879945684845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831.91452928566571</v>
      </c>
      <c r="L34" s="104">
        <v>0</v>
      </c>
      <c r="M34" s="104">
        <v>820.96481053515458</v>
      </c>
      <c r="N34" s="104">
        <v>0</v>
      </c>
      <c r="O34" s="104">
        <v>0</v>
      </c>
      <c r="P34" s="104">
        <v>997.88685867821448</v>
      </c>
      <c r="Q34" s="104">
        <v>0</v>
      </c>
      <c r="R34" s="104">
        <v>852.17607929712119</v>
      </c>
      <c r="S34" s="104">
        <v>789.94637350631308</v>
      </c>
      <c r="T34" s="104">
        <v>796.38234858971668</v>
      </c>
      <c r="U34" s="104">
        <v>808.7521935264391</v>
      </c>
      <c r="V34" s="104">
        <v>824.36319674441597</v>
      </c>
      <c r="W34" s="104">
        <v>807.28600411591742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1187.2652895851791</v>
      </c>
      <c r="D35" s="101">
        <v>1195.7835471310075</v>
      </c>
      <c r="E35" s="101">
        <v>1208.3130194031155</v>
      </c>
      <c r="F35" s="101">
        <v>1265.397854965719</v>
      </c>
      <c r="G35" s="101">
        <v>1316.7769337978004</v>
      </c>
      <c r="H35" s="101">
        <v>1376.1578486809783</v>
      </c>
      <c r="I35" s="101">
        <v>1403.1180761744672</v>
      </c>
      <c r="J35" s="101">
        <v>1330.4236091397836</v>
      </c>
      <c r="K35" s="101">
        <v>1392.6259318803759</v>
      </c>
      <c r="L35" s="101">
        <v>1365.4214126362117</v>
      </c>
      <c r="M35" s="101">
        <v>1340.3869198341815</v>
      </c>
      <c r="N35" s="101">
        <v>1402.2044699193036</v>
      </c>
      <c r="O35" s="101">
        <v>1398.3177242617255</v>
      </c>
      <c r="P35" s="101">
        <v>1442.7121425449943</v>
      </c>
      <c r="Q35" s="101">
        <v>1425.5921472044108</v>
      </c>
      <c r="R35" s="101">
        <v>1436.6101426507041</v>
      </c>
      <c r="S35" s="101">
        <v>1432.8806430646505</v>
      </c>
      <c r="T35" s="101">
        <v>1435.6714446080744</v>
      </c>
      <c r="U35" s="101">
        <v>1434.4701893773317</v>
      </c>
      <c r="V35" s="101">
        <v>1339.5373355076372</v>
      </c>
      <c r="W35" s="101">
        <v>1333.9715635426105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1187.4780712307102</v>
      </c>
      <c r="D36" s="104">
        <v>1196.0263395566246</v>
      </c>
      <c r="E36" s="104">
        <v>1208.7841675866873</v>
      </c>
      <c r="F36" s="104">
        <v>1265.6914294108319</v>
      </c>
      <c r="G36" s="104">
        <v>1316.7993681340331</v>
      </c>
      <c r="H36" s="104">
        <v>1376.1169814430179</v>
      </c>
      <c r="I36" s="104">
        <v>1403.8538608240342</v>
      </c>
      <c r="J36" s="104">
        <v>1331.844735923667</v>
      </c>
      <c r="K36" s="104">
        <v>1394.7460121184049</v>
      </c>
      <c r="L36" s="104">
        <v>1367.0446192122181</v>
      </c>
      <c r="M36" s="104">
        <v>1341.4992277294716</v>
      </c>
      <c r="N36" s="104">
        <v>1402.4607153345844</v>
      </c>
      <c r="O36" s="104">
        <v>1398.3324267792416</v>
      </c>
      <c r="P36" s="104">
        <v>1443.474138529416</v>
      </c>
      <c r="Q36" s="104">
        <v>1427.6307152842433</v>
      </c>
      <c r="R36" s="104">
        <v>1438.6624438221013</v>
      </c>
      <c r="S36" s="104">
        <v>1435.1740573287191</v>
      </c>
      <c r="T36" s="104">
        <v>1437.139572777168</v>
      </c>
      <c r="U36" s="104">
        <v>1434.5747275555386</v>
      </c>
      <c r="V36" s="104">
        <v>1338.4256320709912</v>
      </c>
      <c r="W36" s="104">
        <v>1333.0732224933518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502.68506164453817</v>
      </c>
      <c r="D37" s="98">
        <v>517.86357305172589</v>
      </c>
      <c r="E37" s="98">
        <v>532.39283583611916</v>
      </c>
      <c r="F37" s="98">
        <v>523.95316934690834</v>
      </c>
      <c r="G37" s="98">
        <v>556.55536498058234</v>
      </c>
      <c r="H37" s="98">
        <v>590.12423884222335</v>
      </c>
      <c r="I37" s="98">
        <v>635.43625044292014</v>
      </c>
      <c r="J37" s="98">
        <v>538.03273927896748</v>
      </c>
      <c r="K37" s="98">
        <v>578.33123344678188</v>
      </c>
      <c r="L37" s="98">
        <v>569.86032818008709</v>
      </c>
      <c r="M37" s="98">
        <v>544.52749545317681</v>
      </c>
      <c r="N37" s="98">
        <v>581.52844252863156</v>
      </c>
      <c r="O37" s="98">
        <v>491.12407178095947</v>
      </c>
      <c r="P37" s="98">
        <v>481.09710703504868</v>
      </c>
      <c r="Q37" s="98">
        <v>512.98821616153782</v>
      </c>
      <c r="R37" s="98">
        <v>621.34005827795306</v>
      </c>
      <c r="S37" s="98">
        <v>651.70482017087977</v>
      </c>
      <c r="T37" s="98">
        <v>615.52007330673644</v>
      </c>
      <c r="U37" s="98">
        <v>624.23421842510311</v>
      </c>
      <c r="V37" s="98">
        <v>508.93136839009446</v>
      </c>
      <c r="W37" s="98">
        <v>542.37596796757953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684.79300958617182</v>
      </c>
      <c r="D38" s="98">
        <v>678.16276650489851</v>
      </c>
      <c r="E38" s="98">
        <v>676.39133175056827</v>
      </c>
      <c r="F38" s="98">
        <v>741.73826006392335</v>
      </c>
      <c r="G38" s="98">
        <v>760.24400315345054</v>
      </c>
      <c r="H38" s="98">
        <v>785.9927426007946</v>
      </c>
      <c r="I38" s="98">
        <v>768.41761038111406</v>
      </c>
      <c r="J38" s="98">
        <v>793.81199664469966</v>
      </c>
      <c r="K38" s="98">
        <v>816.4147786716228</v>
      </c>
      <c r="L38" s="98">
        <v>797.18429103213111</v>
      </c>
      <c r="M38" s="98">
        <v>796.97173227629492</v>
      </c>
      <c r="N38" s="98">
        <v>820.93227280595283</v>
      </c>
      <c r="O38" s="98">
        <v>907.20835499828229</v>
      </c>
      <c r="P38" s="98">
        <v>962.37703149436743</v>
      </c>
      <c r="Q38" s="98">
        <v>914.64249912270532</v>
      </c>
      <c r="R38" s="98">
        <v>817.32238554414846</v>
      </c>
      <c r="S38" s="98">
        <v>783.46923715783919</v>
      </c>
      <c r="T38" s="98">
        <v>821.61949947043183</v>
      </c>
      <c r="U38" s="98">
        <v>810.34050913043575</v>
      </c>
      <c r="V38" s="98">
        <v>829.49426368089678</v>
      </c>
      <c r="W38" s="98">
        <v>790.69725452577245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229.23271352147367</v>
      </c>
      <c r="D39" s="122">
        <v>225.05480606858956</v>
      </c>
      <c r="E39" s="122">
        <v>244.50550619650258</v>
      </c>
      <c r="F39" s="122">
        <v>246.65966121942336</v>
      </c>
      <c r="G39" s="122">
        <v>256.88692632400745</v>
      </c>
      <c r="H39" s="122">
        <v>249.9372192086152</v>
      </c>
      <c r="I39" s="122">
        <v>245.32278661012256</v>
      </c>
      <c r="J39" s="122">
        <v>214.28126908127572</v>
      </c>
      <c r="K39" s="122">
        <v>222.61439110301913</v>
      </c>
      <c r="L39" s="122">
        <v>221.40443389883035</v>
      </c>
      <c r="M39" s="122">
        <v>209.26212189876546</v>
      </c>
      <c r="N39" s="122">
        <v>219.40837855525646</v>
      </c>
      <c r="O39" s="122">
        <v>221.27264511444619</v>
      </c>
      <c r="P39" s="122">
        <v>225.35523249435582</v>
      </c>
      <c r="Q39" s="122">
        <v>235.80422980895915</v>
      </c>
      <c r="R39" s="122">
        <v>236.60852274317546</v>
      </c>
      <c r="S39" s="122">
        <v>237.33951186084909</v>
      </c>
      <c r="T39" s="122">
        <v>237.3093516240605</v>
      </c>
      <c r="U39" s="122">
        <v>234.68149272992241</v>
      </c>
      <c r="V39" s="122">
        <v>245.61453243064892</v>
      </c>
      <c r="W39" s="122">
        <v>246.32319660499579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224.21145176141181</v>
      </c>
      <c r="D40" s="98">
        <v>223.06259700960379</v>
      </c>
      <c r="E40" s="98">
        <v>248.45967217292133</v>
      </c>
      <c r="F40" s="98">
        <v>247.36671658539265</v>
      </c>
      <c r="G40" s="98">
        <v>243.359954127881</v>
      </c>
      <c r="H40" s="98">
        <v>253.33950819732178</v>
      </c>
      <c r="I40" s="98">
        <v>249.29366621613579</v>
      </c>
      <c r="J40" s="98">
        <v>211.47849071848867</v>
      </c>
      <c r="K40" s="98">
        <v>227.00623032067321</v>
      </c>
      <c r="L40" s="98">
        <v>217.8654031528587</v>
      </c>
      <c r="M40" s="98">
        <v>216.92997681763558</v>
      </c>
      <c r="N40" s="98">
        <v>218.91128972618276</v>
      </c>
      <c r="O40" s="98">
        <v>216.71354855405511</v>
      </c>
      <c r="P40" s="98">
        <v>236.05356687060237</v>
      </c>
      <c r="Q40" s="98">
        <v>226.9785651694431</v>
      </c>
      <c r="R40" s="98">
        <v>242.62921460884775</v>
      </c>
      <c r="S40" s="98">
        <v>238.52464229293543</v>
      </c>
      <c r="T40" s="98">
        <v>236.38355803105534</v>
      </c>
      <c r="U40" s="98">
        <v>245.41927198219861</v>
      </c>
      <c r="V40" s="98">
        <v>235.79751566558667</v>
      </c>
      <c r="W40" s="98">
        <v>246.36761501296712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229.47723702734305</v>
      </c>
      <c r="D41" s="33">
        <v>225.16764603482116</v>
      </c>
      <c r="E41" s="33">
        <v>244.29851916885613</v>
      </c>
      <c r="F41" s="33">
        <v>246.61841029223783</v>
      </c>
      <c r="G41" s="33">
        <v>257.70867395308034</v>
      </c>
      <c r="H41" s="33">
        <v>249.68696498134057</v>
      </c>
      <c r="I41" s="33">
        <v>244.97316728904906</v>
      </c>
      <c r="J41" s="33">
        <v>214.51498610436153</v>
      </c>
      <c r="K41" s="33">
        <v>222.22483777369197</v>
      </c>
      <c r="L41" s="33">
        <v>221.66414750543291</v>
      </c>
      <c r="M41" s="33">
        <v>208.67007881892755</v>
      </c>
      <c r="N41" s="33">
        <v>219.4456517462572</v>
      </c>
      <c r="O41" s="33">
        <v>221.61563972917605</v>
      </c>
      <c r="P41" s="33">
        <v>224.42260317739886</v>
      </c>
      <c r="Q41" s="33">
        <v>236.50822251366765</v>
      </c>
      <c r="R41" s="33">
        <v>236.10361623717475</v>
      </c>
      <c r="S41" s="33">
        <v>237.24356426964573</v>
      </c>
      <c r="T41" s="33">
        <v>237.37564024297714</v>
      </c>
      <c r="U41" s="33">
        <v>233.96176137673217</v>
      </c>
      <c r="V41" s="33">
        <v>246.07445071193087</v>
      </c>
      <c r="W41" s="33">
        <v>246.32062395512236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12269.967628879069</v>
      </c>
      <c r="D43" s="117">
        <f t="shared" si="14"/>
        <v>10886.90494479771</v>
      </c>
      <c r="E43" s="117">
        <f t="shared" si="14"/>
        <v>11830.1267136566</v>
      </c>
      <c r="F43" s="117">
        <f t="shared" si="14"/>
        <v>11240.610497537284</v>
      </c>
      <c r="G43" s="117">
        <f t="shared" si="14"/>
        <v>11157.183562162571</v>
      </c>
      <c r="H43" s="117">
        <f t="shared" si="14"/>
        <v>10195.480158561961</v>
      </c>
      <c r="I43" s="117">
        <f t="shared" si="14"/>
        <v>8849.7048083170794</v>
      </c>
      <c r="J43" s="117">
        <f t="shared" si="14"/>
        <v>10897.353544511505</v>
      </c>
      <c r="K43" s="117">
        <f t="shared" si="14"/>
        <v>9553.9848862641866</v>
      </c>
      <c r="L43" s="117">
        <f t="shared" si="14"/>
        <v>10429.410655125719</v>
      </c>
      <c r="M43" s="117">
        <f t="shared" si="14"/>
        <v>8937.2237466028364</v>
      </c>
      <c r="N43" s="117">
        <f t="shared" si="14"/>
        <v>9082.9240819481256</v>
      </c>
      <c r="O43" s="117">
        <f t="shared" si="14"/>
        <v>9704.7861189892737</v>
      </c>
      <c r="P43" s="117">
        <f t="shared" si="14"/>
        <v>7895.3728440495188</v>
      </c>
      <c r="Q43" s="117">
        <f t="shared" si="14"/>
        <v>8866.3040609004202</v>
      </c>
      <c r="R43" s="117">
        <f t="shared" ref="R43:V43" si="15">R44+R47+R49+R58</f>
        <v>8083.3384430425967</v>
      </c>
      <c r="S43" s="117">
        <f t="shared" si="15"/>
        <v>7936.9373542435997</v>
      </c>
      <c r="T43" s="117">
        <f t="shared" si="15"/>
        <v>7635.8587125277027</v>
      </c>
      <c r="U43" s="117">
        <f t="shared" si="15"/>
        <v>7103.3314615639565</v>
      </c>
      <c r="V43" s="117">
        <f t="shared" si="15"/>
        <v>7258.6023325507813</v>
      </c>
      <c r="W43" s="117">
        <f t="shared" ref="W43" si="16">W44+W47+W49+W58</f>
        <v>6474.5281137414458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10840.553173308992</v>
      </c>
      <c r="D44" s="122">
        <f t="shared" si="17"/>
        <v>9465.6290689902089</v>
      </c>
      <c r="E44" s="122">
        <f t="shared" si="17"/>
        <v>10366.32347165228</v>
      </c>
      <c r="F44" s="122">
        <f t="shared" si="17"/>
        <v>9714.8454346327926</v>
      </c>
      <c r="G44" s="122">
        <f t="shared" si="17"/>
        <v>9532.0586204555784</v>
      </c>
      <c r="H44" s="122">
        <f t="shared" si="17"/>
        <v>8449.2911679131903</v>
      </c>
      <c r="I44" s="122">
        <f t="shared" si="17"/>
        <v>7194.0808057241811</v>
      </c>
      <c r="J44" s="122">
        <f t="shared" si="17"/>
        <v>9273.4698772293996</v>
      </c>
      <c r="K44" s="122">
        <f t="shared" si="17"/>
        <v>7931.7060317310161</v>
      </c>
      <c r="L44" s="122">
        <f t="shared" si="17"/>
        <v>8802.7523307447609</v>
      </c>
      <c r="M44" s="122">
        <f t="shared" si="17"/>
        <v>7360.1299859084866</v>
      </c>
      <c r="N44" s="122">
        <f t="shared" si="17"/>
        <v>7421.3168293256695</v>
      </c>
      <c r="O44" s="122">
        <f t="shared" si="17"/>
        <v>8024.5628704664014</v>
      </c>
      <c r="P44" s="122">
        <f t="shared" si="17"/>
        <v>6182.0726091877887</v>
      </c>
      <c r="Q44" s="122">
        <f t="shared" si="17"/>
        <v>7166.0913371140832</v>
      </c>
      <c r="R44" s="122">
        <f t="shared" ref="R44:V44" si="18">SUM(R45:R46)</f>
        <v>6367.3190452853605</v>
      </c>
      <c r="S44" s="122">
        <f t="shared" si="18"/>
        <v>6226.2622663348811</v>
      </c>
      <c r="T44" s="122">
        <f t="shared" si="18"/>
        <v>5900.8817671719917</v>
      </c>
      <c r="U44" s="122">
        <f t="shared" si="18"/>
        <v>5311.9144307464958</v>
      </c>
      <c r="V44" s="122">
        <f t="shared" si="18"/>
        <v>5439.0349393414417</v>
      </c>
      <c r="W44" s="122">
        <f t="shared" ref="W44" si="19">SUM(W45:W46)</f>
        <v>4738.6383269977287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10587.035393415314</v>
      </c>
      <c r="D45" s="98">
        <v>9249.594020917033</v>
      </c>
      <c r="E45" s="98">
        <v>10133.733686489833</v>
      </c>
      <c r="F45" s="98">
        <v>9497.0210510489942</v>
      </c>
      <c r="G45" s="98">
        <v>9321.7005211154046</v>
      </c>
      <c r="H45" s="98">
        <v>8266.959684406178</v>
      </c>
      <c r="I45" s="98">
        <v>7040.9753324217663</v>
      </c>
      <c r="J45" s="98">
        <v>9075.9926668642456</v>
      </c>
      <c r="K45" s="98">
        <v>7764.8073247887369</v>
      </c>
      <c r="L45" s="98">
        <v>8620.0797654859252</v>
      </c>
      <c r="M45" s="98">
        <v>7209.4503183996567</v>
      </c>
      <c r="N45" s="98">
        <v>7270.7165577841288</v>
      </c>
      <c r="O45" s="98">
        <v>7863.2367195837278</v>
      </c>
      <c r="P45" s="98">
        <v>6058.8044105383306</v>
      </c>
      <c r="Q45" s="98">
        <v>7024.3971681303847</v>
      </c>
      <c r="R45" s="98">
        <v>6242.0175218135582</v>
      </c>
      <c r="S45" s="98">
        <v>6104.5302789693615</v>
      </c>
      <c r="T45" s="98">
        <v>5785.8471911680917</v>
      </c>
      <c r="U45" s="98">
        <v>5208.4559925634831</v>
      </c>
      <c r="V45" s="98">
        <v>5334.792880913983</v>
      </c>
      <c r="W45" s="98">
        <v>4647.0903051099613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253.51777989367753</v>
      </c>
      <c r="D46" s="98">
        <v>216.03504807317543</v>
      </c>
      <c r="E46" s="98">
        <v>232.58978516244719</v>
      </c>
      <c r="F46" s="98">
        <v>217.8243835837975</v>
      </c>
      <c r="G46" s="98">
        <v>210.35809934017416</v>
      </c>
      <c r="H46" s="98">
        <v>182.33148350701194</v>
      </c>
      <c r="I46" s="98">
        <v>153.10547330241482</v>
      </c>
      <c r="J46" s="98">
        <v>197.47721036515378</v>
      </c>
      <c r="K46" s="98">
        <v>166.89870694227898</v>
      </c>
      <c r="L46" s="98">
        <v>182.6725652588355</v>
      </c>
      <c r="M46" s="98">
        <v>150.67966750882979</v>
      </c>
      <c r="N46" s="98">
        <v>150.60027154154039</v>
      </c>
      <c r="O46" s="98">
        <v>161.32615088267352</v>
      </c>
      <c r="P46" s="98">
        <v>123.26819864945809</v>
      </c>
      <c r="Q46" s="98">
        <v>141.69416898369897</v>
      </c>
      <c r="R46" s="98">
        <v>125.30152347180193</v>
      </c>
      <c r="S46" s="98">
        <v>121.73198736551942</v>
      </c>
      <c r="T46" s="98">
        <v>115.03457600389999</v>
      </c>
      <c r="U46" s="98">
        <v>103.4584381830128</v>
      </c>
      <c r="V46" s="98">
        <v>104.24205842745876</v>
      </c>
      <c r="W46" s="98">
        <v>91.548021887767462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12.716371415222364</v>
      </c>
      <c r="D47" s="122">
        <f t="shared" si="20"/>
        <v>4.3955582758884759</v>
      </c>
      <c r="E47" s="122">
        <f t="shared" si="20"/>
        <v>15.332732041234053</v>
      </c>
      <c r="F47" s="122">
        <f t="shared" si="20"/>
        <v>6.7842959324610783</v>
      </c>
      <c r="G47" s="122">
        <f t="shared" si="20"/>
        <v>44.590064702427433</v>
      </c>
      <c r="H47" s="122">
        <f t="shared" si="20"/>
        <v>120.72868849321102</v>
      </c>
      <c r="I47" s="122">
        <f t="shared" si="20"/>
        <v>34.645651391157095</v>
      </c>
      <c r="J47" s="122">
        <f t="shared" si="20"/>
        <v>29.712737085199681</v>
      </c>
      <c r="K47" s="122">
        <f t="shared" si="20"/>
        <v>8.4641961950012359</v>
      </c>
      <c r="L47" s="122">
        <f t="shared" si="20"/>
        <v>45.379287436887701</v>
      </c>
      <c r="M47" s="122">
        <f t="shared" si="20"/>
        <v>7.2143500334170394</v>
      </c>
      <c r="N47" s="122">
        <f t="shared" si="20"/>
        <v>46.160411272505129</v>
      </c>
      <c r="O47" s="122">
        <f t="shared" si="20"/>
        <v>71.661358113175368</v>
      </c>
      <c r="P47" s="122">
        <f t="shared" si="20"/>
        <v>43.357677513786143</v>
      </c>
      <c r="Q47" s="122">
        <f t="shared" si="20"/>
        <v>28.745990074175886</v>
      </c>
      <c r="R47" s="122">
        <f t="shared" si="20"/>
        <v>45.140380929412515</v>
      </c>
      <c r="S47" s="122">
        <f t="shared" si="20"/>
        <v>42.481274041580953</v>
      </c>
      <c r="T47" s="122">
        <f t="shared" si="20"/>
        <v>66.637694040014452</v>
      </c>
      <c r="U47" s="122">
        <f t="shared" si="20"/>
        <v>134.89621676834525</v>
      </c>
      <c r="V47" s="122">
        <f t="shared" si="20"/>
        <v>232.06889127278578</v>
      </c>
      <c r="W47" s="122">
        <f t="shared" si="20"/>
        <v>151.85305862844169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12.716371415222364</v>
      </c>
      <c r="D48" s="98">
        <f>IF(RES_hhdet_in_tes!D48=0,0,RES_hhdet_in_tes!D48*1000*11630/RES_hhdet_in_new!D45)</f>
        <v>4.3955582758884759</v>
      </c>
      <c r="E48" s="98">
        <f>IF(RES_hhdet_in_tes!E48=0,0,RES_hhdet_in_tes!E48*1000*11630/RES_hhdet_in_new!E45)</f>
        <v>15.332732041234053</v>
      </c>
      <c r="F48" s="98">
        <f>IF(RES_hhdet_in_tes!F48=0,0,RES_hhdet_in_tes!F48*1000*11630/RES_hhdet_in_new!F45)</f>
        <v>6.7842959324610783</v>
      </c>
      <c r="G48" s="98">
        <f>IF(RES_hhdet_in_tes!G48=0,0,RES_hhdet_in_tes!G48*1000*11630/RES_hhdet_in_new!G45)</f>
        <v>44.590064702427433</v>
      </c>
      <c r="H48" s="98">
        <f>IF(RES_hhdet_in_tes!H48=0,0,RES_hhdet_in_tes!H48*1000*11630/RES_hhdet_in_new!H45)</f>
        <v>120.72868849321102</v>
      </c>
      <c r="I48" s="98">
        <f>IF(RES_hhdet_in_tes!I48=0,0,RES_hhdet_in_tes!I48*1000*11630/RES_hhdet_in_new!I45)</f>
        <v>34.645651391157095</v>
      </c>
      <c r="J48" s="98">
        <f>IF(RES_hhdet_in_tes!J48=0,0,RES_hhdet_in_tes!J48*1000*11630/RES_hhdet_in_new!J45)</f>
        <v>29.712737085199681</v>
      </c>
      <c r="K48" s="98">
        <f>IF(RES_hhdet_in_tes!K48=0,0,RES_hhdet_in_tes!K48*1000*11630/RES_hhdet_in_new!K45)</f>
        <v>8.4641961950012359</v>
      </c>
      <c r="L48" s="98">
        <f>IF(RES_hhdet_in_tes!L48=0,0,RES_hhdet_in_tes!L48*1000*11630/RES_hhdet_in_new!L45)</f>
        <v>45.379287436887701</v>
      </c>
      <c r="M48" s="98">
        <f>IF(RES_hhdet_in_tes!M48=0,0,RES_hhdet_in_tes!M48*1000*11630/RES_hhdet_in_new!M45)</f>
        <v>7.2143500334170394</v>
      </c>
      <c r="N48" s="98">
        <f>IF(RES_hhdet_in_tes!N48=0,0,RES_hhdet_in_tes!N48*1000*11630/RES_hhdet_in_new!N45)</f>
        <v>46.160411272505129</v>
      </c>
      <c r="O48" s="98">
        <f>IF(RES_hhdet_in_tes!O48=0,0,RES_hhdet_in_tes!O48*1000*11630/RES_hhdet_in_new!O45)</f>
        <v>71.661358113175368</v>
      </c>
      <c r="P48" s="98">
        <f>IF(RES_hhdet_in_tes!P48=0,0,RES_hhdet_in_tes!P48*1000*11630/RES_hhdet_in_new!P45)</f>
        <v>43.357677513786143</v>
      </c>
      <c r="Q48" s="98">
        <f>IF(RES_hhdet_in_tes!Q48=0,0,RES_hhdet_in_tes!Q48*1000*11630/RES_hhdet_in_new!Q45)</f>
        <v>28.745990074175886</v>
      </c>
      <c r="R48" s="98">
        <f>IF(RES_hhdet_in_tes!R48=0,0,RES_hhdet_in_tes!R48*1000*11630/RES_hhdet_in_new!R45)</f>
        <v>45.140380929412515</v>
      </c>
      <c r="S48" s="98">
        <f>IF(RES_hhdet_in_tes!S48=0,0,RES_hhdet_in_tes!S48*1000*11630/RES_hhdet_in_new!S45)</f>
        <v>42.481274041580953</v>
      </c>
      <c r="T48" s="98">
        <f>IF(RES_hhdet_in_tes!T48=0,0,RES_hhdet_in_tes!T48*1000*11630/RES_hhdet_in_new!T45)</f>
        <v>66.637694040014452</v>
      </c>
      <c r="U48" s="98">
        <f>IF(RES_hhdet_in_tes!U48=0,0,RES_hhdet_in_tes!U48*1000*11630/RES_hhdet_in_new!U45)</f>
        <v>134.89621676834525</v>
      </c>
      <c r="V48" s="98">
        <f>IF(RES_hhdet_in_tes!V48=0,0,RES_hhdet_in_tes!V48*1000*11630/RES_hhdet_in_new!V45)</f>
        <v>232.06889127278578</v>
      </c>
      <c r="W48" s="98">
        <f>IF(RES_hhdet_in_tes!W48=0,0,RES_hhdet_in_tes!W48*1000*11630/RES_hhdet_in_new!W45)</f>
        <v>151.85305862844169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1187.4677673031058</v>
      </c>
      <c r="D49" s="122">
        <v>1191.8257571673314</v>
      </c>
      <c r="E49" s="122">
        <v>1203.9631897812469</v>
      </c>
      <c r="F49" s="122">
        <v>1272.3212427690819</v>
      </c>
      <c r="G49" s="122">
        <v>1323.6462418595181</v>
      </c>
      <c r="H49" s="122">
        <v>1375.5229223078122</v>
      </c>
      <c r="I49" s="122">
        <v>1375.6561929190248</v>
      </c>
      <c r="J49" s="122">
        <v>1379.89011567732</v>
      </c>
      <c r="K49" s="122">
        <v>1391.2010439129269</v>
      </c>
      <c r="L49" s="122">
        <v>1359.8739507926061</v>
      </c>
      <c r="M49" s="122">
        <v>1360.6164723187171</v>
      </c>
      <c r="N49" s="122">
        <v>1396.0386066142792</v>
      </c>
      <c r="O49" s="122">
        <v>1387.2895108410062</v>
      </c>
      <c r="P49" s="122">
        <v>1444.5888603204962</v>
      </c>
      <c r="Q49" s="122">
        <v>1435.6615528059319</v>
      </c>
      <c r="R49" s="122">
        <v>1434.2707467015507</v>
      </c>
      <c r="S49" s="122">
        <v>1430.8542194015897</v>
      </c>
      <c r="T49" s="122">
        <v>1431.0299417441688</v>
      </c>
      <c r="U49" s="122">
        <v>1421.8397989990187</v>
      </c>
      <c r="V49" s="122">
        <v>1341.885032802008</v>
      </c>
      <c r="W49" s="122">
        <v>1337.7135317825821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1198.107893575142</v>
      </c>
      <c r="D50" s="98">
        <v>1107.8399781803441</v>
      </c>
      <c r="E50" s="98">
        <v>1149.3409185513499</v>
      </c>
      <c r="F50" s="98">
        <v>1336.5952481510599</v>
      </c>
      <c r="G50" s="98">
        <v>1389.9372592014081</v>
      </c>
      <c r="H50" s="98">
        <v>1366.7997484353184</v>
      </c>
      <c r="I50" s="98">
        <v>1260.9041985295887</v>
      </c>
      <c r="J50" s="98">
        <v>1462.0460819182019</v>
      </c>
      <c r="K50" s="98">
        <v>1385.4883840799298</v>
      </c>
      <c r="L50" s="98">
        <v>1342.3241713402444</v>
      </c>
      <c r="M50" s="98">
        <v>1418.8540587938248</v>
      </c>
      <c r="N50" s="98">
        <v>1378.7859085675784</v>
      </c>
      <c r="O50" s="98">
        <v>1361.9051018038958</v>
      </c>
      <c r="P50" s="98">
        <v>1455.1704820115774</v>
      </c>
      <c r="Q50" s="98">
        <v>1504.0426596952298</v>
      </c>
      <c r="R50" s="98">
        <v>1415.3974064391593</v>
      </c>
      <c r="S50" s="98">
        <v>1417.1187907714</v>
      </c>
      <c r="T50" s="98">
        <v>1404.4739779501272</v>
      </c>
      <c r="U50" s="98">
        <v>1365.3583283629389</v>
      </c>
      <c r="V50" s="98">
        <v>1348.1347070107233</v>
      </c>
      <c r="W50" s="98">
        <v>1348.3672335316553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1149.3955547612436</v>
      </c>
      <c r="F51" s="98">
        <v>1336.6302836150148</v>
      </c>
      <c r="G51" s="98">
        <v>1389.9555768135865</v>
      </c>
      <c r="H51" s="98">
        <v>1366.8658837526564</v>
      </c>
      <c r="I51" s="98">
        <v>1261.3944822189644</v>
      </c>
      <c r="J51" s="98">
        <v>1463.548399891858</v>
      </c>
      <c r="K51" s="98">
        <v>1387.2164140970337</v>
      </c>
      <c r="L51" s="98">
        <v>1343.7639207937784</v>
      </c>
      <c r="M51" s="98">
        <v>1420.1896497696937</v>
      </c>
      <c r="N51" s="98">
        <v>0</v>
      </c>
      <c r="O51" s="98">
        <v>1362.0019119068365</v>
      </c>
      <c r="P51" s="98">
        <v>1456.7197574060876</v>
      </c>
      <c r="Q51" s="98">
        <v>1506.8495935551728</v>
      </c>
      <c r="R51" s="98">
        <v>1417.353380097692</v>
      </c>
      <c r="S51" s="98">
        <v>1418.8746371416685</v>
      </c>
      <c r="T51" s="98">
        <v>1405.8563735374189</v>
      </c>
      <c r="U51" s="98">
        <v>1366.1751328601772</v>
      </c>
      <c r="V51" s="98">
        <v>1349.2748211535188</v>
      </c>
      <c r="W51" s="98">
        <v>1349.3144855887158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506.19354130210093</v>
      </c>
      <c r="F52" s="101">
        <v>553.35583852493926</v>
      </c>
      <c r="G52" s="101">
        <v>587.50151506259499</v>
      </c>
      <c r="H52" s="101">
        <v>586.14536442949429</v>
      </c>
      <c r="I52" s="101">
        <v>570.70896289543748</v>
      </c>
      <c r="J52" s="101">
        <v>591.80676312874971</v>
      </c>
      <c r="K52" s="101">
        <v>575.22600735216849</v>
      </c>
      <c r="L52" s="101">
        <v>560.14611331103572</v>
      </c>
      <c r="M52" s="101">
        <v>576.81570464556876</v>
      </c>
      <c r="N52" s="101">
        <v>0</v>
      </c>
      <c r="O52" s="101">
        <v>478.29686846659268</v>
      </c>
      <c r="P52" s="101">
        <v>485.49197935174118</v>
      </c>
      <c r="Q52" s="101">
        <v>542.07801754755155</v>
      </c>
      <c r="R52" s="101">
        <v>612.07562240138031</v>
      </c>
      <c r="S52" s="101">
        <v>644.13790220512965</v>
      </c>
      <c r="T52" s="101">
        <v>601.86151467514594</v>
      </c>
      <c r="U52" s="101">
        <v>594.1366169160458</v>
      </c>
      <c r="V52" s="101">
        <v>512.82024585095155</v>
      </c>
      <c r="W52" s="101">
        <v>549.32182535014135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643.20201345914279</v>
      </c>
      <c r="F53" s="104">
        <v>783.27444509007557</v>
      </c>
      <c r="G53" s="104">
        <v>802.45406175099174</v>
      </c>
      <c r="H53" s="104">
        <v>780.72051932316208</v>
      </c>
      <c r="I53" s="104">
        <v>690.68551932352693</v>
      </c>
      <c r="J53" s="104">
        <v>871.74163676310854</v>
      </c>
      <c r="K53" s="104">
        <v>811.99040674486514</v>
      </c>
      <c r="L53" s="104">
        <v>783.61780748274259</v>
      </c>
      <c r="M53" s="104">
        <v>843.37394512412516</v>
      </c>
      <c r="N53" s="104">
        <v>0</v>
      </c>
      <c r="O53" s="104">
        <v>883.70504344024368</v>
      </c>
      <c r="P53" s="104">
        <v>971.22777805434635</v>
      </c>
      <c r="Q53" s="104">
        <v>964.77157600762132</v>
      </c>
      <c r="R53" s="104">
        <v>805.2777576963116</v>
      </c>
      <c r="S53" s="104">
        <v>774.73673493653882</v>
      </c>
      <c r="T53" s="104">
        <v>803.99485886227296</v>
      </c>
      <c r="U53" s="104">
        <v>772.0385159441314</v>
      </c>
      <c r="V53" s="104">
        <v>836.45457530256749</v>
      </c>
      <c r="W53" s="104">
        <v>799.99266023857433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1187.2652895851791</v>
      </c>
      <c r="D54" s="101">
        <v>1195.7835471310077</v>
      </c>
      <c r="E54" s="101">
        <v>1208.3130194031155</v>
      </c>
      <c r="F54" s="101">
        <v>1265.3978549657188</v>
      </c>
      <c r="G54" s="101">
        <v>1316.7769337978007</v>
      </c>
      <c r="H54" s="101">
        <v>1376.1578486809778</v>
      </c>
      <c r="I54" s="101">
        <v>1403.118076174467</v>
      </c>
      <c r="J54" s="101">
        <v>1330.4236091397831</v>
      </c>
      <c r="K54" s="101">
        <v>1392.6259318803757</v>
      </c>
      <c r="L54" s="101">
        <v>1365.4214126362115</v>
      </c>
      <c r="M54" s="101">
        <v>1340.3869198341815</v>
      </c>
      <c r="N54" s="101">
        <v>1402.2044699193036</v>
      </c>
      <c r="O54" s="101">
        <v>1398.3177242617257</v>
      </c>
      <c r="P54" s="101">
        <v>1442.7121425449943</v>
      </c>
      <c r="Q54" s="101">
        <v>1425.592147204411</v>
      </c>
      <c r="R54" s="101">
        <v>1436.6101426507039</v>
      </c>
      <c r="S54" s="101">
        <v>1432.8806430646507</v>
      </c>
      <c r="T54" s="101">
        <v>1435.6714446080744</v>
      </c>
      <c r="U54" s="101">
        <v>1434.4701893773317</v>
      </c>
      <c r="V54" s="101">
        <v>1339.5373355076376</v>
      </c>
      <c r="W54" s="101">
        <v>1333.9715635426103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1187.4780712307099</v>
      </c>
      <c r="D55" s="104">
        <v>1196.0263395566242</v>
      </c>
      <c r="E55" s="104">
        <v>1208.7841675866871</v>
      </c>
      <c r="F55" s="104">
        <v>1265.6914294108319</v>
      </c>
      <c r="G55" s="104">
        <v>1316.7993681340333</v>
      </c>
      <c r="H55" s="104">
        <v>1376.1169814430179</v>
      </c>
      <c r="I55" s="104">
        <v>1403.8538608240347</v>
      </c>
      <c r="J55" s="104">
        <v>1331.8447359236668</v>
      </c>
      <c r="K55" s="104">
        <v>1394.7460121184045</v>
      </c>
      <c r="L55" s="104">
        <v>1367.0446192122181</v>
      </c>
      <c r="M55" s="104">
        <v>1341.4992277294716</v>
      </c>
      <c r="N55" s="104">
        <v>1402.4607153345844</v>
      </c>
      <c r="O55" s="104">
        <v>1398.3324267792418</v>
      </c>
      <c r="P55" s="104">
        <v>1443.474138529416</v>
      </c>
      <c r="Q55" s="104">
        <v>1427.6307152842428</v>
      </c>
      <c r="R55" s="104">
        <v>1438.6624438221011</v>
      </c>
      <c r="S55" s="104">
        <v>1435.1740573287191</v>
      </c>
      <c r="T55" s="104">
        <v>1437.1395727771683</v>
      </c>
      <c r="U55" s="104">
        <v>1434.5747275555389</v>
      </c>
      <c r="V55" s="104">
        <v>1338.425632070991</v>
      </c>
      <c r="W55" s="104">
        <v>1333.0732224933518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502.68506164453817</v>
      </c>
      <c r="D56" s="98">
        <v>517.86357305172601</v>
      </c>
      <c r="E56" s="98">
        <v>532.39283583611905</v>
      </c>
      <c r="F56" s="98">
        <v>523.95316934690834</v>
      </c>
      <c r="G56" s="98">
        <v>556.55536498058245</v>
      </c>
      <c r="H56" s="98">
        <v>590.12423884222324</v>
      </c>
      <c r="I56" s="98">
        <v>635.43625044292014</v>
      </c>
      <c r="J56" s="98">
        <v>538.03273927896748</v>
      </c>
      <c r="K56" s="98">
        <v>578.33123344678177</v>
      </c>
      <c r="L56" s="98">
        <v>569.86032818008721</v>
      </c>
      <c r="M56" s="98">
        <v>544.52749545317693</v>
      </c>
      <c r="N56" s="98">
        <v>581.52844252863156</v>
      </c>
      <c r="O56" s="98">
        <v>491.12407178095958</v>
      </c>
      <c r="P56" s="98">
        <v>481.09710703504874</v>
      </c>
      <c r="Q56" s="98">
        <v>512.98821616153771</v>
      </c>
      <c r="R56" s="98">
        <v>621.34005827795306</v>
      </c>
      <c r="S56" s="98">
        <v>651.70482017087966</v>
      </c>
      <c r="T56" s="98">
        <v>615.52007330673644</v>
      </c>
      <c r="U56" s="98">
        <v>624.23421842510322</v>
      </c>
      <c r="V56" s="98">
        <v>508.93136839009458</v>
      </c>
      <c r="W56" s="98">
        <v>542.3759679675793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684.79300958617193</v>
      </c>
      <c r="D57" s="98">
        <v>678.1627665048984</v>
      </c>
      <c r="E57" s="98">
        <v>676.39133175056816</v>
      </c>
      <c r="F57" s="98">
        <v>741.73826006392335</v>
      </c>
      <c r="G57" s="98">
        <v>760.24400315345065</v>
      </c>
      <c r="H57" s="98">
        <v>785.99274260079471</v>
      </c>
      <c r="I57" s="98">
        <v>768.41761038111451</v>
      </c>
      <c r="J57" s="98">
        <v>793.81199664469943</v>
      </c>
      <c r="K57" s="98">
        <v>816.41477867162291</v>
      </c>
      <c r="L57" s="98">
        <v>797.184291032131</v>
      </c>
      <c r="M57" s="98">
        <v>796.97173227629469</v>
      </c>
      <c r="N57" s="98">
        <v>820.93227280595283</v>
      </c>
      <c r="O57" s="98">
        <v>907.20835499828229</v>
      </c>
      <c r="P57" s="98">
        <v>962.3770314943672</v>
      </c>
      <c r="Q57" s="98">
        <v>914.6424991227052</v>
      </c>
      <c r="R57" s="98">
        <v>817.32238554414835</v>
      </c>
      <c r="S57" s="98">
        <v>783.4692371578393</v>
      </c>
      <c r="T57" s="98">
        <v>821.61949947043183</v>
      </c>
      <c r="U57" s="98">
        <v>810.34050913043563</v>
      </c>
      <c r="V57" s="98">
        <v>829.49426368089644</v>
      </c>
      <c r="W57" s="98">
        <v>790.69725452577245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229.23031685174809</v>
      </c>
      <c r="D58" s="122">
        <v>225.05456036428225</v>
      </c>
      <c r="E58" s="122">
        <v>244.50732018183894</v>
      </c>
      <c r="F58" s="122">
        <v>246.65952420294823</v>
      </c>
      <c r="G58" s="122">
        <v>256.88863514504578</v>
      </c>
      <c r="H58" s="122">
        <v>249.93737984774694</v>
      </c>
      <c r="I58" s="122">
        <v>245.32215828271629</v>
      </c>
      <c r="J58" s="122">
        <v>214.28081451958519</v>
      </c>
      <c r="K58" s="122">
        <v>222.61361442524361</v>
      </c>
      <c r="L58" s="122">
        <v>221.40508615146408</v>
      </c>
      <c r="M58" s="122">
        <v>209.26293834221457</v>
      </c>
      <c r="N58" s="122">
        <v>219.4082347356717</v>
      </c>
      <c r="O58" s="122">
        <v>221.27237956868998</v>
      </c>
      <c r="P58" s="122">
        <v>225.35369702744782</v>
      </c>
      <c r="Q58" s="122">
        <v>235.80518090622886</v>
      </c>
      <c r="R58" s="122">
        <v>236.60827012627337</v>
      </c>
      <c r="S58" s="122">
        <v>237.33959446554721</v>
      </c>
      <c r="T58" s="122">
        <v>237.30930957152879</v>
      </c>
      <c r="U58" s="122">
        <v>234.68101505009727</v>
      </c>
      <c r="V58" s="122">
        <v>245.61346913454622</v>
      </c>
      <c r="W58" s="122">
        <v>246.3231963326939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224.21145176141178</v>
      </c>
      <c r="D59" s="98">
        <v>223.06259700960379</v>
      </c>
      <c r="E59" s="98">
        <v>248.45967217292139</v>
      </c>
      <c r="F59" s="98">
        <v>247.36671658539265</v>
      </c>
      <c r="G59" s="98">
        <v>243.35995412788102</v>
      </c>
      <c r="H59" s="98">
        <v>253.33950819732186</v>
      </c>
      <c r="I59" s="98">
        <v>249.29366621613579</v>
      </c>
      <c r="J59" s="98">
        <v>211.47849071848867</v>
      </c>
      <c r="K59" s="98">
        <v>227.00623032067327</v>
      </c>
      <c r="L59" s="98">
        <v>217.86540315285873</v>
      </c>
      <c r="M59" s="98">
        <v>216.92997681763561</v>
      </c>
      <c r="N59" s="98">
        <v>218.91128972618279</v>
      </c>
      <c r="O59" s="98">
        <v>216.71354855405511</v>
      </c>
      <c r="P59" s="98">
        <v>236.05356687060245</v>
      </c>
      <c r="Q59" s="98">
        <v>226.97856516944313</v>
      </c>
      <c r="R59" s="98">
        <v>242.62921460884778</v>
      </c>
      <c r="S59" s="98">
        <v>238.52464229293543</v>
      </c>
      <c r="T59" s="98">
        <v>236.38355803105529</v>
      </c>
      <c r="U59" s="98">
        <v>245.41927198219855</v>
      </c>
      <c r="V59" s="98">
        <v>235.79751566558664</v>
      </c>
      <c r="W59" s="98">
        <v>246.36761501296709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229.47723702734305</v>
      </c>
      <c r="D60" s="33">
        <v>225.16764603482116</v>
      </c>
      <c r="E60" s="33">
        <v>244.29851916885616</v>
      </c>
      <c r="F60" s="33">
        <v>246.6184102922378</v>
      </c>
      <c r="G60" s="33">
        <v>257.70867395308039</v>
      </c>
      <c r="H60" s="33">
        <v>249.68696498134057</v>
      </c>
      <c r="I60" s="33">
        <v>244.97316728904912</v>
      </c>
      <c r="J60" s="33">
        <v>214.51498610436155</v>
      </c>
      <c r="K60" s="33">
        <v>222.22483777369195</v>
      </c>
      <c r="L60" s="33">
        <v>221.66414750543296</v>
      </c>
      <c r="M60" s="33">
        <v>208.67007881892758</v>
      </c>
      <c r="N60" s="33">
        <v>219.44565174625717</v>
      </c>
      <c r="O60" s="33">
        <v>221.61563972917602</v>
      </c>
      <c r="P60" s="33">
        <v>224.42260317739891</v>
      </c>
      <c r="Q60" s="33">
        <v>236.50822251366765</v>
      </c>
      <c r="R60" s="33">
        <v>236.10361623717478</v>
      </c>
      <c r="S60" s="33">
        <v>237.24356426964567</v>
      </c>
      <c r="T60" s="33">
        <v>237.37564024297717</v>
      </c>
      <c r="U60" s="33">
        <v>233.96176137673214</v>
      </c>
      <c r="V60" s="33">
        <v>246.07445071193092</v>
      </c>
      <c r="W60" s="33">
        <v>246.32062395512239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12240.260172781538</v>
      </c>
      <c r="D62" s="117">
        <f t="shared" si="21"/>
        <v>11423.406787580818</v>
      </c>
      <c r="E62" s="117">
        <f t="shared" si="21"/>
        <v>11695.290033494619</v>
      </c>
      <c r="F62" s="117">
        <f t="shared" si="21"/>
        <v>11083.663476367834</v>
      </c>
      <c r="G62" s="117">
        <f t="shared" si="21"/>
        <v>10592.876831389973</v>
      </c>
      <c r="H62" s="117">
        <f t="shared" si="21"/>
        <v>10386.031440903384</v>
      </c>
      <c r="I62" s="117">
        <f t="shared" si="21"/>
        <v>9486.6701584097591</v>
      </c>
      <c r="J62" s="117">
        <f t="shared" si="21"/>
        <v>10032.294155345955</v>
      </c>
      <c r="K62" s="117">
        <f t="shared" si="21"/>
        <v>9791.9361064143777</v>
      </c>
      <c r="L62" s="117">
        <f t="shared" si="21"/>
        <v>11038.541225850104</v>
      </c>
      <c r="M62" s="117">
        <f t="shared" si="21"/>
        <v>8454.1143596848142</v>
      </c>
      <c r="N62" s="117">
        <f t="shared" si="21"/>
        <v>9374.9573570828798</v>
      </c>
      <c r="O62" s="117">
        <f t="shared" si="21"/>
        <v>10082.587864474744</v>
      </c>
      <c r="P62" s="117">
        <f t="shared" si="21"/>
        <v>7705.4083031664031</v>
      </c>
      <c r="Q62" s="117">
        <f t="shared" si="21"/>
        <v>8149.1133673707945</v>
      </c>
      <c r="R62" s="117">
        <f t="shared" ref="R62:V62" si="22">R63+R66+R68+R77</f>
        <v>8406.4199900569838</v>
      </c>
      <c r="S62" s="117">
        <f t="shared" si="22"/>
        <v>7968.9662917153837</v>
      </c>
      <c r="T62" s="117">
        <f t="shared" si="22"/>
        <v>7671.4495021427074</v>
      </c>
      <c r="U62" s="117">
        <f t="shared" si="22"/>
        <v>7330.2824638782013</v>
      </c>
      <c r="V62" s="117">
        <f t="shared" si="22"/>
        <v>6675.6650394157678</v>
      </c>
      <c r="W62" s="117">
        <f t="shared" ref="W62" si="23">W63+W66+W68+W77</f>
        <v>6868.4603581198689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10800.421714934217</v>
      </c>
      <c r="D63" s="122">
        <f t="shared" si="24"/>
        <v>10005.231016702184</v>
      </c>
      <c r="E63" s="122">
        <f t="shared" si="24"/>
        <v>10278.225419405544</v>
      </c>
      <c r="F63" s="122">
        <f t="shared" si="24"/>
        <v>9526.8715455251277</v>
      </c>
      <c r="G63" s="122">
        <f t="shared" si="24"/>
        <v>8975.9858328667269</v>
      </c>
      <c r="H63" s="122">
        <f t="shared" si="24"/>
        <v>8645.8368668407129</v>
      </c>
      <c r="I63" s="122">
        <f t="shared" si="24"/>
        <v>7911.394983934837</v>
      </c>
      <c r="J63" s="122">
        <f t="shared" si="24"/>
        <v>8387.8116052407458</v>
      </c>
      <c r="K63" s="122">
        <f t="shared" si="24"/>
        <v>8107.0555236737227</v>
      </c>
      <c r="L63" s="122">
        <f t="shared" si="24"/>
        <v>9351.5871515902763</v>
      </c>
      <c r="M63" s="122">
        <f t="shared" si="24"/>
        <v>6935.0920655334494</v>
      </c>
      <c r="N63" s="122">
        <f t="shared" si="24"/>
        <v>7681.1786687350132</v>
      </c>
      <c r="O63" s="122">
        <f t="shared" si="24"/>
        <v>8369.7536052567302</v>
      </c>
      <c r="P63" s="122">
        <f t="shared" si="24"/>
        <v>6015.7566063153263</v>
      </c>
      <c r="Q63" s="122">
        <f t="shared" si="24"/>
        <v>6493.4671278563364</v>
      </c>
      <c r="R63" s="122">
        <f t="shared" ref="R63:V63" si="25">SUM(R64:R65)</f>
        <v>6656.3434384541906</v>
      </c>
      <c r="S63" s="122">
        <f t="shared" si="25"/>
        <v>6258.584666457291</v>
      </c>
      <c r="T63" s="122">
        <f t="shared" si="25"/>
        <v>5933.8764564254097</v>
      </c>
      <c r="U63" s="122">
        <f t="shared" si="25"/>
        <v>5507.703225338937</v>
      </c>
      <c r="V63" s="122">
        <f t="shared" si="25"/>
        <v>4911.2139899136873</v>
      </c>
      <c r="W63" s="122">
        <f t="shared" ref="W63" si="26">SUM(W64:W65)</f>
        <v>5074.6399488926309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10547.8424515598</v>
      </c>
      <c r="D64" s="98">
        <v>9776.8805766075493</v>
      </c>
      <c r="E64" s="98">
        <v>10047.612295216617</v>
      </c>
      <c r="F64" s="98">
        <v>9313.2618760919795</v>
      </c>
      <c r="G64" s="98">
        <v>8777.8994178866305</v>
      </c>
      <c r="H64" s="98">
        <v>8459.2640253132231</v>
      </c>
      <c r="I64" s="98">
        <v>7743.0235260365735</v>
      </c>
      <c r="J64" s="98">
        <v>8209.1943606925506</v>
      </c>
      <c r="K64" s="98">
        <v>7936.467118279289</v>
      </c>
      <c r="L64" s="98">
        <v>9157.5253002467853</v>
      </c>
      <c r="M64" s="98">
        <v>6793.113952568272</v>
      </c>
      <c r="N64" s="98">
        <v>7525.3050387749663</v>
      </c>
      <c r="O64" s="98">
        <v>8201.4877252619517</v>
      </c>
      <c r="P64" s="98">
        <v>5895.8046861013881</v>
      </c>
      <c r="Q64" s="98">
        <v>6365.0726677216562</v>
      </c>
      <c r="R64" s="98">
        <v>6525.3542469816175</v>
      </c>
      <c r="S64" s="98">
        <v>6136.2207317315397</v>
      </c>
      <c r="T64" s="98">
        <v>5818.1986663666603</v>
      </c>
      <c r="U64" s="98">
        <v>5400.4314721700839</v>
      </c>
      <c r="V64" s="98">
        <v>4817.0879066294492</v>
      </c>
      <c r="W64" s="98">
        <v>4976.6005508514427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252.57926337441742</v>
      </c>
      <c r="D65" s="98">
        <v>228.35044009463479</v>
      </c>
      <c r="E65" s="98">
        <v>230.61312418892726</v>
      </c>
      <c r="F65" s="98">
        <v>213.60966943314733</v>
      </c>
      <c r="G65" s="98">
        <v>198.08641498009698</v>
      </c>
      <c r="H65" s="98">
        <v>186.57284152748937</v>
      </c>
      <c r="I65" s="98">
        <v>168.3714578982634</v>
      </c>
      <c r="J65" s="98">
        <v>178.61724454819515</v>
      </c>
      <c r="K65" s="98">
        <v>170.58840539443358</v>
      </c>
      <c r="L65" s="98">
        <v>194.06185134349141</v>
      </c>
      <c r="M65" s="98">
        <v>141.9781129651773</v>
      </c>
      <c r="N65" s="98">
        <v>155.87362996004725</v>
      </c>
      <c r="O65" s="98">
        <v>168.26587999477761</v>
      </c>
      <c r="P65" s="98">
        <v>119.95192021393838</v>
      </c>
      <c r="Q65" s="98">
        <v>128.39446013468006</v>
      </c>
      <c r="R65" s="98">
        <v>130.98919147257266</v>
      </c>
      <c r="S65" s="98">
        <v>122.36393472575173</v>
      </c>
      <c r="T65" s="98">
        <v>115.67779005874901</v>
      </c>
      <c r="U65" s="98">
        <v>107.27175316885344</v>
      </c>
      <c r="V65" s="98">
        <v>94.126083284238447</v>
      </c>
      <c r="W65" s="98">
        <v>98.039398041188463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12.720568654815821</v>
      </c>
      <c r="D66" s="122">
        <f t="shared" si="27"/>
        <v>4.3981612780438191</v>
      </c>
      <c r="E66" s="122">
        <f t="shared" si="27"/>
        <v>15.342950972048722</v>
      </c>
      <c r="F66" s="122">
        <f t="shared" si="27"/>
        <v>6.7714113046467954</v>
      </c>
      <c r="G66" s="122">
        <f t="shared" si="27"/>
        <v>44.587085086975719</v>
      </c>
      <c r="H66" s="122">
        <f t="shared" si="27"/>
        <v>120.70120822503711</v>
      </c>
      <c r="I66" s="122">
        <f t="shared" si="27"/>
        <v>34.631484894815756</v>
      </c>
      <c r="J66" s="122">
        <f t="shared" si="27"/>
        <v>29.714386064882071</v>
      </c>
      <c r="K66" s="122">
        <f t="shared" si="27"/>
        <v>8.4720932383429997</v>
      </c>
      <c r="L66" s="122">
        <f t="shared" si="27"/>
        <v>45.379341255175135</v>
      </c>
      <c r="M66" s="122">
        <f t="shared" si="27"/>
        <v>7.2338709689162446</v>
      </c>
      <c r="N66" s="122">
        <f t="shared" si="27"/>
        <v>46.15712495071908</v>
      </c>
      <c r="O66" s="122">
        <f t="shared" si="27"/>
        <v>71.649810132869604</v>
      </c>
      <c r="P66" s="122">
        <f t="shared" si="27"/>
        <v>43.335409055817017</v>
      </c>
      <c r="Q66" s="122">
        <f t="shared" si="27"/>
        <v>28.715289654640813</v>
      </c>
      <c r="R66" s="122">
        <f t="shared" si="27"/>
        <v>45.156098970228811</v>
      </c>
      <c r="S66" s="122">
        <f t="shared" si="27"/>
        <v>42.448192272670624</v>
      </c>
      <c r="T66" s="122">
        <f t="shared" si="27"/>
        <v>66.61286506836008</v>
      </c>
      <c r="U66" s="122">
        <f t="shared" si="27"/>
        <v>134.91679634698028</v>
      </c>
      <c r="V66" s="122">
        <f t="shared" si="27"/>
        <v>232.06545124104403</v>
      </c>
      <c r="W66" s="122">
        <f t="shared" si="27"/>
        <v>151.8662591682521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12.720568654815821</v>
      </c>
      <c r="D67" s="98">
        <f>IF(RES_hhdet_in_tes!D67=0,0,RES_hhdet_in_tes!D67*1000*11630/RES_hhdet_in_new!D64)</f>
        <v>4.3981612780438191</v>
      </c>
      <c r="E67" s="98">
        <f>IF(RES_hhdet_in_tes!E67=0,0,RES_hhdet_in_tes!E67*1000*11630/RES_hhdet_in_new!E64)</f>
        <v>15.342950972048722</v>
      </c>
      <c r="F67" s="98">
        <f>IF(RES_hhdet_in_tes!F67=0,0,RES_hhdet_in_tes!F67*1000*11630/RES_hhdet_in_new!F64)</f>
        <v>6.7714113046467954</v>
      </c>
      <c r="G67" s="98">
        <f>IF(RES_hhdet_in_tes!G67=0,0,RES_hhdet_in_tes!G67*1000*11630/RES_hhdet_in_new!G64)</f>
        <v>44.587085086975719</v>
      </c>
      <c r="H67" s="98">
        <f>IF(RES_hhdet_in_tes!H67=0,0,RES_hhdet_in_tes!H67*1000*11630/RES_hhdet_in_new!H64)</f>
        <v>120.70120822503711</v>
      </c>
      <c r="I67" s="98">
        <f>IF(RES_hhdet_in_tes!I67=0,0,RES_hhdet_in_tes!I67*1000*11630/RES_hhdet_in_new!I64)</f>
        <v>34.631484894815756</v>
      </c>
      <c r="J67" s="98">
        <f>IF(RES_hhdet_in_tes!J67=0,0,RES_hhdet_in_tes!J67*1000*11630/RES_hhdet_in_new!J64)</f>
        <v>29.714386064882071</v>
      </c>
      <c r="K67" s="98">
        <f>IF(RES_hhdet_in_tes!K67=0,0,RES_hhdet_in_tes!K67*1000*11630/RES_hhdet_in_new!K64)</f>
        <v>8.4720932383429997</v>
      </c>
      <c r="L67" s="98">
        <f>IF(RES_hhdet_in_tes!L67=0,0,RES_hhdet_in_tes!L67*1000*11630/RES_hhdet_in_new!L64)</f>
        <v>45.379341255175135</v>
      </c>
      <c r="M67" s="98">
        <f>IF(RES_hhdet_in_tes!M67=0,0,RES_hhdet_in_tes!M67*1000*11630/RES_hhdet_in_new!M64)</f>
        <v>7.2338709689162446</v>
      </c>
      <c r="N67" s="98">
        <f>IF(RES_hhdet_in_tes!N67=0,0,RES_hhdet_in_tes!N67*1000*11630/RES_hhdet_in_new!N64)</f>
        <v>46.15712495071908</v>
      </c>
      <c r="O67" s="98">
        <f>IF(RES_hhdet_in_tes!O67=0,0,RES_hhdet_in_tes!O67*1000*11630/RES_hhdet_in_new!O64)</f>
        <v>71.649810132869604</v>
      </c>
      <c r="P67" s="98">
        <f>IF(RES_hhdet_in_tes!P67=0,0,RES_hhdet_in_tes!P67*1000*11630/RES_hhdet_in_new!P64)</f>
        <v>43.335409055817017</v>
      </c>
      <c r="Q67" s="98">
        <f>IF(RES_hhdet_in_tes!Q67=0,0,RES_hhdet_in_tes!Q67*1000*11630/RES_hhdet_in_new!Q64)</f>
        <v>28.715289654640813</v>
      </c>
      <c r="R67" s="98">
        <f>IF(RES_hhdet_in_tes!R67=0,0,RES_hhdet_in_tes!R67*1000*11630/RES_hhdet_in_new!R64)</f>
        <v>45.156098970228811</v>
      </c>
      <c r="S67" s="98">
        <f>IF(RES_hhdet_in_tes!S67=0,0,RES_hhdet_in_tes!S67*1000*11630/RES_hhdet_in_new!S64)</f>
        <v>42.448192272670624</v>
      </c>
      <c r="T67" s="98">
        <f>IF(RES_hhdet_in_tes!T67=0,0,RES_hhdet_in_tes!T67*1000*11630/RES_hhdet_in_new!T64)</f>
        <v>66.61286506836008</v>
      </c>
      <c r="U67" s="98">
        <f>IF(RES_hhdet_in_tes!U67=0,0,RES_hhdet_in_tes!U67*1000*11630/RES_hhdet_in_new!U64)</f>
        <v>134.91679634698028</v>
      </c>
      <c r="V67" s="98">
        <f>IF(RES_hhdet_in_tes!V67=0,0,RES_hhdet_in_tes!V67*1000*11630/RES_hhdet_in_new!V64)</f>
        <v>232.06545124104403</v>
      </c>
      <c r="W67" s="98">
        <f>IF(RES_hhdet_in_tes!W67=0,0,RES_hhdet_in_tes!W67*1000*11630/RES_hhdet_in_new!W64)</f>
        <v>151.8662591682521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1196.9657164442569</v>
      </c>
      <c r="D68" s="122">
        <v>1188.3988825282916</v>
      </c>
      <c r="E68" s="122">
        <v>1160.4966593166246</v>
      </c>
      <c r="F68" s="122">
        <v>1301.2907772560625</v>
      </c>
      <c r="G68" s="122">
        <v>1315.9261873556609</v>
      </c>
      <c r="H68" s="122">
        <v>1366.9978213513718</v>
      </c>
      <c r="I68" s="122">
        <v>1290.8140977419041</v>
      </c>
      <c r="J68" s="122">
        <v>1407.0446053271544</v>
      </c>
      <c r="K68" s="122">
        <v>1453.6593064811568</v>
      </c>
      <c r="L68" s="122">
        <v>1416.9259775437679</v>
      </c>
      <c r="M68" s="122">
        <v>1304.3565733269666</v>
      </c>
      <c r="N68" s="122">
        <v>1426.1530292055875</v>
      </c>
      <c r="O68" s="122">
        <v>1418.8732040190007</v>
      </c>
      <c r="P68" s="122">
        <v>1421.8516258240193</v>
      </c>
      <c r="Q68" s="122">
        <v>1391.5719198726306</v>
      </c>
      <c r="R68" s="122">
        <v>1464.4978022664168</v>
      </c>
      <c r="S68" s="122">
        <v>1429.8248876057198</v>
      </c>
      <c r="T68" s="122">
        <v>1434.7063964216925</v>
      </c>
      <c r="U68" s="122">
        <v>1456.6503283641234</v>
      </c>
      <c r="V68" s="122">
        <v>1285.8448084497541</v>
      </c>
      <c r="W68" s="122">
        <v>1395.5740973920165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1205.1246293396275</v>
      </c>
      <c r="D69" s="98">
        <v>1184.6105735706153</v>
      </c>
      <c r="E69" s="98">
        <v>1143.9332520098806</v>
      </c>
      <c r="F69" s="98">
        <v>1318.6102943261676</v>
      </c>
      <c r="G69" s="98">
        <v>1315.3851150815624</v>
      </c>
      <c r="H69" s="98">
        <v>1364.7832896082953</v>
      </c>
      <c r="I69" s="98">
        <v>1290.813283709449</v>
      </c>
      <c r="J69" s="98">
        <v>1407.043039408263</v>
      </c>
      <c r="K69" s="98">
        <v>1453.6506647828728</v>
      </c>
      <c r="L69" s="98">
        <v>1416.9212177048398</v>
      </c>
      <c r="M69" s="98">
        <v>1303.9313226103125</v>
      </c>
      <c r="N69" s="98">
        <v>1427.3587836892709</v>
      </c>
      <c r="O69" s="98">
        <v>1421.1929916661472</v>
      </c>
      <c r="P69" s="98">
        <v>1418.0136146542079</v>
      </c>
      <c r="Q69" s="98">
        <v>1384.3222125307316</v>
      </c>
      <c r="R69" s="98">
        <v>1464.4879990451225</v>
      </c>
      <c r="S69" s="98">
        <v>1429.8200970154749</v>
      </c>
      <c r="T69" s="98">
        <v>1434.7021113872379</v>
      </c>
      <c r="U69" s="98">
        <v>1456.8486592199297</v>
      </c>
      <c r="V69" s="98">
        <v>1279.0273869596901</v>
      </c>
      <c r="W69" s="98">
        <v>1399.5226765639704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1205.34145939683</v>
      </c>
      <c r="D70" s="98">
        <v>1184.8765145565919</v>
      </c>
      <c r="E70" s="98">
        <v>1144.3741334509707</v>
      </c>
      <c r="F70" s="98">
        <v>1319.1006333692367</v>
      </c>
      <c r="G70" s="98">
        <v>1315.7075385591513</v>
      </c>
      <c r="H70" s="98">
        <v>1365.3241478965058</v>
      </c>
      <c r="I70" s="98">
        <v>1291.8583385751851</v>
      </c>
      <c r="J70" s="98">
        <v>1408.4160852743451</v>
      </c>
      <c r="K70" s="98">
        <v>1456.4298100828498</v>
      </c>
      <c r="L70" s="98">
        <v>1419.5075058256145</v>
      </c>
      <c r="M70" s="98">
        <v>1305.9797231141636</v>
      </c>
      <c r="N70" s="98">
        <v>1429.0512901481256</v>
      </c>
      <c r="O70" s="98">
        <v>1422.9590980093506</v>
      </c>
      <c r="P70" s="98">
        <v>1420.4830273865389</v>
      </c>
      <c r="Q70" s="98">
        <v>1387.7246261090534</v>
      </c>
      <c r="R70" s="98">
        <v>1467.8292109307433</v>
      </c>
      <c r="S70" s="98">
        <v>1432.3773994348112</v>
      </c>
      <c r="T70" s="98">
        <v>1436.7243206834003</v>
      </c>
      <c r="U70" s="98">
        <v>1458.0384298345264</v>
      </c>
      <c r="V70" s="98">
        <v>1278.751407591373</v>
      </c>
      <c r="W70" s="98">
        <v>1400.7527226216571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510.25201008515546</v>
      </c>
      <c r="D71" s="101">
        <v>513.02292998823577</v>
      </c>
      <c r="E71" s="101">
        <v>503.92120061818417</v>
      </c>
      <c r="F71" s="101">
        <v>546.15217622824059</v>
      </c>
      <c r="G71" s="101">
        <v>556.09983889145349</v>
      </c>
      <c r="H71" s="101">
        <v>585.4691759830788</v>
      </c>
      <c r="I71" s="101">
        <v>584.39321536099806</v>
      </c>
      <c r="J71" s="101">
        <v>569.34316513127794</v>
      </c>
      <c r="K71" s="101">
        <v>604.41227413892329</v>
      </c>
      <c r="L71" s="101">
        <v>592.18265266021069</v>
      </c>
      <c r="M71" s="101">
        <v>529.84769171468713</v>
      </c>
      <c r="N71" s="101">
        <v>592.74201946177345</v>
      </c>
      <c r="O71" s="101">
        <v>499.96858014305002</v>
      </c>
      <c r="P71" s="101">
        <v>473.14277222315548</v>
      </c>
      <c r="Q71" s="101">
        <v>498.13226886669122</v>
      </c>
      <c r="R71" s="101">
        <v>634.26343719051897</v>
      </c>
      <c r="S71" s="101">
        <v>650.37765689457126</v>
      </c>
      <c r="T71" s="101">
        <v>615.2877487968783</v>
      </c>
      <c r="U71" s="101">
        <v>634.57135761243876</v>
      </c>
      <c r="V71" s="101">
        <v>485.81276512432737</v>
      </c>
      <c r="W71" s="101">
        <v>570.60800839618071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695.08944931167457</v>
      </c>
      <c r="D72" s="104">
        <v>671.85358456835638</v>
      </c>
      <c r="E72" s="104">
        <v>640.45293283278659</v>
      </c>
      <c r="F72" s="104">
        <v>772.94845714099608</v>
      </c>
      <c r="G72" s="104">
        <v>759.60769966769783</v>
      </c>
      <c r="H72" s="104">
        <v>779.85497191342688</v>
      </c>
      <c r="I72" s="104">
        <v>707.4651232141872</v>
      </c>
      <c r="J72" s="104">
        <v>839.07292014306711</v>
      </c>
      <c r="K72" s="104">
        <v>852.01753594392642</v>
      </c>
      <c r="L72" s="104">
        <v>827.32485316540397</v>
      </c>
      <c r="M72" s="104">
        <v>776.13203139947666</v>
      </c>
      <c r="N72" s="104">
        <v>836.30927068635197</v>
      </c>
      <c r="O72" s="104">
        <v>922.99051786630037</v>
      </c>
      <c r="P72" s="104">
        <v>947.34025516338318</v>
      </c>
      <c r="Q72" s="104">
        <v>889.59235724236214</v>
      </c>
      <c r="R72" s="104">
        <v>833.56577374022459</v>
      </c>
      <c r="S72" s="104">
        <v>781.99974254023982</v>
      </c>
      <c r="T72" s="104">
        <v>821.43657188652196</v>
      </c>
      <c r="U72" s="104">
        <v>823.46707222208772</v>
      </c>
      <c r="V72" s="104">
        <v>792.93864246704561</v>
      </c>
      <c r="W72" s="104">
        <v>830.14471422547672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1187.2652895851788</v>
      </c>
      <c r="D73" s="101">
        <v>1195.7835471310077</v>
      </c>
      <c r="E73" s="101">
        <v>1208.3130194031155</v>
      </c>
      <c r="F73" s="101">
        <v>1265.397854965719</v>
      </c>
      <c r="G73" s="101">
        <v>1316.7769337978007</v>
      </c>
      <c r="H73" s="101">
        <v>1376.1578486809781</v>
      </c>
      <c r="I73" s="101">
        <v>0</v>
      </c>
      <c r="J73" s="101">
        <v>0</v>
      </c>
      <c r="K73" s="101">
        <v>0</v>
      </c>
      <c r="L73" s="101">
        <v>1365.4214126362119</v>
      </c>
      <c r="M73" s="101">
        <v>1340.3869198341813</v>
      </c>
      <c r="N73" s="101">
        <v>1402.2044699193034</v>
      </c>
      <c r="O73" s="101">
        <v>1398.3177242617257</v>
      </c>
      <c r="P73" s="101">
        <v>1442.7121425449945</v>
      </c>
      <c r="Q73" s="101">
        <v>1425.5921472044108</v>
      </c>
      <c r="R73" s="101">
        <v>0</v>
      </c>
      <c r="S73" s="101">
        <v>1432.8806430646503</v>
      </c>
      <c r="T73" s="101">
        <v>1435.6714446080748</v>
      </c>
      <c r="U73" s="101">
        <v>1434.470189377332</v>
      </c>
      <c r="V73" s="101">
        <v>1339.5373355076374</v>
      </c>
      <c r="W73" s="101">
        <v>1333.9715635426103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1187.4780712307099</v>
      </c>
      <c r="D74" s="104">
        <v>1196.0263395566246</v>
      </c>
      <c r="E74" s="104">
        <v>1208.7841675866875</v>
      </c>
      <c r="F74" s="104">
        <v>1265.6914294108321</v>
      </c>
      <c r="G74" s="104">
        <v>1316.7993681340331</v>
      </c>
      <c r="H74" s="104">
        <v>1376.1169814430179</v>
      </c>
      <c r="I74" s="104">
        <v>0</v>
      </c>
      <c r="J74" s="104">
        <v>0</v>
      </c>
      <c r="K74" s="104">
        <v>0</v>
      </c>
      <c r="L74" s="104">
        <v>0</v>
      </c>
      <c r="M74" s="104">
        <v>1341.4992277294714</v>
      </c>
      <c r="N74" s="104">
        <v>1402.4607153345842</v>
      </c>
      <c r="O74" s="104">
        <v>1398.3324267792418</v>
      </c>
      <c r="P74" s="104">
        <v>1443.4741385294162</v>
      </c>
      <c r="Q74" s="104">
        <v>1427.6307152842433</v>
      </c>
      <c r="R74" s="104">
        <v>0</v>
      </c>
      <c r="S74" s="104">
        <v>0</v>
      </c>
      <c r="T74" s="104">
        <v>1437.1395727771683</v>
      </c>
      <c r="U74" s="104">
        <v>1434.5747275555384</v>
      </c>
      <c r="V74" s="104">
        <v>1338.4256320709912</v>
      </c>
      <c r="W74" s="104">
        <v>1333.073222493352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502.68506164453811</v>
      </c>
      <c r="D75" s="98">
        <v>517.86357305172601</v>
      </c>
      <c r="E75" s="98">
        <v>532.39283583611927</v>
      </c>
      <c r="F75" s="98">
        <v>523.95316934690857</v>
      </c>
      <c r="G75" s="98">
        <v>556.55536498058245</v>
      </c>
      <c r="H75" s="98">
        <v>590.12423884222335</v>
      </c>
      <c r="I75" s="98">
        <v>0</v>
      </c>
      <c r="J75" s="98">
        <v>0</v>
      </c>
      <c r="K75" s="98">
        <v>0</v>
      </c>
      <c r="L75" s="98">
        <v>0</v>
      </c>
      <c r="M75" s="98">
        <v>544.52749545317693</v>
      </c>
      <c r="N75" s="98">
        <v>581.52844252863144</v>
      </c>
      <c r="O75" s="98">
        <v>491.12407178095947</v>
      </c>
      <c r="P75" s="98">
        <v>481.09710703504879</v>
      </c>
      <c r="Q75" s="98">
        <v>512.98821616153782</v>
      </c>
      <c r="R75" s="98">
        <v>0</v>
      </c>
      <c r="S75" s="98">
        <v>0</v>
      </c>
      <c r="T75" s="98">
        <v>615.52007330673644</v>
      </c>
      <c r="U75" s="98">
        <v>624.23421842510311</v>
      </c>
      <c r="V75" s="98">
        <v>508.93136839009458</v>
      </c>
      <c r="W75" s="98">
        <v>542.37596796757941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684.79300958617193</v>
      </c>
      <c r="D76" s="98">
        <v>678.16276650489851</v>
      </c>
      <c r="E76" s="98">
        <v>676.39133175056816</v>
      </c>
      <c r="F76" s="98">
        <v>741.73826006392369</v>
      </c>
      <c r="G76" s="98">
        <v>760.24400315345065</v>
      </c>
      <c r="H76" s="98">
        <v>785.99274260079471</v>
      </c>
      <c r="I76" s="98">
        <v>0</v>
      </c>
      <c r="J76" s="98">
        <v>0</v>
      </c>
      <c r="K76" s="98">
        <v>0</v>
      </c>
      <c r="L76" s="98">
        <v>0</v>
      </c>
      <c r="M76" s="98">
        <v>796.97173227629469</v>
      </c>
      <c r="N76" s="98">
        <v>820.93227280595261</v>
      </c>
      <c r="O76" s="98">
        <v>907.20835499828206</v>
      </c>
      <c r="P76" s="98">
        <v>962.37703149436732</v>
      </c>
      <c r="Q76" s="98">
        <v>914.64249912270554</v>
      </c>
      <c r="R76" s="98">
        <v>0</v>
      </c>
      <c r="S76" s="98">
        <v>0</v>
      </c>
      <c r="T76" s="98">
        <v>821.61949947043195</v>
      </c>
      <c r="U76" s="98">
        <v>810.34050913043529</v>
      </c>
      <c r="V76" s="98">
        <v>829.49426368089667</v>
      </c>
      <c r="W76" s="98">
        <v>790.69725452577245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230.15217274825059</v>
      </c>
      <c r="D77" s="122">
        <v>225.37872707229661</v>
      </c>
      <c r="E77" s="122">
        <v>241.22500380040245</v>
      </c>
      <c r="F77" s="122">
        <v>248.72974228199644</v>
      </c>
      <c r="G77" s="122">
        <v>256.37772608060908</v>
      </c>
      <c r="H77" s="122">
        <v>252.49554448626304</v>
      </c>
      <c r="I77" s="122">
        <v>249.82959183820202</v>
      </c>
      <c r="J77" s="122">
        <v>207.72355871317492</v>
      </c>
      <c r="K77" s="122">
        <v>222.74918302115432</v>
      </c>
      <c r="L77" s="122">
        <v>224.64875546088447</v>
      </c>
      <c r="M77" s="122">
        <v>207.4318498554828</v>
      </c>
      <c r="N77" s="122">
        <v>221.4685341915602</v>
      </c>
      <c r="O77" s="122">
        <v>222.31124506614523</v>
      </c>
      <c r="P77" s="122">
        <v>224.46466197123996</v>
      </c>
      <c r="Q77" s="122">
        <v>235.35902998718785</v>
      </c>
      <c r="R77" s="122">
        <v>240.42265036614896</v>
      </c>
      <c r="S77" s="122">
        <v>238.10854537970201</v>
      </c>
      <c r="T77" s="122">
        <v>236.25378422724467</v>
      </c>
      <c r="U77" s="122">
        <v>231.01211382816069</v>
      </c>
      <c r="V77" s="122">
        <v>246.54078981128302</v>
      </c>
      <c r="W77" s="122">
        <v>246.38005266696885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232.15097758391545</v>
      </c>
      <c r="D78" s="98">
        <v>225.86885839470767</v>
      </c>
      <c r="E78" s="98">
        <v>235.1325925292964</v>
      </c>
      <c r="F78" s="98">
        <v>252.67697366658993</v>
      </c>
      <c r="G78" s="98">
        <v>254.0528807465426</v>
      </c>
      <c r="H78" s="98">
        <v>256.85977650128217</v>
      </c>
      <c r="I78" s="98">
        <v>256.79755628874346</v>
      </c>
      <c r="J78" s="98">
        <v>200.81773522027891</v>
      </c>
      <c r="K78" s="98">
        <v>223.49484651079985</v>
      </c>
      <c r="L78" s="98">
        <v>227.47228038375218</v>
      </c>
      <c r="M78" s="98">
        <v>205.84501865883243</v>
      </c>
      <c r="N78" s="98">
        <v>223.62845761895736</v>
      </c>
      <c r="O78" s="98">
        <v>223.10284888447572</v>
      </c>
      <c r="P78" s="98">
        <v>224.53201745055455</v>
      </c>
      <c r="Q78" s="98">
        <v>232.5940215496598</v>
      </c>
      <c r="R78" s="98">
        <v>247.94058176275479</v>
      </c>
      <c r="S78" s="98">
        <v>240.41913663233237</v>
      </c>
      <c r="T78" s="98">
        <v>233.19431354188669</v>
      </c>
      <c r="U78" s="98">
        <v>223.13542695688724</v>
      </c>
      <c r="V78" s="98">
        <v>247.36026898477473</v>
      </c>
      <c r="W78" s="98">
        <v>246.48809643204385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229.47723702734305</v>
      </c>
      <c r="D79" s="33">
        <v>225.16764603482113</v>
      </c>
      <c r="E79" s="33">
        <v>244.29851916885619</v>
      </c>
      <c r="F79" s="33">
        <v>246.6184102922378</v>
      </c>
      <c r="G79" s="33">
        <v>257.70867395308039</v>
      </c>
      <c r="H79" s="33">
        <v>249.68696498134057</v>
      </c>
      <c r="I79" s="33">
        <v>244.97316728904912</v>
      </c>
      <c r="J79" s="33">
        <v>214.51498610436153</v>
      </c>
      <c r="K79" s="33">
        <v>222.224837773692</v>
      </c>
      <c r="L79" s="33">
        <v>221.66414750543291</v>
      </c>
      <c r="M79" s="33">
        <v>208.67007881892761</v>
      </c>
      <c r="N79" s="33">
        <v>219.4456517462572</v>
      </c>
      <c r="O79" s="33">
        <v>221.61563972917605</v>
      </c>
      <c r="P79" s="33">
        <v>224.42260317739891</v>
      </c>
      <c r="Q79" s="33">
        <v>236.50822251366765</v>
      </c>
      <c r="R79" s="33">
        <v>236.10361623717472</v>
      </c>
      <c r="S79" s="33">
        <v>237.2435642696457</v>
      </c>
      <c r="T79" s="33">
        <v>237.37564024297717</v>
      </c>
      <c r="U79" s="33">
        <v>233.96176137673217</v>
      </c>
      <c r="V79" s="33">
        <v>246.07445071193087</v>
      </c>
      <c r="W79" s="33">
        <v>246.32062395512239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12577.27918629642</v>
      </c>
      <c r="D81" s="117">
        <f t="shared" si="28"/>
        <v>10535.05186180791</v>
      </c>
      <c r="E81" s="117">
        <f t="shared" si="28"/>
        <v>11920.859048622011</v>
      </c>
      <c r="F81" s="117">
        <f t="shared" si="28"/>
        <v>11018.237149744113</v>
      </c>
      <c r="G81" s="117">
        <f t="shared" si="28"/>
        <v>9821.431831969041</v>
      </c>
      <c r="H81" s="117">
        <f t="shared" si="28"/>
        <v>8650.0190841862386</v>
      </c>
      <c r="I81" s="117">
        <f t="shared" si="28"/>
        <v>10594.92057986194</v>
      </c>
      <c r="J81" s="117">
        <f t="shared" si="28"/>
        <v>10298.220235680938</v>
      </c>
      <c r="K81" s="117">
        <f t="shared" si="28"/>
        <v>9595.391151757909</v>
      </c>
      <c r="L81" s="117">
        <f t="shared" si="28"/>
        <v>11830.967758477871</v>
      </c>
      <c r="M81" s="117">
        <f t="shared" si="28"/>
        <v>8554.2255325316801</v>
      </c>
      <c r="N81" s="117">
        <f t="shared" si="28"/>
        <v>9394.3307177074112</v>
      </c>
      <c r="O81" s="117">
        <f t="shared" si="28"/>
        <v>10241.791595252664</v>
      </c>
      <c r="P81" s="117">
        <f t="shared" si="28"/>
        <v>7624.8631980428481</v>
      </c>
      <c r="Q81" s="117">
        <f t="shared" si="28"/>
        <v>8280.179957827022</v>
      </c>
      <c r="R81" s="117">
        <f t="shared" ref="R81:V81" si="29">R82+R85+R87+R100</f>
        <v>8653.8235879168205</v>
      </c>
      <c r="S81" s="117">
        <f t="shared" si="29"/>
        <v>7946.7827811472525</v>
      </c>
      <c r="T81" s="117">
        <f t="shared" si="29"/>
        <v>7549.1084947052186</v>
      </c>
      <c r="U81" s="117">
        <f t="shared" si="29"/>
        <v>7271.9866615713681</v>
      </c>
      <c r="V81" s="117">
        <f t="shared" si="29"/>
        <v>6498.3084121715929</v>
      </c>
      <c r="W81" s="117">
        <f t="shared" ref="W81" si="30">W82+W85+W87+W100</f>
        <v>6942.3917759020414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11148.130708744495</v>
      </c>
      <c r="D82" s="122">
        <f t="shared" si="31"/>
        <v>9111.0789099936974</v>
      </c>
      <c r="E82" s="122">
        <f t="shared" si="31"/>
        <v>10460.432515449304</v>
      </c>
      <c r="F82" s="122">
        <f t="shared" si="31"/>
        <v>9500.303211011129</v>
      </c>
      <c r="G82" s="122">
        <f t="shared" si="31"/>
        <v>8206.7438044535829</v>
      </c>
      <c r="H82" s="122">
        <f t="shared" si="31"/>
        <v>6903.9962877352609</v>
      </c>
      <c r="I82" s="122">
        <f t="shared" si="31"/>
        <v>8910.30643630554</v>
      </c>
      <c r="J82" s="122">
        <f t="shared" si="31"/>
        <v>8724.6752650453527</v>
      </c>
      <c r="K82" s="122">
        <f t="shared" si="31"/>
        <v>7969.2927021287478</v>
      </c>
      <c r="L82" s="122">
        <f t="shared" si="31"/>
        <v>10193.706021455484</v>
      </c>
      <c r="M82" s="122">
        <f t="shared" si="31"/>
        <v>6991.0894498274483</v>
      </c>
      <c r="N82" s="122">
        <f t="shared" si="31"/>
        <v>7728.2964851214265</v>
      </c>
      <c r="O82" s="122">
        <f t="shared" si="31"/>
        <v>8552.1912554583687</v>
      </c>
      <c r="P82" s="122">
        <f t="shared" si="31"/>
        <v>5907.9112904906469</v>
      </c>
      <c r="Q82" s="122">
        <f t="shared" si="31"/>
        <v>6595.0017191522438</v>
      </c>
      <c r="R82" s="122">
        <f t="shared" ref="R82:V82" si="32">SUM(R83:R84)</f>
        <v>6930.3734049236009</v>
      </c>
      <c r="S82" s="122">
        <f t="shared" si="32"/>
        <v>6232.495835072441</v>
      </c>
      <c r="T82" s="122">
        <f t="shared" si="32"/>
        <v>5811.6999473250171</v>
      </c>
      <c r="U82" s="122">
        <f t="shared" si="32"/>
        <v>5467.0404322286704</v>
      </c>
      <c r="V82" s="122">
        <f t="shared" si="32"/>
        <v>4682.2955756146539</v>
      </c>
      <c r="W82" s="122">
        <f t="shared" ref="W82" si="33">SUM(W83:W84)</f>
        <v>5208.4269636204053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11042.362282864868</v>
      </c>
      <c r="D83" s="98">
        <v>9026.7468330779557</v>
      </c>
      <c r="E83" s="98">
        <v>10365.270901508469</v>
      </c>
      <c r="F83" s="98">
        <v>9413.9357181361283</v>
      </c>
      <c r="G83" s="98">
        <v>8133.3275295347094</v>
      </c>
      <c r="H83" s="98">
        <v>6843.6206453006862</v>
      </c>
      <c r="I83" s="98">
        <v>8833.4731554310129</v>
      </c>
      <c r="J83" s="98">
        <v>8649.3971600402219</v>
      </c>
      <c r="K83" s="98">
        <v>7901.3591874228568</v>
      </c>
      <c r="L83" s="98">
        <v>10108.024274918014</v>
      </c>
      <c r="M83" s="98">
        <v>6933.1276731895659</v>
      </c>
      <c r="N83" s="98">
        <v>7664.7913464512103</v>
      </c>
      <c r="O83" s="98">
        <v>8482.5781063564518</v>
      </c>
      <c r="P83" s="98">
        <v>5860.2201139358967</v>
      </c>
      <c r="Q83" s="98">
        <v>6542.2146318966797</v>
      </c>
      <c r="R83" s="98">
        <v>6875.1688733155543</v>
      </c>
      <c r="S83" s="98">
        <v>6183.1757246108582</v>
      </c>
      <c r="T83" s="98">
        <v>5765.8451893443489</v>
      </c>
      <c r="U83" s="98">
        <v>5423.9449068252079</v>
      </c>
      <c r="V83" s="98">
        <v>4645.9825047588611</v>
      </c>
      <c r="W83" s="98">
        <v>5167.7052933925797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105.76842587962678</v>
      </c>
      <c r="D84" s="98">
        <v>84.332076915740871</v>
      </c>
      <c r="E84" s="98">
        <v>95.161613940833803</v>
      </c>
      <c r="F84" s="98">
        <v>86.367492874999954</v>
      </c>
      <c r="G84" s="98">
        <v>73.416274918873413</v>
      </c>
      <c r="H84" s="98">
        <v>60.375642434575113</v>
      </c>
      <c r="I84" s="98">
        <v>76.833280874526835</v>
      </c>
      <c r="J84" s="98">
        <v>75.27810500513155</v>
      </c>
      <c r="K84" s="98">
        <v>67.933514705891326</v>
      </c>
      <c r="L84" s="98">
        <v>85.681746537470303</v>
      </c>
      <c r="M84" s="98">
        <v>57.961776637881989</v>
      </c>
      <c r="N84" s="98">
        <v>63.505138670216539</v>
      </c>
      <c r="O84" s="98">
        <v>69.613149101916846</v>
      </c>
      <c r="P84" s="98">
        <v>47.691176554749745</v>
      </c>
      <c r="Q84" s="98">
        <v>52.78708725556443</v>
      </c>
      <c r="R84" s="98">
        <v>55.204531608047077</v>
      </c>
      <c r="S84" s="98">
        <v>49.320110461582843</v>
      </c>
      <c r="T84" s="98">
        <v>45.854757980668147</v>
      </c>
      <c r="U84" s="98">
        <v>43.095525403462695</v>
      </c>
      <c r="V84" s="98">
        <v>36.313070855793015</v>
      </c>
      <c r="W84" s="98">
        <v>40.721670227825783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12.680806644899326</v>
      </c>
      <c r="D85" s="122">
        <f t="shared" si="34"/>
        <v>4.3848841306356965</v>
      </c>
      <c r="E85" s="122">
        <f t="shared" si="34"/>
        <v>15.243679542323035</v>
      </c>
      <c r="F85" s="122">
        <f t="shared" si="34"/>
        <v>6.8220418298581231</v>
      </c>
      <c r="G85" s="122">
        <f t="shared" si="34"/>
        <v>44.547289675418469</v>
      </c>
      <c r="H85" s="122">
        <f t="shared" si="34"/>
        <v>120.73896300784976</v>
      </c>
      <c r="I85" s="122">
        <f t="shared" si="34"/>
        <v>34.631558682257882</v>
      </c>
      <c r="J85" s="122">
        <f t="shared" si="34"/>
        <v>29.714406884593117</v>
      </c>
      <c r="K85" s="122">
        <f t="shared" si="34"/>
        <v>8.4373276118333962</v>
      </c>
      <c r="L85" s="122">
        <f t="shared" si="34"/>
        <v>45.336662672653055</v>
      </c>
      <c r="M85" s="122">
        <f t="shared" si="34"/>
        <v>7.3022172705483088</v>
      </c>
      <c r="N85" s="122">
        <f t="shared" si="34"/>
        <v>46.216426231579973</v>
      </c>
      <c r="O85" s="122">
        <f t="shared" si="34"/>
        <v>71.725895540560444</v>
      </c>
      <c r="P85" s="122">
        <f t="shared" si="34"/>
        <v>43.254655144452762</v>
      </c>
      <c r="Q85" s="122">
        <f t="shared" si="34"/>
        <v>28.751328208420247</v>
      </c>
      <c r="R85" s="122">
        <f t="shared" si="34"/>
        <v>45.194135587977115</v>
      </c>
      <c r="S85" s="122">
        <f t="shared" si="34"/>
        <v>42.447197485521819</v>
      </c>
      <c r="T85" s="122">
        <f t="shared" si="34"/>
        <v>66.522578475436177</v>
      </c>
      <c r="U85" s="122">
        <f t="shared" si="34"/>
        <v>134.88015828584901</v>
      </c>
      <c r="V85" s="122">
        <f t="shared" si="34"/>
        <v>232.04401999284329</v>
      </c>
      <c r="W85" s="122">
        <f t="shared" si="34"/>
        <v>151.87848760713163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12.680806644899326</v>
      </c>
      <c r="D86" s="98">
        <f>IF(RES_hhdet_in_tes!D86=0,0,RES_hhdet_in_tes!D86*1000*11630/RES_hhdet_in_new!D83)</f>
        <v>4.3848841306356965</v>
      </c>
      <c r="E86" s="98">
        <f>IF(RES_hhdet_in_tes!E86=0,0,RES_hhdet_in_tes!E86*1000*11630/RES_hhdet_in_new!E83)</f>
        <v>15.243679542323035</v>
      </c>
      <c r="F86" s="98">
        <f>IF(RES_hhdet_in_tes!F86=0,0,RES_hhdet_in_tes!F86*1000*11630/RES_hhdet_in_new!F83)</f>
        <v>6.8220418298581231</v>
      </c>
      <c r="G86" s="98">
        <f>IF(RES_hhdet_in_tes!G86=0,0,RES_hhdet_in_tes!G86*1000*11630/RES_hhdet_in_new!G83)</f>
        <v>44.547289675418469</v>
      </c>
      <c r="H86" s="98">
        <f>IF(RES_hhdet_in_tes!H86=0,0,RES_hhdet_in_tes!H86*1000*11630/RES_hhdet_in_new!H83)</f>
        <v>120.73896300784976</v>
      </c>
      <c r="I86" s="98">
        <f>IF(RES_hhdet_in_tes!I86=0,0,RES_hhdet_in_tes!I86*1000*11630/RES_hhdet_in_new!I83)</f>
        <v>34.631558682257882</v>
      </c>
      <c r="J86" s="98">
        <f>IF(RES_hhdet_in_tes!J86=0,0,RES_hhdet_in_tes!J86*1000*11630/RES_hhdet_in_new!J83)</f>
        <v>29.714406884593117</v>
      </c>
      <c r="K86" s="98">
        <f>IF(RES_hhdet_in_tes!K86=0,0,RES_hhdet_in_tes!K86*1000*11630/RES_hhdet_in_new!K83)</f>
        <v>8.4373276118333962</v>
      </c>
      <c r="L86" s="98">
        <f>IF(RES_hhdet_in_tes!L86=0,0,RES_hhdet_in_tes!L86*1000*11630/RES_hhdet_in_new!L83)</f>
        <v>45.336662672653055</v>
      </c>
      <c r="M86" s="98">
        <f>IF(RES_hhdet_in_tes!M86=0,0,RES_hhdet_in_tes!M86*1000*11630/RES_hhdet_in_new!M83)</f>
        <v>7.3022172705483088</v>
      </c>
      <c r="N86" s="98">
        <f>IF(RES_hhdet_in_tes!N86=0,0,RES_hhdet_in_tes!N86*1000*11630/RES_hhdet_in_new!N83)</f>
        <v>46.216426231579973</v>
      </c>
      <c r="O86" s="98">
        <f>IF(RES_hhdet_in_tes!O86=0,0,RES_hhdet_in_tes!O86*1000*11630/RES_hhdet_in_new!O83)</f>
        <v>71.725895540560444</v>
      </c>
      <c r="P86" s="98">
        <f>IF(RES_hhdet_in_tes!P86=0,0,RES_hhdet_in_tes!P86*1000*11630/RES_hhdet_in_new!P83)</f>
        <v>43.254655144452762</v>
      </c>
      <c r="Q86" s="98">
        <f>IF(RES_hhdet_in_tes!Q86=0,0,RES_hhdet_in_tes!Q86*1000*11630/RES_hhdet_in_new!Q83)</f>
        <v>28.751328208420247</v>
      </c>
      <c r="R86" s="98">
        <f>IF(RES_hhdet_in_tes!R86=0,0,RES_hhdet_in_tes!R86*1000*11630/RES_hhdet_in_new!R83)</f>
        <v>45.194135587977115</v>
      </c>
      <c r="S86" s="98">
        <f>IF(RES_hhdet_in_tes!S86=0,0,RES_hhdet_in_tes!S86*1000*11630/RES_hhdet_in_new!S83)</f>
        <v>42.447197485521819</v>
      </c>
      <c r="T86" s="98">
        <f>IF(RES_hhdet_in_tes!T86=0,0,RES_hhdet_in_tes!T86*1000*11630/RES_hhdet_in_new!T83)</f>
        <v>66.522578475436177</v>
      </c>
      <c r="U86" s="98">
        <f>IF(RES_hhdet_in_tes!U86=0,0,RES_hhdet_in_tes!U86*1000*11630/RES_hhdet_in_new!U83)</f>
        <v>134.88015828584901</v>
      </c>
      <c r="V86" s="98">
        <f>IF(RES_hhdet_in_tes!V86=0,0,RES_hhdet_in_tes!V86*1000*11630/RES_hhdet_in_new!V83)</f>
        <v>232.04401999284329</v>
      </c>
      <c r="W86" s="98">
        <f>IF(RES_hhdet_in_tes!W86=0,0,RES_hhdet_in_tes!W86*1000*11630/RES_hhdet_in_new!W83)</f>
        <v>151.87848760713163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1187.2379120383957</v>
      </c>
      <c r="D87" s="122">
        <v>1194.5335822335483</v>
      </c>
      <c r="E87" s="122">
        <v>1200.6756286566501</v>
      </c>
      <c r="F87" s="122">
        <v>1264.4524233187483</v>
      </c>
      <c r="G87" s="122">
        <v>1313.2527055787932</v>
      </c>
      <c r="H87" s="122">
        <v>1375.3463193505372</v>
      </c>
      <c r="I87" s="122">
        <v>1404.6604598565953</v>
      </c>
      <c r="J87" s="122">
        <v>1329.5498101559915</v>
      </c>
      <c r="K87" s="122">
        <v>1395.0474718283886</v>
      </c>
      <c r="L87" s="122">
        <v>1370.5198929037847</v>
      </c>
      <c r="M87" s="122">
        <v>1346.5711911929764</v>
      </c>
      <c r="N87" s="122">
        <v>1400.4095979602289</v>
      </c>
      <c r="O87" s="122">
        <v>1396.6017405166383</v>
      </c>
      <c r="P87" s="122">
        <v>1448.3435534666112</v>
      </c>
      <c r="Q87" s="122">
        <v>1420.6218942198216</v>
      </c>
      <c r="R87" s="122">
        <v>1441.6479046984373</v>
      </c>
      <c r="S87" s="122">
        <v>1434.5001068652616</v>
      </c>
      <c r="T87" s="122">
        <v>1433.5766342825093</v>
      </c>
      <c r="U87" s="122">
        <v>1435.3854397075361</v>
      </c>
      <c r="V87" s="122">
        <v>1338.3551197850263</v>
      </c>
      <c r="W87" s="122">
        <v>1335.7631278618769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1229.5900377482626</v>
      </c>
      <c r="D88" s="98">
        <v>1059.1916203212538</v>
      </c>
      <c r="E88" s="98">
        <v>1152.1518400054877</v>
      </c>
      <c r="F88" s="98">
        <v>1293.6822676243535</v>
      </c>
      <c r="G88" s="98">
        <v>1169.4710978013259</v>
      </c>
      <c r="H88" s="98">
        <v>1085.058659595938</v>
      </c>
      <c r="I88" s="98">
        <v>1517.5472992532925</v>
      </c>
      <c r="J88" s="98">
        <v>1339.0552272022965</v>
      </c>
      <c r="K88" s="98">
        <v>1357.57142326704</v>
      </c>
      <c r="L88" s="98">
        <v>1518.5456076618912</v>
      </c>
      <c r="M88" s="98">
        <v>1321.8998323897251</v>
      </c>
      <c r="N88" s="98">
        <v>1423.4836437381555</v>
      </c>
      <c r="O88" s="98">
        <v>1453.1105740915384</v>
      </c>
      <c r="P88" s="98">
        <v>1388.8290137845356</v>
      </c>
      <c r="Q88" s="98">
        <v>1342.5582170451216</v>
      </c>
      <c r="R88" s="98">
        <v>1376.394191264199</v>
      </c>
      <c r="S88" s="98">
        <v>1437.3172843574202</v>
      </c>
      <c r="T88" s="98">
        <v>1546.4062736680603</v>
      </c>
      <c r="U88" s="98">
        <v>1503.5412739278815</v>
      </c>
      <c r="V88" s="98">
        <v>1342.6701211005541</v>
      </c>
      <c r="W88" s="98">
        <v>1340.3287923140424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1342.6115691074167</v>
      </c>
      <c r="K89" s="98">
        <v>1361.0556802909971</v>
      </c>
      <c r="L89" s="98">
        <v>1521.216930250783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1376.0833652484985</v>
      </c>
      <c r="S89" s="98">
        <v>1437.3447172982014</v>
      </c>
      <c r="T89" s="98">
        <v>1545.9893115535626</v>
      </c>
      <c r="U89" s="98">
        <v>0</v>
      </c>
      <c r="V89" s="98">
        <v>0</v>
      </c>
      <c r="W89" s="98">
        <v>1337.0323301943918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540.4325088743069</v>
      </c>
      <c r="K90" s="101">
        <v>560.04359757456166</v>
      </c>
      <c r="L90" s="101">
        <v>634.80428583676007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594.12350216073469</v>
      </c>
      <c r="S90" s="101">
        <v>652.3874270682893</v>
      </c>
      <c r="T90" s="101">
        <v>662.04834111725677</v>
      </c>
      <c r="U90" s="101">
        <v>0</v>
      </c>
      <c r="V90" s="101">
        <v>0</v>
      </c>
      <c r="W90" s="101">
        <v>544.91631678653584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802.17906023310979</v>
      </c>
      <c r="K91" s="104">
        <v>801.01208271643532</v>
      </c>
      <c r="L91" s="104">
        <v>886.41264441402291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781.95986308776378</v>
      </c>
      <c r="S91" s="104">
        <v>784.95729022991213</v>
      </c>
      <c r="T91" s="104">
        <v>883.94097043630597</v>
      </c>
      <c r="U91" s="104">
        <v>0</v>
      </c>
      <c r="V91" s="104">
        <v>0</v>
      </c>
      <c r="W91" s="104">
        <v>792.11601340785614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1185.5766059987702</v>
      </c>
      <c r="D92" s="101">
        <v>1189.8721241813978</v>
      </c>
      <c r="E92" s="101">
        <v>1173.753923818125</v>
      </c>
      <c r="F92" s="101">
        <v>1261.7211508867861</v>
      </c>
      <c r="G92" s="101">
        <v>1306.5049934005485</v>
      </c>
      <c r="H92" s="101">
        <v>1397.9423536723127</v>
      </c>
      <c r="I92" s="101">
        <v>1402.9537839190218</v>
      </c>
      <c r="J92" s="101">
        <v>1310.6025028750303</v>
      </c>
      <c r="K92" s="101">
        <v>1417.6892243397967</v>
      </c>
      <c r="L92" s="101">
        <v>1395.9757704182193</v>
      </c>
      <c r="M92" s="101">
        <v>1380.0435675366568</v>
      </c>
      <c r="N92" s="101">
        <v>1388.0346728211484</v>
      </c>
      <c r="O92" s="101">
        <v>1379.6860483947962</v>
      </c>
      <c r="P92" s="101">
        <v>1494.521463395097</v>
      </c>
      <c r="Q92" s="101">
        <v>1368.4083811899709</v>
      </c>
      <c r="R92" s="101">
        <v>1497.7420498264585</v>
      </c>
      <c r="S92" s="101">
        <v>1443.999379108194</v>
      </c>
      <c r="T92" s="101">
        <v>1388.9221405741389</v>
      </c>
      <c r="U92" s="101">
        <v>1429.4691253895658</v>
      </c>
      <c r="V92" s="101">
        <v>1328.7475592959793</v>
      </c>
      <c r="W92" s="101">
        <v>1356.7309628481189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1174.0537870281858</v>
      </c>
      <c r="F93" s="104">
        <v>0</v>
      </c>
      <c r="G93" s="104">
        <v>1306.8694655079255</v>
      </c>
      <c r="H93" s="104">
        <v>1398.5425382816809</v>
      </c>
      <c r="I93" s="104">
        <v>1403.8474138902111</v>
      </c>
      <c r="J93" s="104">
        <v>1311.72087396488</v>
      </c>
      <c r="K93" s="104">
        <v>1419.9622933666906</v>
      </c>
      <c r="L93" s="104">
        <v>1397.823326794711</v>
      </c>
      <c r="M93" s="104">
        <v>1381.7149381160752</v>
      </c>
      <c r="N93" s="104">
        <v>1389.1441047809299</v>
      </c>
      <c r="O93" s="104">
        <v>1380.7005369014744</v>
      </c>
      <c r="P93" s="104">
        <v>1496.2049227143236</v>
      </c>
      <c r="Q93" s="104">
        <v>1369.6043318368691</v>
      </c>
      <c r="R93" s="104">
        <v>1499.5823182448335</v>
      </c>
      <c r="S93" s="104">
        <v>1445.9223258282771</v>
      </c>
      <c r="T93" s="104">
        <v>1391.0460689614797</v>
      </c>
      <c r="U93" s="104">
        <v>1430.6995239755979</v>
      </c>
      <c r="V93" s="104">
        <v>1328.85321957463</v>
      </c>
      <c r="W93" s="104">
        <v>1359.684803572766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516.88351472559862</v>
      </c>
      <c r="F94" s="98">
        <v>0</v>
      </c>
      <c r="G94" s="98">
        <v>552.25541891560488</v>
      </c>
      <c r="H94" s="98">
        <v>599.56007366669655</v>
      </c>
      <c r="I94" s="98">
        <v>635.08808259782029</v>
      </c>
      <c r="J94" s="98">
        <v>529.54093695587937</v>
      </c>
      <c r="K94" s="98">
        <v>588.04776408102487</v>
      </c>
      <c r="L94" s="98">
        <v>582.41441261103887</v>
      </c>
      <c r="M94" s="98">
        <v>560.75012758092032</v>
      </c>
      <c r="N94" s="98">
        <v>575.63750144228982</v>
      </c>
      <c r="O94" s="98">
        <v>484.4692252736329</v>
      </c>
      <c r="P94" s="98">
        <v>498.31806403610932</v>
      </c>
      <c r="Q94" s="98">
        <v>491.18437318528566</v>
      </c>
      <c r="R94" s="98">
        <v>647.4062389477125</v>
      </c>
      <c r="S94" s="98">
        <v>655.97595232196386</v>
      </c>
      <c r="T94" s="98">
        <v>594.66372037176313</v>
      </c>
      <c r="U94" s="98">
        <v>621.94733044915881</v>
      </c>
      <c r="V94" s="98">
        <v>504.49002283021406</v>
      </c>
      <c r="W94" s="98">
        <v>552.39879945684834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657.17027230258714</v>
      </c>
      <c r="F95" s="98">
        <v>0</v>
      </c>
      <c r="G95" s="98">
        <v>754.61404659232062</v>
      </c>
      <c r="H95" s="98">
        <v>798.98246461498445</v>
      </c>
      <c r="I95" s="98">
        <v>768.75933129239081</v>
      </c>
      <c r="J95" s="98">
        <v>782.1799370090007</v>
      </c>
      <c r="K95" s="98">
        <v>831.91452928566571</v>
      </c>
      <c r="L95" s="98">
        <v>815.40891418367187</v>
      </c>
      <c r="M95" s="98">
        <v>820.9648105351547</v>
      </c>
      <c r="N95" s="98">
        <v>813.50660333864005</v>
      </c>
      <c r="O95" s="98">
        <v>896.23131162784136</v>
      </c>
      <c r="P95" s="98">
        <v>997.88685867821459</v>
      </c>
      <c r="Q95" s="98">
        <v>878.41995865158333</v>
      </c>
      <c r="R95" s="98">
        <v>852.17607929712108</v>
      </c>
      <c r="S95" s="98">
        <v>789.94637350631308</v>
      </c>
      <c r="T95" s="98">
        <v>796.38234858971668</v>
      </c>
      <c r="U95" s="98">
        <v>808.7521935264391</v>
      </c>
      <c r="V95" s="98">
        <v>824.36319674441609</v>
      </c>
      <c r="W95" s="98">
        <v>807.28600411591765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1187.2652895851788</v>
      </c>
      <c r="D96" s="101">
        <v>1195.7835471310077</v>
      </c>
      <c r="E96" s="101">
        <v>1208.3130194031155</v>
      </c>
      <c r="F96" s="101">
        <v>1265.3978549657188</v>
      </c>
      <c r="G96" s="101">
        <v>1316.7769337978004</v>
      </c>
      <c r="H96" s="101">
        <v>1376.1578486809781</v>
      </c>
      <c r="I96" s="101">
        <v>1403.1180761744668</v>
      </c>
      <c r="J96" s="101">
        <v>1330.4236091397836</v>
      </c>
      <c r="K96" s="101">
        <v>1392.6259318803761</v>
      </c>
      <c r="L96" s="101">
        <v>1365.4214126362115</v>
      </c>
      <c r="M96" s="101">
        <v>1340.3869198341815</v>
      </c>
      <c r="N96" s="101">
        <v>1402.2044699193036</v>
      </c>
      <c r="O96" s="101">
        <v>1398.3177242617257</v>
      </c>
      <c r="P96" s="101">
        <v>1442.7121425449945</v>
      </c>
      <c r="Q96" s="101">
        <v>1425.5921472044108</v>
      </c>
      <c r="R96" s="101">
        <v>1436.6101426507041</v>
      </c>
      <c r="S96" s="101">
        <v>1432.8806430646505</v>
      </c>
      <c r="T96" s="101">
        <v>1435.6714446080746</v>
      </c>
      <c r="U96" s="101">
        <v>1434.470189377332</v>
      </c>
      <c r="V96" s="101">
        <v>1339.5373355076376</v>
      </c>
      <c r="W96" s="101">
        <v>1333.9715635426101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1187.4780712307099</v>
      </c>
      <c r="D97" s="104">
        <v>1196.0263395566244</v>
      </c>
      <c r="E97" s="104">
        <v>1208.7841675866869</v>
      </c>
      <c r="F97" s="104">
        <v>1265.6914294108319</v>
      </c>
      <c r="G97" s="104">
        <v>1316.7993681340326</v>
      </c>
      <c r="H97" s="104">
        <v>1376.1169814430182</v>
      </c>
      <c r="I97" s="104">
        <v>1403.8538608240347</v>
      </c>
      <c r="J97" s="104">
        <v>1331.8447359236668</v>
      </c>
      <c r="K97" s="104">
        <v>1394.7460121184047</v>
      </c>
      <c r="L97" s="104">
        <v>1367.0446192122179</v>
      </c>
      <c r="M97" s="104">
        <v>1341.4992277294714</v>
      </c>
      <c r="N97" s="104">
        <v>1402.4607153345844</v>
      </c>
      <c r="O97" s="104">
        <v>1398.3324267792416</v>
      </c>
      <c r="P97" s="104">
        <v>1443.474138529416</v>
      </c>
      <c r="Q97" s="104">
        <v>1427.6307152842428</v>
      </c>
      <c r="R97" s="104">
        <v>1438.6624438221013</v>
      </c>
      <c r="S97" s="104">
        <v>1435.1740573287188</v>
      </c>
      <c r="T97" s="104">
        <v>1437.1395727771685</v>
      </c>
      <c r="U97" s="104">
        <v>1434.5747275555386</v>
      </c>
      <c r="V97" s="104">
        <v>1338.4256320709912</v>
      </c>
      <c r="W97" s="104">
        <v>1333.073222493352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502.68506164453805</v>
      </c>
      <c r="D98" s="98">
        <v>517.86357305172589</v>
      </c>
      <c r="E98" s="98">
        <v>532.39283583611916</v>
      </c>
      <c r="F98" s="98">
        <v>523.95316934690845</v>
      </c>
      <c r="G98" s="98">
        <v>556.55536498058245</v>
      </c>
      <c r="H98" s="98">
        <v>590.12423884222346</v>
      </c>
      <c r="I98" s="98">
        <v>635.43625044292014</v>
      </c>
      <c r="J98" s="98">
        <v>538.03273927896737</v>
      </c>
      <c r="K98" s="98">
        <v>578.33123344678188</v>
      </c>
      <c r="L98" s="98">
        <v>569.86032818008698</v>
      </c>
      <c r="M98" s="98">
        <v>544.52749545317681</v>
      </c>
      <c r="N98" s="98">
        <v>581.52844252863156</v>
      </c>
      <c r="O98" s="98">
        <v>491.12407178095958</v>
      </c>
      <c r="P98" s="98">
        <v>481.09710703504879</v>
      </c>
      <c r="Q98" s="98">
        <v>512.98821616153771</v>
      </c>
      <c r="R98" s="98">
        <v>621.34005827795306</v>
      </c>
      <c r="S98" s="98">
        <v>651.70482017087977</v>
      </c>
      <c r="T98" s="98">
        <v>615.52007330673644</v>
      </c>
      <c r="U98" s="98">
        <v>624.23421842510311</v>
      </c>
      <c r="V98" s="98">
        <v>508.93136839009463</v>
      </c>
      <c r="W98" s="98">
        <v>542.37596796757964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684.79300958617193</v>
      </c>
      <c r="D99" s="98">
        <v>678.1627665048984</v>
      </c>
      <c r="E99" s="98">
        <v>676.39133175056804</v>
      </c>
      <c r="F99" s="98">
        <v>741.73826006392358</v>
      </c>
      <c r="G99" s="98">
        <v>760.24400315345031</v>
      </c>
      <c r="H99" s="98">
        <v>785.99274260079483</v>
      </c>
      <c r="I99" s="98">
        <v>768.41761038111417</v>
      </c>
      <c r="J99" s="98">
        <v>793.81199664469955</v>
      </c>
      <c r="K99" s="98">
        <v>816.4147786716228</v>
      </c>
      <c r="L99" s="98">
        <v>797.18429103213089</v>
      </c>
      <c r="M99" s="98">
        <v>796.97173227629469</v>
      </c>
      <c r="N99" s="98">
        <v>820.93227280595295</v>
      </c>
      <c r="O99" s="98">
        <v>907.20835499828218</v>
      </c>
      <c r="P99" s="98">
        <v>962.3770314943672</v>
      </c>
      <c r="Q99" s="98">
        <v>914.64249912270532</v>
      </c>
      <c r="R99" s="98">
        <v>817.32238554414823</v>
      </c>
      <c r="S99" s="98">
        <v>783.4692371578393</v>
      </c>
      <c r="T99" s="98">
        <v>821.61949947043172</v>
      </c>
      <c r="U99" s="98">
        <v>810.34050913043552</v>
      </c>
      <c r="V99" s="98">
        <v>829.49426368089655</v>
      </c>
      <c r="W99" s="98">
        <v>790.69725452577245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229.22975886863091</v>
      </c>
      <c r="D100" s="122">
        <v>225.05448545002841</v>
      </c>
      <c r="E100" s="122">
        <v>244.50722497373295</v>
      </c>
      <c r="F100" s="122">
        <v>246.65947358437771</v>
      </c>
      <c r="G100" s="122">
        <v>256.88803226124679</v>
      </c>
      <c r="H100" s="122">
        <v>249.93751409259218</v>
      </c>
      <c r="I100" s="122">
        <v>245.32212501754674</v>
      </c>
      <c r="J100" s="122">
        <v>214.28075359499934</v>
      </c>
      <c r="K100" s="122">
        <v>222.61365018893872</v>
      </c>
      <c r="L100" s="122">
        <v>221.40518144594827</v>
      </c>
      <c r="M100" s="122">
        <v>209.26267424070622</v>
      </c>
      <c r="N100" s="122">
        <v>219.40820839417643</v>
      </c>
      <c r="O100" s="122">
        <v>221.27270373709678</v>
      </c>
      <c r="P100" s="122">
        <v>225.35369894113671</v>
      </c>
      <c r="Q100" s="122">
        <v>235.80501624653658</v>
      </c>
      <c r="R100" s="122">
        <v>236.60814270680572</v>
      </c>
      <c r="S100" s="122">
        <v>237.33964172402841</v>
      </c>
      <c r="T100" s="122">
        <v>237.30933462225602</v>
      </c>
      <c r="U100" s="122">
        <v>234.68063134931356</v>
      </c>
      <c r="V100" s="122">
        <v>245.61369677906902</v>
      </c>
      <c r="W100" s="122">
        <v>246.32319681262837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224.21145176141181</v>
      </c>
      <c r="D102" s="98">
        <v>223.06259700960385</v>
      </c>
      <c r="E102" s="98">
        <v>248.45967217292133</v>
      </c>
      <c r="F102" s="98">
        <v>247.36671658539265</v>
      </c>
      <c r="G102" s="98">
        <v>243.359954127881</v>
      </c>
      <c r="H102" s="98">
        <v>253.33950819732183</v>
      </c>
      <c r="I102" s="98">
        <v>249.29366621613576</v>
      </c>
      <c r="J102" s="98">
        <v>211.47849071848867</v>
      </c>
      <c r="K102" s="98">
        <v>227.00623032067324</v>
      </c>
      <c r="L102" s="98">
        <v>217.86540315285882</v>
      </c>
      <c r="M102" s="98">
        <v>216.92997681763561</v>
      </c>
      <c r="N102" s="98">
        <v>218.91128972618282</v>
      </c>
      <c r="O102" s="98">
        <v>216.71354855405511</v>
      </c>
      <c r="P102" s="98">
        <v>236.05356687060237</v>
      </c>
      <c r="Q102" s="98">
        <v>226.97856516944316</v>
      </c>
      <c r="R102" s="98">
        <v>242.62921460884763</v>
      </c>
      <c r="S102" s="98">
        <v>238.5246422929354</v>
      </c>
      <c r="T102" s="98">
        <v>236.38355803105532</v>
      </c>
      <c r="U102" s="98">
        <v>245.4192719821985</v>
      </c>
      <c r="V102" s="98">
        <v>235.7975156655867</v>
      </c>
      <c r="W102" s="98">
        <v>246.36761501296712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229.47723702734305</v>
      </c>
      <c r="D103" s="33">
        <v>225.16764603482116</v>
      </c>
      <c r="E103" s="33">
        <v>244.29851916885619</v>
      </c>
      <c r="F103" s="33">
        <v>246.6184102922378</v>
      </c>
      <c r="G103" s="33">
        <v>257.70867395308039</v>
      </c>
      <c r="H103" s="33">
        <v>249.68696498134057</v>
      </c>
      <c r="I103" s="33">
        <v>244.97316728904909</v>
      </c>
      <c r="J103" s="33">
        <v>214.51498610436153</v>
      </c>
      <c r="K103" s="33">
        <v>222.22483777369197</v>
      </c>
      <c r="L103" s="33">
        <v>221.66414750543296</v>
      </c>
      <c r="M103" s="33">
        <v>208.67007881892755</v>
      </c>
      <c r="N103" s="33">
        <v>219.4456517462572</v>
      </c>
      <c r="O103" s="33">
        <v>221.61563972917605</v>
      </c>
      <c r="P103" s="33">
        <v>224.42260317739888</v>
      </c>
      <c r="Q103" s="33">
        <v>236.50822251366765</v>
      </c>
      <c r="R103" s="33">
        <v>236.10361623717478</v>
      </c>
      <c r="S103" s="33">
        <v>237.2435642696457</v>
      </c>
      <c r="T103" s="33">
        <v>237.37564024297711</v>
      </c>
      <c r="U103" s="33">
        <v>233.9617613767322</v>
      </c>
      <c r="V103" s="33">
        <v>246.07445071193087</v>
      </c>
      <c r="W103" s="33">
        <v>246.32062395512239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11500.722941470638</v>
      </c>
      <c r="D124" s="117">
        <f t="shared" si="42"/>
        <v>11687.900752051097</v>
      </c>
      <c r="E124" s="117">
        <f t="shared" si="42"/>
        <v>11670.025186393514</v>
      </c>
      <c r="F124" s="117">
        <f t="shared" si="42"/>
        <v>11150.556970438083</v>
      </c>
      <c r="G124" s="117">
        <f t="shared" si="42"/>
        <v>10525.18473741263</v>
      </c>
      <c r="H124" s="117">
        <f t="shared" si="42"/>
        <v>10346.672358521011</v>
      </c>
      <c r="I124" s="117">
        <f t="shared" si="42"/>
        <v>10690.645945200553</v>
      </c>
      <c r="J124" s="117">
        <f t="shared" si="42"/>
        <v>10293.06685630131</v>
      </c>
      <c r="K124" s="117">
        <f t="shared" si="42"/>
        <v>9263.00728152599</v>
      </c>
      <c r="L124" s="117">
        <f t="shared" si="42"/>
        <v>9131.9636266794878</v>
      </c>
      <c r="M124" s="117">
        <f t="shared" si="42"/>
        <v>9508.0636113626933</v>
      </c>
      <c r="N124" s="117">
        <f t="shared" si="42"/>
        <v>9826.2680407269363</v>
      </c>
      <c r="O124" s="117">
        <f t="shared" si="42"/>
        <v>8924.2574219998514</v>
      </c>
      <c r="P124" s="117">
        <f t="shared" si="42"/>
        <v>8727.5451391797124</v>
      </c>
      <c r="Q124" s="117">
        <f t="shared" si="42"/>
        <v>8270.9231358406651</v>
      </c>
      <c r="R124" s="117">
        <f t="shared" ref="R124:V124" si="43">R125+R128+R130+R139</f>
        <v>7956.9570116912255</v>
      </c>
      <c r="S124" s="117">
        <f t="shared" si="43"/>
        <v>7730.2912084177296</v>
      </c>
      <c r="T124" s="117">
        <f t="shared" si="43"/>
        <v>7638.6690482163913</v>
      </c>
      <c r="U124" s="117">
        <f t="shared" si="43"/>
        <v>7194.0621377154166</v>
      </c>
      <c r="V124" s="117">
        <f t="shared" si="43"/>
        <v>6970.2248727646338</v>
      </c>
      <c r="W124" s="117">
        <f t="shared" ref="W124" si="44">W125+W128+W130+W139</f>
        <v>6660.4718149930759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10070.092803937825</v>
      </c>
      <c r="D125" s="122">
        <f t="shared" si="45"/>
        <v>10262.807340924615</v>
      </c>
      <c r="E125" s="122">
        <f t="shared" si="45"/>
        <v>10201.917643908331</v>
      </c>
      <c r="F125" s="122">
        <f t="shared" si="45"/>
        <v>9630.7701942741787</v>
      </c>
      <c r="G125" s="122">
        <f t="shared" si="45"/>
        <v>8906.5106290621716</v>
      </c>
      <c r="H125" s="122">
        <f t="shared" si="45"/>
        <v>8602.0297420978659</v>
      </c>
      <c r="I125" s="122">
        <f t="shared" si="45"/>
        <v>9008.1610126803789</v>
      </c>
      <c r="J125" s="122">
        <f t="shared" si="45"/>
        <v>8718.4879257127777</v>
      </c>
      <c r="K125" s="122">
        <f t="shared" si="45"/>
        <v>7638.4692564707611</v>
      </c>
      <c r="L125" s="122">
        <f t="shared" si="45"/>
        <v>7501.5141614265449</v>
      </c>
      <c r="M125" s="122">
        <f t="shared" si="45"/>
        <v>7952.088451469046</v>
      </c>
      <c r="N125" s="122">
        <f t="shared" si="45"/>
        <v>8158.6902905669785</v>
      </c>
      <c r="O125" s="122">
        <f t="shared" si="45"/>
        <v>7233.024119709049</v>
      </c>
      <c r="P125" s="122">
        <f t="shared" si="45"/>
        <v>7017.0548175447939</v>
      </c>
      <c r="Q125" s="122">
        <f t="shared" si="45"/>
        <v>6575.3234788681966</v>
      </c>
      <c r="R125" s="122">
        <f t="shared" ref="R125:V125" si="46">SUM(R126:R127)</f>
        <v>6239.8228084133143</v>
      </c>
      <c r="S125" s="122">
        <f t="shared" si="46"/>
        <v>6018.2227888378475</v>
      </c>
      <c r="T125" s="122">
        <f t="shared" si="46"/>
        <v>5899.0722895190911</v>
      </c>
      <c r="U125" s="122">
        <f t="shared" si="46"/>
        <v>5389.8017105739282</v>
      </c>
      <c r="V125" s="122">
        <f t="shared" si="46"/>
        <v>5153.9472467120804</v>
      </c>
      <c r="W125" s="122">
        <f t="shared" ref="W125" si="47">SUM(W126:W127)</f>
        <v>4927.2686118562369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10022.094867851547</v>
      </c>
      <c r="D126" s="98">
        <v>10215.090273272397</v>
      </c>
      <c r="E126" s="98">
        <v>10155.300685582915</v>
      </c>
      <c r="F126" s="98">
        <v>9586.7935119846825</v>
      </c>
      <c r="G126" s="98">
        <v>8866.4934945254954</v>
      </c>
      <c r="H126" s="98">
        <v>8564.2520621952153</v>
      </c>
      <c r="I126" s="98">
        <v>8969.1542970214123</v>
      </c>
      <c r="J126" s="98">
        <v>8680.7125997270196</v>
      </c>
      <c r="K126" s="98">
        <v>7605.7731790080215</v>
      </c>
      <c r="L126" s="98">
        <v>7469.8546513432393</v>
      </c>
      <c r="M126" s="98">
        <v>7918.9866138176621</v>
      </c>
      <c r="N126" s="98">
        <v>8125.0311076961389</v>
      </c>
      <c r="O126" s="98">
        <v>7203.4661271229124</v>
      </c>
      <c r="P126" s="98">
        <v>6988.6177115423907</v>
      </c>
      <c r="Q126" s="98">
        <v>6548.9029522560377</v>
      </c>
      <c r="R126" s="98">
        <v>6214.871488971221</v>
      </c>
      <c r="S126" s="98">
        <v>5994.3159537302126</v>
      </c>
      <c r="T126" s="98">
        <v>5875.7080504724545</v>
      </c>
      <c r="U126" s="98">
        <v>5368.4743164671027</v>
      </c>
      <c r="V126" s="98">
        <v>5133.8839885261305</v>
      </c>
      <c r="W126" s="98">
        <v>4907.9312901484964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47.997936086277768</v>
      </c>
      <c r="D127" s="98">
        <v>47.717067652217629</v>
      </c>
      <c r="E127" s="98">
        <v>46.616958325415574</v>
      </c>
      <c r="F127" s="98">
        <v>43.976682289496587</v>
      </c>
      <c r="G127" s="98">
        <v>40.017134536676259</v>
      </c>
      <c r="H127" s="98">
        <v>37.777679902649865</v>
      </c>
      <c r="I127" s="98">
        <v>39.006715658966108</v>
      </c>
      <c r="J127" s="98">
        <v>37.775325985758094</v>
      </c>
      <c r="K127" s="98">
        <v>32.69607746273968</v>
      </c>
      <c r="L127" s="98">
        <v>31.659510083305882</v>
      </c>
      <c r="M127" s="98">
        <v>33.101837651383953</v>
      </c>
      <c r="N127" s="98">
        <v>33.659182870839992</v>
      </c>
      <c r="O127" s="98">
        <v>29.557992586136454</v>
      </c>
      <c r="P127" s="98">
        <v>28.437106002403059</v>
      </c>
      <c r="Q127" s="98">
        <v>26.420526612158891</v>
      </c>
      <c r="R127" s="98">
        <v>24.951319442093027</v>
      </c>
      <c r="S127" s="98">
        <v>23.906835107634652</v>
      </c>
      <c r="T127" s="98">
        <v>23.364239046636236</v>
      </c>
      <c r="U127" s="98">
        <v>21.327394106825938</v>
      </c>
      <c r="V127" s="98">
        <v>20.063258185950342</v>
      </c>
      <c r="W127" s="98">
        <v>19.337321707740788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14.116111366457021</v>
      </c>
      <c r="D128" s="122">
        <f t="shared" si="48"/>
        <v>4.2507790224150472</v>
      </c>
      <c r="E128" s="122">
        <f t="shared" si="48"/>
        <v>15.272225758694422</v>
      </c>
      <c r="F128" s="122">
        <f t="shared" si="48"/>
        <v>7.7281314107074115</v>
      </c>
      <c r="G128" s="122">
        <f t="shared" si="48"/>
        <v>44.992507601554145</v>
      </c>
      <c r="H128" s="122">
        <f t="shared" si="48"/>
        <v>118.55102316814281</v>
      </c>
      <c r="I128" s="122">
        <f t="shared" si="48"/>
        <v>33.971860474271274</v>
      </c>
      <c r="J128" s="122">
        <f t="shared" si="48"/>
        <v>29.730191672624652</v>
      </c>
      <c r="K128" s="122">
        <f t="shared" si="48"/>
        <v>8.7504002851279488</v>
      </c>
      <c r="L128" s="122">
        <f t="shared" si="48"/>
        <v>43.437697883372479</v>
      </c>
      <c r="M128" s="122">
        <f t="shared" si="48"/>
        <v>6.1975794372539879</v>
      </c>
      <c r="N128" s="122">
        <f t="shared" si="48"/>
        <v>45.952280593659694</v>
      </c>
      <c r="O128" s="122">
        <f t="shared" si="48"/>
        <v>71.646910895880126</v>
      </c>
      <c r="P128" s="122">
        <f t="shared" si="48"/>
        <v>42.291840894305793</v>
      </c>
      <c r="Q128" s="122">
        <f t="shared" si="48"/>
        <v>33.678903087657702</v>
      </c>
      <c r="R128" s="122">
        <f t="shared" si="48"/>
        <v>43.512356785937499</v>
      </c>
      <c r="S128" s="122">
        <f t="shared" si="48"/>
        <v>41.324365095041443</v>
      </c>
      <c r="T128" s="122">
        <f t="shared" si="48"/>
        <v>66.407433178311095</v>
      </c>
      <c r="U128" s="122">
        <f t="shared" si="48"/>
        <v>135.09975027804884</v>
      </c>
      <c r="V128" s="122">
        <f t="shared" si="48"/>
        <v>231.27552888222442</v>
      </c>
      <c r="W128" s="122">
        <f t="shared" si="48"/>
        <v>153.07243115108085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14.116111366457021</v>
      </c>
      <c r="D129" s="98">
        <f>IF(RES_hhdet_in_tes!D129=0,0,RES_hhdet_in_tes!D129*1000*11630/RES_hhdet_in_new!D126)</f>
        <v>4.2507790224150472</v>
      </c>
      <c r="E129" s="98">
        <f>IF(RES_hhdet_in_tes!E129=0,0,RES_hhdet_in_tes!E129*1000*11630/RES_hhdet_in_new!E126)</f>
        <v>15.272225758694422</v>
      </c>
      <c r="F129" s="98">
        <f>IF(RES_hhdet_in_tes!F129=0,0,RES_hhdet_in_tes!F129*1000*11630/RES_hhdet_in_new!F126)</f>
        <v>7.7281314107074115</v>
      </c>
      <c r="G129" s="98">
        <f>IF(RES_hhdet_in_tes!G129=0,0,RES_hhdet_in_tes!G129*1000*11630/RES_hhdet_in_new!G126)</f>
        <v>44.992507601554145</v>
      </c>
      <c r="H129" s="98">
        <f>IF(RES_hhdet_in_tes!H129=0,0,RES_hhdet_in_tes!H129*1000*11630/RES_hhdet_in_new!H126)</f>
        <v>118.55102316814281</v>
      </c>
      <c r="I129" s="98">
        <f>IF(RES_hhdet_in_tes!I129=0,0,RES_hhdet_in_tes!I129*1000*11630/RES_hhdet_in_new!I126)</f>
        <v>33.971860474271274</v>
      </c>
      <c r="J129" s="98">
        <f>IF(RES_hhdet_in_tes!J129=0,0,RES_hhdet_in_tes!J129*1000*11630/RES_hhdet_in_new!J126)</f>
        <v>29.730191672624652</v>
      </c>
      <c r="K129" s="98">
        <f>IF(RES_hhdet_in_tes!K129=0,0,RES_hhdet_in_tes!K129*1000*11630/RES_hhdet_in_new!K126)</f>
        <v>8.7504002851279488</v>
      </c>
      <c r="L129" s="98">
        <f>IF(RES_hhdet_in_tes!L129=0,0,RES_hhdet_in_tes!L129*1000*11630/RES_hhdet_in_new!L126)</f>
        <v>43.437697883372479</v>
      </c>
      <c r="M129" s="98">
        <f>IF(RES_hhdet_in_tes!M129=0,0,RES_hhdet_in_tes!M129*1000*11630/RES_hhdet_in_new!M126)</f>
        <v>6.1975794372539879</v>
      </c>
      <c r="N129" s="98">
        <f>IF(RES_hhdet_in_tes!N129=0,0,RES_hhdet_in_tes!N129*1000*11630/RES_hhdet_in_new!N126)</f>
        <v>45.952280593659694</v>
      </c>
      <c r="O129" s="98">
        <f>IF(RES_hhdet_in_tes!O129=0,0,RES_hhdet_in_tes!O129*1000*11630/RES_hhdet_in_new!O126)</f>
        <v>71.646910895880126</v>
      </c>
      <c r="P129" s="98">
        <f>IF(RES_hhdet_in_tes!P129=0,0,RES_hhdet_in_tes!P129*1000*11630/RES_hhdet_in_new!P126)</f>
        <v>42.291840894305793</v>
      </c>
      <c r="Q129" s="98">
        <f>IF(RES_hhdet_in_tes!Q129=0,0,RES_hhdet_in_tes!Q129*1000*11630/RES_hhdet_in_new!Q126)</f>
        <v>33.678903087657702</v>
      </c>
      <c r="R129" s="98">
        <f>IF(RES_hhdet_in_tes!R129=0,0,RES_hhdet_in_tes!R129*1000*11630/RES_hhdet_in_new!R126)</f>
        <v>43.512356785937499</v>
      </c>
      <c r="S129" s="98">
        <f>IF(RES_hhdet_in_tes!S129=0,0,RES_hhdet_in_tes!S129*1000*11630/RES_hhdet_in_new!S126)</f>
        <v>41.324365095041443</v>
      </c>
      <c r="T129" s="98">
        <f>IF(RES_hhdet_in_tes!T129=0,0,RES_hhdet_in_tes!T129*1000*11630/RES_hhdet_in_new!T126)</f>
        <v>66.407433178311095</v>
      </c>
      <c r="U129" s="98">
        <f>IF(RES_hhdet_in_tes!U129=0,0,RES_hhdet_in_tes!U129*1000*11630/RES_hhdet_in_new!U126)</f>
        <v>135.09975027804884</v>
      </c>
      <c r="V129" s="98">
        <f>IF(RES_hhdet_in_tes!V129=0,0,RES_hhdet_in_tes!V129*1000*11630/RES_hhdet_in_new!V126)</f>
        <v>231.27552888222442</v>
      </c>
      <c r="W129" s="98">
        <f>IF(RES_hhdet_in_tes!W129=0,0,RES_hhdet_in_tes!W129*1000*11630/RES_hhdet_in_new!W126)</f>
        <v>153.07243115108085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1187.2729230074401</v>
      </c>
      <c r="D130" s="122">
        <v>1195.7876506649618</v>
      </c>
      <c r="E130" s="122">
        <v>1208.334194602377</v>
      </c>
      <c r="F130" s="122">
        <v>1265.3994548264552</v>
      </c>
      <c r="G130" s="122">
        <v>1316.7771323317495</v>
      </c>
      <c r="H130" s="122">
        <v>1376.1566749482954</v>
      </c>
      <c r="I130" s="122">
        <v>1403.194683292945</v>
      </c>
      <c r="J130" s="122">
        <v>1330.5660967856611</v>
      </c>
      <c r="K130" s="122">
        <v>1393.1789962902963</v>
      </c>
      <c r="L130" s="122">
        <v>1365.6081532157523</v>
      </c>
      <c r="M130" s="122">
        <v>1340.5106881982531</v>
      </c>
      <c r="N130" s="122">
        <v>1402.2169262936575</v>
      </c>
      <c r="O130" s="122">
        <v>1398.3198620164985</v>
      </c>
      <c r="P130" s="122">
        <v>1442.850687269435</v>
      </c>
      <c r="Q130" s="122">
        <v>1426.0863455267943</v>
      </c>
      <c r="R130" s="122">
        <v>1437.0132732379429</v>
      </c>
      <c r="S130" s="122">
        <v>1433.4031931501347</v>
      </c>
      <c r="T130" s="122">
        <v>1435.8798240901397</v>
      </c>
      <c r="U130" s="122">
        <v>1434.4828210738654</v>
      </c>
      <c r="V130" s="122">
        <v>1339.3862520791276</v>
      </c>
      <c r="W130" s="122">
        <v>1333.8076326942055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1187.2652895851791</v>
      </c>
      <c r="D135" s="101">
        <v>1195.7835471310077</v>
      </c>
      <c r="E135" s="101">
        <v>1208.3130194031155</v>
      </c>
      <c r="F135" s="101">
        <v>1265.3978549657188</v>
      </c>
      <c r="G135" s="101">
        <v>1316.7769337978004</v>
      </c>
      <c r="H135" s="101">
        <v>1376.1578486809781</v>
      </c>
      <c r="I135" s="101">
        <v>1403.1180761744672</v>
      </c>
      <c r="J135" s="101">
        <v>1330.4236091397836</v>
      </c>
      <c r="K135" s="101">
        <v>1392.6259318803757</v>
      </c>
      <c r="L135" s="101">
        <v>1365.4214126362119</v>
      </c>
      <c r="M135" s="101">
        <v>1340.386919834182</v>
      </c>
      <c r="N135" s="101">
        <v>1402.2044699193036</v>
      </c>
      <c r="O135" s="101">
        <v>1398.317724261726</v>
      </c>
      <c r="P135" s="101">
        <v>1442.7121425449945</v>
      </c>
      <c r="Q135" s="101">
        <v>1425.5921472044108</v>
      </c>
      <c r="R135" s="101">
        <v>1436.6101426507043</v>
      </c>
      <c r="S135" s="101">
        <v>1432.8806430646507</v>
      </c>
      <c r="T135" s="101">
        <v>1435.6714446080746</v>
      </c>
      <c r="U135" s="101">
        <v>1434.470189377332</v>
      </c>
      <c r="V135" s="101">
        <v>1339.5373355076376</v>
      </c>
      <c r="W135" s="101">
        <v>1333.9715635426101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1187.4780712307099</v>
      </c>
      <c r="D136" s="104">
        <v>1196.0263395566244</v>
      </c>
      <c r="E136" s="104">
        <v>1208.7841675866873</v>
      </c>
      <c r="F136" s="104">
        <v>1265.6914294108324</v>
      </c>
      <c r="G136" s="104">
        <v>1316.7993681340329</v>
      </c>
      <c r="H136" s="104">
        <v>1376.1169814430182</v>
      </c>
      <c r="I136" s="104">
        <v>1403.8538608240342</v>
      </c>
      <c r="J136" s="104">
        <v>1331.8447359236668</v>
      </c>
      <c r="K136" s="104">
        <v>1394.7460121184045</v>
      </c>
      <c r="L136" s="104">
        <v>1367.0446192122179</v>
      </c>
      <c r="M136" s="104">
        <v>1341.4992277294714</v>
      </c>
      <c r="N136" s="104">
        <v>1402.4607153345844</v>
      </c>
      <c r="O136" s="104">
        <v>1398.3324267792416</v>
      </c>
      <c r="P136" s="104">
        <v>1443.4741385294158</v>
      </c>
      <c r="Q136" s="104">
        <v>1427.630715284243</v>
      </c>
      <c r="R136" s="104">
        <v>1438.6624438221013</v>
      </c>
      <c r="S136" s="104">
        <v>1435.1740573287191</v>
      </c>
      <c r="T136" s="104">
        <v>1437.1395727771685</v>
      </c>
      <c r="U136" s="104">
        <v>1434.5747275555384</v>
      </c>
      <c r="V136" s="104">
        <v>1338.4256320709912</v>
      </c>
      <c r="W136" s="104">
        <v>1333.073222493352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502.68506164453805</v>
      </c>
      <c r="D137" s="98">
        <v>517.86357305172589</v>
      </c>
      <c r="E137" s="98">
        <v>532.39283583611916</v>
      </c>
      <c r="F137" s="98">
        <v>523.95316934690857</v>
      </c>
      <c r="G137" s="98">
        <v>556.55536498058234</v>
      </c>
      <c r="H137" s="98">
        <v>590.12423884222346</v>
      </c>
      <c r="I137" s="98">
        <v>635.43625044292003</v>
      </c>
      <c r="J137" s="98">
        <v>538.03273927896737</v>
      </c>
      <c r="K137" s="98">
        <v>578.33123344678177</v>
      </c>
      <c r="L137" s="98">
        <v>569.86032818008698</v>
      </c>
      <c r="M137" s="98">
        <v>544.52749545317693</v>
      </c>
      <c r="N137" s="98">
        <v>581.52844252863144</v>
      </c>
      <c r="O137" s="98">
        <v>491.12407178095941</v>
      </c>
      <c r="P137" s="98">
        <v>481.09710703504885</v>
      </c>
      <c r="Q137" s="98">
        <v>512.98821616153771</v>
      </c>
      <c r="R137" s="98">
        <v>621.34005827795318</v>
      </c>
      <c r="S137" s="98">
        <v>651.70482017087977</v>
      </c>
      <c r="T137" s="98">
        <v>615.52007330673655</v>
      </c>
      <c r="U137" s="98">
        <v>624.23421842510299</v>
      </c>
      <c r="V137" s="98">
        <v>508.93136839009452</v>
      </c>
      <c r="W137" s="98">
        <v>542.37596796757953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684.79300958617182</v>
      </c>
      <c r="D138" s="98">
        <v>678.16276650489863</v>
      </c>
      <c r="E138" s="98">
        <v>676.39133175056838</v>
      </c>
      <c r="F138" s="98">
        <v>741.73826006392369</v>
      </c>
      <c r="G138" s="98">
        <v>760.24400315345054</v>
      </c>
      <c r="H138" s="98">
        <v>785.99274260079483</v>
      </c>
      <c r="I138" s="98">
        <v>768.41761038111417</v>
      </c>
      <c r="J138" s="98">
        <v>793.81199664469955</v>
      </c>
      <c r="K138" s="98">
        <v>816.4147786716228</v>
      </c>
      <c r="L138" s="98">
        <v>797.18429103213089</v>
      </c>
      <c r="M138" s="98">
        <v>796.9717322762948</v>
      </c>
      <c r="N138" s="98">
        <v>820.93227280595306</v>
      </c>
      <c r="O138" s="98">
        <v>907.20835499828229</v>
      </c>
      <c r="P138" s="98">
        <v>962.37703149436732</v>
      </c>
      <c r="Q138" s="98">
        <v>914.64249912270554</v>
      </c>
      <c r="R138" s="98">
        <v>817.32238554414835</v>
      </c>
      <c r="S138" s="98">
        <v>783.46923715783919</v>
      </c>
      <c r="T138" s="98">
        <v>821.61949947043172</v>
      </c>
      <c r="U138" s="98">
        <v>810.34050913043529</v>
      </c>
      <c r="V138" s="98">
        <v>829.49426368089678</v>
      </c>
      <c r="W138" s="98">
        <v>790.69725452577256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229.24110315891565</v>
      </c>
      <c r="D139" s="122">
        <v>225.05498143910532</v>
      </c>
      <c r="E139" s="122">
        <v>244.50112212411028</v>
      </c>
      <c r="F139" s="122">
        <v>246.65918992674219</v>
      </c>
      <c r="G139" s="122">
        <v>256.90446841715476</v>
      </c>
      <c r="H139" s="122">
        <v>249.93491830670749</v>
      </c>
      <c r="I139" s="122">
        <v>245.31838875295676</v>
      </c>
      <c r="J139" s="122">
        <v>214.2826421302446</v>
      </c>
      <c r="K139" s="122">
        <v>222.60862847980422</v>
      </c>
      <c r="L139" s="122">
        <v>221.4036141538183</v>
      </c>
      <c r="M139" s="122">
        <v>209.26689225814056</v>
      </c>
      <c r="N139" s="122">
        <v>219.40854327264094</v>
      </c>
      <c r="O139" s="122">
        <v>221.26652937842559</v>
      </c>
      <c r="P139" s="122">
        <v>225.34779347117643</v>
      </c>
      <c r="Q139" s="122">
        <v>235.83440835801539</v>
      </c>
      <c r="R139" s="122">
        <v>236.6085732540304</v>
      </c>
      <c r="S139" s="122">
        <v>237.34086133470566</v>
      </c>
      <c r="T139" s="122">
        <v>237.30950142884905</v>
      </c>
      <c r="U139" s="122">
        <v>234.67785578957381</v>
      </c>
      <c r="V139" s="122">
        <v>245.61584509120149</v>
      </c>
      <c r="W139" s="122">
        <v>246.32313929155202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224.21145176141181</v>
      </c>
      <c r="D140" s="98">
        <v>223.06259700960379</v>
      </c>
      <c r="E140" s="98">
        <v>248.45967217292139</v>
      </c>
      <c r="F140" s="98">
        <v>247.36671658539262</v>
      </c>
      <c r="G140" s="98">
        <v>243.35995412788102</v>
      </c>
      <c r="H140" s="98">
        <v>253.33950819732183</v>
      </c>
      <c r="I140" s="98">
        <v>249.29366621613582</v>
      </c>
      <c r="J140" s="98">
        <v>211.47849071848867</v>
      </c>
      <c r="K140" s="98">
        <v>227.00623032067321</v>
      </c>
      <c r="L140" s="98">
        <v>217.86540315285873</v>
      </c>
      <c r="M140" s="98">
        <v>216.92997681763558</v>
      </c>
      <c r="N140" s="98">
        <v>218.91128972618279</v>
      </c>
      <c r="O140" s="98">
        <v>216.71354855405505</v>
      </c>
      <c r="P140" s="98">
        <v>236.05356687060242</v>
      </c>
      <c r="Q140" s="98">
        <v>226.9785651694431</v>
      </c>
      <c r="R140" s="98">
        <v>242.62921460884769</v>
      </c>
      <c r="S140" s="98">
        <v>238.52464229293543</v>
      </c>
      <c r="T140" s="98">
        <v>236.38355803105534</v>
      </c>
      <c r="U140" s="98">
        <v>245.41927198219852</v>
      </c>
      <c r="V140" s="98">
        <v>235.7975156655867</v>
      </c>
      <c r="W140" s="98">
        <v>246.36761501296706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229.47723702734308</v>
      </c>
      <c r="D141" s="33">
        <v>225.16764603482119</v>
      </c>
      <c r="E141" s="33">
        <v>244.29851916885613</v>
      </c>
      <c r="F141" s="33">
        <v>246.61841029223783</v>
      </c>
      <c r="G141" s="33">
        <v>257.70867395308039</v>
      </c>
      <c r="H141" s="33">
        <v>249.68696498134059</v>
      </c>
      <c r="I141" s="33">
        <v>244.97316728904912</v>
      </c>
      <c r="J141" s="33">
        <v>214.51498610436153</v>
      </c>
      <c r="K141" s="33">
        <v>222.22483777369197</v>
      </c>
      <c r="L141" s="33">
        <v>221.66414750543291</v>
      </c>
      <c r="M141" s="33">
        <v>208.67007881892758</v>
      </c>
      <c r="N141" s="33">
        <v>219.44565174625723</v>
      </c>
      <c r="O141" s="33">
        <v>221.61563972917602</v>
      </c>
      <c r="P141" s="33">
        <v>224.42260317739888</v>
      </c>
      <c r="Q141" s="33">
        <v>236.50822251366765</v>
      </c>
      <c r="R141" s="33">
        <v>236.10361623717478</v>
      </c>
      <c r="S141" s="33">
        <v>237.2435642696457</v>
      </c>
      <c r="T141" s="33">
        <v>237.37564024297711</v>
      </c>
      <c r="U141" s="33">
        <v>233.96176137673217</v>
      </c>
      <c r="V141" s="33">
        <v>246.07445071193089</v>
      </c>
      <c r="W141" s="33">
        <v>246.32062395512236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11224.907465298147</v>
      </c>
      <c r="D143" s="117">
        <f t="shared" si="49"/>
        <v>11470.665587764654</v>
      </c>
      <c r="E143" s="117">
        <f t="shared" si="49"/>
        <v>11280.00866480385</v>
      </c>
      <c r="F143" s="117">
        <f t="shared" si="49"/>
        <v>11728.994507878533</v>
      </c>
      <c r="G143" s="117">
        <f t="shared" si="49"/>
        <v>11508.397374981791</v>
      </c>
      <c r="H143" s="117">
        <f t="shared" si="49"/>
        <v>10156.478559105572</v>
      </c>
      <c r="I143" s="117">
        <f t="shared" si="49"/>
        <v>9490.1713321513744</v>
      </c>
      <c r="J143" s="117">
        <f t="shared" si="49"/>
        <v>10292.805845204568</v>
      </c>
      <c r="K143" s="117">
        <f t="shared" si="49"/>
        <v>9594.3920685895446</v>
      </c>
      <c r="L143" s="117">
        <f t="shared" si="49"/>
        <v>10486.304846510307</v>
      </c>
      <c r="M143" s="117">
        <f t="shared" si="49"/>
        <v>9158.475955713946</v>
      </c>
      <c r="N143" s="117">
        <f t="shared" si="49"/>
        <v>9333.4360218042166</v>
      </c>
      <c r="O143" s="117">
        <f t="shared" si="49"/>
        <v>9102.7846399354148</v>
      </c>
      <c r="P143" s="117">
        <f t="shared" si="49"/>
        <v>8526.6319122628229</v>
      </c>
      <c r="Q143" s="117">
        <f t="shared" si="49"/>
        <v>8629.460948535605</v>
      </c>
      <c r="R143" s="117">
        <f t="shared" ref="R143:V143" si="50">R144+R146+R148+R157</f>
        <v>8729.5934430127836</v>
      </c>
      <c r="S143" s="117">
        <f t="shared" si="50"/>
        <v>8270.2206115525187</v>
      </c>
      <c r="T143" s="117">
        <f t="shared" si="50"/>
        <v>7960.1613293774271</v>
      </c>
      <c r="U143" s="117">
        <f t="shared" si="50"/>
        <v>7511.2855963184302</v>
      </c>
      <c r="V143" s="117">
        <f t="shared" si="50"/>
        <v>7012.4113986328312</v>
      </c>
      <c r="W143" s="117">
        <f t="shared" ref="W143" si="51">W144+W146+W148+W157</f>
        <v>7563.5107603357765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9771.1843962213079</v>
      </c>
      <c r="D144" s="122">
        <f t="shared" si="52"/>
        <v>10006.555331861575</v>
      </c>
      <c r="E144" s="122">
        <f t="shared" si="52"/>
        <v>9703.4148475972688</v>
      </c>
      <c r="F144" s="122">
        <f t="shared" si="52"/>
        <v>10156.566708939261</v>
      </c>
      <c r="G144" s="122">
        <f t="shared" si="52"/>
        <v>9855.6628447091971</v>
      </c>
      <c r="H144" s="122">
        <f t="shared" si="52"/>
        <v>8334.9952206728376</v>
      </c>
      <c r="I144" s="122">
        <f t="shared" si="52"/>
        <v>7749.7938699717906</v>
      </c>
      <c r="J144" s="122">
        <f t="shared" si="52"/>
        <v>8637.5866633451624</v>
      </c>
      <c r="K144" s="122">
        <f t="shared" si="52"/>
        <v>7891.6904958452424</v>
      </c>
      <c r="L144" s="122">
        <f t="shared" si="52"/>
        <v>8705.8885402491906</v>
      </c>
      <c r="M144" s="122">
        <f t="shared" si="52"/>
        <v>7530.2597483017889</v>
      </c>
      <c r="N144" s="122">
        <f t="shared" si="52"/>
        <v>7550.8905173176472</v>
      </c>
      <c r="O144" s="122">
        <f t="shared" si="52"/>
        <v>7301.3692263871808</v>
      </c>
      <c r="P144" s="122">
        <f t="shared" si="52"/>
        <v>6696.1617627772976</v>
      </c>
      <c r="Q144" s="122">
        <f t="shared" si="52"/>
        <v>6733.3267850591365</v>
      </c>
      <c r="R144" s="122">
        <f t="shared" si="52"/>
        <v>6828.0821655263708</v>
      </c>
      <c r="S144" s="122">
        <f t="shared" si="52"/>
        <v>6375.4763307555331</v>
      </c>
      <c r="T144" s="122">
        <f t="shared" si="52"/>
        <v>6064.7755058470329</v>
      </c>
      <c r="U144" s="122">
        <f t="shared" si="52"/>
        <v>5608.4313598948038</v>
      </c>
      <c r="V144" s="122">
        <f t="shared" si="52"/>
        <v>5069.3896573150723</v>
      </c>
      <c r="W144" s="122">
        <f t="shared" si="52"/>
        <v>5642.6093059812783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9771.1843962213079</v>
      </c>
      <c r="D145" s="98">
        <v>10006.555331861575</v>
      </c>
      <c r="E145" s="98">
        <v>9703.4148475972688</v>
      </c>
      <c r="F145" s="98">
        <v>10156.566708939261</v>
      </c>
      <c r="G145" s="98">
        <v>9855.6628447091971</v>
      </c>
      <c r="H145" s="98">
        <v>8334.9952206728376</v>
      </c>
      <c r="I145" s="98">
        <v>7749.7938699717906</v>
      </c>
      <c r="J145" s="98">
        <v>8637.5866633451624</v>
      </c>
      <c r="K145" s="98">
        <v>7891.6904958452424</v>
      </c>
      <c r="L145" s="98">
        <v>8705.8885402491906</v>
      </c>
      <c r="M145" s="98">
        <v>7530.2597483017889</v>
      </c>
      <c r="N145" s="98">
        <v>7550.8905173176472</v>
      </c>
      <c r="O145" s="98">
        <v>7301.3692263871808</v>
      </c>
      <c r="P145" s="98">
        <v>6696.1617627772976</v>
      </c>
      <c r="Q145" s="98">
        <v>6733.3267850591365</v>
      </c>
      <c r="R145" s="98">
        <v>6828.0821655263708</v>
      </c>
      <c r="S145" s="98">
        <v>6375.4763307555331</v>
      </c>
      <c r="T145" s="98">
        <v>6064.7755058470329</v>
      </c>
      <c r="U145" s="98">
        <v>5608.4313598948038</v>
      </c>
      <c r="V145" s="98">
        <v>5069.3896573150723</v>
      </c>
      <c r="W145" s="98">
        <v>5642.6093059812783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37.36371317174973</v>
      </c>
      <c r="D146" s="122">
        <f t="shared" si="53"/>
        <v>43.844884686734282</v>
      </c>
      <c r="E146" s="122">
        <f t="shared" si="53"/>
        <v>131.0912614065038</v>
      </c>
      <c r="F146" s="122">
        <f t="shared" si="53"/>
        <v>61.538659319018258</v>
      </c>
      <c r="G146" s="122">
        <f t="shared" si="53"/>
        <v>81.206558080132623</v>
      </c>
      <c r="H146" s="122">
        <f t="shared" si="53"/>
        <v>192.89723671705329</v>
      </c>
      <c r="I146" s="122">
        <f t="shared" si="53"/>
        <v>91.874372926467032</v>
      </c>
      <c r="J146" s="122">
        <f t="shared" si="53"/>
        <v>111.54939881082336</v>
      </c>
      <c r="K146" s="122">
        <f t="shared" si="53"/>
        <v>84.601175451302893</v>
      </c>
      <c r="L146" s="122">
        <f t="shared" si="53"/>
        <v>190.05010077583665</v>
      </c>
      <c r="M146" s="122">
        <f t="shared" si="53"/>
        <v>72.191162295473262</v>
      </c>
      <c r="N146" s="122">
        <f t="shared" si="53"/>
        <v>162.88917031216516</v>
      </c>
      <c r="O146" s="122">
        <f t="shared" si="53"/>
        <v>183.89767491074716</v>
      </c>
      <c r="P146" s="122">
        <f t="shared" si="53"/>
        <v>156.63194023301168</v>
      </c>
      <c r="Q146" s="122">
        <f t="shared" si="53"/>
        <v>239.25253081515288</v>
      </c>
      <c r="R146" s="122">
        <f t="shared" si="53"/>
        <v>222.36289102705928</v>
      </c>
      <c r="S146" s="122">
        <f t="shared" si="53"/>
        <v>222.97940581883904</v>
      </c>
      <c r="T146" s="122">
        <f t="shared" si="53"/>
        <v>227.29456942655668</v>
      </c>
      <c r="U146" s="122">
        <f t="shared" si="53"/>
        <v>234.254623842543</v>
      </c>
      <c r="V146" s="122">
        <f t="shared" si="53"/>
        <v>359.10552698099639</v>
      </c>
      <c r="W146" s="122">
        <f t="shared" si="53"/>
        <v>338.8823542576543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37.36371317174973</v>
      </c>
      <c r="D147" s="98">
        <f>IF(RES_hhdet_in_tes!D147=0,0,RES_hhdet_in_tes!D147*1000*11630/RES_hhdet_in_new!D145)</f>
        <v>43.844884686734282</v>
      </c>
      <c r="E147" s="98">
        <f>IF(RES_hhdet_in_tes!E147=0,0,RES_hhdet_in_tes!E147*1000*11630/RES_hhdet_in_new!E145)</f>
        <v>131.0912614065038</v>
      </c>
      <c r="F147" s="98">
        <f>IF(RES_hhdet_in_tes!F147=0,0,RES_hhdet_in_tes!F147*1000*11630/RES_hhdet_in_new!F145)</f>
        <v>61.538659319018258</v>
      </c>
      <c r="G147" s="98">
        <f>IF(RES_hhdet_in_tes!G147=0,0,RES_hhdet_in_tes!G147*1000*11630/RES_hhdet_in_new!G145)</f>
        <v>81.206558080132623</v>
      </c>
      <c r="H147" s="98">
        <f>IF(RES_hhdet_in_tes!H147=0,0,RES_hhdet_in_tes!H147*1000*11630/RES_hhdet_in_new!H145)</f>
        <v>192.89723671705329</v>
      </c>
      <c r="I147" s="98">
        <f>IF(RES_hhdet_in_tes!I147=0,0,RES_hhdet_in_tes!I147*1000*11630/RES_hhdet_in_new!I145)</f>
        <v>91.874372926467032</v>
      </c>
      <c r="J147" s="98">
        <f>IF(RES_hhdet_in_tes!J147=0,0,RES_hhdet_in_tes!J147*1000*11630/RES_hhdet_in_new!J145)</f>
        <v>111.54939881082336</v>
      </c>
      <c r="K147" s="98">
        <f>IF(RES_hhdet_in_tes!K147=0,0,RES_hhdet_in_tes!K147*1000*11630/RES_hhdet_in_new!K145)</f>
        <v>84.601175451302893</v>
      </c>
      <c r="L147" s="98">
        <f>IF(RES_hhdet_in_tes!L147=0,0,RES_hhdet_in_tes!L147*1000*11630/RES_hhdet_in_new!L145)</f>
        <v>190.05010077583665</v>
      </c>
      <c r="M147" s="98">
        <f>IF(RES_hhdet_in_tes!M147=0,0,RES_hhdet_in_tes!M147*1000*11630/RES_hhdet_in_new!M145)</f>
        <v>72.191162295473262</v>
      </c>
      <c r="N147" s="98">
        <f>IF(RES_hhdet_in_tes!N147=0,0,RES_hhdet_in_tes!N147*1000*11630/RES_hhdet_in_new!N145)</f>
        <v>162.88917031216516</v>
      </c>
      <c r="O147" s="98">
        <f>IF(RES_hhdet_in_tes!O147=0,0,RES_hhdet_in_tes!O147*1000*11630/RES_hhdet_in_new!O145)</f>
        <v>183.89767491074716</v>
      </c>
      <c r="P147" s="98">
        <f>IF(RES_hhdet_in_tes!P147=0,0,RES_hhdet_in_tes!P147*1000*11630/RES_hhdet_in_new!P145)</f>
        <v>156.63194023301168</v>
      </c>
      <c r="Q147" s="98">
        <f>IF(RES_hhdet_in_tes!Q147=0,0,RES_hhdet_in_tes!Q147*1000*11630/RES_hhdet_in_new!Q145)</f>
        <v>239.25253081515288</v>
      </c>
      <c r="R147" s="98">
        <f>IF(RES_hhdet_in_tes!R147=0,0,RES_hhdet_in_tes!R147*1000*11630/RES_hhdet_in_new!R145)</f>
        <v>222.36289102705928</v>
      </c>
      <c r="S147" s="98">
        <f>IF(RES_hhdet_in_tes!S147=0,0,RES_hhdet_in_tes!S147*1000*11630/RES_hhdet_in_new!S145)</f>
        <v>222.97940581883904</v>
      </c>
      <c r="T147" s="98">
        <f>IF(RES_hhdet_in_tes!T147=0,0,RES_hhdet_in_tes!T147*1000*11630/RES_hhdet_in_new!T145)</f>
        <v>227.29456942655668</v>
      </c>
      <c r="U147" s="98">
        <f>IF(RES_hhdet_in_tes!U147=0,0,RES_hhdet_in_tes!U147*1000*11630/RES_hhdet_in_new!U145)</f>
        <v>234.254623842543</v>
      </c>
      <c r="V147" s="98">
        <f>IF(RES_hhdet_in_tes!V147=0,0,RES_hhdet_in_tes!V147*1000*11630/RES_hhdet_in_new!V145)</f>
        <v>359.10552698099639</v>
      </c>
      <c r="W147" s="98">
        <f>IF(RES_hhdet_in_tes!W147=0,0,RES_hhdet_in_tes!W147*1000*11630/RES_hhdet_in_new!W145)</f>
        <v>338.8823542576543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1187.1269179949566</v>
      </c>
      <c r="D148" s="122">
        <v>1195.2104766704936</v>
      </c>
      <c r="E148" s="122">
        <v>1200.9952176618592</v>
      </c>
      <c r="F148" s="122">
        <v>1264.229779386859</v>
      </c>
      <c r="G148" s="122">
        <v>1314.6427406040198</v>
      </c>
      <c r="H148" s="122">
        <v>1378.6484720038311</v>
      </c>
      <c r="I148" s="122">
        <v>1403.1793651491189</v>
      </c>
      <c r="J148" s="122">
        <v>1329.3878538759504</v>
      </c>
      <c r="K148" s="122">
        <v>1395.486176653206</v>
      </c>
      <c r="L148" s="122">
        <v>1368.9611480019319</v>
      </c>
      <c r="M148" s="122">
        <v>1346.762229431404</v>
      </c>
      <c r="N148" s="122">
        <v>1400.247999445251</v>
      </c>
      <c r="O148" s="122">
        <v>1396.2446714381072</v>
      </c>
      <c r="P148" s="122">
        <v>1448.4840132996865</v>
      </c>
      <c r="Q148" s="122">
        <v>1421.0770082732847</v>
      </c>
      <c r="R148" s="122">
        <v>1442.5401561641013</v>
      </c>
      <c r="S148" s="122">
        <v>1434.4253146765334</v>
      </c>
      <c r="T148" s="122">
        <v>1430.781970236877</v>
      </c>
      <c r="U148" s="122">
        <v>1433.9181724539826</v>
      </c>
      <c r="V148" s="122">
        <v>1338.302205095036</v>
      </c>
      <c r="W148" s="122">
        <v>1335.6959039996073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1185.5766059987702</v>
      </c>
      <c r="D149" s="98">
        <v>1189.8721241813976</v>
      </c>
      <c r="E149" s="98">
        <v>1173.7539238181248</v>
      </c>
      <c r="F149" s="98">
        <v>1261.7211508867861</v>
      </c>
      <c r="G149" s="98">
        <v>1306.5049934005485</v>
      </c>
      <c r="H149" s="98">
        <v>1397.9423536723125</v>
      </c>
      <c r="I149" s="98">
        <v>1402.9537839190218</v>
      </c>
      <c r="J149" s="98">
        <v>1310.6025028750305</v>
      </c>
      <c r="K149" s="98">
        <v>1417.689224339797</v>
      </c>
      <c r="L149" s="98">
        <v>1395.9757704182189</v>
      </c>
      <c r="M149" s="98">
        <v>1380.0435675366568</v>
      </c>
      <c r="N149" s="98">
        <v>1388.034672821148</v>
      </c>
      <c r="O149" s="98">
        <v>1379.6860483947962</v>
      </c>
      <c r="P149" s="98">
        <v>1494.5214633950975</v>
      </c>
      <c r="Q149" s="98">
        <v>1368.4083811899704</v>
      </c>
      <c r="R149" s="98">
        <v>1497.7420498264585</v>
      </c>
      <c r="S149" s="98">
        <v>1443.9993791081943</v>
      </c>
      <c r="T149" s="98">
        <v>1388.9221405741387</v>
      </c>
      <c r="U149" s="98">
        <v>1429.4691253895658</v>
      </c>
      <c r="V149" s="98">
        <v>1328.7475592959795</v>
      </c>
      <c r="W149" s="98">
        <v>1356.7309628481191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1381.714938116075</v>
      </c>
      <c r="N150" s="98">
        <v>0</v>
      </c>
      <c r="O150" s="98">
        <v>1380.7005369014744</v>
      </c>
      <c r="P150" s="98">
        <v>1496.2049227143236</v>
      </c>
      <c r="Q150" s="98">
        <v>1369.6043318368686</v>
      </c>
      <c r="R150" s="98">
        <v>1499.5823182448335</v>
      </c>
      <c r="S150" s="98">
        <v>1445.9223258282771</v>
      </c>
      <c r="T150" s="98">
        <v>1391.0460689614797</v>
      </c>
      <c r="U150" s="98">
        <v>1430.6995239755979</v>
      </c>
      <c r="V150" s="98">
        <v>1328.85321957463</v>
      </c>
      <c r="W150" s="98">
        <v>1359.684803572766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560.75012758092021</v>
      </c>
      <c r="N151" s="101">
        <v>0</v>
      </c>
      <c r="O151" s="101">
        <v>484.4692252736329</v>
      </c>
      <c r="P151" s="101">
        <v>498.31806403610926</v>
      </c>
      <c r="Q151" s="101">
        <v>491.18437318528549</v>
      </c>
      <c r="R151" s="101">
        <v>647.40623894771238</v>
      </c>
      <c r="S151" s="101">
        <v>655.97595232196386</v>
      </c>
      <c r="T151" s="101">
        <v>594.66372037176313</v>
      </c>
      <c r="U151" s="101">
        <v>621.94733044915881</v>
      </c>
      <c r="V151" s="101">
        <v>504.49002283021395</v>
      </c>
      <c r="W151" s="101">
        <v>552.39879945684845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820.96481053515458</v>
      </c>
      <c r="N152" s="104">
        <v>0</v>
      </c>
      <c r="O152" s="104">
        <v>896.23131162784136</v>
      </c>
      <c r="P152" s="104">
        <v>997.88685867821448</v>
      </c>
      <c r="Q152" s="104">
        <v>878.41995865158322</v>
      </c>
      <c r="R152" s="104">
        <v>852.17607929712119</v>
      </c>
      <c r="S152" s="104">
        <v>789.94637350631308</v>
      </c>
      <c r="T152" s="104">
        <v>796.38234858971668</v>
      </c>
      <c r="U152" s="104">
        <v>808.7521935264391</v>
      </c>
      <c r="V152" s="104">
        <v>824.36319674441597</v>
      </c>
      <c r="W152" s="104">
        <v>807.28600411591742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1187.2652895851791</v>
      </c>
      <c r="D153" s="101">
        <v>1195.7835471310077</v>
      </c>
      <c r="E153" s="101">
        <v>1208.3130194031157</v>
      </c>
      <c r="F153" s="101">
        <v>1265.3978549657188</v>
      </c>
      <c r="G153" s="101">
        <v>1316.7769337978007</v>
      </c>
      <c r="H153" s="101">
        <v>1376.1578486809781</v>
      </c>
      <c r="I153" s="101">
        <v>1403.1180761744672</v>
      </c>
      <c r="J153" s="101">
        <v>1330.4236091397834</v>
      </c>
      <c r="K153" s="101">
        <v>1392.6259318803759</v>
      </c>
      <c r="L153" s="101">
        <v>1365.4214126362117</v>
      </c>
      <c r="M153" s="101">
        <v>1340.3869198341818</v>
      </c>
      <c r="N153" s="101">
        <v>1402.2044699193032</v>
      </c>
      <c r="O153" s="101">
        <v>1398.3177242617255</v>
      </c>
      <c r="P153" s="101">
        <v>1442.7121425449943</v>
      </c>
      <c r="Q153" s="101">
        <v>1425.592147204411</v>
      </c>
      <c r="R153" s="101">
        <v>1436.6101426507041</v>
      </c>
      <c r="S153" s="101">
        <v>1432.8806430646505</v>
      </c>
      <c r="T153" s="101">
        <v>1435.6714446080746</v>
      </c>
      <c r="U153" s="101">
        <v>1434.470189377332</v>
      </c>
      <c r="V153" s="101">
        <v>1339.5373355076374</v>
      </c>
      <c r="W153" s="101">
        <v>1333.9715635426105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1187.4780712307099</v>
      </c>
      <c r="D154" s="104">
        <v>1196.0263395566246</v>
      </c>
      <c r="E154" s="104">
        <v>1208.7841675866873</v>
      </c>
      <c r="F154" s="104">
        <v>1265.6914294108321</v>
      </c>
      <c r="G154" s="104">
        <v>1316.7993681340329</v>
      </c>
      <c r="H154" s="104">
        <v>1376.1169814430179</v>
      </c>
      <c r="I154" s="104">
        <v>1403.8538608240344</v>
      </c>
      <c r="J154" s="104">
        <v>1331.844735923667</v>
      </c>
      <c r="K154" s="104">
        <v>1394.7460121184045</v>
      </c>
      <c r="L154" s="104">
        <v>1367.0446192122181</v>
      </c>
      <c r="M154" s="104">
        <v>1341.4992277294718</v>
      </c>
      <c r="N154" s="104">
        <v>1402.4607153345844</v>
      </c>
      <c r="O154" s="104">
        <v>1398.3324267792414</v>
      </c>
      <c r="P154" s="104">
        <v>1443.4741385294162</v>
      </c>
      <c r="Q154" s="104">
        <v>1427.630715284243</v>
      </c>
      <c r="R154" s="104">
        <v>1438.6624438221013</v>
      </c>
      <c r="S154" s="104">
        <v>1435.1740573287191</v>
      </c>
      <c r="T154" s="104">
        <v>1437.1395727771683</v>
      </c>
      <c r="U154" s="104">
        <v>1434.5747275555389</v>
      </c>
      <c r="V154" s="104">
        <v>1338.4256320709912</v>
      </c>
      <c r="W154" s="104">
        <v>1333.073222493352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502.685061644538</v>
      </c>
      <c r="D155" s="98">
        <v>517.86357305172601</v>
      </c>
      <c r="E155" s="98">
        <v>532.39283583611916</v>
      </c>
      <c r="F155" s="98">
        <v>523.95316934690857</v>
      </c>
      <c r="G155" s="98">
        <v>556.55536498058234</v>
      </c>
      <c r="H155" s="98">
        <v>590.12423884222324</v>
      </c>
      <c r="I155" s="98">
        <v>635.43625044292003</v>
      </c>
      <c r="J155" s="98">
        <v>538.03273927896748</v>
      </c>
      <c r="K155" s="98">
        <v>578.33123344678177</v>
      </c>
      <c r="L155" s="98">
        <v>569.86032818008709</v>
      </c>
      <c r="M155" s="98">
        <v>544.52749545317704</v>
      </c>
      <c r="N155" s="98">
        <v>581.52844252863133</v>
      </c>
      <c r="O155" s="98">
        <v>491.12407178095958</v>
      </c>
      <c r="P155" s="98">
        <v>481.09710703504874</v>
      </c>
      <c r="Q155" s="98">
        <v>512.98821616153771</v>
      </c>
      <c r="R155" s="98">
        <v>621.34005827795295</v>
      </c>
      <c r="S155" s="98">
        <v>651.70482017087977</v>
      </c>
      <c r="T155" s="98">
        <v>615.52007330673644</v>
      </c>
      <c r="U155" s="98">
        <v>624.23421842510311</v>
      </c>
      <c r="V155" s="98">
        <v>508.93136839009463</v>
      </c>
      <c r="W155" s="98">
        <v>542.37596796757953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684.79300958617193</v>
      </c>
      <c r="D156" s="98">
        <v>678.16276650489874</v>
      </c>
      <c r="E156" s="98">
        <v>676.39133175056838</v>
      </c>
      <c r="F156" s="98">
        <v>741.73826006392346</v>
      </c>
      <c r="G156" s="98">
        <v>760.24400315345065</v>
      </c>
      <c r="H156" s="98">
        <v>785.99274260079471</v>
      </c>
      <c r="I156" s="98">
        <v>768.41761038111417</v>
      </c>
      <c r="J156" s="98">
        <v>793.81199664469943</v>
      </c>
      <c r="K156" s="98">
        <v>816.4147786716228</v>
      </c>
      <c r="L156" s="98">
        <v>797.184291032131</v>
      </c>
      <c r="M156" s="98">
        <v>796.97173227629469</v>
      </c>
      <c r="N156" s="98">
        <v>820.93227280595318</v>
      </c>
      <c r="O156" s="98">
        <v>907.20835499828206</v>
      </c>
      <c r="P156" s="98">
        <v>962.37703149436709</v>
      </c>
      <c r="Q156" s="98">
        <v>914.64249912270566</v>
      </c>
      <c r="R156" s="98">
        <v>817.32238554414823</v>
      </c>
      <c r="S156" s="98">
        <v>783.46923715783942</v>
      </c>
      <c r="T156" s="98">
        <v>821.61949947043183</v>
      </c>
      <c r="U156" s="98">
        <v>810.34050913043563</v>
      </c>
      <c r="V156" s="98">
        <v>829.49426368089678</v>
      </c>
      <c r="W156" s="98">
        <v>790.69725452577245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229.23243791013354</v>
      </c>
      <c r="D157" s="122">
        <v>225.05489454585043</v>
      </c>
      <c r="E157" s="122">
        <v>244.50733813821853</v>
      </c>
      <c r="F157" s="122">
        <v>246.65936023339552</v>
      </c>
      <c r="G157" s="122">
        <v>256.88523158844157</v>
      </c>
      <c r="H157" s="122">
        <v>249.93762971184907</v>
      </c>
      <c r="I157" s="122">
        <v>245.32372410399711</v>
      </c>
      <c r="J157" s="122">
        <v>214.28192917263161</v>
      </c>
      <c r="K157" s="122">
        <v>222.61422063979344</v>
      </c>
      <c r="L157" s="122">
        <v>221.40505748334868</v>
      </c>
      <c r="M157" s="122">
        <v>209.26281568528</v>
      </c>
      <c r="N157" s="122">
        <v>219.40833472915284</v>
      </c>
      <c r="O157" s="122">
        <v>221.27306719937866</v>
      </c>
      <c r="P157" s="122">
        <v>225.35419595282573</v>
      </c>
      <c r="Q157" s="122">
        <v>235.80462438803033</v>
      </c>
      <c r="R157" s="122">
        <v>236.60823029525199</v>
      </c>
      <c r="S157" s="122">
        <v>237.33956030161369</v>
      </c>
      <c r="T157" s="122">
        <v>237.30928386696044</v>
      </c>
      <c r="U157" s="122">
        <v>234.68144012710007</v>
      </c>
      <c r="V157" s="122">
        <v>245.61400924172645</v>
      </c>
      <c r="W157" s="122">
        <v>246.32319609723592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224.21145176141178</v>
      </c>
      <c r="D158" s="98">
        <v>223.06259700960376</v>
      </c>
      <c r="E158" s="98">
        <v>248.45967217292139</v>
      </c>
      <c r="F158" s="98">
        <v>247.36671658539265</v>
      </c>
      <c r="G158" s="98">
        <v>243.359954127881</v>
      </c>
      <c r="H158" s="98">
        <v>253.33950819732181</v>
      </c>
      <c r="I158" s="98">
        <v>249.29366621613585</v>
      </c>
      <c r="J158" s="98">
        <v>211.4784907184887</v>
      </c>
      <c r="K158" s="98">
        <v>227.00623032067324</v>
      </c>
      <c r="L158" s="98">
        <v>217.86540315285882</v>
      </c>
      <c r="M158" s="98">
        <v>216.92997681763561</v>
      </c>
      <c r="N158" s="98">
        <v>218.91128972618279</v>
      </c>
      <c r="O158" s="98">
        <v>216.71354855405505</v>
      </c>
      <c r="P158" s="98">
        <v>236.05356687060237</v>
      </c>
      <c r="Q158" s="98">
        <v>226.97856516944313</v>
      </c>
      <c r="R158" s="98">
        <v>242.62921460884772</v>
      </c>
      <c r="S158" s="98">
        <v>238.52464229293543</v>
      </c>
      <c r="T158" s="98">
        <v>236.38355803105534</v>
      </c>
      <c r="U158" s="98">
        <v>245.4192719821985</v>
      </c>
      <c r="V158" s="98">
        <v>235.79751566558664</v>
      </c>
      <c r="W158" s="98">
        <v>246.36761501296709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229.47723702734302</v>
      </c>
      <c r="D159" s="33">
        <v>225.16764603482119</v>
      </c>
      <c r="E159" s="33">
        <v>244.29851916885613</v>
      </c>
      <c r="F159" s="33">
        <v>246.61841029223788</v>
      </c>
      <c r="G159" s="33">
        <v>257.70867395308039</v>
      </c>
      <c r="H159" s="33">
        <v>249.68696498134057</v>
      </c>
      <c r="I159" s="33">
        <v>244.97316728904906</v>
      </c>
      <c r="J159" s="33">
        <v>214.51498610436158</v>
      </c>
      <c r="K159" s="33">
        <v>222.22483777369197</v>
      </c>
      <c r="L159" s="33">
        <v>221.66414750543302</v>
      </c>
      <c r="M159" s="33">
        <v>208.67007881892755</v>
      </c>
      <c r="N159" s="33">
        <v>219.44565174625723</v>
      </c>
      <c r="O159" s="33">
        <v>221.61563972917605</v>
      </c>
      <c r="P159" s="33">
        <v>224.42260317739886</v>
      </c>
      <c r="Q159" s="33">
        <v>236.50822251366768</v>
      </c>
      <c r="R159" s="33">
        <v>236.10361623717472</v>
      </c>
      <c r="S159" s="33">
        <v>237.24356426964573</v>
      </c>
      <c r="T159" s="33">
        <v>237.37564024297714</v>
      </c>
      <c r="U159" s="33">
        <v>233.96176137673214</v>
      </c>
      <c r="V159" s="33">
        <v>246.07445071193089</v>
      </c>
      <c r="W159" s="33">
        <v>246.32062395512236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12173.732299313935</v>
      </c>
      <c r="D161" s="117">
        <f t="shared" si="54"/>
        <v>14152.190379542217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7994.4656887223646</v>
      </c>
      <c r="J161" s="117">
        <f t="shared" si="54"/>
        <v>11844.461396121631</v>
      </c>
      <c r="K161" s="117">
        <f t="shared" si="54"/>
        <v>9613.0365294773019</v>
      </c>
      <c r="L161" s="117">
        <f t="shared" si="54"/>
        <v>11366.013101378805</v>
      </c>
      <c r="M161" s="117">
        <f t="shared" si="54"/>
        <v>8566.5692656853716</v>
      </c>
      <c r="N161" s="117">
        <f t="shared" si="54"/>
        <v>9882.2488314385482</v>
      </c>
      <c r="O161" s="117">
        <f t="shared" si="54"/>
        <v>11040.377247555287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6772.7305247732502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10719.954128931615</v>
      </c>
      <c r="D162" s="122">
        <f t="shared" si="57"/>
        <v>12709.950763416551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6254.0807593884629</v>
      </c>
      <c r="J162" s="122">
        <f t="shared" si="57"/>
        <v>10190.189697528396</v>
      </c>
      <c r="K162" s="122">
        <f t="shared" si="57"/>
        <v>7952.7152311292239</v>
      </c>
      <c r="L162" s="122">
        <f t="shared" si="57"/>
        <v>9587.561028314678</v>
      </c>
      <c r="M162" s="122">
        <f t="shared" si="57"/>
        <v>6974.2481275503833</v>
      </c>
      <c r="N162" s="122">
        <f t="shared" si="57"/>
        <v>8101.7897025701841</v>
      </c>
      <c r="O162" s="122">
        <f t="shared" si="57"/>
        <v>9242.7636839227853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4857.361816921587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10719.954128931615</v>
      </c>
      <c r="D163" s="33">
        <v>12709.950763416551</v>
      </c>
      <c r="E163" s="33">
        <v>0</v>
      </c>
      <c r="F163" s="33">
        <v>0</v>
      </c>
      <c r="G163" s="33">
        <v>0</v>
      </c>
      <c r="H163" s="33">
        <v>0</v>
      </c>
      <c r="I163" s="33">
        <v>6254.0807593884629</v>
      </c>
      <c r="J163" s="33">
        <v>10190.189697528396</v>
      </c>
      <c r="K163" s="33">
        <v>7952.7152311292239</v>
      </c>
      <c r="L163" s="33">
        <v>9587.561028314678</v>
      </c>
      <c r="M163" s="33">
        <v>6974.2481275503833</v>
      </c>
      <c r="N163" s="33">
        <v>8101.7897025701841</v>
      </c>
      <c r="O163" s="33">
        <v>9242.7636839227853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4857.361816921587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37.420587481448692</v>
      </c>
      <c r="D164" s="122">
        <f t="shared" si="58"/>
        <v>21.974063498678742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91.88275163243982</v>
      </c>
      <c r="J164" s="122">
        <f t="shared" si="58"/>
        <v>110.59714677374134</v>
      </c>
      <c r="K164" s="122">
        <f t="shared" si="58"/>
        <v>42.216533848378468</v>
      </c>
      <c r="L164" s="122">
        <f t="shared" si="58"/>
        <v>188.08793312611101</v>
      </c>
      <c r="M164" s="122">
        <f t="shared" si="58"/>
        <v>36.288476704972361</v>
      </c>
      <c r="N164" s="122">
        <f t="shared" si="58"/>
        <v>160.80191140612501</v>
      </c>
      <c r="O164" s="122">
        <f t="shared" si="58"/>
        <v>180.09810613735482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333.35916192115735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37.420587481448692</v>
      </c>
      <c r="D165" s="98">
        <f>IF(RES_hhdet_in_tes!D165=0,0,RES_hhdet_in_tes!D165*1000*11630/RES_hhdet_in_new!D163)</f>
        <v>21.974063498678742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0</v>
      </c>
      <c r="H165" s="98">
        <f>IF(RES_hhdet_in_tes!H165=0,0,RES_hhdet_in_tes!H165*1000*11630/RES_hhdet_in_new!H163)</f>
        <v>0</v>
      </c>
      <c r="I165" s="98">
        <f>IF(RES_hhdet_in_tes!I165=0,0,RES_hhdet_in_tes!I165*1000*11630/RES_hhdet_in_new!I163)</f>
        <v>91.88275163243982</v>
      </c>
      <c r="J165" s="98">
        <f>IF(RES_hhdet_in_tes!J165=0,0,RES_hhdet_in_tes!J165*1000*11630/RES_hhdet_in_new!J163)</f>
        <v>110.59714677374134</v>
      </c>
      <c r="K165" s="98">
        <f>IF(RES_hhdet_in_tes!K165=0,0,RES_hhdet_in_tes!K165*1000*11630/RES_hhdet_in_new!K163)</f>
        <v>42.216533848378468</v>
      </c>
      <c r="L165" s="98">
        <f>IF(RES_hhdet_in_tes!L165=0,0,RES_hhdet_in_tes!L165*1000*11630/RES_hhdet_in_new!L163)</f>
        <v>188.08793312611101</v>
      </c>
      <c r="M165" s="98">
        <f>IF(RES_hhdet_in_tes!M165=0,0,RES_hhdet_in_tes!M165*1000*11630/RES_hhdet_in_new!M163)</f>
        <v>36.288476704972361</v>
      </c>
      <c r="N165" s="98">
        <f>IF(RES_hhdet_in_tes!N165=0,0,RES_hhdet_in_tes!N165*1000*11630/RES_hhdet_in_new!N163)</f>
        <v>160.80191140612501</v>
      </c>
      <c r="O165" s="98">
        <f>IF(RES_hhdet_in_tes!O165=0,0,RES_hhdet_in_tes!O165*1000*11630/RES_hhdet_in_new!O163)</f>
        <v>180.09810613735482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0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0</v>
      </c>
      <c r="W165" s="98">
        <f>IF(RES_hhdet_in_tes!W165=0,0,RES_hhdet_in_tes!W165*1000*11630/RES_hhdet_in_new!W163)</f>
        <v>333.35916192115735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1187.1271716060082</v>
      </c>
      <c r="D166" s="122">
        <v>1195.2108911146606</v>
      </c>
      <c r="E166" s="122">
        <v>0</v>
      </c>
      <c r="F166" s="122">
        <v>0</v>
      </c>
      <c r="G166" s="122">
        <v>0</v>
      </c>
      <c r="H166" s="122">
        <v>0</v>
      </c>
      <c r="I166" s="122">
        <v>1403.1798663615898</v>
      </c>
      <c r="J166" s="122">
        <v>1329.3937427371784</v>
      </c>
      <c r="K166" s="122">
        <v>1395.4912818699308</v>
      </c>
      <c r="L166" s="122">
        <v>1368.9591001434644</v>
      </c>
      <c r="M166" s="122">
        <v>1346.7694369632191</v>
      </c>
      <c r="N166" s="122">
        <v>1400.2489973607067</v>
      </c>
      <c r="O166" s="122">
        <v>1396.2430013698768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1335.6863763397459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1185.57660599877</v>
      </c>
      <c r="D167" s="98">
        <v>1189.8721241813973</v>
      </c>
      <c r="E167" s="98">
        <v>0</v>
      </c>
      <c r="F167" s="98">
        <v>0</v>
      </c>
      <c r="G167" s="98">
        <v>0</v>
      </c>
      <c r="H167" s="98">
        <v>0</v>
      </c>
      <c r="I167" s="98">
        <v>1402.9537839190218</v>
      </c>
      <c r="J167" s="98">
        <v>1310.6025028750303</v>
      </c>
      <c r="K167" s="98">
        <v>1417.6892243397967</v>
      </c>
      <c r="L167" s="98">
        <v>1395.9757704182191</v>
      </c>
      <c r="M167" s="98">
        <v>1380.0435675366568</v>
      </c>
      <c r="N167" s="98">
        <v>1388.034672821148</v>
      </c>
      <c r="O167" s="98">
        <v>1379.6860483947964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1356.7309628481191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1311.72087396488</v>
      </c>
      <c r="K168" s="98">
        <v>1419.9622933666903</v>
      </c>
      <c r="L168" s="98">
        <v>1397.823326794711</v>
      </c>
      <c r="M168" s="98">
        <v>1381.714938116075</v>
      </c>
      <c r="N168" s="98">
        <v>0</v>
      </c>
      <c r="O168" s="98">
        <v>1380.7005369014744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529.54093695587937</v>
      </c>
      <c r="K169" s="101">
        <v>588.04776408102498</v>
      </c>
      <c r="L169" s="101">
        <v>582.41441261103887</v>
      </c>
      <c r="M169" s="101">
        <v>560.75012758092021</v>
      </c>
      <c r="N169" s="101">
        <v>0</v>
      </c>
      <c r="O169" s="101">
        <v>484.4692252736329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782.1799370090007</v>
      </c>
      <c r="K170" s="104">
        <v>831.91452928566571</v>
      </c>
      <c r="L170" s="104">
        <v>815.40891418367187</v>
      </c>
      <c r="M170" s="104">
        <v>820.96481053515458</v>
      </c>
      <c r="N170" s="104">
        <v>0</v>
      </c>
      <c r="O170" s="104">
        <v>896.23131162784136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1187.2652895851791</v>
      </c>
      <c r="D171" s="101">
        <v>1195.7835471310077</v>
      </c>
      <c r="E171" s="101">
        <v>0</v>
      </c>
      <c r="F171" s="101">
        <v>0</v>
      </c>
      <c r="G171" s="101">
        <v>0</v>
      </c>
      <c r="H171" s="101">
        <v>0</v>
      </c>
      <c r="I171" s="101">
        <v>1403.1180761744668</v>
      </c>
      <c r="J171" s="101">
        <v>1330.4236091397834</v>
      </c>
      <c r="K171" s="101">
        <v>1392.6259318803759</v>
      </c>
      <c r="L171" s="101">
        <v>1365.4214126362119</v>
      </c>
      <c r="M171" s="101">
        <v>1340.3869198341815</v>
      </c>
      <c r="N171" s="101">
        <v>1402.2044699193034</v>
      </c>
      <c r="O171" s="101">
        <v>1398.3177242617257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1333.9715635426098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1187.4780712307099</v>
      </c>
      <c r="D172" s="104">
        <v>1196.0263395566244</v>
      </c>
      <c r="E172" s="104">
        <v>0</v>
      </c>
      <c r="F172" s="104">
        <v>0</v>
      </c>
      <c r="G172" s="104">
        <v>0</v>
      </c>
      <c r="H172" s="104">
        <v>0</v>
      </c>
      <c r="I172" s="104">
        <v>1403.8538608240342</v>
      </c>
      <c r="J172" s="104">
        <v>1331.844735923667</v>
      </c>
      <c r="K172" s="104">
        <v>1394.7460121184049</v>
      </c>
      <c r="L172" s="104">
        <v>1367.0446192122179</v>
      </c>
      <c r="M172" s="104">
        <v>1341.4992277294716</v>
      </c>
      <c r="N172" s="104">
        <v>1402.4607153345846</v>
      </c>
      <c r="O172" s="104">
        <v>1398.3324267792416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1333.073222493352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502.68506164453805</v>
      </c>
      <c r="D173" s="98">
        <v>517.86357305172601</v>
      </c>
      <c r="E173" s="98">
        <v>0</v>
      </c>
      <c r="F173" s="98">
        <v>0</v>
      </c>
      <c r="G173" s="98">
        <v>0</v>
      </c>
      <c r="H173" s="98">
        <v>0</v>
      </c>
      <c r="I173" s="98">
        <v>635.43625044292003</v>
      </c>
      <c r="J173" s="98">
        <v>538.03273927896748</v>
      </c>
      <c r="K173" s="98">
        <v>578.33123344678188</v>
      </c>
      <c r="L173" s="98">
        <v>569.86032818008709</v>
      </c>
      <c r="M173" s="98">
        <v>544.5274954531767</v>
      </c>
      <c r="N173" s="98">
        <v>581.52844252863167</v>
      </c>
      <c r="O173" s="98">
        <v>491.12407178095953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542.37596796757953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684.79300958617182</v>
      </c>
      <c r="D174" s="33">
        <v>678.16276650489851</v>
      </c>
      <c r="E174" s="33">
        <v>0</v>
      </c>
      <c r="F174" s="33">
        <v>0</v>
      </c>
      <c r="G174" s="33">
        <v>0</v>
      </c>
      <c r="H174" s="33">
        <v>0</v>
      </c>
      <c r="I174" s="33">
        <v>768.41761038111417</v>
      </c>
      <c r="J174" s="33">
        <v>793.81199664469943</v>
      </c>
      <c r="K174" s="33">
        <v>816.41477867162303</v>
      </c>
      <c r="L174" s="33">
        <v>797.18429103213066</v>
      </c>
      <c r="M174" s="33">
        <v>796.97173227629492</v>
      </c>
      <c r="N174" s="33">
        <v>820.93227280595283</v>
      </c>
      <c r="O174" s="33">
        <v>907.20835499828218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790.69725452577256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229.23041129486248</v>
      </c>
      <c r="D175" s="122">
        <v>225.05466151232514</v>
      </c>
      <c r="E175" s="122">
        <v>0</v>
      </c>
      <c r="F175" s="122">
        <v>0</v>
      </c>
      <c r="G175" s="122">
        <v>0</v>
      </c>
      <c r="H175" s="122">
        <v>0</v>
      </c>
      <c r="I175" s="122">
        <v>245.32231133987162</v>
      </c>
      <c r="J175" s="122">
        <v>214.28080908231482</v>
      </c>
      <c r="K175" s="122">
        <v>222.61348262976972</v>
      </c>
      <c r="L175" s="122">
        <v>221.40503979455153</v>
      </c>
      <c r="M175" s="122">
        <v>209.2632244667974</v>
      </c>
      <c r="N175" s="122">
        <v>219.40822010153408</v>
      </c>
      <c r="O175" s="122">
        <v>221.27245612526855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246.32316959075968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224.21145176141175</v>
      </c>
      <c r="D176" s="98">
        <v>223.06259700960385</v>
      </c>
      <c r="E176" s="98">
        <v>0</v>
      </c>
      <c r="F176" s="98">
        <v>0</v>
      </c>
      <c r="G176" s="98">
        <v>0</v>
      </c>
      <c r="H176" s="98">
        <v>0</v>
      </c>
      <c r="I176" s="98">
        <v>249.29366621613582</v>
      </c>
      <c r="J176" s="98">
        <v>211.4784907184887</v>
      </c>
      <c r="K176" s="98">
        <v>227.00623032067324</v>
      </c>
      <c r="L176" s="98">
        <v>217.86540315285876</v>
      </c>
      <c r="M176" s="98">
        <v>216.92997681763555</v>
      </c>
      <c r="N176" s="98">
        <v>218.91128972618279</v>
      </c>
      <c r="O176" s="98">
        <v>216.71354855405508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246.36761501296712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229.47723702734308</v>
      </c>
      <c r="D177" s="33">
        <v>225.16764603482119</v>
      </c>
      <c r="E177" s="33">
        <v>0</v>
      </c>
      <c r="F177" s="33">
        <v>0</v>
      </c>
      <c r="G177" s="33">
        <v>0</v>
      </c>
      <c r="H177" s="33">
        <v>0</v>
      </c>
      <c r="I177" s="33">
        <v>244.97316728904906</v>
      </c>
      <c r="J177" s="33">
        <v>214.51498610436153</v>
      </c>
      <c r="K177" s="33">
        <v>222.22483777369195</v>
      </c>
      <c r="L177" s="33">
        <v>221.66414750543291</v>
      </c>
      <c r="M177" s="33">
        <v>208.67007881892755</v>
      </c>
      <c r="N177" s="33">
        <v>219.4456517462572</v>
      </c>
      <c r="O177" s="33">
        <v>221.61563972917602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246.32062395512239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5890.9915634432318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4435.17321157694</v>
      </c>
      <c r="I3" s="117">
        <f t="shared" si="0"/>
        <v>3362.4155951657408</v>
      </c>
      <c r="J3" s="117">
        <f t="shared" si="0"/>
        <v>4380.5271181998278</v>
      </c>
      <c r="K3" s="117">
        <f t="shared" si="0"/>
        <v>7013.4914665357946</v>
      </c>
      <c r="L3" s="117">
        <f t="shared" si="0"/>
        <v>4038.5628712699777</v>
      </c>
      <c r="M3" s="117">
        <f t="shared" si="0"/>
        <v>3500.1605610612837</v>
      </c>
      <c r="N3" s="117">
        <f t="shared" si="0"/>
        <v>3703.735996180028</v>
      </c>
      <c r="O3" s="117">
        <f t="shared" si="0"/>
        <v>4461.9380691124779</v>
      </c>
      <c r="P3" s="117">
        <f t="shared" si="0"/>
        <v>2976.783909153537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2044.9920534000391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5847.7353713045504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4367.922835296642</v>
      </c>
      <c r="I4" s="122">
        <f t="shared" si="3"/>
        <v>3321.3195098086876</v>
      </c>
      <c r="J4" s="122">
        <f t="shared" si="3"/>
        <v>4340.2188758857574</v>
      </c>
      <c r="K4" s="122">
        <f t="shared" si="3"/>
        <v>6944.2181509774846</v>
      </c>
      <c r="L4" s="122">
        <f t="shared" si="3"/>
        <v>3970.5564759632507</v>
      </c>
      <c r="M4" s="122">
        <f t="shared" si="3"/>
        <v>3411.8829138963265</v>
      </c>
      <c r="N4" s="122">
        <f t="shared" si="3"/>
        <v>3626.0245535309268</v>
      </c>
      <c r="O4" s="122">
        <f t="shared" si="3"/>
        <v>4401.3757140589651</v>
      </c>
      <c r="P4" s="122">
        <f t="shared" si="3"/>
        <v>2976.783909153537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2007.8395062246193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5847.7353713045504</v>
      </c>
      <c r="D5" s="98">
        <v>0</v>
      </c>
      <c r="E5" s="98">
        <v>0</v>
      </c>
      <c r="F5" s="98">
        <v>0</v>
      </c>
      <c r="G5" s="98">
        <v>0</v>
      </c>
      <c r="H5" s="98">
        <v>4367.922835296642</v>
      </c>
      <c r="I5" s="98">
        <v>3321.3195098086876</v>
      </c>
      <c r="J5" s="98">
        <v>4340.2188758857574</v>
      </c>
      <c r="K5" s="98">
        <v>6944.2181509774846</v>
      </c>
      <c r="L5" s="98">
        <v>3970.5564759632507</v>
      </c>
      <c r="M5" s="98">
        <v>3411.8829138963265</v>
      </c>
      <c r="N5" s="98">
        <v>3626.0245535309268</v>
      </c>
      <c r="O5" s="98">
        <v>4401.3757140589651</v>
      </c>
      <c r="P5" s="98">
        <v>2976.783909153537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2007.8395062246193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39.360251014246657</v>
      </c>
      <c r="D9" s="122">
        <v>0</v>
      </c>
      <c r="E9" s="122">
        <v>0</v>
      </c>
      <c r="F9" s="122">
        <v>0</v>
      </c>
      <c r="G9" s="122">
        <v>0</v>
      </c>
      <c r="H9" s="122">
        <v>60.846836330707909</v>
      </c>
      <c r="I9" s="122">
        <v>33.654897203684762</v>
      </c>
      <c r="J9" s="122">
        <v>34.289098899091783</v>
      </c>
      <c r="K9" s="122">
        <v>62.459983631964022</v>
      </c>
      <c r="L9" s="122">
        <v>62.508000966664291</v>
      </c>
      <c r="M9" s="122">
        <v>82.534906019514864</v>
      </c>
      <c r="N9" s="122">
        <v>72.38484660445377</v>
      </c>
      <c r="O9" s="122">
        <v>54.968965654343187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32.107939483822676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674.37748494868811</v>
      </c>
      <c r="D10" s="98">
        <v>0</v>
      </c>
      <c r="E10" s="98">
        <v>0</v>
      </c>
      <c r="F10" s="98">
        <v>0</v>
      </c>
      <c r="G10" s="98">
        <v>0</v>
      </c>
      <c r="H10" s="98">
        <v>738.55253547568361</v>
      </c>
      <c r="I10" s="98">
        <v>591.27457261019879</v>
      </c>
      <c r="J10" s="98">
        <v>781.10985577972804</v>
      </c>
      <c r="K10" s="98">
        <v>1403.3125769719086</v>
      </c>
      <c r="L10" s="98">
        <v>722.32885230575323</v>
      </c>
      <c r="M10" s="98">
        <v>718.91464174831856</v>
      </c>
      <c r="N10" s="98">
        <v>736.11564350180947</v>
      </c>
      <c r="O10" s="98">
        <v>734.75351000989883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452.1845291084864</v>
      </c>
      <c r="D11" s="98">
        <v>0</v>
      </c>
      <c r="E11" s="98">
        <v>0</v>
      </c>
      <c r="F11" s="98">
        <v>0</v>
      </c>
      <c r="G11" s="98">
        <v>0</v>
      </c>
      <c r="H11" s="98">
        <v>524.11678392099918</v>
      </c>
      <c r="I11" s="98">
        <v>523.62166992268772</v>
      </c>
      <c r="J11" s="98">
        <v>486.55770653410218</v>
      </c>
      <c r="K11" s="98">
        <v>522.95159882949986</v>
      </c>
      <c r="L11" s="98">
        <v>511.06678926994431</v>
      </c>
      <c r="M11" s="98">
        <v>497.3617405299654</v>
      </c>
      <c r="N11" s="98">
        <v>487.57544979195694</v>
      </c>
      <c r="O11" s="98">
        <v>467.23246771842645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382.91690791818155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216.91673544143191</v>
      </c>
      <c r="L12" s="98">
        <v>213.22194137258603</v>
      </c>
      <c r="M12" s="98">
        <v>202.09192377445623</v>
      </c>
      <c r="N12" s="98">
        <v>0</v>
      </c>
      <c r="O12" s="98">
        <v>164.06613078503867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216.91673544143191</v>
      </c>
      <c r="L13" s="101">
        <v>213.22194137258603</v>
      </c>
      <c r="M13" s="101">
        <v>202.09192377445623</v>
      </c>
      <c r="N13" s="101">
        <v>0</v>
      </c>
      <c r="O13" s="101">
        <v>164.06613078503867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3.8959411244347137</v>
      </c>
      <c r="D19" s="122">
        <v>0</v>
      </c>
      <c r="E19" s="122">
        <v>0</v>
      </c>
      <c r="F19" s="122">
        <v>0</v>
      </c>
      <c r="G19" s="122">
        <v>0</v>
      </c>
      <c r="H19" s="122">
        <v>6.40353994959007</v>
      </c>
      <c r="I19" s="122">
        <v>7.441188153368512</v>
      </c>
      <c r="J19" s="122">
        <v>6.0191434149779024</v>
      </c>
      <c r="K19" s="122">
        <v>6.813331926346244</v>
      </c>
      <c r="L19" s="122">
        <v>5.498394340062732</v>
      </c>
      <c r="M19" s="122">
        <v>5.7427411454424977</v>
      </c>
      <c r="N19" s="122">
        <v>5.3265960446474567</v>
      </c>
      <c r="O19" s="122">
        <v>5.5933893991696317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5.0446076915971823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82.934846686403972</v>
      </c>
      <c r="D21" s="98">
        <v>0</v>
      </c>
      <c r="E21" s="98">
        <v>0</v>
      </c>
      <c r="F21" s="98">
        <v>0</v>
      </c>
      <c r="G21" s="98">
        <v>0</v>
      </c>
      <c r="H21" s="98">
        <v>93.590199263239484</v>
      </c>
      <c r="I21" s="98">
        <v>92.073013919238392</v>
      </c>
      <c r="J21" s="98">
        <v>78.087924731210649</v>
      </c>
      <c r="K21" s="98">
        <v>83.80230865673046</v>
      </c>
      <c r="L21" s="98">
        <v>80.410219989757181</v>
      </c>
      <c r="M21" s="98">
        <v>80.055525818556603</v>
      </c>
      <c r="N21" s="98">
        <v>80.786706677153092</v>
      </c>
      <c r="O21" s="98">
        <v>79.975655444267545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90.24242648301626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4405.5850803138019</v>
      </c>
      <c r="D24" s="117">
        <f t="shared" si="7"/>
        <v>5223.8124817950902</v>
      </c>
      <c r="E24" s="117">
        <f t="shared" si="7"/>
        <v>3313.1930980672355</v>
      </c>
      <c r="F24" s="117">
        <f t="shared" si="7"/>
        <v>3181.5035767176123</v>
      </c>
      <c r="G24" s="117">
        <f t="shared" si="7"/>
        <v>4055.8378737962034</v>
      </c>
      <c r="H24" s="117">
        <f t="shared" si="7"/>
        <v>3548.2636550978377</v>
      </c>
      <c r="I24" s="117">
        <f t="shared" si="7"/>
        <v>3068.1685558478671</v>
      </c>
      <c r="J24" s="117">
        <f t="shared" si="7"/>
        <v>3200.5792708904592</v>
      </c>
      <c r="K24" s="117">
        <f t="shared" si="7"/>
        <v>3126.753307173743</v>
      </c>
      <c r="L24" s="117">
        <f t="shared" si="7"/>
        <v>3520.1657367772191</v>
      </c>
      <c r="M24" s="117">
        <f t="shared" si="7"/>
        <v>2679.7096279797433</v>
      </c>
      <c r="N24" s="117">
        <f t="shared" si="7"/>
        <v>2680.5129368128396</v>
      </c>
      <c r="O24" s="117">
        <f t="shared" si="7"/>
        <v>2774.5812481360481</v>
      </c>
      <c r="P24" s="117">
        <f t="shared" si="7"/>
        <v>2087.5113977162418</v>
      </c>
      <c r="Q24" s="117">
        <f t="shared" si="7"/>
        <v>2027.9895301537654</v>
      </c>
      <c r="R24" s="117">
        <f t="shared" ref="R24:V24" si="8">R25+R28+R30+R39</f>
        <v>2038.4032752485255</v>
      </c>
      <c r="S24" s="117">
        <f t="shared" si="8"/>
        <v>1975.3793287270323</v>
      </c>
      <c r="T24" s="117">
        <f t="shared" si="8"/>
        <v>1821.8768546507445</v>
      </c>
      <c r="U24" s="117">
        <f t="shared" si="8"/>
        <v>1581.2722837499884</v>
      </c>
      <c r="V24" s="117">
        <f t="shared" si="8"/>
        <v>1624.0849072460012</v>
      </c>
      <c r="W24" s="117">
        <f t="shared" ref="W24" si="9">W25+W28+W30+W39</f>
        <v>1533.190209698997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4362.668276063052</v>
      </c>
      <c r="D25" s="122">
        <f t="shared" si="10"/>
        <v>5175.4737033424972</v>
      </c>
      <c r="E25" s="122">
        <f t="shared" si="10"/>
        <v>3213.9809037374362</v>
      </c>
      <c r="F25" s="122">
        <f t="shared" si="10"/>
        <v>3024.7717103344307</v>
      </c>
      <c r="G25" s="122">
        <f t="shared" si="10"/>
        <v>3948.5955402317181</v>
      </c>
      <c r="H25" s="122">
        <f t="shared" si="10"/>
        <v>3482.1877958749856</v>
      </c>
      <c r="I25" s="122">
        <f t="shared" si="10"/>
        <v>3028.8527761242385</v>
      </c>
      <c r="J25" s="122">
        <f t="shared" si="10"/>
        <v>3166.1888007164348</v>
      </c>
      <c r="K25" s="122">
        <f t="shared" si="10"/>
        <v>3070.6795975555992</v>
      </c>
      <c r="L25" s="122">
        <f t="shared" si="10"/>
        <v>3458.2971424281809</v>
      </c>
      <c r="M25" s="122">
        <f t="shared" si="10"/>
        <v>2595.4552554792162</v>
      </c>
      <c r="N25" s="122">
        <f t="shared" si="10"/>
        <v>2607.1676221400903</v>
      </c>
      <c r="O25" s="122">
        <f t="shared" si="10"/>
        <v>2716.9099829629713</v>
      </c>
      <c r="P25" s="122">
        <f t="shared" si="10"/>
        <v>2027.7496215042283</v>
      </c>
      <c r="Q25" s="122">
        <f t="shared" si="10"/>
        <v>1984.6191203296914</v>
      </c>
      <c r="R25" s="122">
        <f t="shared" ref="R25:V25" si="11">SUM(R26:R27)</f>
        <v>1989.9826346851098</v>
      </c>
      <c r="S25" s="122">
        <f t="shared" si="11"/>
        <v>1927.2438736421743</v>
      </c>
      <c r="T25" s="122">
        <f t="shared" si="11"/>
        <v>1772.1484238692556</v>
      </c>
      <c r="U25" s="122">
        <f t="shared" si="11"/>
        <v>1529.3594766631556</v>
      </c>
      <c r="V25" s="122">
        <f t="shared" si="11"/>
        <v>1581.8033240454765</v>
      </c>
      <c r="W25" s="122">
        <f t="shared" ref="W25" si="12">SUM(W26:W27)</f>
        <v>1496.7706074592943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4362.668276063052</v>
      </c>
      <c r="D26" s="98">
        <v>5175.4737033424972</v>
      </c>
      <c r="E26" s="98">
        <v>3213.9809037374362</v>
      </c>
      <c r="F26" s="98">
        <v>3024.7717103344307</v>
      </c>
      <c r="G26" s="98">
        <v>3948.5955402317181</v>
      </c>
      <c r="H26" s="98">
        <v>3482.1877958749856</v>
      </c>
      <c r="I26" s="98">
        <v>3028.8527761242385</v>
      </c>
      <c r="J26" s="98">
        <v>3166.1888007164348</v>
      </c>
      <c r="K26" s="98">
        <v>3070.6795975555992</v>
      </c>
      <c r="L26" s="98">
        <v>3458.2971424281809</v>
      </c>
      <c r="M26" s="98">
        <v>2595.4552554792162</v>
      </c>
      <c r="N26" s="98">
        <v>2607.1676221400903</v>
      </c>
      <c r="O26" s="98">
        <v>2716.9099829629713</v>
      </c>
      <c r="P26" s="98">
        <v>2027.7496215042283</v>
      </c>
      <c r="Q26" s="98">
        <v>1984.6191203296914</v>
      </c>
      <c r="R26" s="98">
        <v>1989.9826346851098</v>
      </c>
      <c r="S26" s="98">
        <v>1927.2438736421743</v>
      </c>
      <c r="T26" s="98">
        <v>1772.1484238692556</v>
      </c>
      <c r="U26" s="98">
        <v>1529.3594766631556</v>
      </c>
      <c r="V26" s="98">
        <v>1581.8033240454765</v>
      </c>
      <c r="W26" s="98">
        <v>1496.7706074592943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39.065618065527985</v>
      </c>
      <c r="D30" s="122">
        <v>43.917029550751224</v>
      </c>
      <c r="E30" s="122">
        <v>94.64298670924876</v>
      </c>
      <c r="F30" s="122">
        <v>151.69175284857823</v>
      </c>
      <c r="G30" s="122">
        <v>102.09230255453151</v>
      </c>
      <c r="H30" s="122">
        <v>59.663520856909258</v>
      </c>
      <c r="I30" s="122">
        <v>31.865134518321454</v>
      </c>
      <c r="J30" s="122">
        <v>28.380094728687858</v>
      </c>
      <c r="K30" s="122">
        <v>49.246102802397729</v>
      </c>
      <c r="L30" s="122">
        <v>56.371086145545348</v>
      </c>
      <c r="M30" s="122">
        <v>78.516248364966089</v>
      </c>
      <c r="N30" s="122">
        <v>67.710224162611667</v>
      </c>
      <c r="O30" s="122">
        <v>52.0754453184624</v>
      </c>
      <c r="P30" s="122">
        <v>52.77662720423433</v>
      </c>
      <c r="Q30" s="122">
        <v>37.182450297402767</v>
      </c>
      <c r="R30" s="122">
        <v>41.497838549506405</v>
      </c>
      <c r="S30" s="122">
        <v>41.555674975839615</v>
      </c>
      <c r="T30" s="122">
        <v>43.919283836339147</v>
      </c>
      <c r="U30" s="122">
        <v>46.250991906648359</v>
      </c>
      <c r="V30" s="122">
        <v>38.411404637799109</v>
      </c>
      <c r="W30" s="122">
        <v>31.479041679469148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452.18452910848646</v>
      </c>
      <c r="D31" s="98">
        <v>452.55453308488399</v>
      </c>
      <c r="E31" s="98">
        <v>444.97468751203246</v>
      </c>
      <c r="F31" s="98">
        <v>476.74550895267447</v>
      </c>
      <c r="G31" s="98">
        <v>491.83656568500658</v>
      </c>
      <c r="H31" s="98">
        <v>524.11678392099918</v>
      </c>
      <c r="I31" s="98">
        <v>523.6216699226876</v>
      </c>
      <c r="J31" s="98">
        <v>486.55770653410212</v>
      </c>
      <c r="K31" s="98">
        <v>522.95159882949986</v>
      </c>
      <c r="L31" s="98">
        <v>511.06678926994419</v>
      </c>
      <c r="M31" s="98">
        <v>497.36174052996552</v>
      </c>
      <c r="N31" s="98">
        <v>487.57544979195706</v>
      </c>
      <c r="O31" s="98">
        <v>467.23246771842656</v>
      </c>
      <c r="P31" s="98">
        <v>484.89677981667745</v>
      </c>
      <c r="Q31" s="98">
        <v>427.69450601157581</v>
      </c>
      <c r="R31" s="98">
        <v>456.80965304014541</v>
      </c>
      <c r="S31" s="98">
        <v>430.39944599912036</v>
      </c>
      <c r="T31" s="98">
        <v>405.62628946633816</v>
      </c>
      <c r="U31" s="98">
        <v>410.56135319714957</v>
      </c>
      <c r="V31" s="98">
        <v>377.10975661543876</v>
      </c>
      <c r="W31" s="98">
        <v>382.91690791818161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216.91673544143191</v>
      </c>
      <c r="L32" s="98">
        <v>0</v>
      </c>
      <c r="M32" s="98">
        <v>202.09192377445623</v>
      </c>
      <c r="N32" s="98">
        <v>0</v>
      </c>
      <c r="O32" s="98">
        <v>0</v>
      </c>
      <c r="P32" s="98">
        <v>161.67905948080136</v>
      </c>
      <c r="Q32" s="98">
        <v>0</v>
      </c>
      <c r="R32" s="98">
        <v>197.45818008114099</v>
      </c>
      <c r="S32" s="98">
        <v>195.52064256598575</v>
      </c>
      <c r="T32" s="98">
        <v>173.66793380868484</v>
      </c>
      <c r="U32" s="98">
        <v>178.63102677154566</v>
      </c>
      <c r="V32" s="98">
        <v>143.17852054999804</v>
      </c>
      <c r="W32" s="98">
        <v>155.90625261598845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216.91673544143191</v>
      </c>
      <c r="L33" s="101">
        <v>0</v>
      </c>
      <c r="M33" s="101">
        <v>202.09192377445623</v>
      </c>
      <c r="N33" s="101">
        <v>0</v>
      </c>
      <c r="O33" s="101">
        <v>0</v>
      </c>
      <c r="P33" s="101">
        <v>161.67905948080136</v>
      </c>
      <c r="Q33" s="101">
        <v>0</v>
      </c>
      <c r="R33" s="101">
        <v>197.45818008114099</v>
      </c>
      <c r="S33" s="101">
        <v>195.52064256598575</v>
      </c>
      <c r="T33" s="101">
        <v>173.66793380868484</v>
      </c>
      <c r="U33" s="101">
        <v>178.63102677154566</v>
      </c>
      <c r="V33" s="101">
        <v>143.17852054999804</v>
      </c>
      <c r="W33" s="101">
        <v>155.90625261598845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3.8511861852217826</v>
      </c>
      <c r="D39" s="122">
        <v>4.42174890184228</v>
      </c>
      <c r="E39" s="122">
        <v>4.5692076205503804</v>
      </c>
      <c r="F39" s="122">
        <v>5.040113534603158</v>
      </c>
      <c r="G39" s="122">
        <v>5.1500310099534348</v>
      </c>
      <c r="H39" s="122">
        <v>6.4123383659430946</v>
      </c>
      <c r="I39" s="122">
        <v>7.4506452053067909</v>
      </c>
      <c r="J39" s="122">
        <v>6.0103754453367184</v>
      </c>
      <c r="K39" s="122">
        <v>6.8276068157461545</v>
      </c>
      <c r="L39" s="122">
        <v>5.4975082034929708</v>
      </c>
      <c r="M39" s="122">
        <v>5.7381241355611801</v>
      </c>
      <c r="N39" s="122">
        <v>5.6350905101375011</v>
      </c>
      <c r="O39" s="122">
        <v>5.5958198546143869</v>
      </c>
      <c r="P39" s="122">
        <v>6.9851490077791931</v>
      </c>
      <c r="Q39" s="122">
        <v>6.1879595266711869</v>
      </c>
      <c r="R39" s="122">
        <v>6.9228020139091067</v>
      </c>
      <c r="S39" s="122">
        <v>6.5797801090183281</v>
      </c>
      <c r="T39" s="122">
        <v>5.8091469451496991</v>
      </c>
      <c r="U39" s="122">
        <v>5.661815180184572</v>
      </c>
      <c r="V39" s="122">
        <v>3.8701785627256977</v>
      </c>
      <c r="W39" s="122">
        <v>4.9405605602335685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82.934846686403958</v>
      </c>
      <c r="D40" s="98">
        <v>82.488488134368055</v>
      </c>
      <c r="E40" s="98">
        <v>91.856829061409371</v>
      </c>
      <c r="F40" s="98">
        <v>91.429427978590624</v>
      </c>
      <c r="G40" s="98">
        <v>89.925847594207312</v>
      </c>
      <c r="H40" s="98">
        <v>93.590199263239484</v>
      </c>
      <c r="I40" s="98">
        <v>92.073013919238392</v>
      </c>
      <c r="J40" s="98">
        <v>78.087924731210649</v>
      </c>
      <c r="K40" s="98">
        <v>83.802308656730446</v>
      </c>
      <c r="L40" s="98">
        <v>80.410219989757181</v>
      </c>
      <c r="M40" s="98">
        <v>80.055525818556589</v>
      </c>
      <c r="N40" s="98">
        <v>80.786706677153092</v>
      </c>
      <c r="O40" s="98">
        <v>79.975655444267574</v>
      </c>
      <c r="P40" s="98">
        <v>87.112867914323203</v>
      </c>
      <c r="Q40" s="98">
        <v>83.763842373231924</v>
      </c>
      <c r="R40" s="98">
        <v>89.472852919262237</v>
      </c>
      <c r="S40" s="98">
        <v>87.852249233374351</v>
      </c>
      <c r="T40" s="98">
        <v>86.940283941816674</v>
      </c>
      <c r="U40" s="98">
        <v>90.131279102427584</v>
      </c>
      <c r="V40" s="98">
        <v>86.479653724622892</v>
      </c>
      <c r="W40" s="98">
        <v>90.242426483016274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5476.5830542432077</v>
      </c>
      <c r="D43" s="117">
        <f t="shared" si="14"/>
        <v>4746.6953164714196</v>
      </c>
      <c r="E43" s="117">
        <f t="shared" si="14"/>
        <v>5151.120004277519</v>
      </c>
      <c r="F43" s="117">
        <f t="shared" si="14"/>
        <v>4795.6770751314953</v>
      </c>
      <c r="G43" s="117">
        <f t="shared" si="14"/>
        <v>4653.0657001196996</v>
      </c>
      <c r="H43" s="117">
        <f t="shared" si="14"/>
        <v>4066.6240166349867</v>
      </c>
      <c r="I43" s="117">
        <f t="shared" si="14"/>
        <v>3502.1900739116904</v>
      </c>
      <c r="J43" s="117">
        <f t="shared" si="14"/>
        <v>4565.4666292048087</v>
      </c>
      <c r="K43" s="117">
        <f t="shared" si="14"/>
        <v>3802.0930008590385</v>
      </c>
      <c r="L43" s="117">
        <f t="shared" si="14"/>
        <v>4115.4798310450497</v>
      </c>
      <c r="M43" s="117">
        <f t="shared" si="14"/>
        <v>3408.1860086157312</v>
      </c>
      <c r="N43" s="117">
        <f t="shared" si="14"/>
        <v>3322.778498434579</v>
      </c>
      <c r="O43" s="117">
        <f t="shared" si="14"/>
        <v>3448.7652921309982</v>
      </c>
      <c r="P43" s="117">
        <f t="shared" si="14"/>
        <v>2489.2182867412066</v>
      </c>
      <c r="Q43" s="117">
        <f t="shared" si="14"/>
        <v>2756.5471020372993</v>
      </c>
      <c r="R43" s="117">
        <f t="shared" ref="R43:V43" si="15">R44+R47+R49+R58</f>
        <v>2412.9035292123222</v>
      </c>
      <c r="S43" s="117">
        <f t="shared" si="15"/>
        <v>2345.0851466410782</v>
      </c>
      <c r="T43" s="117">
        <f t="shared" si="15"/>
        <v>2202.5889317223468</v>
      </c>
      <c r="U43" s="117">
        <f t="shared" si="15"/>
        <v>1988.5913985161831</v>
      </c>
      <c r="V43" s="117">
        <f t="shared" si="15"/>
        <v>2066.1784119879349</v>
      </c>
      <c r="W43" s="117">
        <f t="shared" ref="W43" si="16">W44+W47+W49+W58</f>
        <v>1803.5782899064668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5462.009908434683</v>
      </c>
      <c r="D44" s="122">
        <f t="shared" si="17"/>
        <v>4717.5949059682298</v>
      </c>
      <c r="E44" s="122">
        <f t="shared" si="17"/>
        <v>5104.6067159887825</v>
      </c>
      <c r="F44" s="122">
        <f t="shared" si="17"/>
        <v>4726.9688166078831</v>
      </c>
      <c r="G44" s="122">
        <f t="shared" si="17"/>
        <v>4584.2618611042963</v>
      </c>
      <c r="H44" s="122">
        <f t="shared" si="17"/>
        <v>4015.2932441976563</v>
      </c>
      <c r="I44" s="122">
        <f t="shared" si="17"/>
        <v>3377.0785896214038</v>
      </c>
      <c r="J44" s="122">
        <f t="shared" si="17"/>
        <v>4296.7489299777626</v>
      </c>
      <c r="K44" s="122">
        <f t="shared" si="17"/>
        <v>3625.7948027397315</v>
      </c>
      <c r="L44" s="122">
        <f t="shared" si="17"/>
        <v>3954.8550720388557</v>
      </c>
      <c r="M44" s="122">
        <f t="shared" si="17"/>
        <v>3234.789142862664</v>
      </c>
      <c r="N44" s="122">
        <f t="shared" si="17"/>
        <v>3154.8848650632572</v>
      </c>
      <c r="O44" s="122">
        <f t="shared" si="17"/>
        <v>3267.4017277482308</v>
      </c>
      <c r="P44" s="122">
        <f t="shared" si="17"/>
        <v>2399.6029338637063</v>
      </c>
      <c r="Q44" s="122">
        <f t="shared" si="17"/>
        <v>2679.275942062488</v>
      </c>
      <c r="R44" s="122">
        <f t="shared" ref="R44:V44" si="18">SUM(R45:R46)</f>
        <v>2338.6404487107975</v>
      </c>
      <c r="S44" s="122">
        <f t="shared" si="18"/>
        <v>2257.7915499213018</v>
      </c>
      <c r="T44" s="122">
        <f t="shared" si="18"/>
        <v>2119.6960188643102</v>
      </c>
      <c r="U44" s="122">
        <f t="shared" si="18"/>
        <v>1895.8622501076809</v>
      </c>
      <c r="V44" s="122">
        <f t="shared" si="18"/>
        <v>1930.1141256730091</v>
      </c>
      <c r="W44" s="122">
        <f t="shared" ref="W44" si="19">SUM(W45:W46)</f>
        <v>1675.1615476857362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5462.009908434683</v>
      </c>
      <c r="D45" s="98">
        <v>4717.5949059682298</v>
      </c>
      <c r="E45" s="98">
        <v>5104.6067159887825</v>
      </c>
      <c r="F45" s="98">
        <v>4726.9688166078831</v>
      </c>
      <c r="G45" s="98">
        <v>4584.2618611042963</v>
      </c>
      <c r="H45" s="98">
        <v>4015.2932441976563</v>
      </c>
      <c r="I45" s="98">
        <v>3377.0785896214038</v>
      </c>
      <c r="J45" s="98">
        <v>4296.7489299777626</v>
      </c>
      <c r="K45" s="98">
        <v>3625.7948027397315</v>
      </c>
      <c r="L45" s="98">
        <v>3954.8550720388557</v>
      </c>
      <c r="M45" s="98">
        <v>3234.789142862664</v>
      </c>
      <c r="N45" s="98">
        <v>3154.8848650632572</v>
      </c>
      <c r="O45" s="98">
        <v>3267.4017277482308</v>
      </c>
      <c r="P45" s="98">
        <v>2399.6029338637063</v>
      </c>
      <c r="Q45" s="98">
        <v>2679.275942062488</v>
      </c>
      <c r="R45" s="98">
        <v>2338.6404487107975</v>
      </c>
      <c r="S45" s="98">
        <v>2257.7915499213018</v>
      </c>
      <c r="T45" s="98">
        <v>2119.6960188643102</v>
      </c>
      <c r="U45" s="98">
        <v>1895.8622501076809</v>
      </c>
      <c r="V45" s="98">
        <v>1930.1141256730091</v>
      </c>
      <c r="W45" s="98">
        <v>1675.1615476857362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10.684212653722433</v>
      </c>
      <c r="D49" s="122">
        <v>24.669033428039128</v>
      </c>
      <c r="E49" s="122">
        <v>41.904037213693748</v>
      </c>
      <c r="F49" s="122">
        <v>63.684885911884926</v>
      </c>
      <c r="G49" s="122">
        <v>63.664517475153573</v>
      </c>
      <c r="H49" s="122">
        <v>44.914317967220668</v>
      </c>
      <c r="I49" s="122">
        <v>117.67422920473258</v>
      </c>
      <c r="J49" s="122">
        <v>262.69563406229059</v>
      </c>
      <c r="K49" s="122">
        <v>169.4842039467446</v>
      </c>
      <c r="L49" s="122">
        <v>155.14105741164857</v>
      </c>
      <c r="M49" s="122">
        <v>167.65082858884327</v>
      </c>
      <c r="N49" s="122">
        <v>162.23679971669978</v>
      </c>
      <c r="O49" s="122">
        <v>175.76341225542529</v>
      </c>
      <c r="P49" s="122">
        <v>82.641704114195178</v>
      </c>
      <c r="Q49" s="122">
        <v>71.091560408934086</v>
      </c>
      <c r="R49" s="122">
        <v>67.34374213242495</v>
      </c>
      <c r="S49" s="122">
        <v>80.708151843750954</v>
      </c>
      <c r="T49" s="122">
        <v>77.080080674903897</v>
      </c>
      <c r="U49" s="122">
        <v>87.0710909288441</v>
      </c>
      <c r="V49" s="122">
        <v>132.18516019357912</v>
      </c>
      <c r="W49" s="122">
        <v>123.47670459377667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594.12252243121236</v>
      </c>
      <c r="D50" s="98">
        <v>547.6525421024686</v>
      </c>
      <c r="E50" s="98">
        <v>565.67686431949585</v>
      </c>
      <c r="F50" s="98">
        <v>655.09215956061269</v>
      </c>
      <c r="G50" s="98">
        <v>678.13944626819386</v>
      </c>
      <c r="H50" s="98">
        <v>663.32668878196193</v>
      </c>
      <c r="I50" s="98">
        <v>608.4022754719166</v>
      </c>
      <c r="J50" s="98">
        <v>700.75654783385301</v>
      </c>
      <c r="K50" s="98">
        <v>658.81918123046819</v>
      </c>
      <c r="L50" s="98">
        <v>630.443343957499</v>
      </c>
      <c r="M50" s="98">
        <v>653.96047385158352</v>
      </c>
      <c r="N50" s="98">
        <v>615.25827519278459</v>
      </c>
      <c r="O50" s="98">
        <v>580.78228460191019</v>
      </c>
      <c r="P50" s="98">
        <v>588.40266146657598</v>
      </c>
      <c r="Q50" s="98">
        <v>581.09284820413404</v>
      </c>
      <c r="R50" s="98">
        <v>530.8780905527957</v>
      </c>
      <c r="S50" s="98">
        <v>516.80529763523737</v>
      </c>
      <c r="T50" s="98">
        <v>499.60507218191873</v>
      </c>
      <c r="U50" s="98">
        <v>476.36049648750145</v>
      </c>
      <c r="V50" s="98">
        <v>463.71302561781278</v>
      </c>
      <c r="W50" s="98">
        <v>460.84929111205264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249.1358051912606</v>
      </c>
      <c r="F51" s="98">
        <v>271.2108035444752</v>
      </c>
      <c r="G51" s="98">
        <v>286.6373640024438</v>
      </c>
      <c r="H51" s="98">
        <v>284.46439515152753</v>
      </c>
      <c r="I51" s="98">
        <v>275.37431635386355</v>
      </c>
      <c r="J51" s="98">
        <v>283.65211565064169</v>
      </c>
      <c r="K51" s="98">
        <v>273.52804364209226</v>
      </c>
      <c r="L51" s="98">
        <v>263.0813005684106</v>
      </c>
      <c r="M51" s="98">
        <v>265.85868306689929</v>
      </c>
      <c r="N51" s="98">
        <v>0</v>
      </c>
      <c r="O51" s="98">
        <v>203.96894586710064</v>
      </c>
      <c r="P51" s="98">
        <v>196.31017554475633</v>
      </c>
      <c r="Q51" s="98">
        <v>209.43399253674531</v>
      </c>
      <c r="R51" s="98">
        <v>229.57335954983338</v>
      </c>
      <c r="S51" s="98">
        <v>234.9089451322925</v>
      </c>
      <c r="T51" s="98">
        <v>214.0965729544281</v>
      </c>
      <c r="U51" s="98">
        <v>207.28859811832416</v>
      </c>
      <c r="V51" s="98">
        <v>176.39292762434891</v>
      </c>
      <c r="W51" s="98">
        <v>187.74898077427082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249.1358051912606</v>
      </c>
      <c r="F52" s="101">
        <v>271.2108035444752</v>
      </c>
      <c r="G52" s="101">
        <v>286.6373640024438</v>
      </c>
      <c r="H52" s="101">
        <v>284.46439515152753</v>
      </c>
      <c r="I52" s="101">
        <v>275.37431635386355</v>
      </c>
      <c r="J52" s="101">
        <v>283.65211565064169</v>
      </c>
      <c r="K52" s="101">
        <v>273.52804364209226</v>
      </c>
      <c r="L52" s="101">
        <v>263.0813005684106</v>
      </c>
      <c r="M52" s="101">
        <v>265.85868306689929</v>
      </c>
      <c r="N52" s="101">
        <v>0</v>
      </c>
      <c r="O52" s="101">
        <v>203.96894586710064</v>
      </c>
      <c r="P52" s="101">
        <v>196.31017554475633</v>
      </c>
      <c r="Q52" s="101">
        <v>209.43399253674531</v>
      </c>
      <c r="R52" s="101">
        <v>229.57335954983338</v>
      </c>
      <c r="S52" s="101">
        <v>234.9089451322925</v>
      </c>
      <c r="T52" s="101">
        <v>214.0965729544281</v>
      </c>
      <c r="U52" s="101">
        <v>207.28859811832416</v>
      </c>
      <c r="V52" s="101">
        <v>176.39292762434891</v>
      </c>
      <c r="W52" s="101">
        <v>187.74898077427082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3.8889331548024675</v>
      </c>
      <c r="D58" s="122">
        <v>4.4313770751500794</v>
      </c>
      <c r="E58" s="122">
        <v>4.6092510750430593</v>
      </c>
      <c r="F58" s="122">
        <v>5.0233726117279582</v>
      </c>
      <c r="G58" s="122">
        <v>5.1393215402497372</v>
      </c>
      <c r="H58" s="122">
        <v>6.4164544701095645</v>
      </c>
      <c r="I58" s="122">
        <v>7.4372550855539927</v>
      </c>
      <c r="J58" s="122">
        <v>6.0220651647549355</v>
      </c>
      <c r="K58" s="122">
        <v>6.8139941725624373</v>
      </c>
      <c r="L58" s="122">
        <v>5.4837015945453667</v>
      </c>
      <c r="M58" s="122">
        <v>5.7460371642242762</v>
      </c>
      <c r="N58" s="122">
        <v>5.6568336546219102</v>
      </c>
      <c r="O58" s="122">
        <v>5.6001521273418557</v>
      </c>
      <c r="P58" s="122">
        <v>6.9736487633048139</v>
      </c>
      <c r="Q58" s="122">
        <v>6.1795995658769831</v>
      </c>
      <c r="R58" s="122">
        <v>6.9193383690995836</v>
      </c>
      <c r="S58" s="122">
        <v>6.585444876025754</v>
      </c>
      <c r="T58" s="122">
        <v>5.8128321831326817</v>
      </c>
      <c r="U58" s="122">
        <v>5.6580574796579626</v>
      </c>
      <c r="V58" s="122">
        <v>3.8791261213464776</v>
      </c>
      <c r="W58" s="122">
        <v>4.9400376269538375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82.934846686403944</v>
      </c>
      <c r="D59" s="98">
        <v>82.488488134368041</v>
      </c>
      <c r="E59" s="98">
        <v>91.856829061409371</v>
      </c>
      <c r="F59" s="98">
        <v>91.429427978590624</v>
      </c>
      <c r="G59" s="98">
        <v>89.92584759420734</v>
      </c>
      <c r="H59" s="98">
        <v>93.590199263239498</v>
      </c>
      <c r="I59" s="98">
        <v>92.073013919238392</v>
      </c>
      <c r="J59" s="98">
        <v>78.087924731210634</v>
      </c>
      <c r="K59" s="98">
        <v>83.802308656730446</v>
      </c>
      <c r="L59" s="98">
        <v>80.410219989757167</v>
      </c>
      <c r="M59" s="98">
        <v>80.055525818556589</v>
      </c>
      <c r="N59" s="98">
        <v>80.786706677153106</v>
      </c>
      <c r="O59" s="98">
        <v>79.975655444267545</v>
      </c>
      <c r="P59" s="98">
        <v>87.112867914323218</v>
      </c>
      <c r="Q59" s="98">
        <v>83.763842373231924</v>
      </c>
      <c r="R59" s="98">
        <v>89.472852919262237</v>
      </c>
      <c r="S59" s="98">
        <v>87.852249233374351</v>
      </c>
      <c r="T59" s="98">
        <v>86.940283941816659</v>
      </c>
      <c r="U59" s="98">
        <v>90.131279102427598</v>
      </c>
      <c r="V59" s="98">
        <v>86.479653724622892</v>
      </c>
      <c r="W59" s="98">
        <v>90.24242648301626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3775.3010675857518</v>
      </c>
      <c r="D62" s="117">
        <f t="shared" si="21"/>
        <v>3513.595148421321</v>
      </c>
      <c r="E62" s="117">
        <f t="shared" si="21"/>
        <v>3578.3369563101792</v>
      </c>
      <c r="F62" s="117">
        <f t="shared" si="21"/>
        <v>3310.3144176604455</v>
      </c>
      <c r="G62" s="117">
        <f t="shared" si="21"/>
        <v>3070.2608956763274</v>
      </c>
      <c r="H62" s="117">
        <f t="shared" si="21"/>
        <v>3028.339561476877</v>
      </c>
      <c r="I62" s="117">
        <f t="shared" si="21"/>
        <v>2831.4681341525534</v>
      </c>
      <c r="J62" s="117">
        <f t="shared" si="21"/>
        <v>2971.1000418211779</v>
      </c>
      <c r="K62" s="117">
        <f t="shared" si="21"/>
        <v>2861.881368295501</v>
      </c>
      <c r="L62" s="117">
        <f t="shared" si="21"/>
        <v>3181.2536253464764</v>
      </c>
      <c r="M62" s="117">
        <f t="shared" si="21"/>
        <v>2392.4051096249145</v>
      </c>
      <c r="N62" s="117">
        <f t="shared" si="21"/>
        <v>2573.9269159979294</v>
      </c>
      <c r="O62" s="117">
        <f t="shared" si="21"/>
        <v>2665.7623700051954</v>
      </c>
      <c r="P62" s="117">
        <f t="shared" si="21"/>
        <v>1940.438776241436</v>
      </c>
      <c r="Q62" s="117">
        <f t="shared" si="21"/>
        <v>1994.7565577995947</v>
      </c>
      <c r="R62" s="117">
        <f t="shared" ref="R62:V62" si="22">R63+R66+R68+R77</f>
        <v>2097.8995423076217</v>
      </c>
      <c r="S62" s="117">
        <f t="shared" si="22"/>
        <v>1956.8760584499269</v>
      </c>
      <c r="T62" s="117">
        <f t="shared" si="22"/>
        <v>1857.2262397810457</v>
      </c>
      <c r="U62" s="117">
        <f t="shared" si="22"/>
        <v>1738.8219716643789</v>
      </c>
      <c r="V62" s="117">
        <f t="shared" si="22"/>
        <v>1514.7272497379272</v>
      </c>
      <c r="W62" s="117">
        <f t="shared" ref="W62" si="23">W63+W66+W68+W77</f>
        <v>1590.5951141606567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3533.3585580670551</v>
      </c>
      <c r="D63" s="122">
        <f t="shared" si="24"/>
        <v>3227.2778396306408</v>
      </c>
      <c r="E63" s="122">
        <f t="shared" si="24"/>
        <v>3268.8931695557326</v>
      </c>
      <c r="F63" s="122">
        <f t="shared" si="24"/>
        <v>2987.4968072669726</v>
      </c>
      <c r="G63" s="122">
        <f t="shared" si="24"/>
        <v>2776.8520419585184</v>
      </c>
      <c r="H63" s="122">
        <f t="shared" si="24"/>
        <v>2639.6441055470164</v>
      </c>
      <c r="I63" s="122">
        <f t="shared" si="24"/>
        <v>2383.678064734604</v>
      </c>
      <c r="J63" s="122">
        <f t="shared" si="24"/>
        <v>2493.2328440582614</v>
      </c>
      <c r="K63" s="122">
        <f t="shared" si="24"/>
        <v>2377.6982143973992</v>
      </c>
      <c r="L63" s="122">
        <f t="shared" si="24"/>
        <v>2705.8441998091926</v>
      </c>
      <c r="M63" s="122">
        <f t="shared" si="24"/>
        <v>1972.5514980519836</v>
      </c>
      <c r="N63" s="122">
        <f t="shared" si="24"/>
        <v>2137.7490428811093</v>
      </c>
      <c r="O63" s="122">
        <f t="shared" si="24"/>
        <v>2268.2549531057462</v>
      </c>
      <c r="P63" s="122">
        <f t="shared" si="24"/>
        <v>1584.042663445043</v>
      </c>
      <c r="Q63" s="122">
        <f t="shared" si="24"/>
        <v>1669.6435216554726</v>
      </c>
      <c r="R63" s="122">
        <f t="shared" ref="R63:V63" si="25">SUM(R64:R65)</f>
        <v>1688.8399938752145</v>
      </c>
      <c r="S63" s="122">
        <f t="shared" si="25"/>
        <v>1571.8256893021482</v>
      </c>
      <c r="T63" s="122">
        <f t="shared" si="25"/>
        <v>1478.1618810644709</v>
      </c>
      <c r="U63" s="122">
        <f t="shared" si="25"/>
        <v>1362.634436452164</v>
      </c>
      <c r="V63" s="122">
        <f t="shared" si="25"/>
        <v>1208.1830505995017</v>
      </c>
      <c r="W63" s="122">
        <f t="shared" ref="W63" si="26">SUM(W64:W65)</f>
        <v>1242.8897691831216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3533.3585580670551</v>
      </c>
      <c r="D64" s="98">
        <v>3227.2778396306408</v>
      </c>
      <c r="E64" s="98">
        <v>3268.8931695557326</v>
      </c>
      <c r="F64" s="98">
        <v>2987.4968072669726</v>
      </c>
      <c r="G64" s="98">
        <v>2776.8520419585184</v>
      </c>
      <c r="H64" s="98">
        <v>2639.6441055470164</v>
      </c>
      <c r="I64" s="98">
        <v>2383.678064734604</v>
      </c>
      <c r="J64" s="98">
        <v>2493.2328440582614</v>
      </c>
      <c r="K64" s="98">
        <v>2377.6982143973992</v>
      </c>
      <c r="L64" s="98">
        <v>2705.8441998091926</v>
      </c>
      <c r="M64" s="98">
        <v>1972.5514980519836</v>
      </c>
      <c r="N64" s="98">
        <v>2137.7490428811093</v>
      </c>
      <c r="O64" s="98">
        <v>2268.2549531057462</v>
      </c>
      <c r="P64" s="98">
        <v>1584.042663445043</v>
      </c>
      <c r="Q64" s="98">
        <v>1669.6435216554726</v>
      </c>
      <c r="R64" s="98">
        <v>1688.8399938752145</v>
      </c>
      <c r="S64" s="98">
        <v>1571.8256893021482</v>
      </c>
      <c r="T64" s="98">
        <v>1478.1618810644709</v>
      </c>
      <c r="U64" s="98">
        <v>1362.634436452164</v>
      </c>
      <c r="V64" s="98">
        <v>1208.1830505995017</v>
      </c>
      <c r="W64" s="98">
        <v>1242.8897691831216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222.57702064654245</v>
      </c>
      <c r="D68" s="122">
        <v>263.86389001272346</v>
      </c>
      <c r="E68" s="122">
        <v>283.42337143786568</v>
      </c>
      <c r="F68" s="122">
        <v>293.77660976464904</v>
      </c>
      <c r="G68" s="122">
        <v>262.92406681988604</v>
      </c>
      <c r="H68" s="122">
        <v>355.56731074309977</v>
      </c>
      <c r="I68" s="122">
        <v>413.07157013867732</v>
      </c>
      <c r="J68" s="122">
        <v>445.11067897978171</v>
      </c>
      <c r="K68" s="122">
        <v>453.84478130507074</v>
      </c>
      <c r="L68" s="122">
        <v>436.99888590254494</v>
      </c>
      <c r="M68" s="122">
        <v>390.21525566283105</v>
      </c>
      <c r="N68" s="122">
        <v>400.64989486468625</v>
      </c>
      <c r="O68" s="122">
        <v>363.22776047083056</v>
      </c>
      <c r="P68" s="122">
        <v>328.04294408043637</v>
      </c>
      <c r="Q68" s="122">
        <v>302.67996619527906</v>
      </c>
      <c r="R68" s="122">
        <v>379.39692139516575</v>
      </c>
      <c r="S68" s="122">
        <v>363.64493197410656</v>
      </c>
      <c r="T68" s="122">
        <v>358.68703304351334</v>
      </c>
      <c r="U68" s="122">
        <v>356.46107183530791</v>
      </c>
      <c r="V68" s="122">
        <v>277.53426802023114</v>
      </c>
      <c r="W68" s="122">
        <v>319.51104232490474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410.05221931782995</v>
      </c>
      <c r="D69" s="98">
        <v>399.20285082951369</v>
      </c>
      <c r="E69" s="98">
        <v>381.67266435109582</v>
      </c>
      <c r="F69" s="98">
        <v>435.59954042237973</v>
      </c>
      <c r="G69" s="98">
        <v>430.11769684456652</v>
      </c>
      <c r="H69" s="98">
        <v>441.63673612639542</v>
      </c>
      <c r="I69" s="98">
        <v>413.24773233248868</v>
      </c>
      <c r="J69" s="98">
        <v>445.41311135738221</v>
      </c>
      <c r="K69" s="98">
        <v>454.67073255117361</v>
      </c>
      <c r="L69" s="98">
        <v>437.54865753260208</v>
      </c>
      <c r="M69" s="98">
        <v>395.06229651975718</v>
      </c>
      <c r="N69" s="98">
        <v>421.11337460350717</v>
      </c>
      <c r="O69" s="98">
        <v>404.99255343227765</v>
      </c>
      <c r="P69" s="98">
        <v>388.66010302417482</v>
      </c>
      <c r="Q69" s="98">
        <v>366.9763168759373</v>
      </c>
      <c r="R69" s="98">
        <v>380.02902944599947</v>
      </c>
      <c r="S69" s="98">
        <v>364.01845957668388</v>
      </c>
      <c r="T69" s="98">
        <v>359.29705242617257</v>
      </c>
      <c r="U69" s="98">
        <v>359.97511311033827</v>
      </c>
      <c r="V69" s="98">
        <v>312.91006390215688</v>
      </c>
      <c r="W69" s="98">
        <v>340.64933831395615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173.61687252334517</v>
      </c>
      <c r="D70" s="98">
        <v>172.88400151191584</v>
      </c>
      <c r="E70" s="98">
        <v>168.13301556276838</v>
      </c>
      <c r="F70" s="98">
        <v>180.41997547674006</v>
      </c>
      <c r="G70" s="98">
        <v>181.83905167939756</v>
      </c>
      <c r="H70" s="98">
        <v>189.45476395595924</v>
      </c>
      <c r="I70" s="98">
        <v>187.09070791743071</v>
      </c>
      <c r="J70" s="98">
        <v>180.23109706568164</v>
      </c>
      <c r="K70" s="98">
        <v>189.04718864261122</v>
      </c>
      <c r="L70" s="98">
        <v>182.86741806667305</v>
      </c>
      <c r="M70" s="98">
        <v>160.53210952510722</v>
      </c>
      <c r="N70" s="98">
        <v>174.87655867411149</v>
      </c>
      <c r="O70" s="98">
        <v>142.47435295234669</v>
      </c>
      <c r="P70" s="98">
        <v>129.68261848616916</v>
      </c>
      <c r="Q70" s="98">
        <v>132.05216508919833</v>
      </c>
      <c r="R70" s="98">
        <v>164.58893388389581</v>
      </c>
      <c r="S70" s="98">
        <v>165.57990288430847</v>
      </c>
      <c r="T70" s="98">
        <v>154.08848483738296</v>
      </c>
      <c r="U70" s="98">
        <v>156.79727251520512</v>
      </c>
      <c r="V70" s="98">
        <v>118.85257886532473</v>
      </c>
      <c r="W70" s="98">
        <v>138.88823936317158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173.61687252334517</v>
      </c>
      <c r="D71" s="101">
        <v>172.88400151191584</v>
      </c>
      <c r="E71" s="101">
        <v>168.13301556276838</v>
      </c>
      <c r="F71" s="101">
        <v>180.41997547674006</v>
      </c>
      <c r="G71" s="101">
        <v>181.83905167939756</v>
      </c>
      <c r="H71" s="101">
        <v>189.45476395595924</v>
      </c>
      <c r="I71" s="101">
        <v>187.09070791743071</v>
      </c>
      <c r="J71" s="101">
        <v>180.23109706568164</v>
      </c>
      <c r="K71" s="101">
        <v>189.04718864261122</v>
      </c>
      <c r="L71" s="101">
        <v>182.86741806667305</v>
      </c>
      <c r="M71" s="101">
        <v>160.53210952510722</v>
      </c>
      <c r="N71" s="101">
        <v>174.87655867411149</v>
      </c>
      <c r="O71" s="101">
        <v>142.47435295234669</v>
      </c>
      <c r="P71" s="101">
        <v>129.68261848616916</v>
      </c>
      <c r="Q71" s="101">
        <v>132.05216508919833</v>
      </c>
      <c r="R71" s="101">
        <v>164.58893388389581</v>
      </c>
      <c r="S71" s="101">
        <v>165.57990288430847</v>
      </c>
      <c r="T71" s="101">
        <v>154.08848483738296</v>
      </c>
      <c r="U71" s="101">
        <v>156.79727251520512</v>
      </c>
      <c r="V71" s="101">
        <v>118.85257886532473</v>
      </c>
      <c r="W71" s="101">
        <v>138.88823936317158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19.365488872154597</v>
      </c>
      <c r="D77" s="122">
        <v>22.453418777956628</v>
      </c>
      <c r="E77" s="122">
        <v>26.020415316580873</v>
      </c>
      <c r="F77" s="122">
        <v>29.04100062882393</v>
      </c>
      <c r="G77" s="122">
        <v>30.484786897923218</v>
      </c>
      <c r="H77" s="122">
        <v>33.128145186760769</v>
      </c>
      <c r="I77" s="122">
        <v>34.718499279272237</v>
      </c>
      <c r="J77" s="122">
        <v>32.756518783134801</v>
      </c>
      <c r="K77" s="122">
        <v>30.338372593031316</v>
      </c>
      <c r="L77" s="122">
        <v>38.410539634739003</v>
      </c>
      <c r="M77" s="122">
        <v>29.638355910100056</v>
      </c>
      <c r="N77" s="122">
        <v>35.527978252133913</v>
      </c>
      <c r="O77" s="122">
        <v>34.279656428618651</v>
      </c>
      <c r="P77" s="122">
        <v>28.353168715956553</v>
      </c>
      <c r="Q77" s="122">
        <v>22.43306994884307</v>
      </c>
      <c r="R77" s="122">
        <v>29.66262703724113</v>
      </c>
      <c r="S77" s="122">
        <v>21.40543717367192</v>
      </c>
      <c r="T77" s="122">
        <v>20.377325673061435</v>
      </c>
      <c r="U77" s="122">
        <v>19.726463376907038</v>
      </c>
      <c r="V77" s="122">
        <v>29.009931118194373</v>
      </c>
      <c r="W77" s="122">
        <v>28.194302652630423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76.715887737735457</v>
      </c>
      <c r="D78" s="98">
        <v>74.590379870768345</v>
      </c>
      <c r="E78" s="98">
        <v>77.598836944370532</v>
      </c>
      <c r="F78" s="98">
        <v>83.334474927575613</v>
      </c>
      <c r="G78" s="98">
        <v>83.734366423569014</v>
      </c>
      <c r="H78" s="98">
        <v>84.605737887578528</v>
      </c>
      <c r="I78" s="98">
        <v>84.532362607245972</v>
      </c>
      <c r="J78" s="98">
        <v>66.064794632718247</v>
      </c>
      <c r="K78" s="98">
        <v>73.48211593268779</v>
      </c>
      <c r="L78" s="98">
        <v>74.748014297494862</v>
      </c>
      <c r="M78" s="98">
        <v>67.620885122411281</v>
      </c>
      <c r="N78" s="98">
        <v>73.462813631728764</v>
      </c>
      <c r="O78" s="98">
        <v>73.290149128670635</v>
      </c>
      <c r="P78" s="98">
        <v>73.759636532626473</v>
      </c>
      <c r="Q78" s="98">
        <v>76.408036074155106</v>
      </c>
      <c r="R78" s="98">
        <v>81.294910656645385</v>
      </c>
      <c r="S78" s="98">
        <v>78.584970133641349</v>
      </c>
      <c r="T78" s="98">
        <v>75.949368491781073</v>
      </c>
      <c r="U78" s="98">
        <v>72.40366380134131</v>
      </c>
      <c r="V78" s="98">
        <v>79.987930622878949</v>
      </c>
      <c r="W78" s="98">
        <v>79.45266780321505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42.690127705124496</v>
      </c>
      <c r="D81" s="117">
        <f t="shared" si="28"/>
        <v>48.299602610511045</v>
      </c>
      <c r="E81" s="117">
        <f t="shared" si="28"/>
        <v>98.276425909913058</v>
      </c>
      <c r="F81" s="117">
        <f t="shared" si="28"/>
        <v>155.42523574090069</v>
      </c>
      <c r="G81" s="117">
        <f t="shared" si="28"/>
        <v>106.22999468708308</v>
      </c>
      <c r="H81" s="117">
        <f t="shared" si="28"/>
        <v>65.406704321463437</v>
      </c>
      <c r="I81" s="117">
        <f t="shared" si="28"/>
        <v>38.820136714279712</v>
      </c>
      <c r="J81" s="117">
        <f t="shared" si="28"/>
        <v>34.064301493044447</v>
      </c>
      <c r="K81" s="117">
        <f t="shared" si="28"/>
        <v>55.458640217483826</v>
      </c>
      <c r="L81" s="117">
        <f t="shared" si="28"/>
        <v>61.16581742249469</v>
      </c>
      <c r="M81" s="117">
        <f t="shared" si="28"/>
        <v>83.737734910479475</v>
      </c>
      <c r="N81" s="117">
        <f t="shared" si="28"/>
        <v>72.821614734455565</v>
      </c>
      <c r="O81" s="117">
        <f t="shared" si="28"/>
        <v>57.24459125213766</v>
      </c>
      <c r="P81" s="117">
        <f t="shared" si="28"/>
        <v>59.633121932685228</v>
      </c>
      <c r="Q81" s="117">
        <f t="shared" si="28"/>
        <v>43.003549804205377</v>
      </c>
      <c r="R81" s="117">
        <f t="shared" ref="R81:V81" si="29">R82+R85+R87+R100</f>
        <v>47.807520438887856</v>
      </c>
      <c r="S81" s="117">
        <f t="shared" si="29"/>
        <v>47.127070127755097</v>
      </c>
      <c r="T81" s="117">
        <f t="shared" si="29"/>
        <v>48.728604840032474</v>
      </c>
      <c r="U81" s="117">
        <f t="shared" si="29"/>
        <v>50.903985116040168</v>
      </c>
      <c r="V81" s="117">
        <f t="shared" si="29"/>
        <v>41.815266487976707</v>
      </c>
      <c r="W81" s="117">
        <f t="shared" ref="W81" si="30">W82+W85+W87+W100</f>
        <v>35.950455084056202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38.792406450933186</v>
      </c>
      <c r="D87" s="122">
        <v>43.865289944093171</v>
      </c>
      <c r="E87" s="122">
        <v>93.669276539543304</v>
      </c>
      <c r="F87" s="122">
        <v>150.40804779846084</v>
      </c>
      <c r="G87" s="122">
        <v>101.08689477236642</v>
      </c>
      <c r="H87" s="122">
        <v>58.986810055827881</v>
      </c>
      <c r="I87" s="122">
        <v>31.383590533986482</v>
      </c>
      <c r="J87" s="122">
        <v>28.040669563361767</v>
      </c>
      <c r="K87" s="122">
        <v>48.644019223303367</v>
      </c>
      <c r="L87" s="122">
        <v>55.684132981441707</v>
      </c>
      <c r="M87" s="122">
        <v>77.994257437079426</v>
      </c>
      <c r="N87" s="122">
        <v>67.160798681061252</v>
      </c>
      <c r="O87" s="122">
        <v>51.64972780260306</v>
      </c>
      <c r="P87" s="122">
        <v>52.659458836352435</v>
      </c>
      <c r="Q87" s="122">
        <v>36.82250291152414</v>
      </c>
      <c r="R87" s="122">
        <v>40.88992912540548</v>
      </c>
      <c r="S87" s="122">
        <v>40.538384415652025</v>
      </c>
      <c r="T87" s="122">
        <v>42.917967956153177</v>
      </c>
      <c r="U87" s="122">
        <v>45.2489460444489</v>
      </c>
      <c r="V87" s="122">
        <v>37.938055978572187</v>
      </c>
      <c r="W87" s="122">
        <v>31.009495782816678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452.1845291084864</v>
      </c>
      <c r="D92" s="101">
        <v>452.55453308488416</v>
      </c>
      <c r="E92" s="101">
        <v>444.9746875120324</v>
      </c>
      <c r="F92" s="101">
        <v>476.74550895267453</v>
      </c>
      <c r="G92" s="101">
        <v>491.83656568500658</v>
      </c>
      <c r="H92" s="101">
        <v>524.11678392099918</v>
      </c>
      <c r="I92" s="101">
        <v>523.62166992268772</v>
      </c>
      <c r="J92" s="101">
        <v>486.55770653410224</v>
      </c>
      <c r="K92" s="101">
        <v>522.95159882949974</v>
      </c>
      <c r="L92" s="101">
        <v>511.06678926994419</v>
      </c>
      <c r="M92" s="101">
        <v>497.3617405299654</v>
      </c>
      <c r="N92" s="101">
        <v>487.575449791957</v>
      </c>
      <c r="O92" s="101">
        <v>467.23246771842651</v>
      </c>
      <c r="P92" s="101">
        <v>484.89677981667739</v>
      </c>
      <c r="Q92" s="101">
        <v>427.69450601157587</v>
      </c>
      <c r="R92" s="101">
        <v>456.80965304014552</v>
      </c>
      <c r="S92" s="101">
        <v>430.3994459991203</v>
      </c>
      <c r="T92" s="101">
        <v>405.62628946633822</v>
      </c>
      <c r="U92" s="101">
        <v>410.56135319714957</v>
      </c>
      <c r="V92" s="101">
        <v>377.10975661543876</v>
      </c>
      <c r="W92" s="101">
        <v>382.91690791818161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195.95255511221029</v>
      </c>
      <c r="F93" s="104">
        <v>0</v>
      </c>
      <c r="G93" s="104">
        <v>207.89771948243342</v>
      </c>
      <c r="H93" s="104">
        <v>224.78716432915675</v>
      </c>
      <c r="I93" s="104">
        <v>237.03267076192077</v>
      </c>
      <c r="J93" s="104">
        <v>196.59066973851196</v>
      </c>
      <c r="K93" s="104">
        <v>216.91673544143191</v>
      </c>
      <c r="L93" s="104">
        <v>213.22194137258603</v>
      </c>
      <c r="M93" s="104">
        <v>202.09192377445621</v>
      </c>
      <c r="N93" s="104">
        <v>202.20439674780903</v>
      </c>
      <c r="O93" s="104">
        <v>164.06613078503867</v>
      </c>
      <c r="P93" s="104">
        <v>161.67905948080139</v>
      </c>
      <c r="Q93" s="104">
        <v>153.51912538521796</v>
      </c>
      <c r="R93" s="104">
        <v>197.45818008114097</v>
      </c>
      <c r="S93" s="104">
        <v>195.52064256598575</v>
      </c>
      <c r="T93" s="104">
        <v>173.66793380868484</v>
      </c>
      <c r="U93" s="104">
        <v>178.63102677154566</v>
      </c>
      <c r="V93" s="104">
        <v>143.17852054999807</v>
      </c>
      <c r="W93" s="104">
        <v>155.90625261598842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195.95255511221029</v>
      </c>
      <c r="F94" s="98">
        <v>0</v>
      </c>
      <c r="G94" s="98">
        <v>207.89771948243342</v>
      </c>
      <c r="H94" s="98">
        <v>224.78716432915675</v>
      </c>
      <c r="I94" s="98">
        <v>237.03267076192077</v>
      </c>
      <c r="J94" s="98">
        <v>196.59066973851196</v>
      </c>
      <c r="K94" s="98">
        <v>216.91673544143191</v>
      </c>
      <c r="L94" s="98">
        <v>213.22194137258603</v>
      </c>
      <c r="M94" s="98">
        <v>202.09192377445621</v>
      </c>
      <c r="N94" s="98">
        <v>202.20439674780903</v>
      </c>
      <c r="O94" s="98">
        <v>164.06613078503867</v>
      </c>
      <c r="P94" s="98">
        <v>161.67905948080139</v>
      </c>
      <c r="Q94" s="98">
        <v>153.51912538521796</v>
      </c>
      <c r="R94" s="98">
        <v>197.45818008114097</v>
      </c>
      <c r="S94" s="98">
        <v>195.52064256598575</v>
      </c>
      <c r="T94" s="98">
        <v>173.66793380868484</v>
      </c>
      <c r="U94" s="98">
        <v>178.63102677154566</v>
      </c>
      <c r="V94" s="98">
        <v>143.17852054999807</v>
      </c>
      <c r="W94" s="98">
        <v>155.90625261598842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3.8977212541913087</v>
      </c>
      <c r="D100" s="122">
        <v>4.4343126664178767</v>
      </c>
      <c r="E100" s="122">
        <v>4.6071493703697532</v>
      </c>
      <c r="F100" s="122">
        <v>5.0171879424398611</v>
      </c>
      <c r="G100" s="122">
        <v>5.1430999147166512</v>
      </c>
      <c r="H100" s="122">
        <v>6.4198942656355564</v>
      </c>
      <c r="I100" s="122">
        <v>7.4365461802932273</v>
      </c>
      <c r="J100" s="122">
        <v>6.0236319296826801</v>
      </c>
      <c r="K100" s="122">
        <v>6.8146209941804603</v>
      </c>
      <c r="L100" s="122">
        <v>5.481684441052983</v>
      </c>
      <c r="M100" s="122">
        <v>5.743477473400044</v>
      </c>
      <c r="N100" s="122">
        <v>5.6608160533943144</v>
      </c>
      <c r="O100" s="122">
        <v>5.5948634495345972</v>
      </c>
      <c r="P100" s="122">
        <v>6.973663096332789</v>
      </c>
      <c r="Q100" s="122">
        <v>6.1810468926812367</v>
      </c>
      <c r="R100" s="122">
        <v>6.9175913134823732</v>
      </c>
      <c r="S100" s="122">
        <v>6.5886857121030715</v>
      </c>
      <c r="T100" s="122">
        <v>5.8106368838792974</v>
      </c>
      <c r="U100" s="122">
        <v>5.6550390715912657</v>
      </c>
      <c r="V100" s="122">
        <v>3.8772105094045171</v>
      </c>
      <c r="W100" s="122">
        <v>4.940959301239527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82.934846686403958</v>
      </c>
      <c r="D102" s="98">
        <v>82.488488134368069</v>
      </c>
      <c r="E102" s="98">
        <v>91.856829061409371</v>
      </c>
      <c r="F102" s="98">
        <v>91.429427978590624</v>
      </c>
      <c r="G102" s="98">
        <v>89.925847594207298</v>
      </c>
      <c r="H102" s="98">
        <v>93.590199263239484</v>
      </c>
      <c r="I102" s="98">
        <v>92.073013919238406</v>
      </c>
      <c r="J102" s="98">
        <v>78.08792473121062</v>
      </c>
      <c r="K102" s="98">
        <v>83.802308656730446</v>
      </c>
      <c r="L102" s="98">
        <v>80.410219989757209</v>
      </c>
      <c r="M102" s="98">
        <v>80.055525818556603</v>
      </c>
      <c r="N102" s="98">
        <v>80.786706677153092</v>
      </c>
      <c r="O102" s="98">
        <v>79.975655444267559</v>
      </c>
      <c r="P102" s="98">
        <v>87.112867914323218</v>
      </c>
      <c r="Q102" s="98">
        <v>83.763842373231924</v>
      </c>
      <c r="R102" s="98">
        <v>89.472852919262223</v>
      </c>
      <c r="S102" s="98">
        <v>87.852249233374337</v>
      </c>
      <c r="T102" s="98">
        <v>86.940283941816659</v>
      </c>
      <c r="U102" s="98">
        <v>90.131279102427584</v>
      </c>
      <c r="V102" s="98">
        <v>86.479653724622892</v>
      </c>
      <c r="W102" s="98">
        <v>90.242426483016274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3.7190514209149761</v>
      </c>
      <c r="D124" s="117">
        <f t="shared" si="42"/>
        <v>4.4148768297267411</v>
      </c>
      <c r="E124" s="117">
        <f t="shared" si="42"/>
        <v>4.4724298793944639</v>
      </c>
      <c r="F124" s="117">
        <f t="shared" si="42"/>
        <v>4.9825301350730582</v>
      </c>
      <c r="G124" s="117">
        <f t="shared" si="42"/>
        <v>5.0400917530676672</v>
      </c>
      <c r="H124" s="117">
        <f t="shared" si="42"/>
        <v>6.3533816732225246</v>
      </c>
      <c r="I124" s="117">
        <f t="shared" si="42"/>
        <v>7.3569236303507681</v>
      </c>
      <c r="J124" s="117">
        <f t="shared" si="42"/>
        <v>5.9750654807522645</v>
      </c>
      <c r="K124" s="117">
        <f t="shared" si="42"/>
        <v>6.7266067149215072</v>
      </c>
      <c r="L124" s="117">
        <f t="shared" si="42"/>
        <v>5.5148602205364439</v>
      </c>
      <c r="M124" s="117">
        <f t="shared" si="42"/>
        <v>5.7843588019188292</v>
      </c>
      <c r="N124" s="117">
        <f t="shared" si="42"/>
        <v>5.6101879636911871</v>
      </c>
      <c r="O124" s="117">
        <f t="shared" si="42"/>
        <v>5.6955956399478378</v>
      </c>
      <c r="P124" s="117">
        <f t="shared" si="42"/>
        <v>6.9294326750029827</v>
      </c>
      <c r="Q124" s="117">
        <f t="shared" si="42"/>
        <v>5.9226959253800349</v>
      </c>
      <c r="R124" s="117">
        <f t="shared" ref="R124:V124" si="43">R125+R128+R130+R139</f>
        <v>6.9234945711333857</v>
      </c>
      <c r="S124" s="117">
        <f t="shared" si="43"/>
        <v>6.6723227265853922</v>
      </c>
      <c r="T124" s="117">
        <f t="shared" si="43"/>
        <v>5.796018929454446</v>
      </c>
      <c r="U124" s="117">
        <f t="shared" si="43"/>
        <v>5.6332049439017249</v>
      </c>
      <c r="V124" s="117">
        <f t="shared" si="43"/>
        <v>3.8591326205714074</v>
      </c>
      <c r="W124" s="117">
        <f t="shared" ref="W124" si="44">W125+W128+W130+W139</f>
        <v>4.8304948482393133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3.7190514209149761</v>
      </c>
      <c r="D139" s="122">
        <v>4.4148768297267411</v>
      </c>
      <c r="E139" s="122">
        <v>4.4724298793944639</v>
      </c>
      <c r="F139" s="122">
        <v>4.9825301350730582</v>
      </c>
      <c r="G139" s="122">
        <v>5.0400917530676672</v>
      </c>
      <c r="H139" s="122">
        <v>6.3533816732225246</v>
      </c>
      <c r="I139" s="122">
        <v>7.3569236303507681</v>
      </c>
      <c r="J139" s="122">
        <v>5.9750654807522645</v>
      </c>
      <c r="K139" s="122">
        <v>6.7266067149215072</v>
      </c>
      <c r="L139" s="122">
        <v>5.5148602205364439</v>
      </c>
      <c r="M139" s="122">
        <v>5.7843588019188292</v>
      </c>
      <c r="N139" s="122">
        <v>5.6101879636911871</v>
      </c>
      <c r="O139" s="122">
        <v>5.6955956399478378</v>
      </c>
      <c r="P139" s="122">
        <v>6.9294326750029827</v>
      </c>
      <c r="Q139" s="122">
        <v>5.9226959253800349</v>
      </c>
      <c r="R139" s="122">
        <v>6.9234945711333857</v>
      </c>
      <c r="S139" s="122">
        <v>6.6723227265853922</v>
      </c>
      <c r="T139" s="122">
        <v>5.796018929454446</v>
      </c>
      <c r="U139" s="122">
        <v>5.6332049439017249</v>
      </c>
      <c r="V139" s="122">
        <v>3.8591326205714074</v>
      </c>
      <c r="W139" s="122">
        <v>4.8304948482393133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82.934846686403972</v>
      </c>
      <c r="D140" s="98">
        <v>82.488488134368055</v>
      </c>
      <c r="E140" s="98">
        <v>91.856829061409371</v>
      </c>
      <c r="F140" s="98">
        <v>91.42942797859061</v>
      </c>
      <c r="G140" s="98">
        <v>89.925847594207312</v>
      </c>
      <c r="H140" s="98">
        <v>93.590199263239498</v>
      </c>
      <c r="I140" s="98">
        <v>92.073013919238406</v>
      </c>
      <c r="J140" s="98">
        <v>78.087924731210634</v>
      </c>
      <c r="K140" s="98">
        <v>83.802308656730446</v>
      </c>
      <c r="L140" s="98">
        <v>80.410219989757181</v>
      </c>
      <c r="M140" s="98">
        <v>80.055525818556603</v>
      </c>
      <c r="N140" s="98">
        <v>80.786706677153092</v>
      </c>
      <c r="O140" s="98">
        <v>79.975655444267559</v>
      </c>
      <c r="P140" s="98">
        <v>87.112867914323203</v>
      </c>
      <c r="Q140" s="98">
        <v>83.763842373231924</v>
      </c>
      <c r="R140" s="98">
        <v>89.472852919262223</v>
      </c>
      <c r="S140" s="98">
        <v>87.852249233374337</v>
      </c>
      <c r="T140" s="98">
        <v>86.940283941816688</v>
      </c>
      <c r="U140" s="98">
        <v>90.131279102427598</v>
      </c>
      <c r="V140" s="98">
        <v>86.479653724622892</v>
      </c>
      <c r="W140" s="98">
        <v>90.242426483016274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42.767548790009201</v>
      </c>
      <c r="D143" s="117">
        <f t="shared" si="49"/>
        <v>48.553211029623874</v>
      </c>
      <c r="E143" s="117">
        <f t="shared" si="49"/>
        <v>99.047558138933852</v>
      </c>
      <c r="F143" s="117">
        <f t="shared" si="49"/>
        <v>156.59522845613043</v>
      </c>
      <c r="G143" s="117">
        <f t="shared" si="49"/>
        <v>107.3562446777527</v>
      </c>
      <c r="H143" s="117">
        <f t="shared" si="49"/>
        <v>66.370854973081691</v>
      </c>
      <c r="I143" s="117">
        <f t="shared" si="49"/>
        <v>39.472791282715747</v>
      </c>
      <c r="J143" s="117">
        <f t="shared" si="49"/>
        <v>34.678114852904287</v>
      </c>
      <c r="K143" s="117">
        <f t="shared" si="49"/>
        <v>55.988332331465166</v>
      </c>
      <c r="L143" s="117">
        <f t="shared" si="49"/>
        <v>61.907285654717214</v>
      </c>
      <c r="M143" s="117">
        <f t="shared" si="49"/>
        <v>84.299306396118368</v>
      </c>
      <c r="N143" s="117">
        <f t="shared" si="49"/>
        <v>73.338142379560495</v>
      </c>
      <c r="O143" s="117">
        <f t="shared" si="49"/>
        <v>57.525020450221092</v>
      </c>
      <c r="P143" s="117">
        <f t="shared" si="49"/>
        <v>59.750135872836452</v>
      </c>
      <c r="Q143" s="117">
        <f t="shared" si="49"/>
        <v>43.238177040476643</v>
      </c>
      <c r="R143" s="117">
        <f t="shared" ref="R143:V143" si="50">R144+R146+R148+R157</f>
        <v>48.414472298760231</v>
      </c>
      <c r="S143" s="117">
        <f t="shared" si="50"/>
        <v>48.148501361557948</v>
      </c>
      <c r="T143" s="117">
        <f t="shared" si="50"/>
        <v>49.790365873202894</v>
      </c>
      <c r="U143" s="117">
        <f t="shared" si="50"/>
        <v>51.87403979222988</v>
      </c>
      <c r="V143" s="117">
        <f t="shared" si="50"/>
        <v>42.262090008259634</v>
      </c>
      <c r="W143" s="117">
        <f t="shared" ref="W143" si="51">W144+W146+W148+W157</f>
        <v>36.416950906024539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38.912021792718413</v>
      </c>
      <c r="D148" s="122">
        <v>44.134929199283796</v>
      </c>
      <c r="E148" s="122">
        <v>94.43791067950086</v>
      </c>
      <c r="F148" s="122">
        <v>151.59188994347713</v>
      </c>
      <c r="G148" s="122">
        <v>102.19559247412734</v>
      </c>
      <c r="H148" s="122">
        <v>59.947998160898592</v>
      </c>
      <c r="I148" s="122">
        <v>32.002167392535178</v>
      </c>
      <c r="J148" s="122">
        <v>28.684714623256305</v>
      </c>
      <c r="K148" s="122">
        <v>49.163713183372145</v>
      </c>
      <c r="L148" s="122">
        <v>56.422977225582642</v>
      </c>
      <c r="M148" s="122">
        <v>78.554458031730249</v>
      </c>
      <c r="N148" s="122">
        <v>67.696426086817155</v>
      </c>
      <c r="O148" s="122">
        <v>51.93608674233861</v>
      </c>
      <c r="P148" s="122">
        <v>52.772750289291139</v>
      </c>
      <c r="Q148" s="122">
        <v>37.053685787419639</v>
      </c>
      <c r="R148" s="122">
        <v>41.495680055074757</v>
      </c>
      <c r="S148" s="122">
        <v>41.565399339240912</v>
      </c>
      <c r="T148" s="122">
        <v>43.975281092006824</v>
      </c>
      <c r="U148" s="122">
        <v>46.212638415691096</v>
      </c>
      <c r="V148" s="122">
        <v>38.387508849171638</v>
      </c>
      <c r="W148" s="122">
        <v>31.477365456427862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452.1845291084864</v>
      </c>
      <c r="D149" s="98">
        <v>452.5545330848841</v>
      </c>
      <c r="E149" s="98">
        <v>444.9746875120324</v>
      </c>
      <c r="F149" s="98">
        <v>476.74550895267441</v>
      </c>
      <c r="G149" s="98">
        <v>491.83656568500652</v>
      </c>
      <c r="H149" s="98">
        <v>524.11678392099907</v>
      </c>
      <c r="I149" s="98">
        <v>523.6216699226876</v>
      </c>
      <c r="J149" s="98">
        <v>486.55770653410224</v>
      </c>
      <c r="K149" s="98">
        <v>522.95159882949986</v>
      </c>
      <c r="L149" s="98">
        <v>511.06678926994408</v>
      </c>
      <c r="M149" s="98">
        <v>497.36174052996535</v>
      </c>
      <c r="N149" s="98">
        <v>487.57544979195688</v>
      </c>
      <c r="O149" s="98">
        <v>467.23246771842651</v>
      </c>
      <c r="P149" s="98">
        <v>484.89677981667745</v>
      </c>
      <c r="Q149" s="98">
        <v>427.6945060115757</v>
      </c>
      <c r="R149" s="98">
        <v>456.80965304014546</v>
      </c>
      <c r="S149" s="98">
        <v>430.39944599912036</v>
      </c>
      <c r="T149" s="98">
        <v>405.62628946633816</v>
      </c>
      <c r="U149" s="98">
        <v>410.56135319714963</v>
      </c>
      <c r="V149" s="98">
        <v>377.10975661543876</v>
      </c>
      <c r="W149" s="98">
        <v>382.91690791818155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202.09192377445623</v>
      </c>
      <c r="N150" s="98">
        <v>0</v>
      </c>
      <c r="O150" s="98">
        <v>164.06613078503867</v>
      </c>
      <c r="P150" s="98">
        <v>161.67905948080136</v>
      </c>
      <c r="Q150" s="98">
        <v>153.51912538521793</v>
      </c>
      <c r="R150" s="98">
        <v>197.45818008114099</v>
      </c>
      <c r="S150" s="98">
        <v>195.52064256598575</v>
      </c>
      <c r="T150" s="98">
        <v>173.66793380868484</v>
      </c>
      <c r="U150" s="98">
        <v>178.63102677154566</v>
      </c>
      <c r="V150" s="98">
        <v>143.17852054999804</v>
      </c>
      <c r="W150" s="98">
        <v>155.90625261598845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202.09192377445623</v>
      </c>
      <c r="N151" s="101">
        <v>0</v>
      </c>
      <c r="O151" s="101">
        <v>164.06613078503867</v>
      </c>
      <c r="P151" s="101">
        <v>161.67905948080136</v>
      </c>
      <c r="Q151" s="101">
        <v>153.51912538521793</v>
      </c>
      <c r="R151" s="101">
        <v>197.45818008114099</v>
      </c>
      <c r="S151" s="101">
        <v>195.52064256598575</v>
      </c>
      <c r="T151" s="101">
        <v>173.66793380868484</v>
      </c>
      <c r="U151" s="101">
        <v>178.63102677154566</v>
      </c>
      <c r="V151" s="101">
        <v>143.17852054999804</v>
      </c>
      <c r="W151" s="101">
        <v>155.90625261598845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3.8555269972907871</v>
      </c>
      <c r="D157" s="122">
        <v>4.418281830340077</v>
      </c>
      <c r="E157" s="122">
        <v>4.6096474594329848</v>
      </c>
      <c r="F157" s="122">
        <v>5.0033385126532881</v>
      </c>
      <c r="G157" s="122">
        <v>5.1606522036253546</v>
      </c>
      <c r="H157" s="122">
        <v>6.4228568121831024</v>
      </c>
      <c r="I157" s="122">
        <v>7.4706238901805673</v>
      </c>
      <c r="J157" s="122">
        <v>5.9934002296479809</v>
      </c>
      <c r="K157" s="122">
        <v>6.8246191480930207</v>
      </c>
      <c r="L157" s="122">
        <v>5.4843084291345683</v>
      </c>
      <c r="M157" s="122">
        <v>5.7448483643881145</v>
      </c>
      <c r="N157" s="122">
        <v>5.6417162927433369</v>
      </c>
      <c r="O157" s="122">
        <v>5.5889337078824788</v>
      </c>
      <c r="P157" s="122">
        <v>6.9773855835453125</v>
      </c>
      <c r="Q157" s="122">
        <v>6.1844912530570051</v>
      </c>
      <c r="R157" s="122">
        <v>6.9187922436854734</v>
      </c>
      <c r="S157" s="122">
        <v>6.5831020223170373</v>
      </c>
      <c r="T157" s="122">
        <v>5.8150847811960702</v>
      </c>
      <c r="U157" s="122">
        <v>5.6614013765387821</v>
      </c>
      <c r="V157" s="122">
        <v>3.8745811590879984</v>
      </c>
      <c r="W157" s="122">
        <v>4.93958544959668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82.934846686403958</v>
      </c>
      <c r="D158" s="98">
        <v>82.488488134368041</v>
      </c>
      <c r="E158" s="98">
        <v>91.856829061409371</v>
      </c>
      <c r="F158" s="98">
        <v>91.42942797859061</v>
      </c>
      <c r="G158" s="98">
        <v>89.925847594207326</v>
      </c>
      <c r="H158" s="98">
        <v>93.590199263239498</v>
      </c>
      <c r="I158" s="98">
        <v>92.07301391923842</v>
      </c>
      <c r="J158" s="98">
        <v>78.087924731210649</v>
      </c>
      <c r="K158" s="98">
        <v>83.802308656730474</v>
      </c>
      <c r="L158" s="98">
        <v>80.410219989757195</v>
      </c>
      <c r="M158" s="98">
        <v>80.055525818556603</v>
      </c>
      <c r="N158" s="98">
        <v>80.786706677153106</v>
      </c>
      <c r="O158" s="98">
        <v>79.975655444267545</v>
      </c>
      <c r="P158" s="98">
        <v>87.112867914323218</v>
      </c>
      <c r="Q158" s="98">
        <v>83.763842373231924</v>
      </c>
      <c r="R158" s="98">
        <v>89.472852919262237</v>
      </c>
      <c r="S158" s="98">
        <v>87.852249233374351</v>
      </c>
      <c r="T158" s="98">
        <v>86.940283941816659</v>
      </c>
      <c r="U158" s="98">
        <v>90.131279102427584</v>
      </c>
      <c r="V158" s="98">
        <v>86.479653724622892</v>
      </c>
      <c r="W158" s="98">
        <v>90.242426483016274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42.738518123161334</v>
      </c>
      <c r="D161" s="117">
        <f t="shared" si="54"/>
        <v>48.529619454670076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39.291732148629713</v>
      </c>
      <c r="J161" s="117">
        <f t="shared" si="54"/>
        <v>34.529099318289646</v>
      </c>
      <c r="K161" s="117">
        <f t="shared" si="54"/>
        <v>56.007400600776677</v>
      </c>
      <c r="L161" s="117">
        <f t="shared" si="54"/>
        <v>61.806830656622715</v>
      </c>
      <c r="M161" s="117">
        <f t="shared" si="54"/>
        <v>84.3908260672805</v>
      </c>
      <c r="N161" s="117">
        <f t="shared" si="54"/>
        <v>73.321447589559085</v>
      </c>
      <c r="O161" s="117">
        <f t="shared" si="54"/>
        <v>57.633142312558704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36.284504572898641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38.851072424610457</v>
      </c>
      <c r="D166" s="122">
        <v>44.10220596850732</v>
      </c>
      <c r="E166" s="122">
        <v>0</v>
      </c>
      <c r="F166" s="122">
        <v>0</v>
      </c>
      <c r="G166" s="122">
        <v>0</v>
      </c>
      <c r="H166" s="122">
        <v>0</v>
      </c>
      <c r="I166" s="122">
        <v>31.851215302379181</v>
      </c>
      <c r="J166" s="122">
        <v>28.50689432616543</v>
      </c>
      <c r="K166" s="122">
        <v>49.195716375552315</v>
      </c>
      <c r="L166" s="122">
        <v>56.322147798483883</v>
      </c>
      <c r="M166" s="122">
        <v>78.642015763008729</v>
      </c>
      <c r="N166" s="122">
        <v>67.662401495173128</v>
      </c>
      <c r="O166" s="122">
        <v>52.034239175154397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31.395822611153982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452.1845291084864</v>
      </c>
      <c r="D167" s="98">
        <v>452.55453308488404</v>
      </c>
      <c r="E167" s="98">
        <v>0</v>
      </c>
      <c r="F167" s="98">
        <v>0</v>
      </c>
      <c r="G167" s="98">
        <v>0</v>
      </c>
      <c r="H167" s="98">
        <v>0</v>
      </c>
      <c r="I167" s="98">
        <v>523.62166992268772</v>
      </c>
      <c r="J167" s="98">
        <v>486.55770653410229</v>
      </c>
      <c r="K167" s="98">
        <v>522.95159882949986</v>
      </c>
      <c r="L167" s="98">
        <v>511.06678926994425</v>
      </c>
      <c r="M167" s="98">
        <v>497.36174052996546</v>
      </c>
      <c r="N167" s="98">
        <v>487.57544979195694</v>
      </c>
      <c r="O167" s="98">
        <v>467.23246771842662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382.91690791818161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196.59066973851196</v>
      </c>
      <c r="K168" s="98">
        <v>216.91673544143191</v>
      </c>
      <c r="L168" s="98">
        <v>213.22194137258603</v>
      </c>
      <c r="M168" s="98">
        <v>202.09192377445623</v>
      </c>
      <c r="N168" s="98">
        <v>0</v>
      </c>
      <c r="O168" s="98">
        <v>164.06613078503867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196.59066973851196</v>
      </c>
      <c r="K169" s="101">
        <v>216.91673544143191</v>
      </c>
      <c r="L169" s="101">
        <v>213.22194137258603</v>
      </c>
      <c r="M169" s="101">
        <v>202.09192377445623</v>
      </c>
      <c r="N169" s="101">
        <v>0</v>
      </c>
      <c r="O169" s="101">
        <v>164.06613078503867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3.8874456985508763</v>
      </c>
      <c r="D175" s="122">
        <v>4.4274134861627585</v>
      </c>
      <c r="E175" s="122">
        <v>0</v>
      </c>
      <c r="F175" s="122">
        <v>0</v>
      </c>
      <c r="G175" s="122">
        <v>0</v>
      </c>
      <c r="H175" s="122">
        <v>0</v>
      </c>
      <c r="I175" s="122">
        <v>7.4405168462505324</v>
      </c>
      <c r="J175" s="122">
        <v>6.0222049921242142</v>
      </c>
      <c r="K175" s="122">
        <v>6.8116842252243597</v>
      </c>
      <c r="L175" s="122">
        <v>5.4846828581388349</v>
      </c>
      <c r="M175" s="122">
        <v>5.7488103042717658</v>
      </c>
      <c r="N175" s="122">
        <v>5.6590460943859613</v>
      </c>
      <c r="O175" s="122">
        <v>5.5989031374043048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4.8886819617446591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82.934846686403944</v>
      </c>
      <c r="D176" s="98">
        <v>82.488488134368055</v>
      </c>
      <c r="E176" s="98">
        <v>0</v>
      </c>
      <c r="F176" s="98">
        <v>0</v>
      </c>
      <c r="G176" s="98">
        <v>0</v>
      </c>
      <c r="H176" s="98">
        <v>0</v>
      </c>
      <c r="I176" s="98">
        <v>92.073013919238406</v>
      </c>
      <c r="J176" s="98">
        <v>78.087924731210649</v>
      </c>
      <c r="K176" s="98">
        <v>83.80230865673046</v>
      </c>
      <c r="L176" s="98">
        <v>80.410219989757181</v>
      </c>
      <c r="M176" s="98">
        <v>80.055525818556589</v>
      </c>
      <c r="N176" s="98">
        <v>80.786706677153106</v>
      </c>
      <c r="O176" s="98">
        <v>79.975655444267559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90.242426483016274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155.50322645606255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119.66449007568849</v>
      </c>
      <c r="I3" s="118">
        <f t="shared" si="0"/>
        <v>95.338526391287644</v>
      </c>
      <c r="J3" s="118">
        <f t="shared" si="0"/>
        <v>117.50235467754175</v>
      </c>
      <c r="K3" s="118">
        <f t="shared" si="0"/>
        <v>180.28629202917782</v>
      </c>
      <c r="L3" s="118">
        <f t="shared" si="0"/>
        <v>109.7451387652536</v>
      </c>
      <c r="M3" s="118">
        <f t="shared" si="0"/>
        <v>96.265585242484562</v>
      </c>
      <c r="N3" s="118">
        <f t="shared" si="0"/>
        <v>101.87269093498011</v>
      </c>
      <c r="O3" s="118">
        <f t="shared" si="0"/>
        <v>119.92370755853943</v>
      </c>
      <c r="P3" s="118">
        <f t="shared" si="0"/>
        <v>87.429440392840334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62.961465926461528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138.68329582644193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100.06021498562281</v>
      </c>
      <c r="I4" s="123">
        <f t="shared" si="3"/>
        <v>76.069289215719792</v>
      </c>
      <c r="J4" s="123">
        <f t="shared" si="3"/>
        <v>99.483163127050375</v>
      </c>
      <c r="K4" s="123">
        <f t="shared" si="3"/>
        <v>161.7324699017141</v>
      </c>
      <c r="L4" s="123">
        <f t="shared" si="3"/>
        <v>91.190184080710566</v>
      </c>
      <c r="M4" s="123">
        <f t="shared" si="3"/>
        <v>78.175289057782038</v>
      </c>
      <c r="N4" s="123">
        <f t="shared" si="3"/>
        <v>83.037008558778908</v>
      </c>
      <c r="O4" s="123">
        <f t="shared" si="3"/>
        <v>101.63842629719191</v>
      </c>
      <c r="P4" s="123">
        <f t="shared" si="3"/>
        <v>68.74878760926552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46.62442736443078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137.83141584280636</v>
      </c>
      <c r="D5" s="99">
        <v>0</v>
      </c>
      <c r="E5" s="99">
        <v>0</v>
      </c>
      <c r="F5" s="99">
        <v>0</v>
      </c>
      <c r="G5" s="99">
        <v>0</v>
      </c>
      <c r="H5" s="99">
        <v>99.470957990011314</v>
      </c>
      <c r="I5" s="99">
        <v>75.623780401547279</v>
      </c>
      <c r="J5" s="99">
        <v>98.895032082592621</v>
      </c>
      <c r="K5" s="99">
        <v>160.77935393777301</v>
      </c>
      <c r="L5" s="99">
        <v>90.655470620134409</v>
      </c>
      <c r="M5" s="99">
        <v>77.718971349271598</v>
      </c>
      <c r="N5" s="99">
        <v>82.552338127368671</v>
      </c>
      <c r="O5" s="99">
        <v>101.045812167582</v>
      </c>
      <c r="P5" s="99">
        <v>68.347775446678654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46.320317672680218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0.85187998363557194</v>
      </c>
      <c r="D6" s="99">
        <v>0</v>
      </c>
      <c r="E6" s="99">
        <v>0</v>
      </c>
      <c r="F6" s="99">
        <v>0</v>
      </c>
      <c r="G6" s="99">
        <v>0</v>
      </c>
      <c r="H6" s="99">
        <v>0.58925699561149947</v>
      </c>
      <c r="I6" s="99">
        <v>0.4455088141725192</v>
      </c>
      <c r="J6" s="99">
        <v>0.58813104445775211</v>
      </c>
      <c r="K6" s="99">
        <v>0.95311596394107656</v>
      </c>
      <c r="L6" s="99">
        <v>0.53471346057616165</v>
      </c>
      <c r="M6" s="99">
        <v>0.45631770851044279</v>
      </c>
      <c r="N6" s="99">
        <v>0.48467043141023763</v>
      </c>
      <c r="O6" s="99">
        <v>0.59261412960991788</v>
      </c>
      <c r="P6" s="99">
        <v>0.40101216258686162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0.30410969175055969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3.9765226749772682E-2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0.31917516569810223</v>
      </c>
      <c r="I7" s="123">
        <f t="shared" si="6"/>
        <v>8.9209359226327931E-2</v>
      </c>
      <c r="J7" s="123">
        <f t="shared" si="6"/>
        <v>7.4016993448082935E-2</v>
      </c>
      <c r="K7" s="123">
        <f t="shared" si="6"/>
        <v>2.0831782842575499E-2</v>
      </c>
      <c r="L7" s="123">
        <f t="shared" si="6"/>
        <v>0.10757256438199987</v>
      </c>
      <c r="M7" s="123">
        <f t="shared" si="6"/>
        <v>1.7363900306471294E-2</v>
      </c>
      <c r="N7" s="123">
        <f t="shared" si="6"/>
        <v>0.10190437659922909</v>
      </c>
      <c r="O7" s="123">
        <f t="shared" si="6"/>
        <v>0.14873833753582019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0.26355866809847395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3.9765226749772682E-2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0.31917516569810223</v>
      </c>
      <c r="I8" s="99">
        <f>RES_hhdet_in_fech!I8/RES_summary!I$21</f>
        <v>8.9209359226327931E-2</v>
      </c>
      <c r="J8" s="99">
        <f>RES_hhdet_in_fech!J8/RES_summary!J$21</f>
        <v>7.4016993448082935E-2</v>
      </c>
      <c r="K8" s="99">
        <f>RES_hhdet_in_fech!K8/RES_summary!K$21</f>
        <v>2.0831782842575499E-2</v>
      </c>
      <c r="L8" s="99">
        <f>RES_hhdet_in_fech!L8/RES_summary!L$21</f>
        <v>0.10757256438199987</v>
      </c>
      <c r="M8" s="99">
        <f>RES_hhdet_in_fech!M8/RES_summary!M$21</f>
        <v>1.7363900306471294E-2</v>
      </c>
      <c r="N8" s="99">
        <f>RES_hhdet_in_fech!N8/RES_summary!N$21</f>
        <v>0.10190437659922909</v>
      </c>
      <c r="O8" s="99">
        <f>RES_hhdet_in_fech!O8/RES_summary!O$21</f>
        <v>0.14873833753582019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0.26355866809847395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14.352182767200025</v>
      </c>
      <c r="D9" s="123">
        <v>0</v>
      </c>
      <c r="E9" s="123">
        <v>0</v>
      </c>
      <c r="F9" s="123">
        <v>0</v>
      </c>
      <c r="G9" s="123">
        <v>0</v>
      </c>
      <c r="H9" s="123">
        <v>16.635517996052013</v>
      </c>
      <c r="I9" s="123">
        <v>16.574737207936973</v>
      </c>
      <c r="J9" s="123">
        <v>15.676849378733023</v>
      </c>
      <c r="K9" s="123">
        <v>16.176688539797528</v>
      </c>
      <c r="L9" s="123">
        <v>16.116139009882684</v>
      </c>
      <c r="M9" s="123">
        <v>15.868353687926081</v>
      </c>
      <c r="N9" s="123">
        <v>16.434899949480247</v>
      </c>
      <c r="O9" s="123">
        <v>15.827600758369432</v>
      </c>
      <c r="P9" s="123">
        <v>16.400986435760196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13.735353461594547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15.895111126113179</v>
      </c>
      <c r="D10" s="99">
        <v>0</v>
      </c>
      <c r="E10" s="99">
        <v>0</v>
      </c>
      <c r="F10" s="99">
        <v>0</v>
      </c>
      <c r="G10" s="99">
        <v>0</v>
      </c>
      <c r="H10" s="99">
        <v>16.819099375121816</v>
      </c>
      <c r="I10" s="99">
        <v>13.462847613437834</v>
      </c>
      <c r="J10" s="99">
        <v>17.798154069269295</v>
      </c>
      <c r="K10" s="99">
        <v>32.4908700436687</v>
      </c>
      <c r="L10" s="99">
        <v>16.492162356762229</v>
      </c>
      <c r="M10" s="99">
        <v>16.376091400159694</v>
      </c>
      <c r="N10" s="99">
        <v>16.758868178107786</v>
      </c>
      <c r="O10" s="99">
        <v>16.868308907322056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16.013798537689183</v>
      </c>
      <c r="D11" s="99">
        <v>0</v>
      </c>
      <c r="E11" s="99">
        <v>0</v>
      </c>
      <c r="F11" s="99">
        <v>0</v>
      </c>
      <c r="G11" s="99">
        <v>0</v>
      </c>
      <c r="H11" s="99">
        <v>18.630141427704569</v>
      </c>
      <c r="I11" s="99">
        <v>18.618945004866553</v>
      </c>
      <c r="J11" s="99">
        <v>17.306158321090095</v>
      </c>
      <c r="K11" s="99">
        <v>18.604345558474488</v>
      </c>
      <c r="L11" s="99">
        <v>18.202112035149415</v>
      </c>
      <c r="M11" s="99">
        <v>17.743852883150463</v>
      </c>
      <c r="N11" s="99">
        <v>17.410052126672809</v>
      </c>
      <c r="O11" s="99">
        <v>16.693483227401973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13.751551680683122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14.439960480711447</v>
      </c>
      <c r="L12" s="99">
        <v>14.191170087670265</v>
      </c>
      <c r="M12" s="99">
        <v>13.863042585095572</v>
      </c>
      <c r="N12" s="99">
        <v>0</v>
      </c>
      <c r="O12" s="99">
        <v>13.135702032118068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7.7169549009913876</v>
      </c>
      <c r="L13" s="102">
        <v>7.5940948359410783</v>
      </c>
      <c r="M13" s="102">
        <v>7.2098214882911025</v>
      </c>
      <c r="N13" s="102">
        <v>0</v>
      </c>
      <c r="O13" s="102">
        <v>5.8618255187165538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6.7230055797200592</v>
      </c>
      <c r="L14" s="105">
        <v>6.5970752517291862</v>
      </c>
      <c r="M14" s="105">
        <v>6.6532210968044705</v>
      </c>
      <c r="N14" s="105">
        <v>0</v>
      </c>
      <c r="O14" s="105">
        <v>7.2738765134015129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14.293107601559402</v>
      </c>
      <c r="D15" s="102">
        <v>0</v>
      </c>
      <c r="E15" s="102">
        <v>0</v>
      </c>
      <c r="F15" s="102">
        <v>0</v>
      </c>
      <c r="G15" s="102">
        <v>0</v>
      </c>
      <c r="H15" s="102">
        <v>16.470508958222354</v>
      </c>
      <c r="I15" s="102">
        <v>16.761488947578979</v>
      </c>
      <c r="J15" s="102">
        <v>15.858520780317573</v>
      </c>
      <c r="K15" s="102">
        <v>16.556693758206805</v>
      </c>
      <c r="L15" s="102">
        <v>16.200107098782979</v>
      </c>
      <c r="M15" s="102">
        <v>15.838950388792952</v>
      </c>
      <c r="N15" s="102">
        <v>16.43245077549793</v>
      </c>
      <c r="O15" s="102">
        <v>16.172659655965813</v>
      </c>
      <c r="P15" s="102">
        <v>16.400986435760196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14.082858779011444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11.560627693062916</v>
      </c>
      <c r="D16" s="105">
        <v>0</v>
      </c>
      <c r="E16" s="105">
        <v>0</v>
      </c>
      <c r="F16" s="105">
        <v>0</v>
      </c>
      <c r="G16" s="105">
        <v>0</v>
      </c>
      <c r="H16" s="105">
        <v>13.409447724206057</v>
      </c>
      <c r="I16" s="105">
        <v>13.797633104569444</v>
      </c>
      <c r="J16" s="105">
        <v>12.827104452928191</v>
      </c>
      <c r="K16" s="105">
        <v>13.473428476619247</v>
      </c>
      <c r="L16" s="105">
        <v>13.210763613909444</v>
      </c>
      <c r="M16" s="105">
        <v>12.893295783635351</v>
      </c>
      <c r="N16" s="105">
        <v>13.473761079418564</v>
      </c>
      <c r="O16" s="105">
        <v>13.043208538712708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12.17635099098597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6.0516648964716735</v>
      </c>
      <c r="D17" s="99">
        <v>0</v>
      </c>
      <c r="E17" s="99">
        <v>0</v>
      </c>
      <c r="F17" s="99">
        <v>0</v>
      </c>
      <c r="G17" s="99">
        <v>0</v>
      </c>
      <c r="H17" s="99">
        <v>7.0628864062586203</v>
      </c>
      <c r="I17" s="99">
        <v>7.5908491733846644</v>
      </c>
      <c r="J17" s="99">
        <v>6.4132982290230967</v>
      </c>
      <c r="K17" s="99">
        <v>6.8756820505672387</v>
      </c>
      <c r="L17" s="99">
        <v>6.7611348865851193</v>
      </c>
      <c r="M17" s="99">
        <v>6.4345181665033762</v>
      </c>
      <c r="N17" s="99">
        <v>6.8149386993136982</v>
      </c>
      <c r="O17" s="99">
        <v>5.6802415673870952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5.725912283866367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5.5089627965912396</v>
      </c>
      <c r="D18" s="99">
        <v>0</v>
      </c>
      <c r="E18" s="99">
        <v>0</v>
      </c>
      <c r="F18" s="99">
        <v>0</v>
      </c>
      <c r="G18" s="99">
        <v>0</v>
      </c>
      <c r="H18" s="99">
        <v>6.3465613179474376</v>
      </c>
      <c r="I18" s="99">
        <v>6.2067839311847806</v>
      </c>
      <c r="J18" s="99">
        <v>6.4138062239050955</v>
      </c>
      <c r="K18" s="99">
        <v>6.5977464260520069</v>
      </c>
      <c r="L18" s="99">
        <v>6.4496287273243276</v>
      </c>
      <c r="M18" s="99">
        <v>6.4587776171319744</v>
      </c>
      <c r="N18" s="99">
        <v>6.6588223801048638</v>
      </c>
      <c r="O18" s="99">
        <v>7.3629669713256121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6.4504387071196039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2.4279826356708116</v>
      </c>
      <c r="D19" s="123">
        <v>0</v>
      </c>
      <c r="E19" s="123">
        <v>0</v>
      </c>
      <c r="F19" s="123">
        <v>0</v>
      </c>
      <c r="G19" s="123">
        <v>0</v>
      </c>
      <c r="H19" s="123">
        <v>2.6495819283155631</v>
      </c>
      <c r="I19" s="123">
        <v>2.6052906084045455</v>
      </c>
      <c r="J19" s="123">
        <v>2.2683251783102576</v>
      </c>
      <c r="K19" s="123">
        <v>2.3563018048236115</v>
      </c>
      <c r="L19" s="123">
        <v>2.3312431102783471</v>
      </c>
      <c r="M19" s="123">
        <v>2.2045785964699687</v>
      </c>
      <c r="N19" s="123">
        <v>2.2988780501217407</v>
      </c>
      <c r="O19" s="123">
        <v>2.3089421654422781</v>
      </c>
      <c r="P19" s="123">
        <v>2.2796663478146306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2.338126432337726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2.937079535225716</v>
      </c>
      <c r="D21" s="99">
        <v>0</v>
      </c>
      <c r="E21" s="99">
        <v>0</v>
      </c>
      <c r="F21" s="99">
        <v>0</v>
      </c>
      <c r="G21" s="99">
        <v>0</v>
      </c>
      <c r="H21" s="99">
        <v>3.3267369067578243</v>
      </c>
      <c r="I21" s="99">
        <v>3.2739332252000333</v>
      </c>
      <c r="J21" s="99">
        <v>2.7774752515793932</v>
      </c>
      <c r="K21" s="99">
        <v>2.9813220044405444</v>
      </c>
      <c r="L21" s="99">
        <v>2.8638836718687313</v>
      </c>
      <c r="M21" s="99">
        <v>2.8560569839853587</v>
      </c>
      <c r="N21" s="99">
        <v>2.8846833346338498</v>
      </c>
      <c r="O21" s="99">
        <v>2.857404728910939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3.2408425063241291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2.4028885186255917</v>
      </c>
      <c r="D22" s="110">
        <v>0</v>
      </c>
      <c r="E22" s="110">
        <v>0</v>
      </c>
      <c r="F22" s="110">
        <v>0</v>
      </c>
      <c r="G22" s="110">
        <v>0</v>
      </c>
      <c r="H22" s="110">
        <v>2.5998473818763008</v>
      </c>
      <c r="I22" s="110">
        <v>2.5465007208662529</v>
      </c>
      <c r="J22" s="110">
        <v>2.2258012552636615</v>
      </c>
      <c r="K22" s="110">
        <v>2.300989080047771</v>
      </c>
      <c r="L22" s="110">
        <v>2.2921482434300668</v>
      </c>
      <c r="M22" s="110">
        <v>2.1542336691763921</v>
      </c>
      <c r="N22" s="110">
        <v>2.2575270888620622</v>
      </c>
      <c r="O22" s="110">
        <v>2.2676989383740547</v>
      </c>
      <c r="P22" s="110">
        <v>2.2796663478146306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2.2846761384832681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173.33127853556982</v>
      </c>
      <c r="D24" s="118">
        <f t="shared" si="7"/>
        <v>202.67551680516814</v>
      </c>
      <c r="E24" s="118">
        <f t="shared" si="7"/>
        <v>132.80616845683855</v>
      </c>
      <c r="F24" s="118">
        <f t="shared" si="7"/>
        <v>127.21544524600594</v>
      </c>
      <c r="G24" s="118">
        <f t="shared" si="7"/>
        <v>161.09575401086946</v>
      </c>
      <c r="H24" s="118">
        <f t="shared" si="7"/>
        <v>144.95225309404648</v>
      </c>
      <c r="I24" s="118">
        <f t="shared" si="7"/>
        <v>128.34168511396385</v>
      </c>
      <c r="J24" s="118">
        <f t="shared" si="7"/>
        <v>132.06178684727755</v>
      </c>
      <c r="K24" s="118">
        <f t="shared" si="7"/>
        <v>129.03292701850694</v>
      </c>
      <c r="L24" s="118">
        <f t="shared" si="7"/>
        <v>143.29888958530114</v>
      </c>
      <c r="M24" s="118">
        <f t="shared" si="7"/>
        <v>111.87554318107776</v>
      </c>
      <c r="N24" s="118">
        <f t="shared" si="7"/>
        <v>113.16966956732341</v>
      </c>
      <c r="O24" s="118">
        <f t="shared" si="7"/>
        <v>116.67550812874896</v>
      </c>
      <c r="P24" s="118">
        <f t="shared" si="7"/>
        <v>91.921875931360788</v>
      </c>
      <c r="Q24" s="118">
        <f t="shared" si="7"/>
        <v>89.739727582854016</v>
      </c>
      <c r="R24" s="118">
        <f t="shared" ref="R24:V24" si="8">R25+R28+R30+R39</f>
        <v>90.2664408583544</v>
      </c>
      <c r="S24" s="118">
        <f t="shared" si="8"/>
        <v>87.719490316793753</v>
      </c>
      <c r="T24" s="118">
        <f t="shared" si="8"/>
        <v>82.085114991928748</v>
      </c>
      <c r="U24" s="118">
        <f t="shared" si="8"/>
        <v>73.283966023430011</v>
      </c>
      <c r="V24" s="118">
        <f t="shared" si="8"/>
        <v>74.305099739935557</v>
      </c>
      <c r="W24" s="118">
        <f t="shared" ref="W24" si="9">W25+W28+W30+W39</f>
        <v>70.892187935668531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156.51007046767475</v>
      </c>
      <c r="D25" s="123">
        <f t="shared" si="10"/>
        <v>185.77238369290211</v>
      </c>
      <c r="E25" s="123">
        <f t="shared" si="10"/>
        <v>115.48279063843519</v>
      </c>
      <c r="F25" s="123">
        <f t="shared" si="10"/>
        <v>108.8422309049686</v>
      </c>
      <c r="G25" s="123">
        <f t="shared" si="10"/>
        <v>142.13417618927588</v>
      </c>
      <c r="H25" s="123">
        <f t="shared" si="10"/>
        <v>125.34579209287122</v>
      </c>
      <c r="I25" s="123">
        <f t="shared" si="10"/>
        <v>109.06152754008393</v>
      </c>
      <c r="J25" s="123">
        <f t="shared" si="10"/>
        <v>114.05887390659396</v>
      </c>
      <c r="K25" s="123">
        <f t="shared" si="10"/>
        <v>110.64142169124867</v>
      </c>
      <c r="L25" s="123">
        <f t="shared" si="10"/>
        <v>124.74831549228438</v>
      </c>
      <c r="M25" s="123">
        <f t="shared" si="10"/>
        <v>93.790867463057339</v>
      </c>
      <c r="N25" s="123">
        <f t="shared" si="10"/>
        <v>94.323961301360768</v>
      </c>
      <c r="O25" s="123">
        <f t="shared" si="10"/>
        <v>98.392645662737635</v>
      </c>
      <c r="P25" s="123">
        <f t="shared" si="10"/>
        <v>73.498491568537403</v>
      </c>
      <c r="Q25" s="123">
        <f t="shared" si="10"/>
        <v>71.983323339803576</v>
      </c>
      <c r="R25" s="123">
        <f t="shared" ref="R25:V25" si="11">SUM(R26:R27)</f>
        <v>72.264942507824301</v>
      </c>
      <c r="S25" s="123">
        <f t="shared" si="11"/>
        <v>70.052595744712207</v>
      </c>
      <c r="T25" s="123">
        <f t="shared" si="11"/>
        <v>64.468304656723703</v>
      </c>
      <c r="U25" s="123">
        <f t="shared" si="11"/>
        <v>55.681906090463379</v>
      </c>
      <c r="V25" s="123">
        <f t="shared" si="11"/>
        <v>57.638729122309009</v>
      </c>
      <c r="W25" s="123">
        <f t="shared" ref="W25" si="12">SUM(W26:W27)</f>
        <v>54.556223191216752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154.50084282489962</v>
      </c>
      <c r="D26" s="99">
        <v>183.41987806937919</v>
      </c>
      <c r="E26" s="99">
        <v>114.02917540909398</v>
      </c>
      <c r="F26" s="99">
        <v>107.4579632295254</v>
      </c>
      <c r="G26" s="99">
        <v>140.33519705589319</v>
      </c>
      <c r="H26" s="99">
        <v>123.77709149027429</v>
      </c>
      <c r="I26" s="99">
        <v>107.69997978659117</v>
      </c>
      <c r="J26" s="99">
        <v>112.61678506744713</v>
      </c>
      <c r="K26" s="99">
        <v>109.24143737230918</v>
      </c>
      <c r="L26" s="99">
        <v>123.17042186841388</v>
      </c>
      <c r="M26" s="99">
        <v>92.595333466845659</v>
      </c>
      <c r="N26" s="99">
        <v>93.095179882006747</v>
      </c>
      <c r="O26" s="99">
        <v>97.070932275806555</v>
      </c>
      <c r="P26" s="99">
        <v>72.475257000871352</v>
      </c>
      <c r="Q26" s="99">
        <v>70.954246944552153</v>
      </c>
      <c r="R26" s="99">
        <v>71.219533519185234</v>
      </c>
      <c r="S26" s="99">
        <v>69.033955267132782</v>
      </c>
      <c r="T26" s="99">
        <v>63.525674982655858</v>
      </c>
      <c r="U26" s="99">
        <v>54.863152453544096</v>
      </c>
      <c r="V26" s="99">
        <v>56.800036574855852</v>
      </c>
      <c r="W26" s="99">
        <v>53.752962945689355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2.0092276427751252</v>
      </c>
      <c r="D27" s="99">
        <v>2.3525056235229211</v>
      </c>
      <c r="E27" s="99">
        <v>1.4536152293412155</v>
      </c>
      <c r="F27" s="99">
        <v>1.3842676754432048</v>
      </c>
      <c r="G27" s="99">
        <v>1.7989791333826819</v>
      </c>
      <c r="H27" s="99">
        <v>1.5687006025969286</v>
      </c>
      <c r="I27" s="99">
        <v>1.36154775349276</v>
      </c>
      <c r="J27" s="99">
        <v>1.4420888391468332</v>
      </c>
      <c r="K27" s="99">
        <v>1.399984318939486</v>
      </c>
      <c r="L27" s="99">
        <v>1.5778936238704919</v>
      </c>
      <c r="M27" s="99">
        <v>1.1955339962116796</v>
      </c>
      <c r="N27" s="99">
        <v>1.2287814193540252</v>
      </c>
      <c r="O27" s="99">
        <v>1.3217133869310742</v>
      </c>
      <c r="P27" s="99">
        <v>1.0232345676660517</v>
      </c>
      <c r="Q27" s="99">
        <v>1.0290763952514277</v>
      </c>
      <c r="R27" s="99">
        <v>1.0454089886390732</v>
      </c>
      <c r="S27" s="99">
        <v>1.0186404775794291</v>
      </c>
      <c r="T27" s="99">
        <v>0.94262967406785014</v>
      </c>
      <c r="U27" s="99">
        <v>0.81875363691928427</v>
      </c>
      <c r="V27" s="99">
        <v>0.83869254745315824</v>
      </c>
      <c r="W27" s="99">
        <v>0.80326024552740038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4.0275563963514394E-2</v>
      </c>
      <c r="D28" s="123">
        <f t="shared" si="13"/>
        <v>1.260190814841061E-2</v>
      </c>
      <c r="E28" s="123">
        <f t="shared" si="13"/>
        <v>4.0751550239282036E-2</v>
      </c>
      <c r="F28" s="123">
        <f t="shared" si="13"/>
        <v>1.8057970758549025E-2</v>
      </c>
      <c r="G28" s="123">
        <f t="shared" si="13"/>
        <v>0.12176561138645586</v>
      </c>
      <c r="H28" s="123">
        <f t="shared" si="13"/>
        <v>0.32043159484631539</v>
      </c>
      <c r="I28" s="123">
        <f t="shared" si="13"/>
        <v>8.8853287956568591E-2</v>
      </c>
      <c r="J28" s="123">
        <f t="shared" si="13"/>
        <v>7.4233970503440369E-2</v>
      </c>
      <c r="K28" s="123">
        <f t="shared" si="13"/>
        <v>1.9804893572136498E-2</v>
      </c>
      <c r="L28" s="123">
        <f t="shared" si="13"/>
        <v>0.10497179329691572</v>
      </c>
      <c r="M28" s="123">
        <f t="shared" si="13"/>
        <v>1.5499279908660821E-2</v>
      </c>
      <c r="N28" s="123">
        <f t="shared" si="13"/>
        <v>0.1019259163110446</v>
      </c>
      <c r="O28" s="123">
        <f t="shared" si="13"/>
        <v>0.1501198081630879</v>
      </c>
      <c r="P28" s="123">
        <f t="shared" si="13"/>
        <v>8.5406264277435417E-2</v>
      </c>
      <c r="Q28" s="123">
        <f t="shared" si="13"/>
        <v>5.4433258971161844E-2</v>
      </c>
      <c r="R28" s="123">
        <f t="shared" si="13"/>
        <v>8.4163437597522026E-2</v>
      </c>
      <c r="S28" s="123">
        <f t="shared" si="13"/>
        <v>7.8160304429390981E-2</v>
      </c>
      <c r="T28" s="123">
        <f t="shared" si="13"/>
        <v>0.12026666035989141</v>
      </c>
      <c r="U28" s="123">
        <f t="shared" si="13"/>
        <v>0.23995125111621671</v>
      </c>
      <c r="V28" s="123">
        <f t="shared" si="13"/>
        <v>0.40774422367624608</v>
      </c>
      <c r="W28" s="123">
        <f t="shared" si="13"/>
        <v>0.26334931561862063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4.0275563963514394E-2</v>
      </c>
      <c r="D29" s="99">
        <f>RES_hhdet_in_fech!D29/RES_summary!D$21</f>
        <v>1.260190814841061E-2</v>
      </c>
      <c r="E29" s="99">
        <f>RES_hhdet_in_fech!E29/RES_summary!E$21</f>
        <v>4.0751550239282036E-2</v>
      </c>
      <c r="F29" s="99">
        <f>RES_hhdet_in_fech!F29/RES_summary!F$21</f>
        <v>1.8057970758549025E-2</v>
      </c>
      <c r="G29" s="99">
        <f>RES_hhdet_in_fech!G29/RES_summary!G$21</f>
        <v>0.12176561138645586</v>
      </c>
      <c r="H29" s="99">
        <f>RES_hhdet_in_fech!H29/RES_summary!H$21</f>
        <v>0.32043159484631539</v>
      </c>
      <c r="I29" s="99">
        <f>RES_hhdet_in_fech!I29/RES_summary!I$21</f>
        <v>8.8853287956568591E-2</v>
      </c>
      <c r="J29" s="99">
        <f>RES_hhdet_in_fech!J29/RES_summary!J$21</f>
        <v>7.4233970503440369E-2</v>
      </c>
      <c r="K29" s="99">
        <f>RES_hhdet_in_fech!K29/RES_summary!K$21</f>
        <v>1.9804893572136498E-2</v>
      </c>
      <c r="L29" s="99">
        <f>RES_hhdet_in_fech!L29/RES_summary!L$21</f>
        <v>0.10497179329691572</v>
      </c>
      <c r="M29" s="99">
        <f>RES_hhdet_in_fech!M29/RES_summary!M$21</f>
        <v>1.5499279908660821E-2</v>
      </c>
      <c r="N29" s="99">
        <f>RES_hhdet_in_fech!N29/RES_summary!N$21</f>
        <v>0.1019259163110446</v>
      </c>
      <c r="O29" s="99">
        <f>RES_hhdet_in_fech!O29/RES_summary!O$21</f>
        <v>0.1501198081630879</v>
      </c>
      <c r="P29" s="99">
        <f>RES_hhdet_in_fech!P29/RES_summary!P$21</f>
        <v>8.5406264277435417E-2</v>
      </c>
      <c r="Q29" s="99">
        <f>RES_hhdet_in_fech!Q29/RES_summary!Q$21</f>
        <v>5.4433258971161844E-2</v>
      </c>
      <c r="R29" s="99">
        <f>RES_hhdet_in_fech!R29/RES_summary!R$21</f>
        <v>8.4163437597522026E-2</v>
      </c>
      <c r="S29" s="99">
        <f>RES_hhdet_in_fech!S29/RES_summary!S$21</f>
        <v>7.8160304429390981E-2</v>
      </c>
      <c r="T29" s="99">
        <f>RES_hhdet_in_fech!T29/RES_summary!T$21</f>
        <v>0.12026666035989141</v>
      </c>
      <c r="U29" s="99">
        <f>RES_hhdet_in_fech!U29/RES_summary!U$21</f>
        <v>0.23995125111621671</v>
      </c>
      <c r="V29" s="99">
        <f>RES_hhdet_in_fech!V29/RES_summary!V$21</f>
        <v>0.40774422367624608</v>
      </c>
      <c r="W29" s="99">
        <f>RES_hhdet_in_fech!W29/RES_summary!W$21</f>
        <v>0.26334931561862063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14.353238138962739</v>
      </c>
      <c r="D30" s="123">
        <v>14.504785780786051</v>
      </c>
      <c r="E30" s="123">
        <v>14.694032524437629</v>
      </c>
      <c r="F30" s="123">
        <v>15.741737692324266</v>
      </c>
      <c r="G30" s="123">
        <v>16.122505131312206</v>
      </c>
      <c r="H30" s="123">
        <v>16.6363791431158</v>
      </c>
      <c r="I30" s="123">
        <v>16.585938961087979</v>
      </c>
      <c r="J30" s="123">
        <v>15.660415735645042</v>
      </c>
      <c r="K30" s="123">
        <v>16.015282740918554</v>
      </c>
      <c r="L30" s="123">
        <v>16.114365490079305</v>
      </c>
      <c r="M30" s="123">
        <v>15.864638317613261</v>
      </c>
      <c r="N30" s="123">
        <v>16.442509422466845</v>
      </c>
      <c r="O30" s="123">
        <v>15.823782571281821</v>
      </c>
      <c r="P30" s="123">
        <v>15.991445661089122</v>
      </c>
      <c r="Q30" s="123">
        <v>15.276912445647945</v>
      </c>
      <c r="R30" s="123">
        <v>15.504380628190521</v>
      </c>
      <c r="S30" s="123">
        <v>15.204877700294842</v>
      </c>
      <c r="T30" s="123">
        <v>15.155538395031851</v>
      </c>
      <c r="U30" s="123">
        <v>15.08016481723504</v>
      </c>
      <c r="V30" s="123">
        <v>13.918212646858249</v>
      </c>
      <c r="W30" s="123">
        <v>13.735591431032688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16.013798537689187</v>
      </c>
      <c r="D31" s="99">
        <v>16.038627966472948</v>
      </c>
      <c r="E31" s="99">
        <v>15.787304969955571</v>
      </c>
      <c r="F31" s="99">
        <v>16.936848885436603</v>
      </c>
      <c r="G31" s="99">
        <v>17.480134559603108</v>
      </c>
      <c r="H31" s="99">
        <v>18.630141427704569</v>
      </c>
      <c r="I31" s="99">
        <v>18.61894500486655</v>
      </c>
      <c r="J31" s="99">
        <v>17.306158321090091</v>
      </c>
      <c r="K31" s="99">
        <v>18.604345558474492</v>
      </c>
      <c r="L31" s="99">
        <v>18.202112035149412</v>
      </c>
      <c r="M31" s="99">
        <v>17.743852883150463</v>
      </c>
      <c r="N31" s="99">
        <v>17.410052126672813</v>
      </c>
      <c r="O31" s="99">
        <v>16.693483227401977</v>
      </c>
      <c r="P31" s="99">
        <v>17.331044406773845</v>
      </c>
      <c r="Q31" s="99">
        <v>15.29096504488594</v>
      </c>
      <c r="R31" s="99">
        <v>16.348771004088732</v>
      </c>
      <c r="S31" s="99">
        <v>15.416925957559732</v>
      </c>
      <c r="T31" s="99">
        <v>14.540364385957524</v>
      </c>
      <c r="U31" s="99">
        <v>14.728185528450283</v>
      </c>
      <c r="V31" s="99">
        <v>13.541410390838255</v>
      </c>
      <c r="W31" s="99">
        <v>13.751551680683125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14.439960480711447</v>
      </c>
      <c r="L32" s="99">
        <v>0</v>
      </c>
      <c r="M32" s="99">
        <v>13.863042585095572</v>
      </c>
      <c r="N32" s="99">
        <v>0</v>
      </c>
      <c r="O32" s="99">
        <v>0</v>
      </c>
      <c r="P32" s="99">
        <v>13.880619584773813</v>
      </c>
      <c r="Q32" s="99">
        <v>0</v>
      </c>
      <c r="R32" s="99">
        <v>13.994885657943975</v>
      </c>
      <c r="S32" s="99">
        <v>13.431256821867509</v>
      </c>
      <c r="T32" s="99">
        <v>12.710313530727426</v>
      </c>
      <c r="U32" s="99">
        <v>12.998584446227555</v>
      </c>
      <c r="V32" s="99">
        <v>11.865604841024521</v>
      </c>
      <c r="W32" s="99">
        <v>12.184771200386754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7.7169549009913876</v>
      </c>
      <c r="L33" s="102">
        <v>0</v>
      </c>
      <c r="M33" s="102">
        <v>7.2098214882911025</v>
      </c>
      <c r="N33" s="102">
        <v>0</v>
      </c>
      <c r="O33" s="102">
        <v>0</v>
      </c>
      <c r="P33" s="102">
        <v>5.778687498330183</v>
      </c>
      <c r="Q33" s="102">
        <v>0</v>
      </c>
      <c r="R33" s="102">
        <v>7.0668352727366459</v>
      </c>
      <c r="S33" s="102">
        <v>7.0035575036973077</v>
      </c>
      <c r="T33" s="102">
        <v>6.2254225263774199</v>
      </c>
      <c r="U33" s="102">
        <v>6.40808220973868</v>
      </c>
      <c r="V33" s="102">
        <v>5.1413125009590814</v>
      </c>
      <c r="W33" s="102">
        <v>5.5990029321152486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6.7230055797200592</v>
      </c>
      <c r="L34" s="105">
        <v>0</v>
      </c>
      <c r="M34" s="105">
        <v>6.6532210968044705</v>
      </c>
      <c r="N34" s="105">
        <v>0</v>
      </c>
      <c r="O34" s="105">
        <v>0</v>
      </c>
      <c r="P34" s="105">
        <v>8.1019320864436271</v>
      </c>
      <c r="Q34" s="105">
        <v>0</v>
      </c>
      <c r="R34" s="105">
        <v>6.9280503852073281</v>
      </c>
      <c r="S34" s="105">
        <v>6.4276993181702</v>
      </c>
      <c r="T34" s="105">
        <v>6.4848910043500068</v>
      </c>
      <c r="U34" s="105">
        <v>6.5905022364888728</v>
      </c>
      <c r="V34" s="105">
        <v>6.7242923400654382</v>
      </c>
      <c r="W34" s="105">
        <v>6.5857682682715053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14.293107601559404</v>
      </c>
      <c r="D35" s="102">
        <v>14.381294616363322</v>
      </c>
      <c r="E35" s="102">
        <v>14.520909732309676</v>
      </c>
      <c r="F35" s="102">
        <v>15.198513101880318</v>
      </c>
      <c r="G35" s="102">
        <v>15.790602664134463</v>
      </c>
      <c r="H35" s="102">
        <v>16.470508958222357</v>
      </c>
      <c r="I35" s="102">
        <v>16.761488947578979</v>
      </c>
      <c r="J35" s="102">
        <v>15.858520780317573</v>
      </c>
      <c r="K35" s="102">
        <v>16.556693758206801</v>
      </c>
      <c r="L35" s="102">
        <v>16.200107098782979</v>
      </c>
      <c r="M35" s="102">
        <v>15.838950388792949</v>
      </c>
      <c r="N35" s="102">
        <v>16.432450775497927</v>
      </c>
      <c r="O35" s="102">
        <v>16.172659655965813</v>
      </c>
      <c r="P35" s="102">
        <v>16.400986435760192</v>
      </c>
      <c r="Q35" s="102">
        <v>15.938104526866237</v>
      </c>
      <c r="R35" s="102">
        <v>15.886138419404126</v>
      </c>
      <c r="S35" s="102">
        <v>15.673548634675393</v>
      </c>
      <c r="T35" s="102">
        <v>15.540009362802699</v>
      </c>
      <c r="U35" s="102">
        <v>15.376982857807</v>
      </c>
      <c r="V35" s="102">
        <v>14.241836215153981</v>
      </c>
      <c r="W35" s="102">
        <v>14.082858779011445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11.560627693062916</v>
      </c>
      <c r="D36" s="105">
        <v>11.687790492621895</v>
      </c>
      <c r="E36" s="105">
        <v>11.849365843857624</v>
      </c>
      <c r="F36" s="105">
        <v>12.279014167316554</v>
      </c>
      <c r="G36" s="105">
        <v>12.811877901550044</v>
      </c>
      <c r="H36" s="105">
        <v>13.409447724206055</v>
      </c>
      <c r="I36" s="105">
        <v>13.79763310456944</v>
      </c>
      <c r="J36" s="105">
        <v>12.827104452928195</v>
      </c>
      <c r="K36" s="105">
        <v>13.473428476619244</v>
      </c>
      <c r="L36" s="105">
        <v>13.21076361390945</v>
      </c>
      <c r="M36" s="105">
        <v>12.893295783635349</v>
      </c>
      <c r="N36" s="105">
        <v>13.473761079418564</v>
      </c>
      <c r="O36" s="105">
        <v>13.043208538712705</v>
      </c>
      <c r="P36" s="105">
        <v>13.2828148544592</v>
      </c>
      <c r="Q36" s="105">
        <v>13.163417542811679</v>
      </c>
      <c r="R36" s="105">
        <v>13.515518739734565</v>
      </c>
      <c r="S36" s="105">
        <v>13.503661404280578</v>
      </c>
      <c r="T36" s="105">
        <v>13.352914124196625</v>
      </c>
      <c r="U36" s="105">
        <v>13.295002270004138</v>
      </c>
      <c r="V36" s="105">
        <v>12.177057132652308</v>
      </c>
      <c r="W36" s="105">
        <v>12.176350990985972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6.0516648964716744</v>
      </c>
      <c r="D37" s="99">
        <v>6.2281745162057511</v>
      </c>
      <c r="E37" s="99">
        <v>6.3980344390591251</v>
      </c>
      <c r="F37" s="99">
        <v>6.2931267647094602</v>
      </c>
      <c r="G37" s="99">
        <v>6.6741331834038773</v>
      </c>
      <c r="H37" s="99">
        <v>7.0628864062586203</v>
      </c>
      <c r="I37" s="99">
        <v>7.5908491733846635</v>
      </c>
      <c r="J37" s="99">
        <v>6.4132982290230993</v>
      </c>
      <c r="K37" s="99">
        <v>6.8756820505672396</v>
      </c>
      <c r="L37" s="99">
        <v>6.7611348865851184</v>
      </c>
      <c r="M37" s="99">
        <v>6.4345181665033762</v>
      </c>
      <c r="N37" s="99">
        <v>6.8149386993137</v>
      </c>
      <c r="O37" s="99">
        <v>5.6802415673870952</v>
      </c>
      <c r="P37" s="99">
        <v>5.4691902106308232</v>
      </c>
      <c r="Q37" s="99">
        <v>5.7352026147636339</v>
      </c>
      <c r="R37" s="99">
        <v>6.8708231121852377</v>
      </c>
      <c r="S37" s="99">
        <v>7.1286657711795121</v>
      </c>
      <c r="T37" s="99">
        <v>6.6625185992961642</v>
      </c>
      <c r="U37" s="99">
        <v>6.6915568877356595</v>
      </c>
      <c r="V37" s="99">
        <v>5.4109109177006536</v>
      </c>
      <c r="W37" s="99">
        <v>5.7259122838663687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5.5089627965912396</v>
      </c>
      <c r="D38" s="99">
        <v>5.4596159764161438</v>
      </c>
      <c r="E38" s="99">
        <v>5.4513314047984984</v>
      </c>
      <c r="F38" s="99">
        <v>5.9858874026070934</v>
      </c>
      <c r="G38" s="99">
        <v>6.1377447181461662</v>
      </c>
      <c r="H38" s="99">
        <v>6.3465613179474358</v>
      </c>
      <c r="I38" s="99">
        <v>6.2067839311847779</v>
      </c>
      <c r="J38" s="99">
        <v>6.4138062239050955</v>
      </c>
      <c r="K38" s="99">
        <v>6.5977464260520051</v>
      </c>
      <c r="L38" s="99">
        <v>6.4496287273243302</v>
      </c>
      <c r="M38" s="99">
        <v>6.4587776171319762</v>
      </c>
      <c r="N38" s="99">
        <v>6.6588223801048638</v>
      </c>
      <c r="O38" s="99">
        <v>7.3629669713256121</v>
      </c>
      <c r="P38" s="99">
        <v>7.8136246438283798</v>
      </c>
      <c r="Q38" s="99">
        <v>7.4282149280480443</v>
      </c>
      <c r="R38" s="99">
        <v>6.6446956275493267</v>
      </c>
      <c r="S38" s="99">
        <v>6.3749956331010669</v>
      </c>
      <c r="T38" s="99">
        <v>6.6903955249004596</v>
      </c>
      <c r="U38" s="99">
        <v>6.6034453822684807</v>
      </c>
      <c r="V38" s="99">
        <v>6.7661462149516529</v>
      </c>
      <c r="W38" s="99">
        <v>6.4504387071196039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2.4276943649687936</v>
      </c>
      <c r="D39" s="123">
        <v>2.3857454233315725</v>
      </c>
      <c r="E39" s="123">
        <v>2.588593743726451</v>
      </c>
      <c r="F39" s="123">
        <v>2.6134186779545328</v>
      </c>
      <c r="G39" s="123">
        <v>2.7173070788949261</v>
      </c>
      <c r="H39" s="123">
        <v>2.6496502632131582</v>
      </c>
      <c r="I39" s="123">
        <v>2.6053653248353674</v>
      </c>
      <c r="J39" s="123">
        <v>2.268263234535107</v>
      </c>
      <c r="K39" s="123">
        <v>2.3564176927675899</v>
      </c>
      <c r="L39" s="123">
        <v>2.3312368096405494</v>
      </c>
      <c r="M39" s="123">
        <v>2.2045381204984942</v>
      </c>
      <c r="N39" s="123">
        <v>2.301272927184761</v>
      </c>
      <c r="O39" s="123">
        <v>2.3089600865664184</v>
      </c>
      <c r="P39" s="123">
        <v>2.3465324374568359</v>
      </c>
      <c r="Q39" s="123">
        <v>2.4250585384313248</v>
      </c>
      <c r="R39" s="123">
        <v>2.4129542847420526</v>
      </c>
      <c r="S39" s="123">
        <v>2.3838565673573071</v>
      </c>
      <c r="T39" s="123">
        <v>2.3410052798132992</v>
      </c>
      <c r="U39" s="123">
        <v>2.2819438646153727</v>
      </c>
      <c r="V39" s="123">
        <v>2.3404137470920547</v>
      </c>
      <c r="W39" s="123">
        <v>2.337023997800475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2.937079535225716</v>
      </c>
      <c r="D40" s="99">
        <v>2.9234093926439493</v>
      </c>
      <c r="E40" s="99">
        <v>3.2589983535329381</v>
      </c>
      <c r="F40" s="99">
        <v>3.2481195444444499</v>
      </c>
      <c r="G40" s="99">
        <v>3.1960127123606914</v>
      </c>
      <c r="H40" s="99">
        <v>3.3267369067578243</v>
      </c>
      <c r="I40" s="99">
        <v>3.2739332252000328</v>
      </c>
      <c r="J40" s="99">
        <v>2.7774752515793937</v>
      </c>
      <c r="K40" s="99">
        <v>2.9813220044405444</v>
      </c>
      <c r="L40" s="99">
        <v>2.8638836718687308</v>
      </c>
      <c r="M40" s="99">
        <v>2.8560569839853582</v>
      </c>
      <c r="N40" s="99">
        <v>2.8846833346338503</v>
      </c>
      <c r="O40" s="99">
        <v>2.857404728910939</v>
      </c>
      <c r="P40" s="99">
        <v>3.1135636388332921</v>
      </c>
      <c r="Q40" s="99">
        <v>2.9947309767868715</v>
      </c>
      <c r="R40" s="99">
        <v>3.2021459566901465</v>
      </c>
      <c r="S40" s="99">
        <v>3.1468712012207929</v>
      </c>
      <c r="T40" s="99">
        <v>3.1165223782605285</v>
      </c>
      <c r="U40" s="99">
        <v>3.233305303092282</v>
      </c>
      <c r="V40" s="99">
        <v>3.1053465496436323</v>
      </c>
      <c r="W40" s="99">
        <v>3.2408425063241291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2.4028885186255913</v>
      </c>
      <c r="D41" s="110">
        <v>2.3552918000697378</v>
      </c>
      <c r="E41" s="110">
        <v>2.5535003616246672</v>
      </c>
      <c r="F41" s="110">
        <v>2.5763890470538926</v>
      </c>
      <c r="G41" s="110">
        <v>2.6882262754733763</v>
      </c>
      <c r="H41" s="110">
        <v>2.5998473818763013</v>
      </c>
      <c r="I41" s="110">
        <v>2.5465007208662529</v>
      </c>
      <c r="J41" s="110">
        <v>2.2258012552636615</v>
      </c>
      <c r="K41" s="110">
        <v>2.300989080047771</v>
      </c>
      <c r="L41" s="110">
        <v>2.2921482434300668</v>
      </c>
      <c r="M41" s="110">
        <v>2.1542336691763917</v>
      </c>
      <c r="N41" s="110">
        <v>2.2575270888620618</v>
      </c>
      <c r="O41" s="110">
        <v>2.2676989383740547</v>
      </c>
      <c r="P41" s="110">
        <v>2.2796663478146306</v>
      </c>
      <c r="Q41" s="110">
        <v>2.3796177408193064</v>
      </c>
      <c r="R41" s="110">
        <v>2.3467711917457006</v>
      </c>
      <c r="S41" s="110">
        <v>2.3220832686637114</v>
      </c>
      <c r="T41" s="110">
        <v>2.2854767497060342</v>
      </c>
      <c r="U41" s="110">
        <v>2.2181760557043417</v>
      </c>
      <c r="V41" s="110">
        <v>2.3045773429924163</v>
      </c>
      <c r="W41" s="110">
        <v>2.2846761384832681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183.72743999499843</v>
      </c>
      <c r="D43" s="118">
        <f t="shared" si="14"/>
        <v>161.0886548501343</v>
      </c>
      <c r="E43" s="118">
        <f t="shared" si="14"/>
        <v>173.51659311141731</v>
      </c>
      <c r="F43" s="118">
        <f t="shared" si="14"/>
        <v>163.19366165796333</v>
      </c>
      <c r="G43" s="118">
        <f t="shared" si="14"/>
        <v>159.62597476039718</v>
      </c>
      <c r="H43" s="118">
        <f t="shared" si="14"/>
        <v>142.73922713379943</v>
      </c>
      <c r="I43" s="118">
        <f t="shared" si="14"/>
        <v>123.13269916172229</v>
      </c>
      <c r="J43" s="118">
        <f t="shared" si="14"/>
        <v>151.89319559030056</v>
      </c>
      <c r="K43" s="118">
        <f t="shared" si="14"/>
        <v>130.47965097039452</v>
      </c>
      <c r="L43" s="118">
        <f t="shared" si="14"/>
        <v>140.95729208738678</v>
      </c>
      <c r="M43" s="118">
        <f t="shared" si="14"/>
        <v>118.59578564670836</v>
      </c>
      <c r="N43" s="118">
        <f t="shared" si="14"/>
        <v>116.72994451241131</v>
      </c>
      <c r="O43" s="118">
        <f t="shared" si="14"/>
        <v>119.70506504667513</v>
      </c>
      <c r="P43" s="118">
        <f t="shared" si="14"/>
        <v>92.760977809210573</v>
      </c>
      <c r="Q43" s="118">
        <f t="shared" si="14"/>
        <v>100.93971748076713</v>
      </c>
      <c r="R43" s="118">
        <f t="shared" ref="R43:V43" si="15">R44+R47+R49+R58</f>
        <v>90.442910081139217</v>
      </c>
      <c r="S43" s="118">
        <f t="shared" si="15"/>
        <v>87.742242985058482</v>
      </c>
      <c r="T43" s="118">
        <f t="shared" si="15"/>
        <v>83.494968227881429</v>
      </c>
      <c r="U43" s="118">
        <f t="shared" si="15"/>
        <v>76.404230603557309</v>
      </c>
      <c r="V43" s="118">
        <f t="shared" si="15"/>
        <v>76.743909495733547</v>
      </c>
      <c r="W43" s="118">
        <f t="shared" ref="W43" si="16">W44+W47+W49+W58</f>
        <v>68.481327939058644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166.99733558162001</v>
      </c>
      <c r="D44" s="123">
        <f t="shared" si="17"/>
        <v>144.25119180591659</v>
      </c>
      <c r="E44" s="123">
        <f t="shared" si="17"/>
        <v>156.28168362956484</v>
      </c>
      <c r="F44" s="123">
        <f t="shared" si="17"/>
        <v>144.92399982650957</v>
      </c>
      <c r="G44" s="123">
        <f t="shared" si="17"/>
        <v>140.57174580231094</v>
      </c>
      <c r="H44" s="123">
        <f t="shared" si="17"/>
        <v>123.13818403164873</v>
      </c>
      <c r="I44" s="123">
        <f t="shared" si="17"/>
        <v>103.60091635363554</v>
      </c>
      <c r="J44" s="123">
        <f t="shared" si="17"/>
        <v>131.86200117062384</v>
      </c>
      <c r="K44" s="123">
        <f t="shared" si="17"/>
        <v>111.27037239783841</v>
      </c>
      <c r="L44" s="123">
        <f t="shared" si="17"/>
        <v>121.84523912465951</v>
      </c>
      <c r="M44" s="123">
        <f t="shared" si="17"/>
        <v>99.734016017288297</v>
      </c>
      <c r="N44" s="123">
        <f t="shared" si="17"/>
        <v>97.391043416786758</v>
      </c>
      <c r="O44" s="123">
        <f t="shared" si="17"/>
        <v>100.93031540704011</v>
      </c>
      <c r="P44" s="123">
        <f t="shared" si="17"/>
        <v>74.203711709256424</v>
      </c>
      <c r="Q44" s="123">
        <f t="shared" si="17"/>
        <v>82.885715799107274</v>
      </c>
      <c r="R44" s="123">
        <f t="shared" ref="R44:V44" si="18">SUM(R45:R46)</f>
        <v>72.425408596847291</v>
      </c>
      <c r="S44" s="123">
        <f t="shared" si="18"/>
        <v>70.002345587698116</v>
      </c>
      <c r="T44" s="123">
        <f t="shared" si="18"/>
        <v>65.794508989963191</v>
      </c>
      <c r="U44" s="123">
        <f t="shared" si="18"/>
        <v>58.857544276471963</v>
      </c>
      <c r="V44" s="123">
        <f t="shared" si="18"/>
        <v>59.966523529981338</v>
      </c>
      <c r="W44" s="123">
        <f t="shared" ref="W44" si="19">SUM(W45:W46)</f>
        <v>52.045836764869271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164.95785796114507</v>
      </c>
      <c r="D45" s="99">
        <v>142.51198042749655</v>
      </c>
      <c r="E45" s="99">
        <v>154.40714156970449</v>
      </c>
      <c r="F45" s="99">
        <v>143.16613953551885</v>
      </c>
      <c r="G45" s="99">
        <v>138.8734432734006</v>
      </c>
      <c r="H45" s="99">
        <v>121.66593387264528</v>
      </c>
      <c r="I45" s="99">
        <v>102.36422867413461</v>
      </c>
      <c r="J45" s="99">
        <v>130.26643374877452</v>
      </c>
      <c r="K45" s="99">
        <v>109.92160290467368</v>
      </c>
      <c r="L45" s="99">
        <v>120.3673246225285</v>
      </c>
      <c r="M45" s="99">
        <v>98.512885549983935</v>
      </c>
      <c r="N45" s="99">
        <v>96.16948045500547</v>
      </c>
      <c r="O45" s="99">
        <v>99.620980992276628</v>
      </c>
      <c r="P45" s="99">
        <v>73.202886249745887</v>
      </c>
      <c r="Q45" s="99">
        <v>81.73495499117233</v>
      </c>
      <c r="R45" s="99">
        <v>71.406727963765107</v>
      </c>
      <c r="S45" s="99">
        <v>69.011826941836389</v>
      </c>
      <c r="T45" s="99">
        <v>64.857789726360792</v>
      </c>
      <c r="U45" s="99">
        <v>58.01446394397145</v>
      </c>
      <c r="V45" s="99">
        <v>59.116225896893603</v>
      </c>
      <c r="W45" s="99">
        <v>51.29899604857102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2.0394776204749365</v>
      </c>
      <c r="D46" s="99">
        <v>1.7392113784200487</v>
      </c>
      <c r="E46" s="99">
        <v>1.8745420598603331</v>
      </c>
      <c r="F46" s="99">
        <v>1.7578602909907068</v>
      </c>
      <c r="G46" s="99">
        <v>1.6983025289103333</v>
      </c>
      <c r="H46" s="99">
        <v>1.472250159003444</v>
      </c>
      <c r="I46" s="99">
        <v>1.2366876795009283</v>
      </c>
      <c r="J46" s="99">
        <v>1.5955674218493134</v>
      </c>
      <c r="K46" s="99">
        <v>1.3487694931647327</v>
      </c>
      <c r="L46" s="99">
        <v>1.4779145021310096</v>
      </c>
      <c r="M46" s="99">
        <v>1.221130467304361</v>
      </c>
      <c r="N46" s="99">
        <v>1.2215629617812815</v>
      </c>
      <c r="O46" s="99">
        <v>1.3093344147634822</v>
      </c>
      <c r="P46" s="99">
        <v>1.0008254595105381</v>
      </c>
      <c r="Q46" s="99">
        <v>1.1507608079349376</v>
      </c>
      <c r="R46" s="99">
        <v>1.0186806330821812</v>
      </c>
      <c r="S46" s="99">
        <v>0.99051864586172367</v>
      </c>
      <c r="T46" s="99">
        <v>0.93671926360239866</v>
      </c>
      <c r="U46" s="99">
        <v>0.84308033250051573</v>
      </c>
      <c r="V46" s="99">
        <v>0.85029763308773387</v>
      </c>
      <c r="W46" s="99">
        <v>0.74684071629825044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3.9647178452303006E-2</v>
      </c>
      <c r="D47" s="123">
        <f t="shared" si="20"/>
        <v>1.3239130906804538E-2</v>
      </c>
      <c r="E47" s="123">
        <f t="shared" si="20"/>
        <v>4.4667191112919037E-2</v>
      </c>
      <c r="F47" s="123">
        <f t="shared" si="20"/>
        <v>1.914154197246596E-2</v>
      </c>
      <c r="G47" s="123">
        <f t="shared" si="20"/>
        <v>0.12182982673300562</v>
      </c>
      <c r="H47" s="123">
        <f t="shared" si="20"/>
        <v>0.31958677393523199</v>
      </c>
      <c r="I47" s="123">
        <f t="shared" si="20"/>
        <v>8.8933456336679775E-2</v>
      </c>
      <c r="J47" s="123">
        <f t="shared" si="20"/>
        <v>7.3985736893866255E-2</v>
      </c>
      <c r="K47" s="123">
        <f t="shared" si="20"/>
        <v>2.0446545991120654E-2</v>
      </c>
      <c r="L47" s="123">
        <f t="shared" si="20"/>
        <v>0.10646127729459375</v>
      </c>
      <c r="M47" s="123">
        <f t="shared" si="20"/>
        <v>1.6368708846328218E-2</v>
      </c>
      <c r="N47" s="123">
        <f t="shared" si="20"/>
        <v>0.10062823665179185</v>
      </c>
      <c r="O47" s="123">
        <f t="shared" si="20"/>
        <v>0.14917747772789952</v>
      </c>
      <c r="P47" s="123">
        <f t="shared" si="20"/>
        <v>8.603302473351504E-2</v>
      </c>
      <c r="Q47" s="123">
        <f t="shared" si="20"/>
        <v>5.4833737504091713E-2</v>
      </c>
      <c r="R47" s="123">
        <f t="shared" si="20"/>
        <v>8.4139422500686914E-2</v>
      </c>
      <c r="S47" s="123">
        <f t="shared" si="20"/>
        <v>7.7774971993243097E-2</v>
      </c>
      <c r="T47" s="123">
        <f t="shared" si="20"/>
        <v>0.12021991361688526</v>
      </c>
      <c r="U47" s="123">
        <f t="shared" si="20"/>
        <v>0.24019245681110205</v>
      </c>
      <c r="V47" s="123">
        <f t="shared" si="20"/>
        <v>0.40789586450962712</v>
      </c>
      <c r="W47" s="123">
        <f t="shared" si="20"/>
        <v>0.26336762504176636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3.9647178452303006E-2</v>
      </c>
      <c r="D48" s="99">
        <f>RES_hhdet_in_fech!D48/RES_summary!D$21</f>
        <v>1.3239130906804538E-2</v>
      </c>
      <c r="E48" s="99">
        <f>RES_hhdet_in_fech!E48/RES_summary!E$21</f>
        <v>4.4667191112919037E-2</v>
      </c>
      <c r="F48" s="99">
        <f>RES_hhdet_in_fech!F48/RES_summary!F$21</f>
        <v>1.914154197246596E-2</v>
      </c>
      <c r="G48" s="99">
        <f>RES_hhdet_in_fech!G48/RES_summary!G$21</f>
        <v>0.12182982673300562</v>
      </c>
      <c r="H48" s="99">
        <f>RES_hhdet_in_fech!H48/RES_summary!H$21</f>
        <v>0.31958677393523199</v>
      </c>
      <c r="I48" s="99">
        <f>RES_hhdet_in_fech!I48/RES_summary!I$21</f>
        <v>8.8933456336679775E-2</v>
      </c>
      <c r="J48" s="99">
        <f>RES_hhdet_in_fech!J48/RES_summary!J$21</f>
        <v>7.3985736893866255E-2</v>
      </c>
      <c r="K48" s="99">
        <f>RES_hhdet_in_fech!K48/RES_summary!K$21</f>
        <v>2.0446545991120654E-2</v>
      </c>
      <c r="L48" s="99">
        <f>RES_hhdet_in_fech!L48/RES_summary!L$21</f>
        <v>0.10646127729459375</v>
      </c>
      <c r="M48" s="99">
        <f>RES_hhdet_in_fech!M48/RES_summary!M$21</f>
        <v>1.6368708846328218E-2</v>
      </c>
      <c r="N48" s="99">
        <f>RES_hhdet_in_fech!N48/RES_summary!N$21</f>
        <v>0.10062823665179185</v>
      </c>
      <c r="O48" s="99">
        <f>RES_hhdet_in_fech!O48/RES_summary!O$21</f>
        <v>0.14917747772789952</v>
      </c>
      <c r="P48" s="99">
        <f>RES_hhdet_in_fech!P48/RES_summary!P$21</f>
        <v>8.603302473351504E-2</v>
      </c>
      <c r="Q48" s="99">
        <f>RES_hhdet_in_fech!Q48/RES_summary!Q$21</f>
        <v>5.4833737504091713E-2</v>
      </c>
      <c r="R48" s="99">
        <f>RES_hhdet_in_fech!R48/RES_summary!R$21</f>
        <v>8.4139422500686914E-2</v>
      </c>
      <c r="S48" s="99">
        <f>RES_hhdet_in_fech!S48/RES_summary!S$21</f>
        <v>7.7774971993243097E-2</v>
      </c>
      <c r="T48" s="99">
        <f>RES_hhdet_in_fech!T48/RES_summary!T$21</f>
        <v>0.12021991361688526</v>
      </c>
      <c r="U48" s="99">
        <f>RES_hhdet_in_fech!U48/RES_summary!U$21</f>
        <v>0.24019245681110205</v>
      </c>
      <c r="V48" s="99">
        <f>RES_hhdet_in_fech!V48/RES_summary!V$21</f>
        <v>0.40789586450962712</v>
      </c>
      <c r="W48" s="99">
        <f>RES_hhdet_in_fech!W48/RES_summary!W$21</f>
        <v>0.26336762504176636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14.262519738235758</v>
      </c>
      <c r="D49" s="123">
        <v>14.438412178488296</v>
      </c>
      <c r="E49" s="123">
        <v>14.601340996915605</v>
      </c>
      <c r="F49" s="123">
        <v>15.63722460681066</v>
      </c>
      <c r="G49" s="123">
        <v>16.215152525877336</v>
      </c>
      <c r="H49" s="123">
        <v>16.631774096345076</v>
      </c>
      <c r="I49" s="123">
        <v>16.837589816960353</v>
      </c>
      <c r="J49" s="123">
        <v>17.688862862953691</v>
      </c>
      <c r="K49" s="123">
        <v>16.832524845422839</v>
      </c>
      <c r="L49" s="123">
        <v>16.674453044003609</v>
      </c>
      <c r="M49" s="123">
        <v>16.64079342887382</v>
      </c>
      <c r="N49" s="123">
        <v>16.936831137323814</v>
      </c>
      <c r="O49" s="123">
        <v>16.316580131040912</v>
      </c>
      <c r="P49" s="123">
        <v>16.124810725090086</v>
      </c>
      <c r="Q49" s="123">
        <v>15.574170796443759</v>
      </c>
      <c r="R49" s="123">
        <v>15.520440890046794</v>
      </c>
      <c r="S49" s="123">
        <v>15.278212675177157</v>
      </c>
      <c r="T49" s="123">
        <v>15.239198817999522</v>
      </c>
      <c r="U49" s="123">
        <v>15.024592327833217</v>
      </c>
      <c r="V49" s="123">
        <v>14.028993503108588</v>
      </c>
      <c r="W49" s="123">
        <v>13.835105092102555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17.943061310705627</v>
      </c>
      <c r="D50" s="99">
        <v>16.54382156942691</v>
      </c>
      <c r="E50" s="99">
        <v>17.110925979489085</v>
      </c>
      <c r="F50" s="99">
        <v>19.84083651975125</v>
      </c>
      <c r="G50" s="99">
        <v>20.543233082260162</v>
      </c>
      <c r="H50" s="99">
        <v>20.099219694583827</v>
      </c>
      <c r="I50" s="99">
        <v>18.441569539917943</v>
      </c>
      <c r="J50" s="99">
        <v>21.245145550752714</v>
      </c>
      <c r="K50" s="99">
        <v>19.973127097671593</v>
      </c>
      <c r="L50" s="99">
        <v>19.187752080918511</v>
      </c>
      <c r="M50" s="99">
        <v>19.915837004986965</v>
      </c>
      <c r="N50" s="99">
        <v>18.754747384338064</v>
      </c>
      <c r="O50" s="99">
        <v>17.707678992644563</v>
      </c>
      <c r="P50" s="99">
        <v>17.949958507106896</v>
      </c>
      <c r="Q50" s="99">
        <v>17.727027309137579</v>
      </c>
      <c r="R50" s="99">
        <v>16.209532087296239</v>
      </c>
      <c r="S50" s="99">
        <v>15.796709738005006</v>
      </c>
      <c r="T50" s="99">
        <v>15.286758303749234</v>
      </c>
      <c r="U50" s="99">
        <v>14.576902328339964</v>
      </c>
      <c r="V50" s="99">
        <v>14.202768431735111</v>
      </c>
      <c r="W50" s="99">
        <v>14.112731990776968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12.7198504169082</v>
      </c>
      <c r="F51" s="99">
        <v>14.53527432014784</v>
      </c>
      <c r="G51" s="99">
        <v>15.161778544212227</v>
      </c>
      <c r="H51" s="99">
        <v>14.923442056434538</v>
      </c>
      <c r="I51" s="99">
        <v>13.925915357294651</v>
      </c>
      <c r="J51" s="99">
        <v>15.64306498577074</v>
      </c>
      <c r="K51" s="99">
        <v>14.854419086546367</v>
      </c>
      <c r="L51" s="99">
        <v>14.346835494282043</v>
      </c>
      <c r="M51" s="99">
        <v>14.931339104214786</v>
      </c>
      <c r="N51" s="99">
        <v>0</v>
      </c>
      <c r="O51" s="99">
        <v>13.391094648131393</v>
      </c>
      <c r="P51" s="99">
        <v>13.874171872940389</v>
      </c>
      <c r="Q51" s="99">
        <v>14.224403919585413</v>
      </c>
      <c r="R51" s="99">
        <v>13.55643822965572</v>
      </c>
      <c r="S51" s="99">
        <v>13.484184853985418</v>
      </c>
      <c r="T51" s="99">
        <v>13.097738555176619</v>
      </c>
      <c r="U51" s="99">
        <v>12.63447244538373</v>
      </c>
      <c r="V51" s="99">
        <v>12.225546841806167</v>
      </c>
      <c r="W51" s="99">
        <v>12.275765574195958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7.5360061377025831</v>
      </c>
      <c r="F52" s="102">
        <v>8.2141865644148684</v>
      </c>
      <c r="G52" s="102">
        <v>8.6832556507235736</v>
      </c>
      <c r="H52" s="102">
        <v>8.6194517273777702</v>
      </c>
      <c r="I52" s="102">
        <v>8.3470013333004864</v>
      </c>
      <c r="J52" s="102">
        <v>8.5996063845637085</v>
      </c>
      <c r="K52" s="102">
        <v>8.2924276282263119</v>
      </c>
      <c r="L52" s="102">
        <v>8.0069665590324206</v>
      </c>
      <c r="M52" s="102">
        <v>8.0965110431467906</v>
      </c>
      <c r="N52" s="102">
        <v>0</v>
      </c>
      <c r="O52" s="102">
        <v>6.2188822104971528</v>
      </c>
      <c r="P52" s="102">
        <v>5.9886872312378427</v>
      </c>
      <c r="Q52" s="102">
        <v>6.3890686602571529</v>
      </c>
      <c r="R52" s="102">
        <v>7.0096634316487023</v>
      </c>
      <c r="S52" s="102">
        <v>7.180244548760129</v>
      </c>
      <c r="T52" s="102">
        <v>6.5508593620195121</v>
      </c>
      <c r="U52" s="102">
        <v>6.3431490873605751</v>
      </c>
      <c r="V52" s="102">
        <v>5.4026256879599774</v>
      </c>
      <c r="W52" s="102">
        <v>5.7494957642553377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5.1838442792056165</v>
      </c>
      <c r="F53" s="105">
        <v>6.3210877557329725</v>
      </c>
      <c r="G53" s="105">
        <v>6.4785228934886501</v>
      </c>
      <c r="H53" s="105">
        <v>6.3039903290567674</v>
      </c>
      <c r="I53" s="105">
        <v>5.5789140239941633</v>
      </c>
      <c r="J53" s="105">
        <v>7.0434586012070364</v>
      </c>
      <c r="K53" s="105">
        <v>6.5619914583200565</v>
      </c>
      <c r="L53" s="105">
        <v>6.3398689352496236</v>
      </c>
      <c r="M53" s="105">
        <v>6.8348280610679959</v>
      </c>
      <c r="N53" s="105">
        <v>0</v>
      </c>
      <c r="O53" s="105">
        <v>7.17221243763424</v>
      </c>
      <c r="P53" s="105">
        <v>7.8854846417025444</v>
      </c>
      <c r="Q53" s="105">
        <v>7.8353352593282608</v>
      </c>
      <c r="R53" s="105">
        <v>6.5467747980070197</v>
      </c>
      <c r="S53" s="105">
        <v>6.3039403052252894</v>
      </c>
      <c r="T53" s="105">
        <v>6.5468791931571086</v>
      </c>
      <c r="U53" s="105">
        <v>6.2913233580231536</v>
      </c>
      <c r="V53" s="105">
        <v>6.8229211538461891</v>
      </c>
      <c r="W53" s="105">
        <v>6.5262698099406187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14.293107601559406</v>
      </c>
      <c r="D54" s="102">
        <v>14.381294616363324</v>
      </c>
      <c r="E54" s="102">
        <v>14.520909732309677</v>
      </c>
      <c r="F54" s="102">
        <v>15.198513101880318</v>
      </c>
      <c r="G54" s="102">
        <v>15.790602664134459</v>
      </c>
      <c r="H54" s="102">
        <v>16.470508958222354</v>
      </c>
      <c r="I54" s="102">
        <v>16.761488947578975</v>
      </c>
      <c r="J54" s="102">
        <v>15.858520780317569</v>
      </c>
      <c r="K54" s="102">
        <v>16.556693758206805</v>
      </c>
      <c r="L54" s="102">
        <v>16.200107098782976</v>
      </c>
      <c r="M54" s="102">
        <v>15.838950388792949</v>
      </c>
      <c r="N54" s="102">
        <v>16.43245077549793</v>
      </c>
      <c r="O54" s="102">
        <v>16.172659655965809</v>
      </c>
      <c r="P54" s="102">
        <v>16.400986435760196</v>
      </c>
      <c r="Q54" s="102">
        <v>15.938104526866239</v>
      </c>
      <c r="R54" s="102">
        <v>15.886138419404125</v>
      </c>
      <c r="S54" s="102">
        <v>15.67354863467539</v>
      </c>
      <c r="T54" s="102">
        <v>15.540009362802701</v>
      </c>
      <c r="U54" s="102">
        <v>15.376982857807</v>
      </c>
      <c r="V54" s="102">
        <v>14.241836215153979</v>
      </c>
      <c r="W54" s="102">
        <v>14.082858779011442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11.560627693062917</v>
      </c>
      <c r="D55" s="105">
        <v>11.687790492621893</v>
      </c>
      <c r="E55" s="105">
        <v>11.849365843857621</v>
      </c>
      <c r="F55" s="105">
        <v>12.279014167316554</v>
      </c>
      <c r="G55" s="105">
        <v>12.811877901550046</v>
      </c>
      <c r="H55" s="105">
        <v>13.409447724206055</v>
      </c>
      <c r="I55" s="105">
        <v>13.797633104569444</v>
      </c>
      <c r="J55" s="105">
        <v>12.827104452928195</v>
      </c>
      <c r="K55" s="105">
        <v>13.473428476619246</v>
      </c>
      <c r="L55" s="105">
        <v>13.210763613909451</v>
      </c>
      <c r="M55" s="105">
        <v>12.893295783635354</v>
      </c>
      <c r="N55" s="105">
        <v>13.473761079418566</v>
      </c>
      <c r="O55" s="105">
        <v>13.043208538712706</v>
      </c>
      <c r="P55" s="105">
        <v>13.2828148544592</v>
      </c>
      <c r="Q55" s="105">
        <v>13.163417542811677</v>
      </c>
      <c r="R55" s="105">
        <v>13.515518739734564</v>
      </c>
      <c r="S55" s="105">
        <v>13.503661404280578</v>
      </c>
      <c r="T55" s="105">
        <v>13.352914124196625</v>
      </c>
      <c r="U55" s="105">
        <v>13.295002270004137</v>
      </c>
      <c r="V55" s="105">
        <v>12.177057132652305</v>
      </c>
      <c r="W55" s="105">
        <v>12.17635099098597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6.0516648964716762</v>
      </c>
      <c r="D56" s="99">
        <v>6.2281745162057511</v>
      </c>
      <c r="E56" s="99">
        <v>6.3980344390591242</v>
      </c>
      <c r="F56" s="99">
        <v>6.2931267647094593</v>
      </c>
      <c r="G56" s="99">
        <v>6.6741331834038773</v>
      </c>
      <c r="H56" s="99">
        <v>7.0628864062586221</v>
      </c>
      <c r="I56" s="99">
        <v>7.5908491733846635</v>
      </c>
      <c r="J56" s="99">
        <v>6.4132982290230984</v>
      </c>
      <c r="K56" s="99">
        <v>6.8756820505672378</v>
      </c>
      <c r="L56" s="99">
        <v>6.7611348865851211</v>
      </c>
      <c r="M56" s="99">
        <v>6.4345181665033753</v>
      </c>
      <c r="N56" s="99">
        <v>6.8149386993137</v>
      </c>
      <c r="O56" s="99">
        <v>5.6802415673870952</v>
      </c>
      <c r="P56" s="99">
        <v>5.4691902106308241</v>
      </c>
      <c r="Q56" s="99">
        <v>5.7352026147636339</v>
      </c>
      <c r="R56" s="99">
        <v>6.8708231121852368</v>
      </c>
      <c r="S56" s="99">
        <v>7.1286657711795121</v>
      </c>
      <c r="T56" s="99">
        <v>6.6625185992961633</v>
      </c>
      <c r="U56" s="99">
        <v>6.6915568877356595</v>
      </c>
      <c r="V56" s="99">
        <v>5.4109109177006545</v>
      </c>
      <c r="W56" s="99">
        <v>5.7259122838663661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5.5089627965912404</v>
      </c>
      <c r="D57" s="99">
        <v>5.4596159764161429</v>
      </c>
      <c r="E57" s="99">
        <v>5.4513314047984975</v>
      </c>
      <c r="F57" s="99">
        <v>5.9858874026070934</v>
      </c>
      <c r="G57" s="99">
        <v>6.1377447181461671</v>
      </c>
      <c r="H57" s="99">
        <v>6.3465613179474367</v>
      </c>
      <c r="I57" s="99">
        <v>6.2067839311847814</v>
      </c>
      <c r="J57" s="99">
        <v>6.4138062239050937</v>
      </c>
      <c r="K57" s="99">
        <v>6.597746426052006</v>
      </c>
      <c r="L57" s="99">
        <v>6.4496287273243293</v>
      </c>
      <c r="M57" s="99">
        <v>6.4587776171319744</v>
      </c>
      <c r="N57" s="99">
        <v>6.6588223801048638</v>
      </c>
      <c r="O57" s="99">
        <v>7.3629669713256121</v>
      </c>
      <c r="P57" s="99">
        <v>7.8136246438283781</v>
      </c>
      <c r="Q57" s="99">
        <v>7.4282149280480434</v>
      </c>
      <c r="R57" s="99">
        <v>6.6446956275493259</v>
      </c>
      <c r="S57" s="99">
        <v>6.3749956331010678</v>
      </c>
      <c r="T57" s="99">
        <v>6.6903955249004596</v>
      </c>
      <c r="U57" s="99">
        <v>6.6034453822684798</v>
      </c>
      <c r="V57" s="99">
        <v>6.7661462149516503</v>
      </c>
      <c r="W57" s="99">
        <v>6.4504387071196039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2.4279374966903746</v>
      </c>
      <c r="D58" s="123">
        <v>2.3858117348225956</v>
      </c>
      <c r="E58" s="123">
        <v>2.5889012938239486</v>
      </c>
      <c r="F58" s="123">
        <v>2.6132956826706466</v>
      </c>
      <c r="G58" s="123">
        <v>2.7172466054759132</v>
      </c>
      <c r="H58" s="123">
        <v>2.649682231870405</v>
      </c>
      <c r="I58" s="123">
        <v>2.6052595347897243</v>
      </c>
      <c r="J58" s="123">
        <v>2.2683458198291775</v>
      </c>
      <c r="K58" s="123">
        <v>2.3563071811421423</v>
      </c>
      <c r="L58" s="123">
        <v>2.3311386414290589</v>
      </c>
      <c r="M58" s="123">
        <v>2.2046074916999165</v>
      </c>
      <c r="N58" s="123">
        <v>2.3014417216489371</v>
      </c>
      <c r="O58" s="123">
        <v>2.3089920308662104</v>
      </c>
      <c r="P58" s="123">
        <v>2.3464223501305566</v>
      </c>
      <c r="Q58" s="123">
        <v>2.4249971477120003</v>
      </c>
      <c r="R58" s="123">
        <v>2.4129211717444434</v>
      </c>
      <c r="S58" s="123">
        <v>2.3839097501899524</v>
      </c>
      <c r="T58" s="123">
        <v>2.3410405063018396</v>
      </c>
      <c r="U58" s="123">
        <v>2.2819015424410347</v>
      </c>
      <c r="V58" s="123">
        <v>2.3404965981340013</v>
      </c>
      <c r="W58" s="123">
        <v>2.3370184570450436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2.9370795352257155</v>
      </c>
      <c r="D59" s="99">
        <v>2.9234093926439502</v>
      </c>
      <c r="E59" s="99">
        <v>3.2589983535329385</v>
      </c>
      <c r="F59" s="99">
        <v>3.2481195444444499</v>
      </c>
      <c r="G59" s="99">
        <v>3.1960127123606918</v>
      </c>
      <c r="H59" s="99">
        <v>3.3267369067578247</v>
      </c>
      <c r="I59" s="99">
        <v>3.2739332252000333</v>
      </c>
      <c r="J59" s="99">
        <v>2.7774752515793928</v>
      </c>
      <c r="K59" s="99">
        <v>2.9813220044405444</v>
      </c>
      <c r="L59" s="99">
        <v>2.8638836718687308</v>
      </c>
      <c r="M59" s="99">
        <v>2.8560569839853587</v>
      </c>
      <c r="N59" s="99">
        <v>2.8846833346338503</v>
      </c>
      <c r="O59" s="99">
        <v>2.8574047289109394</v>
      </c>
      <c r="P59" s="99">
        <v>3.1135636388332921</v>
      </c>
      <c r="Q59" s="99">
        <v>2.9947309767868724</v>
      </c>
      <c r="R59" s="99">
        <v>3.2021459566901465</v>
      </c>
      <c r="S59" s="99">
        <v>3.1468712012207929</v>
      </c>
      <c r="T59" s="99">
        <v>3.1165223782605285</v>
      </c>
      <c r="U59" s="99">
        <v>3.233305303092282</v>
      </c>
      <c r="V59" s="99">
        <v>3.1053465496436323</v>
      </c>
      <c r="W59" s="99">
        <v>3.2408425063241291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2.4028885186255917</v>
      </c>
      <c r="D60" s="110">
        <v>2.3552918000697383</v>
      </c>
      <c r="E60" s="110">
        <v>2.5535003616246672</v>
      </c>
      <c r="F60" s="110">
        <v>2.5763890470538922</v>
      </c>
      <c r="G60" s="110">
        <v>2.6882262754733768</v>
      </c>
      <c r="H60" s="110">
        <v>2.5998473818763008</v>
      </c>
      <c r="I60" s="110">
        <v>2.5465007208662533</v>
      </c>
      <c r="J60" s="110">
        <v>2.2258012552636619</v>
      </c>
      <c r="K60" s="110">
        <v>2.3009890800477706</v>
      </c>
      <c r="L60" s="110">
        <v>2.2921482434300668</v>
      </c>
      <c r="M60" s="110">
        <v>2.1542336691763917</v>
      </c>
      <c r="N60" s="110">
        <v>2.2575270888620622</v>
      </c>
      <c r="O60" s="110">
        <v>2.2676989383740547</v>
      </c>
      <c r="P60" s="110">
        <v>2.2796663478146302</v>
      </c>
      <c r="Q60" s="110">
        <v>2.3796177408193064</v>
      </c>
      <c r="R60" s="110">
        <v>2.3467711917457006</v>
      </c>
      <c r="S60" s="110">
        <v>2.3220832686637114</v>
      </c>
      <c r="T60" s="110">
        <v>2.2854767497060342</v>
      </c>
      <c r="U60" s="110">
        <v>2.2181760557043417</v>
      </c>
      <c r="V60" s="110">
        <v>2.3045773429924163</v>
      </c>
      <c r="W60" s="110">
        <v>2.2846761384832681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160.73952291444181</v>
      </c>
      <c r="D62" s="118">
        <f t="shared" si="21"/>
        <v>148.41891728098491</v>
      </c>
      <c r="E62" s="118">
        <f t="shared" si="21"/>
        <v>150.10380915479254</v>
      </c>
      <c r="F62" s="118">
        <f t="shared" si="21"/>
        <v>140.64109112277865</v>
      </c>
      <c r="G62" s="118">
        <f t="shared" si="21"/>
        <v>132.29348641006706</v>
      </c>
      <c r="H62" s="118">
        <f t="shared" si="21"/>
        <v>127.6754002173402</v>
      </c>
      <c r="I62" s="118">
        <f t="shared" si="21"/>
        <v>116.19807870225075</v>
      </c>
      <c r="J62" s="118">
        <f t="shared" si="21"/>
        <v>121.51103184923528</v>
      </c>
      <c r="K62" s="118">
        <f t="shared" si="21"/>
        <v>117.28872969023139</v>
      </c>
      <c r="L62" s="118">
        <f t="shared" si="21"/>
        <v>130.24625324535228</v>
      </c>
      <c r="M62" s="118">
        <f t="shared" si="21"/>
        <v>98.56510917112368</v>
      </c>
      <c r="N62" s="118">
        <f t="shared" si="21"/>
        <v>106.69569642892756</v>
      </c>
      <c r="O62" s="118">
        <f t="shared" si="21"/>
        <v>111.46382091855583</v>
      </c>
      <c r="P62" s="118">
        <f t="shared" si="21"/>
        <v>82.933157161283248</v>
      </c>
      <c r="Q62" s="118">
        <f t="shared" si="21"/>
        <v>85.663041535393049</v>
      </c>
      <c r="R62" s="118">
        <f t="shared" ref="R62:V62" si="22">R63+R66+R68+R77</f>
        <v>87.109727666557347</v>
      </c>
      <c r="S62" s="118">
        <f t="shared" si="22"/>
        <v>81.616675359800354</v>
      </c>
      <c r="T62" s="118">
        <f t="shared" si="22"/>
        <v>77.639395475692126</v>
      </c>
      <c r="U62" s="118">
        <f t="shared" si="22"/>
        <v>73.033751854884471</v>
      </c>
      <c r="V62" s="118">
        <f t="shared" si="22"/>
        <v>65.400722919319136</v>
      </c>
      <c r="W62" s="118">
        <f t="shared" ref="W62" si="23">W63+W66+W68+W77</f>
        <v>67.635039001963364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142.77689339639952</v>
      </c>
      <c r="D63" s="123">
        <f t="shared" si="24"/>
        <v>130.4852050722707</v>
      </c>
      <c r="E63" s="123">
        <f t="shared" si="24"/>
        <v>132.30735993854887</v>
      </c>
      <c r="F63" s="123">
        <f t="shared" si="24"/>
        <v>121.10065183432431</v>
      </c>
      <c r="G63" s="123">
        <f t="shared" si="24"/>
        <v>112.60439587074202</v>
      </c>
      <c r="H63" s="123">
        <f t="shared" si="24"/>
        <v>107.04233429533967</v>
      </c>
      <c r="I63" s="123">
        <f t="shared" si="24"/>
        <v>96.694817556695384</v>
      </c>
      <c r="J63" s="123">
        <f t="shared" si="24"/>
        <v>101.18922150742479</v>
      </c>
      <c r="K63" s="123">
        <f t="shared" si="24"/>
        <v>96.521431927111124</v>
      </c>
      <c r="L63" s="123">
        <f t="shared" si="24"/>
        <v>109.96609746255852</v>
      </c>
      <c r="M63" s="123">
        <f t="shared" si="24"/>
        <v>80.304162607997469</v>
      </c>
      <c r="N63" s="123">
        <f t="shared" si="24"/>
        <v>87.122473585815044</v>
      </c>
      <c r="O63" s="123">
        <f t="shared" si="24"/>
        <v>92.518941174453843</v>
      </c>
      <c r="P63" s="123">
        <f t="shared" si="24"/>
        <v>64.654743814772345</v>
      </c>
      <c r="Q63" s="123">
        <f t="shared" si="24"/>
        <v>68.184315902045896</v>
      </c>
      <c r="R63" s="123">
        <f t="shared" ref="R63:V63" si="25">SUM(R64:R65)</f>
        <v>69.048627306608438</v>
      </c>
      <c r="S63" s="123">
        <f t="shared" si="25"/>
        <v>64.323834379234683</v>
      </c>
      <c r="T63" s="123">
        <f t="shared" si="25"/>
        <v>60.540781130166934</v>
      </c>
      <c r="U63" s="123">
        <f t="shared" si="25"/>
        <v>55.855712459447112</v>
      </c>
      <c r="V63" s="123">
        <f t="shared" si="25"/>
        <v>49.565034401867983</v>
      </c>
      <c r="W63" s="123">
        <f t="shared" ref="W63" si="26">SUM(W64:W65)</f>
        <v>51.004716073310732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140.74496587137855</v>
      </c>
      <c r="D64" s="99">
        <v>128.64684742048223</v>
      </c>
      <c r="E64" s="99">
        <v>130.44874864766172</v>
      </c>
      <c r="F64" s="99">
        <v>119.3768046254386</v>
      </c>
      <c r="G64" s="99">
        <v>111.00516740956705</v>
      </c>
      <c r="H64" s="99">
        <v>105.53583695148404</v>
      </c>
      <c r="I64" s="99">
        <v>95.334821058391839</v>
      </c>
      <c r="J64" s="99">
        <v>99.746037983338098</v>
      </c>
      <c r="K64" s="99">
        <v>95.142844631265845</v>
      </c>
      <c r="L64" s="99">
        <v>108.39603780962405</v>
      </c>
      <c r="M64" s="99">
        <v>79.153550834700326</v>
      </c>
      <c r="N64" s="99">
        <v>85.85813686763673</v>
      </c>
      <c r="O64" s="99">
        <v>91.153283428935254</v>
      </c>
      <c r="P64" s="99">
        <v>63.680843514592908</v>
      </c>
      <c r="Q64" s="99">
        <v>67.141567892451008</v>
      </c>
      <c r="R64" s="99">
        <v>67.983706874685424</v>
      </c>
      <c r="S64" s="99">
        <v>63.328173653160022</v>
      </c>
      <c r="T64" s="99">
        <v>59.598824215271101</v>
      </c>
      <c r="U64" s="99">
        <v>54.981557514545194</v>
      </c>
      <c r="V64" s="99">
        <v>48.797252308576887</v>
      </c>
      <c r="W64" s="99">
        <v>50.204919280887474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2.0319275250209619</v>
      </c>
      <c r="D65" s="99">
        <v>1.8383576517884817</v>
      </c>
      <c r="E65" s="99">
        <v>1.8586112908871399</v>
      </c>
      <c r="F65" s="99">
        <v>1.7238472088857169</v>
      </c>
      <c r="G65" s="99">
        <v>1.5992284611749805</v>
      </c>
      <c r="H65" s="99">
        <v>1.5064973438556326</v>
      </c>
      <c r="I65" s="99">
        <v>1.3599964983035486</v>
      </c>
      <c r="J65" s="99">
        <v>1.4431835240866939</v>
      </c>
      <c r="K65" s="99">
        <v>1.3785872958452794</v>
      </c>
      <c r="L65" s="99">
        <v>1.5700596529344781</v>
      </c>
      <c r="M65" s="99">
        <v>1.1506117732971415</v>
      </c>
      <c r="N65" s="99">
        <v>1.2643367181783187</v>
      </c>
      <c r="O65" s="99">
        <v>1.3656577455185941</v>
      </c>
      <c r="P65" s="99">
        <v>0.97390030017944174</v>
      </c>
      <c r="Q65" s="99">
        <v>1.0427480095948933</v>
      </c>
      <c r="R65" s="99">
        <v>1.064920431923017</v>
      </c>
      <c r="S65" s="99">
        <v>0.99566072607465628</v>
      </c>
      <c r="T65" s="99">
        <v>0.94195691489583644</v>
      </c>
      <c r="U65" s="99">
        <v>0.87415494490191947</v>
      </c>
      <c r="V65" s="99">
        <v>0.76778209329109448</v>
      </c>
      <c r="W65" s="99">
        <v>0.79979679242325641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3.966026463087826E-2</v>
      </c>
      <c r="D66" s="123">
        <f t="shared" si="27"/>
        <v>1.3246970977194303E-2</v>
      </c>
      <c r="E66" s="123">
        <f t="shared" si="27"/>
        <v>4.4696960819611949E-2</v>
      </c>
      <c r="F66" s="123">
        <f t="shared" si="27"/>
        <v>1.9105188657905111E-2</v>
      </c>
      <c r="G66" s="123">
        <f t="shared" si="27"/>
        <v>0.12182168577073892</v>
      </c>
      <c r="H66" s="123">
        <f t="shared" si="27"/>
        <v>0.31951402958289798</v>
      </c>
      <c r="I66" s="123">
        <f t="shared" si="27"/>
        <v>8.8897091730063174E-2</v>
      </c>
      <c r="J66" s="123">
        <f t="shared" si="27"/>
        <v>7.398984290996885E-2</v>
      </c>
      <c r="K66" s="123">
        <f t="shared" si="27"/>
        <v>2.0465622493621459E-2</v>
      </c>
      <c r="L66" s="123">
        <f t="shared" si="27"/>
        <v>0.1064614035540382</v>
      </c>
      <c r="M66" s="123">
        <f t="shared" si="27"/>
        <v>1.6413000086441927E-2</v>
      </c>
      <c r="N66" s="123">
        <f t="shared" si="27"/>
        <v>0.10062107257423528</v>
      </c>
      <c r="O66" s="123">
        <f t="shared" si="27"/>
        <v>0.14915343829269728</v>
      </c>
      <c r="P66" s="123">
        <f t="shared" si="27"/>
        <v>8.5988838261704503E-2</v>
      </c>
      <c r="Q66" s="123">
        <f t="shared" si="27"/>
        <v>5.4775175640621093E-2</v>
      </c>
      <c r="R66" s="123">
        <f t="shared" si="27"/>
        <v>8.4168720146163001E-2</v>
      </c>
      <c r="S66" s="123">
        <f t="shared" si="27"/>
        <v>7.7714405691771793E-2</v>
      </c>
      <c r="T66" s="123">
        <f t="shared" si="27"/>
        <v>0.12017512009768437</v>
      </c>
      <c r="U66" s="123">
        <f t="shared" si="27"/>
        <v>0.24022910023721808</v>
      </c>
      <c r="V66" s="123">
        <f t="shared" si="27"/>
        <v>0.40788981813816588</v>
      </c>
      <c r="W66" s="123">
        <f t="shared" si="27"/>
        <v>0.26339051950863152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3.966026463087826E-2</v>
      </c>
      <c r="D67" s="99">
        <f>RES_hhdet_in_fech!D67/RES_summary!D$21</f>
        <v>1.3246970977194303E-2</v>
      </c>
      <c r="E67" s="99">
        <f>RES_hhdet_in_fech!E67/RES_summary!E$21</f>
        <v>4.4696960819611949E-2</v>
      </c>
      <c r="F67" s="99">
        <f>RES_hhdet_in_fech!F67/RES_summary!F$21</f>
        <v>1.9105188657905111E-2</v>
      </c>
      <c r="G67" s="99">
        <f>RES_hhdet_in_fech!G67/RES_summary!G$21</f>
        <v>0.12182168577073892</v>
      </c>
      <c r="H67" s="99">
        <f>RES_hhdet_in_fech!H67/RES_summary!H$21</f>
        <v>0.31951402958289798</v>
      </c>
      <c r="I67" s="99">
        <f>RES_hhdet_in_fech!I67/RES_summary!I$21</f>
        <v>8.8897091730063174E-2</v>
      </c>
      <c r="J67" s="99">
        <f>RES_hhdet_in_fech!J67/RES_summary!J$21</f>
        <v>7.398984290996885E-2</v>
      </c>
      <c r="K67" s="99">
        <f>RES_hhdet_in_fech!K67/RES_summary!K$21</f>
        <v>2.0465622493621459E-2</v>
      </c>
      <c r="L67" s="99">
        <f>RES_hhdet_in_fech!L67/RES_summary!L$21</f>
        <v>0.1064614035540382</v>
      </c>
      <c r="M67" s="99">
        <f>RES_hhdet_in_fech!M67/RES_summary!M$21</f>
        <v>1.6413000086441927E-2</v>
      </c>
      <c r="N67" s="99">
        <f>RES_hhdet_in_fech!N67/RES_summary!N$21</f>
        <v>0.10062107257423528</v>
      </c>
      <c r="O67" s="99">
        <f>RES_hhdet_in_fech!O67/RES_summary!O$21</f>
        <v>0.14915343829269728</v>
      </c>
      <c r="P67" s="99">
        <f>RES_hhdet_in_fech!P67/RES_summary!P$21</f>
        <v>8.5988838261704503E-2</v>
      </c>
      <c r="Q67" s="99">
        <f>RES_hhdet_in_fech!Q67/RES_summary!Q$21</f>
        <v>5.4775175640621093E-2</v>
      </c>
      <c r="R67" s="99">
        <f>RES_hhdet_in_fech!R67/RES_summary!R$21</f>
        <v>8.4168720146163001E-2</v>
      </c>
      <c r="S67" s="99">
        <f>RES_hhdet_in_fech!S67/RES_summary!S$21</f>
        <v>7.7714405691771793E-2</v>
      </c>
      <c r="T67" s="99">
        <f>RES_hhdet_in_fech!T67/RES_summary!T$21</f>
        <v>0.12017512009768437</v>
      </c>
      <c r="U67" s="99">
        <f>RES_hhdet_in_fech!U67/RES_summary!U$21</f>
        <v>0.24022910023721808</v>
      </c>
      <c r="V67" s="99">
        <f>RES_hhdet_in_fech!V67/RES_summary!V$21</f>
        <v>0.40788981813816588</v>
      </c>
      <c r="W67" s="99">
        <f>RES_hhdet_in_fech!W67/RES_summary!W$21</f>
        <v>0.26339051950863152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15.355255607883837</v>
      </c>
      <c r="D68" s="123">
        <v>15.379124585373777</v>
      </c>
      <c r="E68" s="123">
        <v>15.016117692565844</v>
      </c>
      <c r="F68" s="123">
        <v>16.682340041202895</v>
      </c>
      <c r="G68" s="123">
        <v>16.63909787129904</v>
      </c>
      <c r="H68" s="123">
        <v>17.407199159991201</v>
      </c>
      <c r="I68" s="123">
        <v>16.525182251304354</v>
      </c>
      <c r="J68" s="123">
        <v>17.815144719416153</v>
      </c>
      <c r="K68" s="123">
        <v>18.181866098864266</v>
      </c>
      <c r="L68" s="123">
        <v>17.520680461260056</v>
      </c>
      <c r="M68" s="123">
        <v>15.845191410943576</v>
      </c>
      <c r="N68" s="123">
        <v>16.879951052138328</v>
      </c>
      <c r="O68" s="123">
        <v>16.211107260683523</v>
      </c>
      <c r="P68" s="123">
        <v>15.649221745496121</v>
      </c>
      <c r="Q68" s="123">
        <v>14.840874591199682</v>
      </c>
      <c r="R68" s="123">
        <v>15.292383373501497</v>
      </c>
      <c r="S68" s="123">
        <v>14.663130270756866</v>
      </c>
      <c r="T68" s="123">
        <v>14.484554567361867</v>
      </c>
      <c r="U68" s="123">
        <v>14.528026859697635</v>
      </c>
      <c r="V68" s="123">
        <v>12.787361991877415</v>
      </c>
      <c r="W68" s="123">
        <v>13.754116384406595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16.333690641615249</v>
      </c>
      <c r="D69" s="99">
        <v>15.913159880391225</v>
      </c>
      <c r="E69" s="99">
        <v>15.231064117150741</v>
      </c>
      <c r="F69" s="99">
        <v>17.406037424188732</v>
      </c>
      <c r="G69" s="99">
        <v>17.194033467614531</v>
      </c>
      <c r="H69" s="99">
        <v>17.657116153528627</v>
      </c>
      <c r="I69" s="99">
        <v>16.527776631233305</v>
      </c>
      <c r="J69" s="99">
        <v>17.819512216682501</v>
      </c>
      <c r="K69" s="99">
        <v>18.193506057060123</v>
      </c>
      <c r="L69" s="99">
        <v>17.528186149372043</v>
      </c>
      <c r="M69" s="99">
        <v>15.852860420288993</v>
      </c>
      <c r="N69" s="99">
        <v>16.91312171272066</v>
      </c>
      <c r="O69" s="99">
        <v>16.27524320362393</v>
      </c>
      <c r="P69" s="99">
        <v>15.624707447727603</v>
      </c>
      <c r="Q69" s="99">
        <v>14.757261040977847</v>
      </c>
      <c r="R69" s="99">
        <v>15.297945474659921</v>
      </c>
      <c r="S69" s="99">
        <v>14.666145475242136</v>
      </c>
      <c r="T69" s="99">
        <v>14.486696039808464</v>
      </c>
      <c r="U69" s="99">
        <v>14.524799796497572</v>
      </c>
      <c r="V69" s="99">
        <v>12.638110864533232</v>
      </c>
      <c r="W69" s="99">
        <v>13.76008794760634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12.507509697618808</v>
      </c>
      <c r="D70" s="99">
        <v>12.30038418458741</v>
      </c>
      <c r="E70" s="99">
        <v>11.871219682261028</v>
      </c>
      <c r="F70" s="99">
        <v>13.447122957672624</v>
      </c>
      <c r="G70" s="99">
        <v>13.401656886624236</v>
      </c>
      <c r="H70" s="99">
        <v>13.871608533271869</v>
      </c>
      <c r="I70" s="99">
        <v>13.197111678439008</v>
      </c>
      <c r="J70" s="99">
        <v>13.989956229016167</v>
      </c>
      <c r="K70" s="99">
        <v>14.450128997553904</v>
      </c>
      <c r="L70" s="99">
        <v>14.019144598634568</v>
      </c>
      <c r="M70" s="99">
        <v>12.731641037112496</v>
      </c>
      <c r="N70" s="99">
        <v>13.807094208062583</v>
      </c>
      <c r="O70" s="99">
        <v>13.216605204954059</v>
      </c>
      <c r="P70" s="99">
        <v>12.904971609019354</v>
      </c>
      <c r="Q70" s="99">
        <v>12.5350006588734</v>
      </c>
      <c r="R70" s="99">
        <v>13.402225900267169</v>
      </c>
      <c r="S70" s="99">
        <v>13.03418083035319</v>
      </c>
      <c r="T70" s="99">
        <v>12.901684570304827</v>
      </c>
      <c r="U70" s="99">
        <v>13.03709799527182</v>
      </c>
      <c r="V70" s="99">
        <v>11.268295310815027</v>
      </c>
      <c r="W70" s="99">
        <v>12.382457804798074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6.915715004978547</v>
      </c>
      <c r="D71" s="102">
        <v>6.8915608971836511</v>
      </c>
      <c r="E71" s="102">
        <v>6.7095314373647135</v>
      </c>
      <c r="F71" s="102">
        <v>7.209366755011402</v>
      </c>
      <c r="G71" s="102">
        <v>7.2690492933256428</v>
      </c>
      <c r="H71" s="102">
        <v>7.5746071360610836</v>
      </c>
      <c r="I71" s="102">
        <v>7.482662791118976</v>
      </c>
      <c r="J71" s="102">
        <v>7.2104528450019441</v>
      </c>
      <c r="K71" s="102">
        <v>7.5646636684546777</v>
      </c>
      <c r="L71" s="102">
        <v>7.3256633047465227</v>
      </c>
      <c r="M71" s="102">
        <v>6.4417514596936467</v>
      </c>
      <c r="N71" s="102">
        <v>7.0235444892762393</v>
      </c>
      <c r="O71" s="102">
        <v>5.7255490870800543</v>
      </c>
      <c r="P71" s="102">
        <v>5.2134318885199047</v>
      </c>
      <c r="Q71" s="102">
        <v>5.3102289756382373</v>
      </c>
      <c r="R71" s="102">
        <v>6.6254742169532692</v>
      </c>
      <c r="S71" s="102">
        <v>6.6711422994914464</v>
      </c>
      <c r="T71" s="102">
        <v>6.2127786131295242</v>
      </c>
      <c r="U71" s="102">
        <v>6.3266845650581134</v>
      </c>
      <c r="V71" s="102">
        <v>4.8003316016877386</v>
      </c>
      <c r="W71" s="102">
        <v>5.6102101885314148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5.5917946926402617</v>
      </c>
      <c r="D72" s="105">
        <v>5.4088232874037594</v>
      </c>
      <c r="E72" s="105">
        <v>5.1616882448963164</v>
      </c>
      <c r="F72" s="105">
        <v>6.2377562026612186</v>
      </c>
      <c r="G72" s="105">
        <v>6.1326075932985944</v>
      </c>
      <c r="H72" s="105">
        <v>6.2970013972107832</v>
      </c>
      <c r="I72" s="105">
        <v>5.7144488873200334</v>
      </c>
      <c r="J72" s="105">
        <v>6.7795033840142214</v>
      </c>
      <c r="K72" s="105">
        <v>6.8854653290992252</v>
      </c>
      <c r="L72" s="105">
        <v>6.6934812938880448</v>
      </c>
      <c r="M72" s="105">
        <v>6.2898895774188475</v>
      </c>
      <c r="N72" s="105">
        <v>6.7835497187863458</v>
      </c>
      <c r="O72" s="105">
        <v>7.4910561178740016</v>
      </c>
      <c r="P72" s="105">
        <v>7.6915397204994491</v>
      </c>
      <c r="Q72" s="105">
        <v>7.2247716832351623</v>
      </c>
      <c r="R72" s="105">
        <v>6.7767516833139014</v>
      </c>
      <c r="S72" s="105">
        <v>6.3630385308617425</v>
      </c>
      <c r="T72" s="105">
        <v>6.6889059571753018</v>
      </c>
      <c r="U72" s="105">
        <v>6.7104134302137091</v>
      </c>
      <c r="V72" s="105">
        <v>6.4679637091272895</v>
      </c>
      <c r="W72" s="105">
        <v>6.7722476162666627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14.293107601559402</v>
      </c>
      <c r="D73" s="102">
        <v>14.381294616363324</v>
      </c>
      <c r="E73" s="102">
        <v>14.520909732309681</v>
      </c>
      <c r="F73" s="102">
        <v>15.198513101880316</v>
      </c>
      <c r="G73" s="102">
        <v>15.790602664134461</v>
      </c>
      <c r="H73" s="102">
        <v>16.470508958222357</v>
      </c>
      <c r="I73" s="102">
        <v>0</v>
      </c>
      <c r="J73" s="102">
        <v>0</v>
      </c>
      <c r="K73" s="102">
        <v>0</v>
      </c>
      <c r="L73" s="102">
        <v>16.200107098782983</v>
      </c>
      <c r="M73" s="102">
        <v>15.838950388792949</v>
      </c>
      <c r="N73" s="102">
        <v>16.432450775497927</v>
      </c>
      <c r="O73" s="102">
        <v>16.172659655965809</v>
      </c>
      <c r="P73" s="102">
        <v>16.400986435760196</v>
      </c>
      <c r="Q73" s="102">
        <v>15.938104526866237</v>
      </c>
      <c r="R73" s="102">
        <v>0</v>
      </c>
      <c r="S73" s="102">
        <v>15.67354863467539</v>
      </c>
      <c r="T73" s="102">
        <v>15.540009362802699</v>
      </c>
      <c r="U73" s="102">
        <v>15.376982857807002</v>
      </c>
      <c r="V73" s="102">
        <v>14.241836215153981</v>
      </c>
      <c r="W73" s="102">
        <v>14.082858779011445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11.560627693062916</v>
      </c>
      <c r="D74" s="105">
        <v>11.687790492621895</v>
      </c>
      <c r="E74" s="105">
        <v>11.849365843857623</v>
      </c>
      <c r="F74" s="105">
        <v>12.279014167316559</v>
      </c>
      <c r="G74" s="105">
        <v>12.811877901550048</v>
      </c>
      <c r="H74" s="105">
        <v>13.409447724206059</v>
      </c>
      <c r="I74" s="105">
        <v>0</v>
      </c>
      <c r="J74" s="105">
        <v>0</v>
      </c>
      <c r="K74" s="105">
        <v>0</v>
      </c>
      <c r="L74" s="105">
        <v>0</v>
      </c>
      <c r="M74" s="105">
        <v>12.893295783635351</v>
      </c>
      <c r="N74" s="105">
        <v>13.473761079418562</v>
      </c>
      <c r="O74" s="105">
        <v>13.043208538712705</v>
      </c>
      <c r="P74" s="105">
        <v>13.282814854459202</v>
      </c>
      <c r="Q74" s="105">
        <v>13.163417542811681</v>
      </c>
      <c r="R74" s="105">
        <v>0</v>
      </c>
      <c r="S74" s="105">
        <v>0</v>
      </c>
      <c r="T74" s="105">
        <v>13.352914124196625</v>
      </c>
      <c r="U74" s="105">
        <v>13.295002270004135</v>
      </c>
      <c r="V74" s="105">
        <v>12.17705713265231</v>
      </c>
      <c r="W74" s="105">
        <v>12.176350990985972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6.0516648964716744</v>
      </c>
      <c r="D75" s="99">
        <v>6.228174516205752</v>
      </c>
      <c r="E75" s="99">
        <v>6.3980344390591277</v>
      </c>
      <c r="F75" s="99">
        <v>6.2931267647094611</v>
      </c>
      <c r="G75" s="99">
        <v>6.6741331834038782</v>
      </c>
      <c r="H75" s="99">
        <v>7.0628864062586221</v>
      </c>
      <c r="I75" s="99">
        <v>0</v>
      </c>
      <c r="J75" s="99">
        <v>0</v>
      </c>
      <c r="K75" s="99">
        <v>0</v>
      </c>
      <c r="L75" s="99">
        <v>0</v>
      </c>
      <c r="M75" s="99">
        <v>6.434518166503377</v>
      </c>
      <c r="N75" s="99">
        <v>6.8149386993136991</v>
      </c>
      <c r="O75" s="99">
        <v>5.6802415673870952</v>
      </c>
      <c r="P75" s="99">
        <v>5.469190210630825</v>
      </c>
      <c r="Q75" s="99">
        <v>5.735202614763633</v>
      </c>
      <c r="R75" s="99">
        <v>0</v>
      </c>
      <c r="S75" s="99">
        <v>0</v>
      </c>
      <c r="T75" s="99">
        <v>6.6625185992961633</v>
      </c>
      <c r="U75" s="99">
        <v>6.6915568877356577</v>
      </c>
      <c r="V75" s="99">
        <v>5.4109109177006545</v>
      </c>
      <c r="W75" s="99">
        <v>5.7259122838663679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5.5089627965912404</v>
      </c>
      <c r="D76" s="99">
        <v>5.4596159764161438</v>
      </c>
      <c r="E76" s="99">
        <v>5.4513314047984975</v>
      </c>
      <c r="F76" s="99">
        <v>5.985887402607097</v>
      </c>
      <c r="G76" s="99">
        <v>6.1377447181461671</v>
      </c>
      <c r="H76" s="99">
        <v>6.3465613179474367</v>
      </c>
      <c r="I76" s="99">
        <v>0</v>
      </c>
      <c r="J76" s="99">
        <v>0</v>
      </c>
      <c r="K76" s="99">
        <v>0</v>
      </c>
      <c r="L76" s="99">
        <v>0</v>
      </c>
      <c r="M76" s="99">
        <v>6.4587776171319744</v>
      </c>
      <c r="N76" s="99">
        <v>6.658822380104862</v>
      </c>
      <c r="O76" s="99">
        <v>7.3629669713256103</v>
      </c>
      <c r="P76" s="99">
        <v>7.813624643828379</v>
      </c>
      <c r="Q76" s="99">
        <v>7.4282149280480461</v>
      </c>
      <c r="R76" s="99">
        <v>0</v>
      </c>
      <c r="S76" s="99">
        <v>0</v>
      </c>
      <c r="T76" s="99">
        <v>6.6903955249004605</v>
      </c>
      <c r="U76" s="99">
        <v>6.6034453822684771</v>
      </c>
      <c r="V76" s="99">
        <v>6.766146214951652</v>
      </c>
      <c r="W76" s="99">
        <v>6.4504387071196039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2.5677136455276002</v>
      </c>
      <c r="D77" s="123">
        <v>2.5413406523632456</v>
      </c>
      <c r="E77" s="123">
        <v>2.7356345628582375</v>
      </c>
      <c r="F77" s="123">
        <v>2.838994058593534</v>
      </c>
      <c r="G77" s="123">
        <v>2.9281709822552653</v>
      </c>
      <c r="H77" s="123">
        <v>2.9063527324264169</v>
      </c>
      <c r="I77" s="123">
        <v>2.8891818025209468</v>
      </c>
      <c r="J77" s="123">
        <v>2.4326757794843767</v>
      </c>
      <c r="K77" s="123">
        <v>2.5649660417623918</v>
      </c>
      <c r="L77" s="123">
        <v>2.6530139179796541</v>
      </c>
      <c r="M77" s="123">
        <v>2.3993421520961973</v>
      </c>
      <c r="N77" s="123">
        <v>2.5926507183999483</v>
      </c>
      <c r="O77" s="123">
        <v>2.5846190451257649</v>
      </c>
      <c r="P77" s="123">
        <v>2.5432027627530771</v>
      </c>
      <c r="Q77" s="123">
        <v>2.5830758665068543</v>
      </c>
      <c r="R77" s="123">
        <v>2.6845482663012517</v>
      </c>
      <c r="S77" s="123">
        <v>2.5519963041170453</v>
      </c>
      <c r="T77" s="123">
        <v>2.4938846580656344</v>
      </c>
      <c r="U77" s="123">
        <v>2.409783435502507</v>
      </c>
      <c r="V77" s="123">
        <v>2.6404367074355677</v>
      </c>
      <c r="W77" s="123">
        <v>2.6128160247374028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3.0558390335983487</v>
      </c>
      <c r="D78" s="99">
        <v>2.9733471040004344</v>
      </c>
      <c r="E78" s="99">
        <v>3.0966662570018539</v>
      </c>
      <c r="F78" s="99">
        <v>3.3299460966097367</v>
      </c>
      <c r="G78" s="99">
        <v>3.3472965870470244</v>
      </c>
      <c r="H78" s="99">
        <v>3.3826292491855177</v>
      </c>
      <c r="I78" s="99">
        <v>3.3808582551612973</v>
      </c>
      <c r="J78" s="99">
        <v>2.6430349377519105</v>
      </c>
      <c r="K78" s="99">
        <v>2.9403637084920153</v>
      </c>
      <c r="L78" s="99">
        <v>2.9944032197260011</v>
      </c>
      <c r="M78" s="99">
        <v>2.7134567453929952</v>
      </c>
      <c r="N78" s="99">
        <v>2.950477432549337</v>
      </c>
      <c r="O78" s="99">
        <v>2.9452763795037087</v>
      </c>
      <c r="P78" s="99">
        <v>2.9652458106854511</v>
      </c>
      <c r="Q78" s="99">
        <v>3.0726051849170277</v>
      </c>
      <c r="R78" s="99">
        <v>3.2725002940056385</v>
      </c>
      <c r="S78" s="99">
        <v>3.1661542809884602</v>
      </c>
      <c r="T78" s="99">
        <v>3.0622444807890989</v>
      </c>
      <c r="U78" s="99">
        <v>2.9214484083655341</v>
      </c>
      <c r="V78" s="99">
        <v>3.2306290262132054</v>
      </c>
      <c r="W78" s="99">
        <v>3.2093874071658495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2.4028885186255917</v>
      </c>
      <c r="D79" s="110">
        <v>2.3552918000697378</v>
      </c>
      <c r="E79" s="110">
        <v>2.5535003616246672</v>
      </c>
      <c r="F79" s="110">
        <v>2.5763890470538922</v>
      </c>
      <c r="G79" s="110">
        <v>2.6882262754733763</v>
      </c>
      <c r="H79" s="110">
        <v>2.5998473818763008</v>
      </c>
      <c r="I79" s="110">
        <v>2.5465007208662529</v>
      </c>
      <c r="J79" s="110">
        <v>2.2258012552636619</v>
      </c>
      <c r="K79" s="110">
        <v>2.3009890800477715</v>
      </c>
      <c r="L79" s="110">
        <v>2.2921482434300668</v>
      </c>
      <c r="M79" s="110">
        <v>2.1542336691763921</v>
      </c>
      <c r="N79" s="110">
        <v>2.2575270888620622</v>
      </c>
      <c r="O79" s="110">
        <v>2.2676989383740547</v>
      </c>
      <c r="P79" s="110">
        <v>2.2796663478146306</v>
      </c>
      <c r="Q79" s="110">
        <v>2.3796177408193069</v>
      </c>
      <c r="R79" s="110">
        <v>2.3467711917457006</v>
      </c>
      <c r="S79" s="110">
        <v>2.3220832686637114</v>
      </c>
      <c r="T79" s="110">
        <v>2.2854767497060342</v>
      </c>
      <c r="U79" s="110">
        <v>2.2181760557043417</v>
      </c>
      <c r="V79" s="110">
        <v>2.3045773429924159</v>
      </c>
      <c r="W79" s="110">
        <v>2.2846761384832681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172.93922710537797</v>
      </c>
      <c r="D81" s="118">
        <f t="shared" si="28"/>
        <v>142.09461214017878</v>
      </c>
      <c r="E81" s="118">
        <f t="shared" si="28"/>
        <v>158.44178209631644</v>
      </c>
      <c r="F81" s="118">
        <f t="shared" si="28"/>
        <v>144.24915944307557</v>
      </c>
      <c r="G81" s="118">
        <f t="shared" si="28"/>
        <v>125.66686359132827</v>
      </c>
      <c r="H81" s="118">
        <f t="shared" si="28"/>
        <v>107.68690415043926</v>
      </c>
      <c r="I81" s="118">
        <f t="shared" si="28"/>
        <v>130.97182317282736</v>
      </c>
      <c r="J81" s="118">
        <f t="shared" si="28"/>
        <v>125.39702057901985</v>
      </c>
      <c r="K81" s="118">
        <f t="shared" si="28"/>
        <v>114.76515655920689</v>
      </c>
      <c r="L81" s="118">
        <f t="shared" si="28"/>
        <v>139.84642120661101</v>
      </c>
      <c r="M81" s="118">
        <f t="shared" si="28"/>
        <v>100.09126535595092</v>
      </c>
      <c r="N81" s="118">
        <f t="shared" si="28"/>
        <v>108.35630160985281</v>
      </c>
      <c r="O81" s="118">
        <f t="shared" si="28"/>
        <v>116.30851731973213</v>
      </c>
      <c r="P81" s="118">
        <f t="shared" si="28"/>
        <v>85.51797598743569</v>
      </c>
      <c r="Q81" s="118">
        <f t="shared" si="28"/>
        <v>91.827093941918562</v>
      </c>
      <c r="R81" s="118">
        <f t="shared" ref="R81:V81" si="29">R82+R85+R87+R100</f>
        <v>94.632248282851322</v>
      </c>
      <c r="S81" s="118">
        <f t="shared" si="29"/>
        <v>85.39407366243168</v>
      </c>
      <c r="T81" s="118">
        <f t="shared" si="29"/>
        <v>79.715813933844288</v>
      </c>
      <c r="U81" s="118">
        <f t="shared" si="29"/>
        <v>75.109165418948805</v>
      </c>
      <c r="V81" s="118">
        <f t="shared" si="29"/>
        <v>65.30990753292302</v>
      </c>
      <c r="W81" s="118">
        <f t="shared" ref="W81" si="30">W82+W85+W87+W100</f>
        <v>69.876357672940088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156.11584642605658</v>
      </c>
      <c r="D82" s="123">
        <f t="shared" si="31"/>
        <v>125.1955220073672</v>
      </c>
      <c r="E82" s="123">
        <f t="shared" si="31"/>
        <v>141.11567993802547</v>
      </c>
      <c r="F82" s="123">
        <f t="shared" si="31"/>
        <v>125.87341179308689</v>
      </c>
      <c r="G82" s="123">
        <f t="shared" si="31"/>
        <v>106.725092719431</v>
      </c>
      <c r="H82" s="123">
        <f t="shared" si="31"/>
        <v>88.124352897283643</v>
      </c>
      <c r="I82" s="123">
        <f t="shared" si="31"/>
        <v>111.67970772512398</v>
      </c>
      <c r="J82" s="123">
        <f t="shared" si="31"/>
        <v>107.40214906586839</v>
      </c>
      <c r="K82" s="123">
        <f t="shared" si="31"/>
        <v>96.383641669355754</v>
      </c>
      <c r="L82" s="123">
        <f t="shared" si="31"/>
        <v>121.29061032745281</v>
      </c>
      <c r="M82" s="123">
        <f t="shared" si="31"/>
        <v>82.017643492273905</v>
      </c>
      <c r="N82" s="123">
        <f t="shared" si="31"/>
        <v>89.521894055348042</v>
      </c>
      <c r="O82" s="123">
        <f t="shared" si="31"/>
        <v>98.031188631708176</v>
      </c>
      <c r="P82" s="123">
        <f t="shared" si="31"/>
        <v>67.097910480782943</v>
      </c>
      <c r="Q82" s="123">
        <f t="shared" si="31"/>
        <v>74.079471994798439</v>
      </c>
      <c r="R82" s="123">
        <f t="shared" ref="R82:V82" si="32">SUM(R83:R84)</f>
        <v>76.653234542079801</v>
      </c>
      <c r="S82" s="123">
        <f t="shared" si="32"/>
        <v>67.753222584234052</v>
      </c>
      <c r="T82" s="123">
        <f t="shared" si="32"/>
        <v>62.103149869575645</v>
      </c>
      <c r="U82" s="123">
        <f t="shared" si="32"/>
        <v>57.522648005328591</v>
      </c>
      <c r="V82" s="123">
        <f t="shared" si="32"/>
        <v>48.659045354586659</v>
      </c>
      <c r="W82" s="123">
        <f t="shared" ref="W82" si="33">SUM(W83:W84)</f>
        <v>53.558994470993092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155.26496986179814</v>
      </c>
      <c r="D83" s="99">
        <v>124.51659833713028</v>
      </c>
      <c r="E83" s="99">
        <v>140.34873117588745</v>
      </c>
      <c r="F83" s="99">
        <v>125.17641918069197</v>
      </c>
      <c r="G83" s="99">
        <v>106.13237465557233</v>
      </c>
      <c r="H83" s="99">
        <v>87.636844939444757</v>
      </c>
      <c r="I83" s="99">
        <v>111.05909782932045</v>
      </c>
      <c r="J83" s="99">
        <v>106.79392044190392</v>
      </c>
      <c r="K83" s="99">
        <v>95.834646090675491</v>
      </c>
      <c r="L83" s="99">
        <v>120.59740116604308</v>
      </c>
      <c r="M83" s="99">
        <v>81.547912621733857</v>
      </c>
      <c r="N83" s="99">
        <v>89.006785254492243</v>
      </c>
      <c r="O83" s="99">
        <v>97.466203405565338</v>
      </c>
      <c r="P83" s="99">
        <v>66.710701580085541</v>
      </c>
      <c r="Q83" s="99">
        <v>73.650764789594149</v>
      </c>
      <c r="R83" s="99">
        <v>76.204430843215391</v>
      </c>
      <c r="S83" s="99">
        <v>67.351910734444971</v>
      </c>
      <c r="T83" s="99">
        <v>61.729757480778893</v>
      </c>
      <c r="U83" s="99">
        <v>57.171463601963012</v>
      </c>
      <c r="V83" s="99">
        <v>48.362841320777072</v>
      </c>
      <c r="W83" s="99">
        <v>53.226790664349465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0.85087656425844449</v>
      </c>
      <c r="D84" s="99">
        <v>0.67892367023692712</v>
      </c>
      <c r="E84" s="99">
        <v>0.76694876213800922</v>
      </c>
      <c r="F84" s="99">
        <v>0.69699261239492494</v>
      </c>
      <c r="G84" s="99">
        <v>0.59271806385867565</v>
      </c>
      <c r="H84" s="99">
        <v>0.48750795783888806</v>
      </c>
      <c r="I84" s="99">
        <v>0.62060989580352888</v>
      </c>
      <c r="J84" s="99">
        <v>0.60822862396446986</v>
      </c>
      <c r="K84" s="99">
        <v>0.54899557868026228</v>
      </c>
      <c r="L84" s="99">
        <v>0.69320916140972577</v>
      </c>
      <c r="M84" s="99">
        <v>0.46973087054004947</v>
      </c>
      <c r="N84" s="99">
        <v>0.5151088008557998</v>
      </c>
      <c r="O84" s="99">
        <v>0.56498522614284064</v>
      </c>
      <c r="P84" s="99">
        <v>0.38720890069740183</v>
      </c>
      <c r="Q84" s="99">
        <v>0.42870720520428574</v>
      </c>
      <c r="R84" s="99">
        <v>0.44880369886441224</v>
      </c>
      <c r="S84" s="99">
        <v>0.40131184978908124</v>
      </c>
      <c r="T84" s="99">
        <v>0.37339238879675146</v>
      </c>
      <c r="U84" s="99">
        <v>0.35118440336557666</v>
      </c>
      <c r="V84" s="99">
        <v>0.29620403380958732</v>
      </c>
      <c r="W84" s="99">
        <v>0.33220380664362825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3.9536294399803176E-2</v>
      </c>
      <c r="D85" s="123">
        <f t="shared" si="34"/>
        <v>1.3206981087043308E-2</v>
      </c>
      <c r="E85" s="123">
        <f t="shared" si="34"/>
        <v>4.4407764092526038E-2</v>
      </c>
      <c r="F85" s="123">
        <f t="shared" si="34"/>
        <v>1.9248040080229345E-2</v>
      </c>
      <c r="G85" s="123">
        <f t="shared" si="34"/>
        <v>0.12171295598693742</v>
      </c>
      <c r="H85" s="123">
        <f t="shared" si="34"/>
        <v>0.31961397210186604</v>
      </c>
      <c r="I85" s="123">
        <f t="shared" si="34"/>
        <v>8.8897281138314965E-2</v>
      </c>
      <c r="J85" s="123">
        <f t="shared" si="34"/>
        <v>7.3989894751765151E-2</v>
      </c>
      <c r="K85" s="123">
        <f t="shared" si="34"/>
        <v>2.0381640865010514E-2</v>
      </c>
      <c r="L85" s="123">
        <f t="shared" si="34"/>
        <v>0.10636127821789797</v>
      </c>
      <c r="M85" s="123">
        <f t="shared" si="34"/>
        <v>1.6568071673897011E-2</v>
      </c>
      <c r="N85" s="123">
        <f t="shared" si="34"/>
        <v>0.10075034749098145</v>
      </c>
      <c r="O85" s="123">
        <f t="shared" si="34"/>
        <v>0.14931182531619314</v>
      </c>
      <c r="P85" s="123">
        <f t="shared" si="34"/>
        <v>8.5828601282878281E-2</v>
      </c>
      <c r="Q85" s="123">
        <f t="shared" si="34"/>
        <v>5.4843920136561898E-2</v>
      </c>
      <c r="R85" s="123">
        <f t="shared" si="34"/>
        <v>8.4239618507792366E-2</v>
      </c>
      <c r="S85" s="123">
        <f t="shared" si="34"/>
        <v>7.7712584429477219E-2</v>
      </c>
      <c r="T85" s="123">
        <f t="shared" si="34"/>
        <v>0.12001223561378316</v>
      </c>
      <c r="U85" s="123">
        <f t="shared" si="34"/>
        <v>0.24016386352319646</v>
      </c>
      <c r="V85" s="123">
        <f t="shared" si="34"/>
        <v>0.40785214950681936</v>
      </c>
      <c r="W85" s="123">
        <f t="shared" si="34"/>
        <v>0.26341172800409918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3.9536294399803176E-2</v>
      </c>
      <c r="D86" s="99">
        <f>RES_hhdet_in_fech!D86/RES_summary!D$21</f>
        <v>1.3206981087043308E-2</v>
      </c>
      <c r="E86" s="99">
        <f>RES_hhdet_in_fech!E86/RES_summary!E$21</f>
        <v>4.4407764092526038E-2</v>
      </c>
      <c r="F86" s="99">
        <f>RES_hhdet_in_fech!F86/RES_summary!F$21</f>
        <v>1.9248040080229345E-2</v>
      </c>
      <c r="G86" s="99">
        <f>RES_hhdet_in_fech!G86/RES_summary!G$21</f>
        <v>0.12171295598693742</v>
      </c>
      <c r="H86" s="99">
        <f>RES_hhdet_in_fech!H86/RES_summary!H$21</f>
        <v>0.31961397210186604</v>
      </c>
      <c r="I86" s="99">
        <f>RES_hhdet_in_fech!I86/RES_summary!I$21</f>
        <v>8.8897281138314965E-2</v>
      </c>
      <c r="J86" s="99">
        <f>RES_hhdet_in_fech!J86/RES_summary!J$21</f>
        <v>7.3989894751765151E-2</v>
      </c>
      <c r="K86" s="99">
        <f>RES_hhdet_in_fech!K86/RES_summary!K$21</f>
        <v>2.0381640865010514E-2</v>
      </c>
      <c r="L86" s="99">
        <f>RES_hhdet_in_fech!L86/RES_summary!L$21</f>
        <v>0.10636127821789797</v>
      </c>
      <c r="M86" s="99">
        <f>RES_hhdet_in_fech!M86/RES_summary!M$21</f>
        <v>1.6568071673897011E-2</v>
      </c>
      <c r="N86" s="99">
        <f>RES_hhdet_in_fech!N86/RES_summary!N$21</f>
        <v>0.10075034749098145</v>
      </c>
      <c r="O86" s="99">
        <f>RES_hhdet_in_fech!O86/RES_summary!O$21</f>
        <v>0.14931182531619314</v>
      </c>
      <c r="P86" s="99">
        <f>RES_hhdet_in_fech!P86/RES_summary!P$21</f>
        <v>8.5828601282878281E-2</v>
      </c>
      <c r="Q86" s="99">
        <f>RES_hhdet_in_fech!Q86/RES_summary!Q$21</f>
        <v>5.4843920136561898E-2</v>
      </c>
      <c r="R86" s="99">
        <f>RES_hhdet_in_fech!R86/RES_summary!R$21</f>
        <v>8.4239618507792366E-2</v>
      </c>
      <c r="S86" s="99">
        <f>RES_hhdet_in_fech!S86/RES_summary!S$21</f>
        <v>7.7712584429477219E-2</v>
      </c>
      <c r="T86" s="99">
        <f>RES_hhdet_in_fech!T86/RES_summary!T$21</f>
        <v>0.12001223561378316</v>
      </c>
      <c r="U86" s="99">
        <f>RES_hhdet_in_fech!U86/RES_summary!U$21</f>
        <v>0.24016386352319646</v>
      </c>
      <c r="V86" s="99">
        <f>RES_hhdet_in_fech!V86/RES_summary!V$21</f>
        <v>0.40785214950681936</v>
      </c>
      <c r="W86" s="99">
        <f>RES_hhdet_in_fech!W86/RES_summary!W$21</f>
        <v>0.26341172800409918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14.355850283270392</v>
      </c>
      <c r="D87" s="123">
        <v>14.500051198795385</v>
      </c>
      <c r="E87" s="123">
        <v>14.692809242325417</v>
      </c>
      <c r="F87" s="123">
        <v>15.74324936590093</v>
      </c>
      <c r="G87" s="123">
        <v>16.102789974996838</v>
      </c>
      <c r="H87" s="123">
        <v>16.593228333230659</v>
      </c>
      <c r="I87" s="123">
        <v>16.597964232555718</v>
      </c>
      <c r="J87" s="123">
        <v>15.652524729721257</v>
      </c>
      <c r="K87" s="123">
        <v>16.00482097911323</v>
      </c>
      <c r="L87" s="123">
        <v>16.118325301943294</v>
      </c>
      <c r="M87" s="123">
        <v>15.852468740361921</v>
      </c>
      <c r="N87" s="123">
        <v>16.43218456955745</v>
      </c>
      <c r="O87" s="123">
        <v>15.819063828257526</v>
      </c>
      <c r="P87" s="123">
        <v>15.987814418034862</v>
      </c>
      <c r="Q87" s="123">
        <v>15.267770250940185</v>
      </c>
      <c r="R87" s="123">
        <v>15.481869652650026</v>
      </c>
      <c r="S87" s="123">
        <v>15.179198317464907</v>
      </c>
      <c r="T87" s="123">
        <v>15.151632306800785</v>
      </c>
      <c r="U87" s="123">
        <v>15.064486003338057</v>
      </c>
      <c r="V87" s="123">
        <v>13.902531168544721</v>
      </c>
      <c r="W87" s="123">
        <v>13.716923251269998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16.137742787988984</v>
      </c>
      <c r="D88" s="99">
        <v>13.604328785983794</v>
      </c>
      <c r="E88" s="99">
        <v>14.491516112956063</v>
      </c>
      <c r="F88" s="99">
        <v>15.942570967874131</v>
      </c>
      <c r="G88" s="99">
        <v>14.111870623415614</v>
      </c>
      <c r="H88" s="99">
        <v>12.821472107284581</v>
      </c>
      <c r="I88" s="99">
        <v>17.569088864935196</v>
      </c>
      <c r="J88" s="99">
        <v>15.194176860193609</v>
      </c>
      <c r="K88" s="99">
        <v>15.103229326256766</v>
      </c>
      <c r="L88" s="99">
        <v>16.587842682242236</v>
      </c>
      <c r="M88" s="99">
        <v>14.212317757921562</v>
      </c>
      <c r="N88" s="99">
        <v>15.088981686236776</v>
      </c>
      <c r="O88" s="99">
        <v>15.223969685457371</v>
      </c>
      <c r="P88" s="99">
        <v>14.401930646291079</v>
      </c>
      <c r="Q88" s="99">
        <v>13.752934192317774</v>
      </c>
      <c r="R88" s="99">
        <v>13.859939212386958</v>
      </c>
      <c r="S88" s="99">
        <v>14.199368774532003</v>
      </c>
      <c r="T88" s="99">
        <v>14.990423915414281</v>
      </c>
      <c r="U88" s="99">
        <v>14.328439074152181</v>
      </c>
      <c r="V88" s="99">
        <v>12.621287358869981</v>
      </c>
      <c r="W88" s="99">
        <v>12.454796136682969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12.613664304984454</v>
      </c>
      <c r="K89" s="99">
        <v>12.703858625356579</v>
      </c>
      <c r="L89" s="99">
        <v>14.105820439147887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12.339876638562757</v>
      </c>
      <c r="S89" s="99">
        <v>12.832089663654296</v>
      </c>
      <c r="T89" s="99">
        <v>13.615584201441921</v>
      </c>
      <c r="U89" s="99">
        <v>0</v>
      </c>
      <c r="V89" s="99">
        <v>0</v>
      </c>
      <c r="W89" s="99">
        <v>11.525562653846302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6.1322542595876364</v>
      </c>
      <c r="K90" s="102">
        <v>6.2305870187771655</v>
      </c>
      <c r="L90" s="102">
        <v>6.934288686716779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5.9826724617567191</v>
      </c>
      <c r="S90" s="102">
        <v>6.444985920385812</v>
      </c>
      <c r="T90" s="102">
        <v>6.4177088872666914</v>
      </c>
      <c r="U90" s="102">
        <v>0</v>
      </c>
      <c r="V90" s="102">
        <v>0</v>
      </c>
      <c r="W90" s="102">
        <v>5.0635498364630305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6.4814100453968164</v>
      </c>
      <c r="K91" s="105">
        <v>6.4732716065794165</v>
      </c>
      <c r="L91" s="105">
        <v>7.1715317524311066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6.3572041768060368</v>
      </c>
      <c r="S91" s="105">
        <v>6.3871037432684812</v>
      </c>
      <c r="T91" s="105">
        <v>7.1978753141752323</v>
      </c>
      <c r="U91" s="105">
        <v>0</v>
      </c>
      <c r="V91" s="105">
        <v>0</v>
      </c>
      <c r="W91" s="105">
        <v>6.4620128173832745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16.013798537689183</v>
      </c>
      <c r="D92" s="102">
        <v>16.038627966472951</v>
      </c>
      <c r="E92" s="102">
        <v>15.787304969955569</v>
      </c>
      <c r="F92" s="102">
        <v>16.936848885436603</v>
      </c>
      <c r="G92" s="102">
        <v>17.480134559603108</v>
      </c>
      <c r="H92" s="102">
        <v>18.630141427704572</v>
      </c>
      <c r="I92" s="102">
        <v>18.61894500486655</v>
      </c>
      <c r="J92" s="102">
        <v>17.306158321090095</v>
      </c>
      <c r="K92" s="102">
        <v>18.604345558474488</v>
      </c>
      <c r="L92" s="102">
        <v>18.202112035149408</v>
      </c>
      <c r="M92" s="102">
        <v>17.743852883150463</v>
      </c>
      <c r="N92" s="102">
        <v>17.410052126672813</v>
      </c>
      <c r="O92" s="102">
        <v>16.693483227401977</v>
      </c>
      <c r="P92" s="102">
        <v>17.331044406773838</v>
      </c>
      <c r="Q92" s="102">
        <v>15.290965044885944</v>
      </c>
      <c r="R92" s="102">
        <v>16.348771004088732</v>
      </c>
      <c r="S92" s="102">
        <v>15.41692595755973</v>
      </c>
      <c r="T92" s="102">
        <v>14.540364385957526</v>
      </c>
      <c r="U92" s="102">
        <v>14.728185528450283</v>
      </c>
      <c r="V92" s="102">
        <v>13.541410390838253</v>
      </c>
      <c r="W92" s="102">
        <v>13.751551680683122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12.248642396138127</v>
      </c>
      <c r="F93" s="105">
        <v>0</v>
      </c>
      <c r="G93" s="105">
        <v>13.481088021160055</v>
      </c>
      <c r="H93" s="105">
        <v>14.441683615347696</v>
      </c>
      <c r="I93" s="105">
        <v>14.637954404954144</v>
      </c>
      <c r="J93" s="105">
        <v>13.312269609773194</v>
      </c>
      <c r="K93" s="105">
        <v>14.439960480711447</v>
      </c>
      <c r="L93" s="105">
        <v>14.191170087670265</v>
      </c>
      <c r="M93" s="105">
        <v>13.863042585095576</v>
      </c>
      <c r="N93" s="105">
        <v>13.818784085942916</v>
      </c>
      <c r="O93" s="105">
        <v>13.135702032118068</v>
      </c>
      <c r="P93" s="105">
        <v>13.880619584773815</v>
      </c>
      <c r="Q93" s="105">
        <v>12.622662631029783</v>
      </c>
      <c r="R93" s="105">
        <v>13.99488565794397</v>
      </c>
      <c r="S93" s="105">
        <v>13.431256821867509</v>
      </c>
      <c r="T93" s="105">
        <v>12.710313530727426</v>
      </c>
      <c r="U93" s="105">
        <v>12.998584446227555</v>
      </c>
      <c r="V93" s="105">
        <v>11.865604841024521</v>
      </c>
      <c r="W93" s="105">
        <v>12.184771200386754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6.9522218544506273</v>
      </c>
      <c r="F94" s="99">
        <v>0</v>
      </c>
      <c r="G94" s="99">
        <v>7.3887961260590354</v>
      </c>
      <c r="H94" s="99">
        <v>7.9902357471843395</v>
      </c>
      <c r="I94" s="99">
        <v>8.4284102717224485</v>
      </c>
      <c r="J94" s="99">
        <v>6.9924475745722576</v>
      </c>
      <c r="K94" s="99">
        <v>7.7169549009913867</v>
      </c>
      <c r="L94" s="99">
        <v>7.5940948359410783</v>
      </c>
      <c r="M94" s="99">
        <v>7.2098214882911016</v>
      </c>
      <c r="N94" s="99">
        <v>7.2201934882568359</v>
      </c>
      <c r="O94" s="99">
        <v>5.8618255187165538</v>
      </c>
      <c r="P94" s="99">
        <v>5.7786874983301839</v>
      </c>
      <c r="Q94" s="99">
        <v>5.4886269217666666</v>
      </c>
      <c r="R94" s="99">
        <v>7.0668352727366459</v>
      </c>
      <c r="S94" s="99">
        <v>7.0035575036973077</v>
      </c>
      <c r="T94" s="99">
        <v>6.2254225263774199</v>
      </c>
      <c r="U94" s="99">
        <v>6.40808220973868</v>
      </c>
      <c r="V94" s="99">
        <v>5.1413125009590823</v>
      </c>
      <c r="W94" s="99">
        <v>5.5990029321152477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5.2964205416874997</v>
      </c>
      <c r="F95" s="99">
        <v>0</v>
      </c>
      <c r="G95" s="99">
        <v>6.0922918951010194</v>
      </c>
      <c r="H95" s="99">
        <v>6.4514478681633562</v>
      </c>
      <c r="I95" s="99">
        <v>6.209544133231697</v>
      </c>
      <c r="J95" s="99">
        <v>6.3198220352009358</v>
      </c>
      <c r="K95" s="99">
        <v>6.7230055797200592</v>
      </c>
      <c r="L95" s="99">
        <v>6.5970752517291862</v>
      </c>
      <c r="M95" s="99">
        <v>6.6532210968044714</v>
      </c>
      <c r="N95" s="99">
        <v>6.5985905976860826</v>
      </c>
      <c r="O95" s="99">
        <v>7.2738765134015129</v>
      </c>
      <c r="P95" s="99">
        <v>8.1019320864436271</v>
      </c>
      <c r="Q95" s="99">
        <v>7.1340357092631148</v>
      </c>
      <c r="R95" s="99">
        <v>6.9280503852073263</v>
      </c>
      <c r="S95" s="99">
        <v>6.4276993181702</v>
      </c>
      <c r="T95" s="99">
        <v>6.4848910043500068</v>
      </c>
      <c r="U95" s="99">
        <v>6.5905022364888728</v>
      </c>
      <c r="V95" s="99">
        <v>6.7242923400654391</v>
      </c>
      <c r="W95" s="99">
        <v>6.5857682682715071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14.293107601559402</v>
      </c>
      <c r="D96" s="102">
        <v>14.381294616363322</v>
      </c>
      <c r="E96" s="102">
        <v>14.520909732309677</v>
      </c>
      <c r="F96" s="102">
        <v>15.198513101880316</v>
      </c>
      <c r="G96" s="102">
        <v>15.790602664134457</v>
      </c>
      <c r="H96" s="102">
        <v>16.470508958222354</v>
      </c>
      <c r="I96" s="102">
        <v>16.761488947578975</v>
      </c>
      <c r="J96" s="102">
        <v>15.858520780317575</v>
      </c>
      <c r="K96" s="102">
        <v>16.556693758206805</v>
      </c>
      <c r="L96" s="102">
        <v>16.200107098782979</v>
      </c>
      <c r="M96" s="102">
        <v>15.838950388792949</v>
      </c>
      <c r="N96" s="102">
        <v>16.43245077549793</v>
      </c>
      <c r="O96" s="102">
        <v>16.172659655965813</v>
      </c>
      <c r="P96" s="102">
        <v>16.400986435760192</v>
      </c>
      <c r="Q96" s="102">
        <v>15.938104526866237</v>
      </c>
      <c r="R96" s="102">
        <v>15.886138419404125</v>
      </c>
      <c r="S96" s="102">
        <v>15.673548634675388</v>
      </c>
      <c r="T96" s="102">
        <v>15.540009362802699</v>
      </c>
      <c r="U96" s="102">
        <v>15.376982857807</v>
      </c>
      <c r="V96" s="102">
        <v>14.241836215153979</v>
      </c>
      <c r="W96" s="102">
        <v>14.082858779011447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11.560627693062912</v>
      </c>
      <c r="D97" s="105">
        <v>11.687790492621891</v>
      </c>
      <c r="E97" s="105">
        <v>11.849365843857623</v>
      </c>
      <c r="F97" s="105">
        <v>12.279014167316552</v>
      </c>
      <c r="G97" s="105">
        <v>12.811877901550039</v>
      </c>
      <c r="H97" s="105">
        <v>13.409447724206059</v>
      </c>
      <c r="I97" s="105">
        <v>13.797633104569446</v>
      </c>
      <c r="J97" s="105">
        <v>12.827104452928195</v>
      </c>
      <c r="K97" s="105">
        <v>13.473428476619247</v>
      </c>
      <c r="L97" s="105">
        <v>13.210763613909448</v>
      </c>
      <c r="M97" s="105">
        <v>12.893295783635351</v>
      </c>
      <c r="N97" s="105">
        <v>13.473761079418567</v>
      </c>
      <c r="O97" s="105">
        <v>13.043208538712708</v>
      </c>
      <c r="P97" s="105">
        <v>13.282814854459204</v>
      </c>
      <c r="Q97" s="105">
        <v>13.163417542811674</v>
      </c>
      <c r="R97" s="105">
        <v>13.515518739734564</v>
      </c>
      <c r="S97" s="105">
        <v>13.50366140428058</v>
      </c>
      <c r="T97" s="105">
        <v>13.352914124196623</v>
      </c>
      <c r="U97" s="105">
        <v>13.295002270004138</v>
      </c>
      <c r="V97" s="105">
        <v>12.177057132652306</v>
      </c>
      <c r="W97" s="105">
        <v>12.176350990985972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6.0516648964716735</v>
      </c>
      <c r="D98" s="99">
        <v>6.2281745162057502</v>
      </c>
      <c r="E98" s="99">
        <v>6.3980344390591251</v>
      </c>
      <c r="F98" s="99">
        <v>6.2931267647094593</v>
      </c>
      <c r="G98" s="99">
        <v>6.6741331834038773</v>
      </c>
      <c r="H98" s="99">
        <v>7.0628864062586221</v>
      </c>
      <c r="I98" s="99">
        <v>7.5908491733846644</v>
      </c>
      <c r="J98" s="99">
        <v>6.4132982290230984</v>
      </c>
      <c r="K98" s="99">
        <v>6.8756820505672396</v>
      </c>
      <c r="L98" s="99">
        <v>6.7611348865851184</v>
      </c>
      <c r="M98" s="99">
        <v>6.434518166503377</v>
      </c>
      <c r="N98" s="99">
        <v>6.8149386993137</v>
      </c>
      <c r="O98" s="99">
        <v>5.6802415673870961</v>
      </c>
      <c r="P98" s="99">
        <v>5.469190210630825</v>
      </c>
      <c r="Q98" s="99">
        <v>5.7352026147636312</v>
      </c>
      <c r="R98" s="99">
        <v>6.8708231121852368</v>
      </c>
      <c r="S98" s="99">
        <v>7.1286657711795121</v>
      </c>
      <c r="T98" s="99">
        <v>6.6625185992961642</v>
      </c>
      <c r="U98" s="99">
        <v>6.6915568877356586</v>
      </c>
      <c r="V98" s="99">
        <v>5.4109109177006545</v>
      </c>
      <c r="W98" s="99">
        <v>5.7259122838663687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5.5089627965912404</v>
      </c>
      <c r="D99" s="99">
        <v>5.4596159764161429</v>
      </c>
      <c r="E99" s="99">
        <v>5.4513314047984966</v>
      </c>
      <c r="F99" s="99">
        <v>5.9858874026070961</v>
      </c>
      <c r="G99" s="99">
        <v>6.1377447181461644</v>
      </c>
      <c r="H99" s="99">
        <v>6.3465613179474376</v>
      </c>
      <c r="I99" s="99">
        <v>6.2067839311847788</v>
      </c>
      <c r="J99" s="99">
        <v>6.4138062239050946</v>
      </c>
      <c r="K99" s="99">
        <v>6.5977464260520051</v>
      </c>
      <c r="L99" s="99">
        <v>6.4496287273243285</v>
      </c>
      <c r="M99" s="99">
        <v>6.4587776171319744</v>
      </c>
      <c r="N99" s="99">
        <v>6.6588223801048647</v>
      </c>
      <c r="O99" s="99">
        <v>7.3629669713256112</v>
      </c>
      <c r="P99" s="99">
        <v>7.8136246438283781</v>
      </c>
      <c r="Q99" s="99">
        <v>7.4282149280480443</v>
      </c>
      <c r="R99" s="99">
        <v>6.644695627549325</v>
      </c>
      <c r="S99" s="99">
        <v>6.3749956331010678</v>
      </c>
      <c r="T99" s="99">
        <v>6.6903955249004587</v>
      </c>
      <c r="U99" s="99">
        <v>6.6034453822684789</v>
      </c>
      <c r="V99" s="99">
        <v>6.7661462149516511</v>
      </c>
      <c r="W99" s="99">
        <v>6.4504387071196039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2.4279941016511843</v>
      </c>
      <c r="D100" s="123">
        <v>2.3858319529291658</v>
      </c>
      <c r="E100" s="123">
        <v>2.588885151873026</v>
      </c>
      <c r="F100" s="123">
        <v>2.6132502440075278</v>
      </c>
      <c r="G100" s="123">
        <v>2.7172679409134877</v>
      </c>
      <c r="H100" s="123">
        <v>2.6497089478230933</v>
      </c>
      <c r="I100" s="123">
        <v>2.6052539340093515</v>
      </c>
      <c r="J100" s="123">
        <v>2.268356888678452</v>
      </c>
      <c r="K100" s="123">
        <v>2.3563122698728862</v>
      </c>
      <c r="L100" s="123">
        <v>2.3311242989970111</v>
      </c>
      <c r="M100" s="123">
        <v>2.2045850516412093</v>
      </c>
      <c r="N100" s="123">
        <v>2.3014726374563268</v>
      </c>
      <c r="O100" s="123">
        <v>2.3089530344502398</v>
      </c>
      <c r="P100" s="123">
        <v>2.346422487335007</v>
      </c>
      <c r="Q100" s="123">
        <v>2.4250077760433766</v>
      </c>
      <c r="R100" s="123">
        <v>2.4129044696136952</v>
      </c>
      <c r="S100" s="123">
        <v>2.3839401763032426</v>
      </c>
      <c r="T100" s="123">
        <v>2.3410195218540646</v>
      </c>
      <c r="U100" s="123">
        <v>2.2818675467589631</v>
      </c>
      <c r="V100" s="123">
        <v>2.340478860284819</v>
      </c>
      <c r="W100" s="123">
        <v>2.3370282226729024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2.937079535225716</v>
      </c>
      <c r="D102" s="99">
        <v>2.9234093926439506</v>
      </c>
      <c r="E102" s="99">
        <v>3.2589983535329381</v>
      </c>
      <c r="F102" s="99">
        <v>3.2481195444444504</v>
      </c>
      <c r="G102" s="99">
        <v>3.196012712360691</v>
      </c>
      <c r="H102" s="99">
        <v>3.3267369067578243</v>
      </c>
      <c r="I102" s="99">
        <v>3.2739332252000333</v>
      </c>
      <c r="J102" s="99">
        <v>2.7774752515793928</v>
      </c>
      <c r="K102" s="99">
        <v>2.9813220044405444</v>
      </c>
      <c r="L102" s="99">
        <v>2.8638836718687317</v>
      </c>
      <c r="M102" s="99">
        <v>2.8560569839853587</v>
      </c>
      <c r="N102" s="99">
        <v>2.8846833346338498</v>
      </c>
      <c r="O102" s="99">
        <v>2.8574047289109394</v>
      </c>
      <c r="P102" s="99">
        <v>3.1135636388332917</v>
      </c>
      <c r="Q102" s="99">
        <v>2.9947309767868724</v>
      </c>
      <c r="R102" s="99">
        <v>3.202145956690146</v>
      </c>
      <c r="S102" s="99">
        <v>3.1468712012207933</v>
      </c>
      <c r="T102" s="99">
        <v>3.1165223782605285</v>
      </c>
      <c r="U102" s="99">
        <v>3.2333053030922816</v>
      </c>
      <c r="V102" s="99">
        <v>3.1053465496436323</v>
      </c>
      <c r="W102" s="99">
        <v>3.2408425063241295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2.4028885186255917</v>
      </c>
      <c r="D103" s="110">
        <v>2.3552918000697383</v>
      </c>
      <c r="E103" s="110">
        <v>2.5535003616246672</v>
      </c>
      <c r="F103" s="110">
        <v>2.5763890470538922</v>
      </c>
      <c r="G103" s="110">
        <v>2.6882262754733768</v>
      </c>
      <c r="H103" s="110">
        <v>2.5998473818763004</v>
      </c>
      <c r="I103" s="110">
        <v>2.5465007208662529</v>
      </c>
      <c r="J103" s="110">
        <v>2.2258012552636619</v>
      </c>
      <c r="K103" s="110">
        <v>2.3009890800477706</v>
      </c>
      <c r="L103" s="110">
        <v>2.2921482434300668</v>
      </c>
      <c r="M103" s="110">
        <v>2.1542336691763917</v>
      </c>
      <c r="N103" s="110">
        <v>2.2575270888620622</v>
      </c>
      <c r="O103" s="110">
        <v>2.2676989383740547</v>
      </c>
      <c r="P103" s="110">
        <v>2.2796663478146306</v>
      </c>
      <c r="Q103" s="110">
        <v>2.3796177408193064</v>
      </c>
      <c r="R103" s="110">
        <v>2.346771191745701</v>
      </c>
      <c r="S103" s="110">
        <v>2.3220832686637118</v>
      </c>
      <c r="T103" s="110">
        <v>2.2854767497060342</v>
      </c>
      <c r="U103" s="110">
        <v>2.2181760557043417</v>
      </c>
      <c r="V103" s="110">
        <v>2.3045773429924159</v>
      </c>
      <c r="W103" s="110">
        <v>2.2846761384832681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118.61265890596684</v>
      </c>
      <c r="D124" s="118">
        <f t="shared" si="42"/>
        <v>120.50707916237437</v>
      </c>
      <c r="E124" s="118">
        <f t="shared" si="42"/>
        <v>120.09811701036185</v>
      </c>
      <c r="F124" s="118">
        <f t="shared" si="42"/>
        <v>115.0452313035122</v>
      </c>
      <c r="G124" s="118">
        <f t="shared" si="42"/>
        <v>108.37341659785073</v>
      </c>
      <c r="H124" s="118">
        <f t="shared" si="42"/>
        <v>105.8794378356579</v>
      </c>
      <c r="I124" s="118">
        <f t="shared" si="42"/>
        <v>109.60234260574119</v>
      </c>
      <c r="J124" s="118">
        <f t="shared" si="42"/>
        <v>105.27602629330059</v>
      </c>
      <c r="K124" s="118">
        <f t="shared" si="42"/>
        <v>94.519985389538462</v>
      </c>
      <c r="L124" s="118">
        <f t="shared" si="42"/>
        <v>93.209677958774833</v>
      </c>
      <c r="M124" s="118">
        <f t="shared" si="42"/>
        <v>97.012176484438442</v>
      </c>
      <c r="N124" s="118">
        <f t="shared" si="42"/>
        <v>99.727710611294242</v>
      </c>
      <c r="O124" s="118">
        <f t="shared" si="42"/>
        <v>89.630348585958146</v>
      </c>
      <c r="P124" s="118">
        <f t="shared" si="42"/>
        <v>87.127656670907285</v>
      </c>
      <c r="Q124" s="118">
        <f t="shared" si="42"/>
        <v>81.879271933086429</v>
      </c>
      <c r="R124" s="118">
        <f t="shared" ref="R124:V124" si="43">R125+R128+R130+R139</f>
        <v>78.528979981246223</v>
      </c>
      <c r="S124" s="118">
        <f t="shared" si="43"/>
        <v>75.870352483744256</v>
      </c>
      <c r="T124" s="118">
        <f t="shared" si="43"/>
        <v>74.546398671180555</v>
      </c>
      <c r="U124" s="118">
        <f t="shared" si="43"/>
        <v>69.404519445188186</v>
      </c>
      <c r="V124" s="118">
        <f t="shared" si="43"/>
        <v>66.042713153531096</v>
      </c>
      <c r="W124" s="118">
        <f t="shared" ref="W124" si="44">W125+W128+W130+W139</f>
        <v>63.32619035077655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101.9467229207326</v>
      </c>
      <c r="D125" s="123">
        <f t="shared" si="45"/>
        <v>103.77280740024557</v>
      </c>
      <c r="E125" s="123">
        <f t="shared" si="45"/>
        <v>103.06493529047943</v>
      </c>
      <c r="F125" s="123">
        <f t="shared" si="45"/>
        <v>97.227828138679271</v>
      </c>
      <c r="G125" s="123">
        <f t="shared" si="45"/>
        <v>89.76955865867356</v>
      </c>
      <c r="H125" s="123">
        <f t="shared" si="45"/>
        <v>86.533829941252208</v>
      </c>
      <c r="I125" s="123">
        <f t="shared" si="45"/>
        <v>90.457610393037683</v>
      </c>
      <c r="J125" s="123">
        <f t="shared" si="45"/>
        <v>87.379404014892771</v>
      </c>
      <c r="K125" s="123">
        <f t="shared" si="45"/>
        <v>76.390886046659105</v>
      </c>
      <c r="L125" s="123">
        <f t="shared" si="45"/>
        <v>74.920211200705907</v>
      </c>
      <c r="M125" s="123">
        <f t="shared" si="45"/>
        <v>79.281988826938658</v>
      </c>
      <c r="N125" s="123">
        <f t="shared" si="45"/>
        <v>81.037830905071687</v>
      </c>
      <c r="O125" s="123">
        <f t="shared" si="45"/>
        <v>71.453869786806408</v>
      </c>
      <c r="P125" s="123">
        <f t="shared" si="45"/>
        <v>68.863693310959306</v>
      </c>
      <c r="Q125" s="123">
        <f t="shared" si="45"/>
        <v>64.126464800663626</v>
      </c>
      <c r="R125" s="123">
        <f t="shared" ref="R125:V125" si="46">SUM(R126:R127)</f>
        <v>60.614433226663301</v>
      </c>
      <c r="S125" s="123">
        <f t="shared" si="46"/>
        <v>58.230826248215138</v>
      </c>
      <c r="T125" s="123">
        <f t="shared" si="46"/>
        <v>56.856131433760929</v>
      </c>
      <c r="U125" s="123">
        <f t="shared" si="46"/>
        <v>51.7569327451493</v>
      </c>
      <c r="V125" s="123">
        <f t="shared" si="46"/>
        <v>49.33467298335551</v>
      </c>
      <c r="W125" s="123">
        <f t="shared" ref="W125" si="47">SUM(W126:W127)</f>
        <v>46.989894205585109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101.56059333046085</v>
      </c>
      <c r="D126" s="99">
        <v>103.38865645924888</v>
      </c>
      <c r="E126" s="99">
        <v>102.68922898410524</v>
      </c>
      <c r="F126" s="99">
        <v>96.872932776395459</v>
      </c>
      <c r="G126" s="99">
        <v>89.446484809857878</v>
      </c>
      <c r="H126" s="99">
        <v>86.228791040818322</v>
      </c>
      <c r="I126" s="99">
        <v>90.142539196477927</v>
      </c>
      <c r="J126" s="99">
        <v>87.074188646591978</v>
      </c>
      <c r="K126" s="99">
        <v>76.126657086256515</v>
      </c>
      <c r="L126" s="99">
        <v>74.664069568183351</v>
      </c>
      <c r="M126" s="99">
        <v>79.013726604515725</v>
      </c>
      <c r="N126" s="99">
        <v>80.7648114031945</v>
      </c>
      <c r="O126" s="99">
        <v>71.213975035009483</v>
      </c>
      <c r="P126" s="99">
        <v>68.632809920159218</v>
      </c>
      <c r="Q126" s="99">
        <v>63.911892057350727</v>
      </c>
      <c r="R126" s="99">
        <v>60.411583132097398</v>
      </c>
      <c r="S126" s="99">
        <v>58.036299185524946</v>
      </c>
      <c r="T126" s="99">
        <v>56.66587791560432</v>
      </c>
      <c r="U126" s="99">
        <v>51.583136321863407</v>
      </c>
      <c r="V126" s="99">
        <v>49.171017917397528</v>
      </c>
      <c r="W126" s="99">
        <v>46.832142034673062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0.38612959027175181</v>
      </c>
      <c r="D127" s="99">
        <v>0.38415094099669295</v>
      </c>
      <c r="E127" s="99">
        <v>0.37570630637418312</v>
      </c>
      <c r="F127" s="99">
        <v>0.35489536228381424</v>
      </c>
      <c r="G127" s="99">
        <v>0.32307384881568524</v>
      </c>
      <c r="H127" s="99">
        <v>0.30503890043388232</v>
      </c>
      <c r="I127" s="99">
        <v>0.31507119655975407</v>
      </c>
      <c r="J127" s="99">
        <v>0.3052153683007921</v>
      </c>
      <c r="K127" s="99">
        <v>0.26422896040258603</v>
      </c>
      <c r="L127" s="99">
        <v>0.25614163252255279</v>
      </c>
      <c r="M127" s="99">
        <v>0.2682622224229349</v>
      </c>
      <c r="N127" s="99">
        <v>0.2730195018771911</v>
      </c>
      <c r="O127" s="99">
        <v>0.23989475179692551</v>
      </c>
      <c r="P127" s="99">
        <v>0.23088339080008161</v>
      </c>
      <c r="Q127" s="99">
        <v>0.21457274331290402</v>
      </c>
      <c r="R127" s="99">
        <v>0.20285009456590558</v>
      </c>
      <c r="S127" s="99">
        <v>0.19452706269018982</v>
      </c>
      <c r="T127" s="99">
        <v>0.1902535181566064</v>
      </c>
      <c r="U127" s="99">
        <v>0.17379642328589362</v>
      </c>
      <c r="V127" s="99">
        <v>0.16365506595798296</v>
      </c>
      <c r="W127" s="99">
        <v>0.15775217091204619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4.401129599978091E-2</v>
      </c>
      <c r="D128" s="123">
        <f t="shared" si="48"/>
        <v>1.2803065367681018E-2</v>
      </c>
      <c r="E128" s="123">
        <f t="shared" si="48"/>
        <v>4.4490924699440874E-2</v>
      </c>
      <c r="F128" s="123">
        <f t="shared" si="48"/>
        <v>2.1804525221105129E-2</v>
      </c>
      <c r="G128" s="123">
        <f t="shared" si="48"/>
        <v>0.12292938891121136</v>
      </c>
      <c r="H128" s="123">
        <f t="shared" si="48"/>
        <v>0.31382217030509896</v>
      </c>
      <c r="I128" s="123">
        <f t="shared" si="48"/>
        <v>8.7203872603056828E-2</v>
      </c>
      <c r="J128" s="123">
        <f t="shared" si="48"/>
        <v>7.4029199416659475E-2</v>
      </c>
      <c r="K128" s="123">
        <f t="shared" si="48"/>
        <v>2.1137915254876453E-2</v>
      </c>
      <c r="L128" s="123">
        <f t="shared" si="48"/>
        <v>0.1019062453510766</v>
      </c>
      <c r="M128" s="123">
        <f t="shared" si="48"/>
        <v>1.4061748167263749E-2</v>
      </c>
      <c r="N128" s="123">
        <f t="shared" si="48"/>
        <v>0.10017451835448907</v>
      </c>
      <c r="O128" s="123">
        <f t="shared" si="48"/>
        <v>0.14914740294990145</v>
      </c>
      <c r="P128" s="123">
        <f t="shared" si="48"/>
        <v>8.391812482411648E-2</v>
      </c>
      <c r="Q128" s="123">
        <f t="shared" si="48"/>
        <v>6.4243399742679036E-2</v>
      </c>
      <c r="R128" s="123">
        <f t="shared" si="48"/>
        <v>8.1104866557010574E-2</v>
      </c>
      <c r="S128" s="123">
        <f t="shared" si="48"/>
        <v>7.5656896136389776E-2</v>
      </c>
      <c r="T128" s="123">
        <f t="shared" si="48"/>
        <v>0.11980450397070656</v>
      </c>
      <c r="U128" s="123">
        <f t="shared" si="48"/>
        <v>0.24055486292530057</v>
      </c>
      <c r="V128" s="123">
        <f t="shared" si="48"/>
        <v>0.40650141117987415</v>
      </c>
      <c r="W128" s="123">
        <f t="shared" si="48"/>
        <v>0.26548245399700299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4.401129599978091E-2</v>
      </c>
      <c r="D129" s="99">
        <f>RES_hhdet_in_fech!D129/RES_summary!D$21</f>
        <v>1.2803065367681018E-2</v>
      </c>
      <c r="E129" s="99">
        <f>RES_hhdet_in_fech!E129/RES_summary!E$21</f>
        <v>4.4490924699440874E-2</v>
      </c>
      <c r="F129" s="99">
        <f>RES_hhdet_in_fech!F129/RES_summary!F$21</f>
        <v>2.1804525221105129E-2</v>
      </c>
      <c r="G129" s="99">
        <f>RES_hhdet_in_fech!G129/RES_summary!G$21</f>
        <v>0.12292938891121136</v>
      </c>
      <c r="H129" s="99">
        <f>RES_hhdet_in_fech!H129/RES_summary!H$21</f>
        <v>0.31382217030509896</v>
      </c>
      <c r="I129" s="99">
        <f>RES_hhdet_in_fech!I129/RES_summary!I$21</f>
        <v>8.7203872603056828E-2</v>
      </c>
      <c r="J129" s="99">
        <f>RES_hhdet_in_fech!J129/RES_summary!J$21</f>
        <v>7.4029199416659475E-2</v>
      </c>
      <c r="K129" s="99">
        <f>RES_hhdet_in_fech!K129/RES_summary!K$21</f>
        <v>2.1137915254876453E-2</v>
      </c>
      <c r="L129" s="99">
        <f>RES_hhdet_in_fech!L129/RES_summary!L$21</f>
        <v>0.1019062453510766</v>
      </c>
      <c r="M129" s="99">
        <f>RES_hhdet_in_fech!M129/RES_summary!M$21</f>
        <v>1.4061748167263749E-2</v>
      </c>
      <c r="N129" s="99">
        <f>RES_hhdet_in_fech!N129/RES_summary!N$21</f>
        <v>0.10017451835448907</v>
      </c>
      <c r="O129" s="99">
        <f>RES_hhdet_in_fech!O129/RES_summary!O$21</f>
        <v>0.14914740294990145</v>
      </c>
      <c r="P129" s="99">
        <f>RES_hhdet_in_fech!P129/RES_summary!P$21</f>
        <v>8.391812482411648E-2</v>
      </c>
      <c r="Q129" s="99">
        <f>RES_hhdet_in_fech!Q129/RES_summary!Q$21</f>
        <v>6.4243399742679036E-2</v>
      </c>
      <c r="R129" s="99">
        <f>RES_hhdet_in_fech!R129/RES_summary!R$21</f>
        <v>8.1104866557010574E-2</v>
      </c>
      <c r="S129" s="99">
        <f>RES_hhdet_in_fech!S129/RES_summary!S$21</f>
        <v>7.5656896136389776E-2</v>
      </c>
      <c r="T129" s="99">
        <f>RES_hhdet_in_fech!T129/RES_summary!T$21</f>
        <v>0.11980450397070656</v>
      </c>
      <c r="U129" s="99">
        <f>RES_hhdet_in_fech!U129/RES_summary!U$21</f>
        <v>0.24055486292530057</v>
      </c>
      <c r="V129" s="99">
        <f>RES_hhdet_in_fech!V129/RES_summary!V$21</f>
        <v>0.40650141117987415</v>
      </c>
      <c r="W129" s="99">
        <f>RES_hhdet_in_fech!W129/RES_summary!W$21</f>
        <v>0.26548245399700299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14.195081416501235</v>
      </c>
      <c r="D130" s="123">
        <v>14.33577060300431</v>
      </c>
      <c r="E130" s="123">
        <v>14.40084034406464</v>
      </c>
      <c r="F130" s="123">
        <v>15.18260302594264</v>
      </c>
      <c r="G130" s="123">
        <v>15.764242268005395</v>
      </c>
      <c r="H130" s="123">
        <v>16.382593361422934</v>
      </c>
      <c r="I130" s="123">
        <v>16.452903472398805</v>
      </c>
      <c r="J130" s="123">
        <v>15.554579301581962</v>
      </c>
      <c r="K130" s="123">
        <v>15.752363684749179</v>
      </c>
      <c r="L130" s="123">
        <v>15.856200326186906</v>
      </c>
      <c r="M130" s="123">
        <v>15.511182463074549</v>
      </c>
      <c r="N130" s="123">
        <v>16.288625581938515</v>
      </c>
      <c r="O130" s="123">
        <v>15.717635606276193</v>
      </c>
      <c r="P130" s="123">
        <v>15.834046148250925</v>
      </c>
      <c r="Q130" s="123">
        <v>15.265453136792402</v>
      </c>
      <c r="R130" s="123">
        <v>15.420480982326179</v>
      </c>
      <c r="S130" s="123">
        <v>15.179143949268978</v>
      </c>
      <c r="T130" s="123">
        <v>15.229582941839258</v>
      </c>
      <c r="U130" s="123">
        <v>15.12541020344749</v>
      </c>
      <c r="V130" s="123">
        <v>13.961227293191277</v>
      </c>
      <c r="W130" s="123">
        <v>13.734955897984898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14.293107601559404</v>
      </c>
      <c r="D135" s="102">
        <v>14.381294616363322</v>
      </c>
      <c r="E135" s="102">
        <v>14.520909732309676</v>
      </c>
      <c r="F135" s="102">
        <v>15.198513101880316</v>
      </c>
      <c r="G135" s="102">
        <v>15.790602664134457</v>
      </c>
      <c r="H135" s="102">
        <v>16.470508958222357</v>
      </c>
      <c r="I135" s="102">
        <v>16.761488947578979</v>
      </c>
      <c r="J135" s="102">
        <v>15.858520780317575</v>
      </c>
      <c r="K135" s="102">
        <v>16.556693758206805</v>
      </c>
      <c r="L135" s="102">
        <v>16.200107098782979</v>
      </c>
      <c r="M135" s="102">
        <v>15.838950388792956</v>
      </c>
      <c r="N135" s="102">
        <v>16.432450775497934</v>
      </c>
      <c r="O135" s="102">
        <v>16.172659655965816</v>
      </c>
      <c r="P135" s="102">
        <v>16.400986435760196</v>
      </c>
      <c r="Q135" s="102">
        <v>15.938104526866233</v>
      </c>
      <c r="R135" s="102">
        <v>15.886138419404126</v>
      </c>
      <c r="S135" s="102">
        <v>15.67354863467539</v>
      </c>
      <c r="T135" s="102">
        <v>15.540009362802701</v>
      </c>
      <c r="U135" s="102">
        <v>15.376982857807002</v>
      </c>
      <c r="V135" s="102">
        <v>14.241836215153979</v>
      </c>
      <c r="W135" s="102">
        <v>14.082858779011444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11.560627693062914</v>
      </c>
      <c r="D136" s="105">
        <v>11.687790492621893</v>
      </c>
      <c r="E136" s="105">
        <v>11.849365843857623</v>
      </c>
      <c r="F136" s="105">
        <v>12.279014167316557</v>
      </c>
      <c r="G136" s="105">
        <v>12.811877901550044</v>
      </c>
      <c r="H136" s="105">
        <v>13.409447724206055</v>
      </c>
      <c r="I136" s="105">
        <v>13.797633104569439</v>
      </c>
      <c r="J136" s="105">
        <v>12.827104452928191</v>
      </c>
      <c r="K136" s="105">
        <v>13.473428476619244</v>
      </c>
      <c r="L136" s="105">
        <v>13.210763613909446</v>
      </c>
      <c r="M136" s="105">
        <v>12.893295783635351</v>
      </c>
      <c r="N136" s="105">
        <v>13.473761079418564</v>
      </c>
      <c r="O136" s="105">
        <v>13.043208538712705</v>
      </c>
      <c r="P136" s="105">
        <v>13.282814854459202</v>
      </c>
      <c r="Q136" s="105">
        <v>13.163417542811677</v>
      </c>
      <c r="R136" s="105">
        <v>13.515518739734564</v>
      </c>
      <c r="S136" s="105">
        <v>13.503661404280578</v>
      </c>
      <c r="T136" s="105">
        <v>13.352914124196623</v>
      </c>
      <c r="U136" s="105">
        <v>13.295002270004135</v>
      </c>
      <c r="V136" s="105">
        <v>12.177057132652308</v>
      </c>
      <c r="W136" s="105">
        <v>12.176350990985974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6.0516648964716744</v>
      </c>
      <c r="D137" s="99">
        <v>6.2281745162057511</v>
      </c>
      <c r="E137" s="99">
        <v>6.3980344390591251</v>
      </c>
      <c r="F137" s="99">
        <v>6.2931267647094611</v>
      </c>
      <c r="G137" s="99">
        <v>6.6741331834038773</v>
      </c>
      <c r="H137" s="99">
        <v>7.0628864062586221</v>
      </c>
      <c r="I137" s="99">
        <v>7.5908491733846635</v>
      </c>
      <c r="J137" s="99">
        <v>6.4132982290230975</v>
      </c>
      <c r="K137" s="99">
        <v>6.8756820505672387</v>
      </c>
      <c r="L137" s="99">
        <v>6.7611348865851193</v>
      </c>
      <c r="M137" s="99">
        <v>6.434518166503377</v>
      </c>
      <c r="N137" s="99">
        <v>6.8149386993136982</v>
      </c>
      <c r="O137" s="99">
        <v>5.6802415673870934</v>
      </c>
      <c r="P137" s="99">
        <v>5.4691902106308259</v>
      </c>
      <c r="Q137" s="99">
        <v>5.7352026147636312</v>
      </c>
      <c r="R137" s="99">
        <v>6.8708231121852394</v>
      </c>
      <c r="S137" s="99">
        <v>7.1286657711795112</v>
      </c>
      <c r="T137" s="99">
        <v>6.6625185992961642</v>
      </c>
      <c r="U137" s="99">
        <v>6.6915568877356577</v>
      </c>
      <c r="V137" s="99">
        <v>5.4109109177006554</v>
      </c>
      <c r="W137" s="99">
        <v>5.7259122838663687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5.5089627965912396</v>
      </c>
      <c r="D138" s="99">
        <v>5.4596159764161447</v>
      </c>
      <c r="E138" s="99">
        <v>5.4513314047984993</v>
      </c>
      <c r="F138" s="99">
        <v>5.985887402607097</v>
      </c>
      <c r="G138" s="99">
        <v>6.1377447181461662</v>
      </c>
      <c r="H138" s="99">
        <v>6.3465613179474376</v>
      </c>
      <c r="I138" s="99">
        <v>6.2067839311847788</v>
      </c>
      <c r="J138" s="99">
        <v>6.4138062239050946</v>
      </c>
      <c r="K138" s="99">
        <v>6.5977464260520051</v>
      </c>
      <c r="L138" s="99">
        <v>6.4496287273243285</v>
      </c>
      <c r="M138" s="99">
        <v>6.4587776171319753</v>
      </c>
      <c r="N138" s="99">
        <v>6.6588223801048656</v>
      </c>
      <c r="O138" s="99">
        <v>7.3629669713256121</v>
      </c>
      <c r="P138" s="99">
        <v>7.813624643828379</v>
      </c>
      <c r="Q138" s="99">
        <v>7.4282149280480461</v>
      </c>
      <c r="R138" s="99">
        <v>6.6446956275493259</v>
      </c>
      <c r="S138" s="99">
        <v>6.3749956331010669</v>
      </c>
      <c r="T138" s="99">
        <v>6.6903955249004587</v>
      </c>
      <c r="U138" s="99">
        <v>6.6034453822684771</v>
      </c>
      <c r="V138" s="99">
        <v>6.7661462149516529</v>
      </c>
      <c r="W138" s="99">
        <v>6.4504387071196048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2.4268432727332208</v>
      </c>
      <c r="D139" s="123">
        <v>2.3856980937568086</v>
      </c>
      <c r="E139" s="123">
        <v>2.587850451118328</v>
      </c>
      <c r="F139" s="123">
        <v>2.6129956136691819</v>
      </c>
      <c r="G139" s="123">
        <v>2.7166862822605715</v>
      </c>
      <c r="H139" s="123">
        <v>2.6491923626776579</v>
      </c>
      <c r="I139" s="123">
        <v>2.6046248677016401</v>
      </c>
      <c r="J139" s="123">
        <v>2.2680137774091929</v>
      </c>
      <c r="K139" s="123">
        <v>2.3555977428752848</v>
      </c>
      <c r="L139" s="123">
        <v>2.3313601865309481</v>
      </c>
      <c r="M139" s="123">
        <v>2.2049434462579645</v>
      </c>
      <c r="N139" s="123">
        <v>2.3010796059295475</v>
      </c>
      <c r="O139" s="123">
        <v>2.3096957899256423</v>
      </c>
      <c r="P139" s="123">
        <v>2.3459990868729323</v>
      </c>
      <c r="Q139" s="123">
        <v>2.4231105958877204</v>
      </c>
      <c r="R139" s="123">
        <v>2.4129609056997356</v>
      </c>
      <c r="S139" s="123">
        <v>2.3847253901237426</v>
      </c>
      <c r="T139" s="123">
        <v>2.3408797916096664</v>
      </c>
      <c r="U139" s="123">
        <v>2.2816216336660879</v>
      </c>
      <c r="V139" s="123">
        <v>2.3403114658044375</v>
      </c>
      <c r="W139" s="123">
        <v>2.3358577932095428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2.937079535225716</v>
      </c>
      <c r="D140" s="99">
        <v>2.9234093926439502</v>
      </c>
      <c r="E140" s="99">
        <v>3.2589983535329385</v>
      </c>
      <c r="F140" s="99">
        <v>3.2481195444444504</v>
      </c>
      <c r="G140" s="99">
        <v>3.1960127123606914</v>
      </c>
      <c r="H140" s="99">
        <v>3.3267369067578243</v>
      </c>
      <c r="I140" s="99">
        <v>3.2739332252000328</v>
      </c>
      <c r="J140" s="99">
        <v>2.7774752515793937</v>
      </c>
      <c r="K140" s="99">
        <v>2.981322004440544</v>
      </c>
      <c r="L140" s="99">
        <v>2.8638836718687313</v>
      </c>
      <c r="M140" s="99">
        <v>2.8560569839853591</v>
      </c>
      <c r="N140" s="99">
        <v>2.8846833346338503</v>
      </c>
      <c r="O140" s="99">
        <v>2.8574047289109394</v>
      </c>
      <c r="P140" s="99">
        <v>3.1135636388332912</v>
      </c>
      <c r="Q140" s="99">
        <v>2.9947309767868719</v>
      </c>
      <c r="R140" s="99">
        <v>3.202145956690146</v>
      </c>
      <c r="S140" s="99">
        <v>3.1468712012207929</v>
      </c>
      <c r="T140" s="99">
        <v>3.1165223782605289</v>
      </c>
      <c r="U140" s="99">
        <v>3.233305303092282</v>
      </c>
      <c r="V140" s="99">
        <v>3.1053465496436323</v>
      </c>
      <c r="W140" s="99">
        <v>3.2408425063241282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2.4028885186255913</v>
      </c>
      <c r="D141" s="110">
        <v>2.3552918000697383</v>
      </c>
      <c r="E141" s="110">
        <v>2.5535003616246672</v>
      </c>
      <c r="F141" s="110">
        <v>2.5763890470538926</v>
      </c>
      <c r="G141" s="110">
        <v>2.6882262754733768</v>
      </c>
      <c r="H141" s="110">
        <v>2.5998473818763004</v>
      </c>
      <c r="I141" s="110">
        <v>2.5465007208662529</v>
      </c>
      <c r="J141" s="110">
        <v>2.2258012552636619</v>
      </c>
      <c r="K141" s="110">
        <v>2.300989080047771</v>
      </c>
      <c r="L141" s="110">
        <v>2.2921482434300668</v>
      </c>
      <c r="M141" s="110">
        <v>2.1542336691763917</v>
      </c>
      <c r="N141" s="110">
        <v>2.2575270888620622</v>
      </c>
      <c r="O141" s="110">
        <v>2.2676989383740542</v>
      </c>
      <c r="P141" s="110">
        <v>2.2796663478146302</v>
      </c>
      <c r="Q141" s="110">
        <v>2.3796177408193064</v>
      </c>
      <c r="R141" s="110">
        <v>2.3467711917457006</v>
      </c>
      <c r="S141" s="110">
        <v>2.3220832686637114</v>
      </c>
      <c r="T141" s="110">
        <v>2.2854767497060338</v>
      </c>
      <c r="U141" s="110">
        <v>2.2181760557043422</v>
      </c>
      <c r="V141" s="110">
        <v>2.3045773429924159</v>
      </c>
      <c r="W141" s="110">
        <v>2.2846761384832686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70.802831334772335</v>
      </c>
      <c r="D143" s="118">
        <f t="shared" si="49"/>
        <v>68.339475730838018</v>
      </c>
      <c r="E143" s="118">
        <f t="shared" si="49"/>
        <v>64.086729306403541</v>
      </c>
      <c r="F143" s="118">
        <f t="shared" si="49"/>
        <v>64.00774686423172</v>
      </c>
      <c r="G143" s="118">
        <f t="shared" si="49"/>
        <v>60.441121131401914</v>
      </c>
      <c r="H143" s="118">
        <f t="shared" si="49"/>
        <v>52.682575718936015</v>
      </c>
      <c r="I143" s="118">
        <f t="shared" si="49"/>
        <v>48.230675627124548</v>
      </c>
      <c r="J143" s="118">
        <f t="shared" si="49"/>
        <v>48.501132488683481</v>
      </c>
      <c r="K143" s="118">
        <f t="shared" si="49"/>
        <v>44.739220318485721</v>
      </c>
      <c r="L143" s="118">
        <f t="shared" si="49"/>
        <v>46.240550306284987</v>
      </c>
      <c r="M143" s="118">
        <f t="shared" si="49"/>
        <v>40.613030540585321</v>
      </c>
      <c r="N143" s="118">
        <f t="shared" si="49"/>
        <v>40.258305679336075</v>
      </c>
      <c r="O143" s="118">
        <f t="shared" si="49"/>
        <v>37.773535396199435</v>
      </c>
      <c r="P143" s="118">
        <f t="shared" si="49"/>
        <v>35.327143785467655</v>
      </c>
      <c r="Q143" s="118">
        <f t="shared" si="49"/>
        <v>34.196255033511655</v>
      </c>
      <c r="R143" s="118">
        <f t="shared" ref="R143:V143" si="50">R144+R146+R148+R157</f>
        <v>34.334517994059532</v>
      </c>
      <c r="S143" s="118">
        <f t="shared" si="50"/>
        <v>32.792480618592108</v>
      </c>
      <c r="T143" s="118">
        <f t="shared" si="50"/>
        <v>31.895997830838343</v>
      </c>
      <c r="U143" s="118">
        <f t="shared" si="50"/>
        <v>30.655623411475926</v>
      </c>
      <c r="V143" s="118">
        <f t="shared" si="50"/>
        <v>28.465012919385675</v>
      </c>
      <c r="W143" s="118">
        <f t="shared" ref="W143" si="51">W144+W146+W148+W157</f>
        <v>29.451305655197437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53.906628013461201</v>
      </c>
      <c r="D144" s="123">
        <f t="shared" si="52"/>
        <v>51.316881099277587</v>
      </c>
      <c r="E144" s="123">
        <f t="shared" si="52"/>
        <v>46.421214916431644</v>
      </c>
      <c r="F144" s="123">
        <f t="shared" si="52"/>
        <v>45.479804827826733</v>
      </c>
      <c r="G144" s="123">
        <f t="shared" si="52"/>
        <v>41.379868795007162</v>
      </c>
      <c r="H144" s="123">
        <f t="shared" si="52"/>
        <v>32.884718120088436</v>
      </c>
      <c r="I144" s="123">
        <f t="shared" si="52"/>
        <v>28.80163352913743</v>
      </c>
      <c r="J144" s="123">
        <f t="shared" si="52"/>
        <v>30.294608877508971</v>
      </c>
      <c r="K144" s="123">
        <f t="shared" si="52"/>
        <v>26.162230250725504</v>
      </c>
      <c r="L144" s="123">
        <f t="shared" si="52"/>
        <v>27.34897222409155</v>
      </c>
      <c r="M144" s="123">
        <f t="shared" si="52"/>
        <v>22.37975114596729</v>
      </c>
      <c r="N144" s="123">
        <f t="shared" si="52"/>
        <v>21.159631922178662</v>
      </c>
      <c r="O144" s="123">
        <f t="shared" si="52"/>
        <v>19.259812667397519</v>
      </c>
      <c r="P144" s="123">
        <f t="shared" si="52"/>
        <v>16.678332460036636</v>
      </c>
      <c r="Q144" s="123">
        <f t="shared" si="52"/>
        <v>16.037972592712762</v>
      </c>
      <c r="R144" s="123">
        <f t="shared" si="52"/>
        <v>16.002910321758264</v>
      </c>
      <c r="S144" s="123">
        <f t="shared" si="52"/>
        <v>14.795429761801671</v>
      </c>
      <c r="T144" s="123">
        <f t="shared" si="52"/>
        <v>13.989080349428065</v>
      </c>
      <c r="U144" s="123">
        <f t="shared" si="52"/>
        <v>12.876373277786163</v>
      </c>
      <c r="V144" s="123">
        <f t="shared" si="52"/>
        <v>11.574965341477339</v>
      </c>
      <c r="W144" s="123">
        <f t="shared" si="52"/>
        <v>12.790905206539268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53.906628013461201</v>
      </c>
      <c r="D145" s="99">
        <v>51.316881099277587</v>
      </c>
      <c r="E145" s="99">
        <v>46.421214916431644</v>
      </c>
      <c r="F145" s="99">
        <v>45.479804827826733</v>
      </c>
      <c r="G145" s="99">
        <v>41.379868795007162</v>
      </c>
      <c r="H145" s="99">
        <v>32.884718120088436</v>
      </c>
      <c r="I145" s="99">
        <v>28.80163352913743</v>
      </c>
      <c r="J145" s="99">
        <v>30.294608877508971</v>
      </c>
      <c r="K145" s="99">
        <v>26.162230250725504</v>
      </c>
      <c r="L145" s="99">
        <v>27.34897222409155</v>
      </c>
      <c r="M145" s="99">
        <v>22.37975114596729</v>
      </c>
      <c r="N145" s="99">
        <v>21.159631922178662</v>
      </c>
      <c r="O145" s="99">
        <v>19.259812667397519</v>
      </c>
      <c r="P145" s="99">
        <v>16.678332460036636</v>
      </c>
      <c r="Q145" s="99">
        <v>16.037972592712762</v>
      </c>
      <c r="R145" s="99">
        <v>16.002910321758264</v>
      </c>
      <c r="S145" s="99">
        <v>14.795429761801671</v>
      </c>
      <c r="T145" s="99">
        <v>13.989080349428065</v>
      </c>
      <c r="U145" s="99">
        <v>12.876373277786163</v>
      </c>
      <c r="V145" s="99">
        <v>11.574965341477339</v>
      </c>
      <c r="W145" s="99">
        <v>12.790905206539268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0.11649280721603729</v>
      </c>
      <c r="D146" s="123">
        <f t="shared" si="53"/>
        <v>0.13205789379372854</v>
      </c>
      <c r="E146" s="123">
        <f t="shared" si="53"/>
        <v>0.38189400367337634</v>
      </c>
      <c r="F146" s="123">
        <f t="shared" si="53"/>
        <v>0.17362816156767491</v>
      </c>
      <c r="G146" s="123">
        <f t="shared" si="53"/>
        <v>0.2218741095468231</v>
      </c>
      <c r="H146" s="123">
        <f t="shared" si="53"/>
        <v>0.51062764246702208</v>
      </c>
      <c r="I146" s="123">
        <f t="shared" si="53"/>
        <v>0.23583639519045876</v>
      </c>
      <c r="J146" s="123">
        <f t="shared" si="53"/>
        <v>0.27776183821171752</v>
      </c>
      <c r="K146" s="123">
        <f t="shared" si="53"/>
        <v>0.20436693395523062</v>
      </c>
      <c r="L146" s="123">
        <f t="shared" si="53"/>
        <v>0.44586368850990254</v>
      </c>
      <c r="M146" s="123">
        <f t="shared" si="53"/>
        <v>0.16379522915010744</v>
      </c>
      <c r="N146" s="123">
        <f t="shared" si="53"/>
        <v>0.35509323956023375</v>
      </c>
      <c r="O146" s="123">
        <f t="shared" si="53"/>
        <v>0.3828198631106699</v>
      </c>
      <c r="P146" s="123">
        <f t="shared" si="53"/>
        <v>0.31079892560759115</v>
      </c>
      <c r="Q146" s="123">
        <f t="shared" si="53"/>
        <v>0.4563805399659317</v>
      </c>
      <c r="R146" s="123">
        <f t="shared" si="53"/>
        <v>0.41447335736613683</v>
      </c>
      <c r="S146" s="123">
        <f t="shared" si="53"/>
        <v>0.40823203714783879</v>
      </c>
      <c r="T146" s="123">
        <f t="shared" si="53"/>
        <v>0.41005820948185151</v>
      </c>
      <c r="U146" s="123">
        <f t="shared" si="53"/>
        <v>0.41710727674984283</v>
      </c>
      <c r="V146" s="123">
        <f t="shared" si="53"/>
        <v>0.63118179508998185</v>
      </c>
      <c r="W146" s="123">
        <f t="shared" si="53"/>
        <v>0.58774345156775487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0.11649280721603729</v>
      </c>
      <c r="D147" s="99">
        <f>RES_hhdet_in_fech!D147/RES_summary!D$21</f>
        <v>0.13205789379372854</v>
      </c>
      <c r="E147" s="99">
        <f>RES_hhdet_in_fech!E147/RES_summary!E$21</f>
        <v>0.38189400367337634</v>
      </c>
      <c r="F147" s="99">
        <f>RES_hhdet_in_fech!F147/RES_summary!F$21</f>
        <v>0.17362816156767491</v>
      </c>
      <c r="G147" s="99">
        <f>RES_hhdet_in_fech!G147/RES_summary!G$21</f>
        <v>0.2218741095468231</v>
      </c>
      <c r="H147" s="99">
        <f>RES_hhdet_in_fech!H147/RES_summary!H$21</f>
        <v>0.51062764246702208</v>
      </c>
      <c r="I147" s="99">
        <f>RES_hhdet_in_fech!I147/RES_summary!I$21</f>
        <v>0.23583639519045876</v>
      </c>
      <c r="J147" s="99">
        <f>RES_hhdet_in_fech!J147/RES_summary!J$21</f>
        <v>0.27776183821171752</v>
      </c>
      <c r="K147" s="99">
        <f>RES_hhdet_in_fech!K147/RES_summary!K$21</f>
        <v>0.20436693395523062</v>
      </c>
      <c r="L147" s="99">
        <f>RES_hhdet_in_fech!L147/RES_summary!L$21</f>
        <v>0.44586368850990254</v>
      </c>
      <c r="M147" s="99">
        <f>RES_hhdet_in_fech!M147/RES_summary!M$21</f>
        <v>0.16379522915010744</v>
      </c>
      <c r="N147" s="99">
        <f>RES_hhdet_in_fech!N147/RES_summary!N$21</f>
        <v>0.35509323956023375</v>
      </c>
      <c r="O147" s="99">
        <f>RES_hhdet_in_fech!O147/RES_summary!O$21</f>
        <v>0.3828198631106699</v>
      </c>
      <c r="P147" s="99">
        <f>RES_hhdet_in_fech!P147/RES_summary!P$21</f>
        <v>0.31079892560759115</v>
      </c>
      <c r="Q147" s="99">
        <f>RES_hhdet_in_fech!Q147/RES_summary!Q$21</f>
        <v>0.4563805399659317</v>
      </c>
      <c r="R147" s="99">
        <f>RES_hhdet_in_fech!R147/RES_summary!R$21</f>
        <v>0.41447335736613683</v>
      </c>
      <c r="S147" s="99">
        <f>RES_hhdet_in_fech!S147/RES_summary!S$21</f>
        <v>0.40823203714783879</v>
      </c>
      <c r="T147" s="99">
        <f>RES_hhdet_in_fech!T147/RES_summary!T$21</f>
        <v>0.41005820948185151</v>
      </c>
      <c r="U147" s="99">
        <f>RES_hhdet_in_fech!U147/RES_summary!U$21</f>
        <v>0.41710727674984283</v>
      </c>
      <c r="V147" s="99">
        <f>RES_hhdet_in_fech!V147/RES_summary!V$21</f>
        <v>0.63118179508998185</v>
      </c>
      <c r="W147" s="99">
        <f>RES_hhdet_in_fech!W147/RES_summary!W$21</f>
        <v>0.58774345156775487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14.351988189554366</v>
      </c>
      <c r="D148" s="123">
        <v>14.5048151929709</v>
      </c>
      <c r="E148" s="123">
        <v>14.694716048080451</v>
      </c>
      <c r="F148" s="123">
        <v>15.7411653823617</v>
      </c>
      <c r="G148" s="123">
        <v>16.12201117300437</v>
      </c>
      <c r="H148" s="123">
        <v>16.637497999267286</v>
      </c>
      <c r="I148" s="123">
        <v>16.587682534265809</v>
      </c>
      <c r="J148" s="123">
        <v>15.660618464589247</v>
      </c>
      <c r="K148" s="123">
        <v>16.016229695842593</v>
      </c>
      <c r="L148" s="123">
        <v>16.114571437518936</v>
      </c>
      <c r="M148" s="123">
        <v>15.864887095627502</v>
      </c>
      <c r="N148" s="123">
        <v>16.442256153720479</v>
      </c>
      <c r="O148" s="123">
        <v>15.821993554583683</v>
      </c>
      <c r="P148" s="123">
        <v>15.991554278579482</v>
      </c>
      <c r="Q148" s="123">
        <v>15.27686883139811</v>
      </c>
      <c r="R148" s="123">
        <v>15.504218364236872</v>
      </c>
      <c r="S148" s="123">
        <v>15.204931064990424</v>
      </c>
      <c r="T148" s="123">
        <v>15.155797233470393</v>
      </c>
      <c r="U148" s="123">
        <v>15.080203652906178</v>
      </c>
      <c r="V148" s="123">
        <v>13.91841126933277</v>
      </c>
      <c r="W148" s="123">
        <v>13.735643331104278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16.013798537689183</v>
      </c>
      <c r="D149" s="99">
        <v>16.038627966472948</v>
      </c>
      <c r="E149" s="99">
        <v>15.787304969955567</v>
      </c>
      <c r="F149" s="99">
        <v>16.936848885436603</v>
      </c>
      <c r="G149" s="99">
        <v>17.480134559603108</v>
      </c>
      <c r="H149" s="99">
        <v>18.630141427704572</v>
      </c>
      <c r="I149" s="99">
        <v>18.61894500486655</v>
      </c>
      <c r="J149" s="99">
        <v>17.306158321090098</v>
      </c>
      <c r="K149" s="99">
        <v>18.604345558474499</v>
      </c>
      <c r="L149" s="99">
        <v>18.202112035149405</v>
      </c>
      <c r="M149" s="99">
        <v>17.743852883150463</v>
      </c>
      <c r="N149" s="99">
        <v>17.410052126672809</v>
      </c>
      <c r="O149" s="99">
        <v>16.69348322740197</v>
      </c>
      <c r="P149" s="99">
        <v>17.331044406773842</v>
      </c>
      <c r="Q149" s="99">
        <v>15.29096504488594</v>
      </c>
      <c r="R149" s="99">
        <v>16.348771004088732</v>
      </c>
      <c r="S149" s="99">
        <v>15.41692595755973</v>
      </c>
      <c r="T149" s="99">
        <v>14.540364385957522</v>
      </c>
      <c r="U149" s="99">
        <v>14.728185528450286</v>
      </c>
      <c r="V149" s="99">
        <v>13.541410390838257</v>
      </c>
      <c r="W149" s="99">
        <v>13.751551680683123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13.863042585095572</v>
      </c>
      <c r="N150" s="99">
        <v>0</v>
      </c>
      <c r="O150" s="99">
        <v>13.135702032118068</v>
      </c>
      <c r="P150" s="99">
        <v>13.880619584773813</v>
      </c>
      <c r="Q150" s="99">
        <v>12.622662631029778</v>
      </c>
      <c r="R150" s="99">
        <v>13.994885657943975</v>
      </c>
      <c r="S150" s="99">
        <v>13.431256821867509</v>
      </c>
      <c r="T150" s="99">
        <v>12.710313530727426</v>
      </c>
      <c r="U150" s="99">
        <v>12.998584446227555</v>
      </c>
      <c r="V150" s="99">
        <v>11.865604841024521</v>
      </c>
      <c r="W150" s="99">
        <v>12.184771200386754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7.2098214882911025</v>
      </c>
      <c r="N151" s="102">
        <v>0</v>
      </c>
      <c r="O151" s="102">
        <v>5.8618255187165538</v>
      </c>
      <c r="P151" s="102">
        <v>5.778687498330183</v>
      </c>
      <c r="Q151" s="102">
        <v>5.4886269217666648</v>
      </c>
      <c r="R151" s="102">
        <v>7.0668352727366459</v>
      </c>
      <c r="S151" s="102">
        <v>7.0035575036973077</v>
      </c>
      <c r="T151" s="102">
        <v>6.2254225263774199</v>
      </c>
      <c r="U151" s="102">
        <v>6.40808220973868</v>
      </c>
      <c r="V151" s="102">
        <v>5.1413125009590814</v>
      </c>
      <c r="W151" s="102">
        <v>5.5990029321152495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6.6532210968044705</v>
      </c>
      <c r="N152" s="105">
        <v>0</v>
      </c>
      <c r="O152" s="105">
        <v>7.2738765134015129</v>
      </c>
      <c r="P152" s="105">
        <v>8.1019320864436271</v>
      </c>
      <c r="Q152" s="105">
        <v>7.1340357092631139</v>
      </c>
      <c r="R152" s="105">
        <v>6.9280503852073281</v>
      </c>
      <c r="S152" s="105">
        <v>6.4276993181702</v>
      </c>
      <c r="T152" s="105">
        <v>6.4848910043500068</v>
      </c>
      <c r="U152" s="105">
        <v>6.5905022364888728</v>
      </c>
      <c r="V152" s="105">
        <v>6.7242923400654382</v>
      </c>
      <c r="W152" s="105">
        <v>6.5857682682715053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14.293107601559402</v>
      </c>
      <c r="D153" s="102">
        <v>14.381294616363324</v>
      </c>
      <c r="E153" s="102">
        <v>14.520909732309676</v>
      </c>
      <c r="F153" s="102">
        <v>15.198513101880316</v>
      </c>
      <c r="G153" s="102">
        <v>15.790602664134465</v>
      </c>
      <c r="H153" s="102">
        <v>16.470508958222354</v>
      </c>
      <c r="I153" s="102">
        <v>16.761488947578982</v>
      </c>
      <c r="J153" s="102">
        <v>15.858520780317573</v>
      </c>
      <c r="K153" s="102">
        <v>16.556693758206801</v>
      </c>
      <c r="L153" s="102">
        <v>16.200107098782983</v>
      </c>
      <c r="M153" s="102">
        <v>15.838950388792952</v>
      </c>
      <c r="N153" s="102">
        <v>16.432450775497923</v>
      </c>
      <c r="O153" s="102">
        <v>16.172659655965813</v>
      </c>
      <c r="P153" s="102">
        <v>16.400986435760196</v>
      </c>
      <c r="Q153" s="102">
        <v>15.938104526866242</v>
      </c>
      <c r="R153" s="102">
        <v>15.886138419404126</v>
      </c>
      <c r="S153" s="102">
        <v>15.673548634675388</v>
      </c>
      <c r="T153" s="102">
        <v>15.540009362802699</v>
      </c>
      <c r="U153" s="102">
        <v>15.376982857807</v>
      </c>
      <c r="V153" s="102">
        <v>14.241836215153979</v>
      </c>
      <c r="W153" s="102">
        <v>14.082858779011445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11.560627693062912</v>
      </c>
      <c r="D154" s="105">
        <v>11.687790492621895</v>
      </c>
      <c r="E154" s="105">
        <v>11.849365843857626</v>
      </c>
      <c r="F154" s="105">
        <v>12.279014167316555</v>
      </c>
      <c r="G154" s="105">
        <v>12.811877901550048</v>
      </c>
      <c r="H154" s="105">
        <v>13.409447724206055</v>
      </c>
      <c r="I154" s="105">
        <v>13.797633104569444</v>
      </c>
      <c r="J154" s="105">
        <v>12.827104452928193</v>
      </c>
      <c r="K154" s="105">
        <v>13.473428476619246</v>
      </c>
      <c r="L154" s="105">
        <v>13.210763613909448</v>
      </c>
      <c r="M154" s="105">
        <v>12.893295783635354</v>
      </c>
      <c r="N154" s="105">
        <v>13.473761079418564</v>
      </c>
      <c r="O154" s="105">
        <v>13.043208538712706</v>
      </c>
      <c r="P154" s="105">
        <v>13.282814854459199</v>
      </c>
      <c r="Q154" s="105">
        <v>13.163417542811679</v>
      </c>
      <c r="R154" s="105">
        <v>13.515518739734564</v>
      </c>
      <c r="S154" s="105">
        <v>13.50366140428058</v>
      </c>
      <c r="T154" s="105">
        <v>13.352914124196625</v>
      </c>
      <c r="U154" s="105">
        <v>13.29500227000414</v>
      </c>
      <c r="V154" s="105">
        <v>12.177057132652308</v>
      </c>
      <c r="W154" s="105">
        <v>12.176350990985972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6.0516648964716726</v>
      </c>
      <c r="D155" s="99">
        <v>6.228174516205752</v>
      </c>
      <c r="E155" s="99">
        <v>6.3980344390591259</v>
      </c>
      <c r="F155" s="99">
        <v>6.2931267647094602</v>
      </c>
      <c r="G155" s="99">
        <v>6.6741331834038782</v>
      </c>
      <c r="H155" s="99">
        <v>7.0628864062586203</v>
      </c>
      <c r="I155" s="99">
        <v>7.5908491733846635</v>
      </c>
      <c r="J155" s="99">
        <v>6.4132982290230975</v>
      </c>
      <c r="K155" s="99">
        <v>6.8756820505672387</v>
      </c>
      <c r="L155" s="99">
        <v>6.7611348865851193</v>
      </c>
      <c r="M155" s="99">
        <v>6.434518166503377</v>
      </c>
      <c r="N155" s="99">
        <v>6.8149386993136982</v>
      </c>
      <c r="O155" s="99">
        <v>5.6802415673870961</v>
      </c>
      <c r="P155" s="99">
        <v>5.4691902106308241</v>
      </c>
      <c r="Q155" s="99">
        <v>5.7352026147636321</v>
      </c>
      <c r="R155" s="99">
        <v>6.8708231121852359</v>
      </c>
      <c r="S155" s="99">
        <v>7.1286657711795129</v>
      </c>
      <c r="T155" s="99">
        <v>6.6625185992961624</v>
      </c>
      <c r="U155" s="99">
        <v>6.6915568877356586</v>
      </c>
      <c r="V155" s="99">
        <v>5.4109109177006554</v>
      </c>
      <c r="W155" s="99">
        <v>5.7259122838663679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5.5089627965912404</v>
      </c>
      <c r="D156" s="99">
        <v>5.4596159764161456</v>
      </c>
      <c r="E156" s="99">
        <v>5.4513314047984993</v>
      </c>
      <c r="F156" s="99">
        <v>5.9858874026070952</v>
      </c>
      <c r="G156" s="99">
        <v>6.1377447181461671</v>
      </c>
      <c r="H156" s="99">
        <v>6.3465613179474367</v>
      </c>
      <c r="I156" s="99">
        <v>6.2067839311847788</v>
      </c>
      <c r="J156" s="99">
        <v>6.4138062239050937</v>
      </c>
      <c r="K156" s="99">
        <v>6.5977464260520051</v>
      </c>
      <c r="L156" s="99">
        <v>6.4496287273243293</v>
      </c>
      <c r="M156" s="99">
        <v>6.4587776171319744</v>
      </c>
      <c r="N156" s="99">
        <v>6.6588223801048665</v>
      </c>
      <c r="O156" s="99">
        <v>7.3629669713256103</v>
      </c>
      <c r="P156" s="99">
        <v>7.8136246438283772</v>
      </c>
      <c r="Q156" s="99">
        <v>7.4282149280480469</v>
      </c>
      <c r="R156" s="99">
        <v>6.644695627549325</v>
      </c>
      <c r="S156" s="99">
        <v>6.3749956331010686</v>
      </c>
      <c r="T156" s="99">
        <v>6.6903955249004596</v>
      </c>
      <c r="U156" s="99">
        <v>6.6034453822684798</v>
      </c>
      <c r="V156" s="99">
        <v>6.7661462149516529</v>
      </c>
      <c r="W156" s="99">
        <v>6.4504387071196039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2.42772232454073</v>
      </c>
      <c r="D157" s="123">
        <v>2.3857215447957953</v>
      </c>
      <c r="E157" s="123">
        <v>2.588904338218077</v>
      </c>
      <c r="F157" s="123">
        <v>2.6131484924756112</v>
      </c>
      <c r="G157" s="123">
        <v>2.7173670538435593</v>
      </c>
      <c r="H157" s="123">
        <v>2.6497319571132683</v>
      </c>
      <c r="I157" s="123">
        <v>2.6055231685308486</v>
      </c>
      <c r="J157" s="123">
        <v>2.2681433083735456</v>
      </c>
      <c r="K157" s="123">
        <v>2.3563934379623928</v>
      </c>
      <c r="L157" s="123">
        <v>2.331142956164598</v>
      </c>
      <c r="M157" s="123">
        <v>2.2045970698404238</v>
      </c>
      <c r="N157" s="123">
        <v>2.3013243638767036</v>
      </c>
      <c r="O157" s="123">
        <v>2.3089093111075649</v>
      </c>
      <c r="P157" s="123">
        <v>2.3464581212439426</v>
      </c>
      <c r="Q157" s="123">
        <v>2.4250330694348512</v>
      </c>
      <c r="R157" s="123">
        <v>2.4129159506982547</v>
      </c>
      <c r="S157" s="123">
        <v>2.3838877546521768</v>
      </c>
      <c r="T157" s="123">
        <v>2.3410620384580336</v>
      </c>
      <c r="U157" s="123">
        <v>2.2819392040337445</v>
      </c>
      <c r="V157" s="123">
        <v>2.3404545134855863</v>
      </c>
      <c r="W157" s="123">
        <v>2.3370136659861362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2.9370795352257155</v>
      </c>
      <c r="D158" s="99">
        <v>2.9234093926439502</v>
      </c>
      <c r="E158" s="99">
        <v>3.2589983535329385</v>
      </c>
      <c r="F158" s="99">
        <v>3.2481195444444504</v>
      </c>
      <c r="G158" s="99">
        <v>3.1960127123606914</v>
      </c>
      <c r="H158" s="99">
        <v>3.3267369067578239</v>
      </c>
      <c r="I158" s="99">
        <v>3.2739332252000337</v>
      </c>
      <c r="J158" s="99">
        <v>2.7774752515793937</v>
      </c>
      <c r="K158" s="99">
        <v>2.9813220044405444</v>
      </c>
      <c r="L158" s="99">
        <v>2.8638836718687317</v>
      </c>
      <c r="M158" s="99">
        <v>2.8560569839853591</v>
      </c>
      <c r="N158" s="99">
        <v>2.8846833346338507</v>
      </c>
      <c r="O158" s="99">
        <v>2.857404728910939</v>
      </c>
      <c r="P158" s="99">
        <v>3.1135636388332917</v>
      </c>
      <c r="Q158" s="99">
        <v>2.9947309767868724</v>
      </c>
      <c r="R158" s="99">
        <v>3.2021459566901465</v>
      </c>
      <c r="S158" s="99">
        <v>3.1468712012207929</v>
      </c>
      <c r="T158" s="99">
        <v>3.1165223782605289</v>
      </c>
      <c r="U158" s="99">
        <v>3.233305303092282</v>
      </c>
      <c r="V158" s="99">
        <v>3.1053465496436323</v>
      </c>
      <c r="W158" s="99">
        <v>3.2408425063241291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2.4028885186255908</v>
      </c>
      <c r="D159" s="110">
        <v>2.3552918000697383</v>
      </c>
      <c r="E159" s="110">
        <v>2.5535003616246672</v>
      </c>
      <c r="F159" s="110">
        <v>2.5763890470538935</v>
      </c>
      <c r="G159" s="110">
        <v>2.6882262754733768</v>
      </c>
      <c r="H159" s="110">
        <v>2.5998473818763008</v>
      </c>
      <c r="I159" s="110">
        <v>2.5465007208662525</v>
      </c>
      <c r="J159" s="110">
        <v>2.2258012552636619</v>
      </c>
      <c r="K159" s="110">
        <v>2.300989080047771</v>
      </c>
      <c r="L159" s="110">
        <v>2.2921482434300673</v>
      </c>
      <c r="M159" s="110">
        <v>2.1542336691763917</v>
      </c>
      <c r="N159" s="110">
        <v>2.2575270888620622</v>
      </c>
      <c r="O159" s="110">
        <v>2.2676989383740542</v>
      </c>
      <c r="P159" s="110">
        <v>2.2796663478146306</v>
      </c>
      <c r="Q159" s="110">
        <v>2.3796177408193069</v>
      </c>
      <c r="R159" s="110">
        <v>2.3467711917457006</v>
      </c>
      <c r="S159" s="110">
        <v>2.3220832686637114</v>
      </c>
      <c r="T159" s="110">
        <v>2.2854767497060338</v>
      </c>
      <c r="U159" s="110">
        <v>2.2181760557043413</v>
      </c>
      <c r="V159" s="110">
        <v>2.3045773429924159</v>
      </c>
      <c r="W159" s="110">
        <v>2.2846761384832677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135.45960012993783</v>
      </c>
      <c r="D161" s="118">
        <f t="shared" si="54"/>
        <v>156.72069591206827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86.143061005624318</v>
      </c>
      <c r="J161" s="118">
        <f t="shared" si="54"/>
        <v>126.16592556043008</v>
      </c>
      <c r="K161" s="118">
        <f t="shared" si="54"/>
        <v>102.11756224406476</v>
      </c>
      <c r="L161" s="118">
        <f t="shared" si="54"/>
        <v>119.04774568359902</v>
      </c>
      <c r="M161" s="118">
        <f t="shared" si="54"/>
        <v>90.382756865293814</v>
      </c>
      <c r="N161" s="118">
        <f t="shared" si="54"/>
        <v>101.95841827185978</v>
      </c>
      <c r="O161" s="118">
        <f t="shared" si="54"/>
        <v>111.4894683379859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58.625016490664706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118.56357965155547</v>
      </c>
      <c r="D162" s="123">
        <f t="shared" si="57"/>
        <v>139.76388749707064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66.716598916929385</v>
      </c>
      <c r="J162" s="123">
        <f t="shared" si="57"/>
        <v>107.96223954478698</v>
      </c>
      <c r="K162" s="123">
        <f t="shared" si="57"/>
        <v>83.643761547786283</v>
      </c>
      <c r="L162" s="123">
        <f t="shared" si="57"/>
        <v>100.16189954123543</v>
      </c>
      <c r="M162" s="123">
        <f t="shared" si="57"/>
        <v>72.231052710549847</v>
      </c>
      <c r="N162" s="123">
        <f t="shared" si="57"/>
        <v>82.864333445286348</v>
      </c>
      <c r="O162" s="123">
        <f t="shared" si="57"/>
        <v>92.982206895646399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41.975691309965143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118.56357965155547</v>
      </c>
      <c r="D163" s="110">
        <v>139.76388749707064</v>
      </c>
      <c r="E163" s="110">
        <v>0</v>
      </c>
      <c r="F163" s="110">
        <v>0</v>
      </c>
      <c r="G163" s="110">
        <v>0</v>
      </c>
      <c r="H163" s="110">
        <v>0</v>
      </c>
      <c r="I163" s="110">
        <v>66.716598916929385</v>
      </c>
      <c r="J163" s="110">
        <v>107.96223954478698</v>
      </c>
      <c r="K163" s="110">
        <v>83.643761547786283</v>
      </c>
      <c r="L163" s="110">
        <v>100.16189954123543</v>
      </c>
      <c r="M163" s="110">
        <v>72.231052710549847</v>
      </c>
      <c r="N163" s="110">
        <v>82.864333445286348</v>
      </c>
      <c r="O163" s="110">
        <v>92.982206895646399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41.975691309965143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0.11667013027718087</v>
      </c>
      <c r="D164" s="123">
        <f t="shared" si="58"/>
        <v>6.6184426403638086E-2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0.23585790286174999</v>
      </c>
      <c r="J164" s="123">
        <f t="shared" si="58"/>
        <v>0.27539069790006676</v>
      </c>
      <c r="K164" s="123">
        <f t="shared" si="58"/>
        <v>0.10198042212518044</v>
      </c>
      <c r="L164" s="123">
        <f t="shared" si="58"/>
        <v>0.44126037968654469</v>
      </c>
      <c r="M164" s="123">
        <f t="shared" si="58"/>
        <v>8.2335277177993216E-2</v>
      </c>
      <c r="N164" s="123">
        <f t="shared" si="58"/>
        <v>0.35054308115911764</v>
      </c>
      <c r="O164" s="123">
        <f t="shared" si="58"/>
        <v>0.37491029928167868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0.57816425664438276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0.11667013027718087</v>
      </c>
      <c r="D165" s="99">
        <f>RES_hhdet_in_fech!D165/RES_summary!D$21</f>
        <v>6.6184426403638086E-2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</v>
      </c>
      <c r="H165" s="99">
        <f>RES_hhdet_in_fech!H165/RES_summary!H$21</f>
        <v>0</v>
      </c>
      <c r="I165" s="99">
        <f>RES_hhdet_in_fech!I165/RES_summary!I$21</f>
        <v>0.23585790286174999</v>
      </c>
      <c r="J165" s="99">
        <f>RES_hhdet_in_fech!J165/RES_summary!J$21</f>
        <v>0.27539069790006676</v>
      </c>
      <c r="K165" s="99">
        <f>RES_hhdet_in_fech!K165/RES_summary!K$21</f>
        <v>0.10198042212518044</v>
      </c>
      <c r="L165" s="99">
        <f>RES_hhdet_in_fech!L165/RES_summary!L$21</f>
        <v>0.44126037968654469</v>
      </c>
      <c r="M165" s="99">
        <f>RES_hhdet_in_fech!M165/RES_summary!M$21</f>
        <v>8.2335277177993216E-2</v>
      </c>
      <c r="N165" s="99">
        <f>RES_hhdet_in_fech!N165/RES_summary!N$21</f>
        <v>0.35054308115911764</v>
      </c>
      <c r="O165" s="99">
        <f>RES_hhdet_in_fech!O165/RES_summary!O$21</f>
        <v>0.37491029928167868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0</v>
      </c>
      <c r="U165" s="99">
        <f>RES_hhdet_in_fech!U165/RES_summary!U$21</f>
        <v>0</v>
      </c>
      <c r="V165" s="99">
        <f>RES_hhdet_in_fech!V165/RES_summary!V$21</f>
        <v>0</v>
      </c>
      <c r="W165" s="99">
        <f>RES_hhdet_in_fech!W165/RES_summary!W$21</f>
        <v>0.57816425664438276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14.351422432258067</v>
      </c>
      <c r="D166" s="123">
        <v>14.50483955193968</v>
      </c>
      <c r="E166" s="123">
        <v>0</v>
      </c>
      <c r="F166" s="123">
        <v>0</v>
      </c>
      <c r="G166" s="123">
        <v>0</v>
      </c>
      <c r="H166" s="123">
        <v>0</v>
      </c>
      <c r="I166" s="123">
        <v>16.585318881160923</v>
      </c>
      <c r="J166" s="123">
        <v>15.659948510064288</v>
      </c>
      <c r="K166" s="123">
        <v>16.015531845874317</v>
      </c>
      <c r="L166" s="123">
        <v>16.113440144234865</v>
      </c>
      <c r="M166" s="123">
        <v>15.864737074560628</v>
      </c>
      <c r="N166" s="123">
        <v>16.442082848347859</v>
      </c>
      <c r="O166" s="123">
        <v>15.823368321701608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13.734686607519034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16.013798537689183</v>
      </c>
      <c r="D167" s="99">
        <v>16.038627966472948</v>
      </c>
      <c r="E167" s="99">
        <v>0</v>
      </c>
      <c r="F167" s="99">
        <v>0</v>
      </c>
      <c r="G167" s="99">
        <v>0</v>
      </c>
      <c r="H167" s="99">
        <v>0</v>
      </c>
      <c r="I167" s="99">
        <v>18.61894500486655</v>
      </c>
      <c r="J167" s="99">
        <v>17.306158321090098</v>
      </c>
      <c r="K167" s="99">
        <v>18.604345558474488</v>
      </c>
      <c r="L167" s="99">
        <v>18.202112035149408</v>
      </c>
      <c r="M167" s="99">
        <v>17.743852883150463</v>
      </c>
      <c r="N167" s="99">
        <v>17.410052126672809</v>
      </c>
      <c r="O167" s="99">
        <v>16.693483227401973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13.751551680683125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13.312269609773194</v>
      </c>
      <c r="K168" s="99">
        <v>14.439960480711447</v>
      </c>
      <c r="L168" s="99">
        <v>14.191170087670265</v>
      </c>
      <c r="M168" s="99">
        <v>13.863042585095572</v>
      </c>
      <c r="N168" s="99">
        <v>0</v>
      </c>
      <c r="O168" s="99">
        <v>13.135702032118068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6.9924475745722576</v>
      </c>
      <c r="K169" s="102">
        <v>7.7169549009913876</v>
      </c>
      <c r="L169" s="102">
        <v>7.5940948359410783</v>
      </c>
      <c r="M169" s="102">
        <v>7.2098214882911025</v>
      </c>
      <c r="N169" s="102">
        <v>0</v>
      </c>
      <c r="O169" s="102">
        <v>5.8618255187165538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6.3198220352009358</v>
      </c>
      <c r="K170" s="105">
        <v>6.7230055797200592</v>
      </c>
      <c r="L170" s="105">
        <v>6.5970752517291862</v>
      </c>
      <c r="M170" s="105">
        <v>6.6532210968044705</v>
      </c>
      <c r="N170" s="105">
        <v>0</v>
      </c>
      <c r="O170" s="105">
        <v>7.2738765134015129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14.293107601559406</v>
      </c>
      <c r="D171" s="102">
        <v>14.381294616363322</v>
      </c>
      <c r="E171" s="102">
        <v>0</v>
      </c>
      <c r="F171" s="102">
        <v>0</v>
      </c>
      <c r="G171" s="102">
        <v>0</v>
      </c>
      <c r="H171" s="102">
        <v>0</v>
      </c>
      <c r="I171" s="102">
        <v>16.761488947578975</v>
      </c>
      <c r="J171" s="102">
        <v>15.858520780317573</v>
      </c>
      <c r="K171" s="102">
        <v>16.556693758206805</v>
      </c>
      <c r="L171" s="102">
        <v>16.200107098782983</v>
      </c>
      <c r="M171" s="102">
        <v>15.83895038879295</v>
      </c>
      <c r="N171" s="102">
        <v>16.43245077549793</v>
      </c>
      <c r="O171" s="102">
        <v>16.172659655965813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14.082858779011442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11.560627693062914</v>
      </c>
      <c r="D172" s="105">
        <v>11.687790492621893</v>
      </c>
      <c r="E172" s="105">
        <v>0</v>
      </c>
      <c r="F172" s="105">
        <v>0</v>
      </c>
      <c r="G172" s="105">
        <v>0</v>
      </c>
      <c r="H172" s="105">
        <v>0</v>
      </c>
      <c r="I172" s="105">
        <v>13.79763310456944</v>
      </c>
      <c r="J172" s="105">
        <v>12.827104452928195</v>
      </c>
      <c r="K172" s="105">
        <v>13.473428476619247</v>
      </c>
      <c r="L172" s="105">
        <v>13.210763613909446</v>
      </c>
      <c r="M172" s="105">
        <v>12.893295783635349</v>
      </c>
      <c r="N172" s="105">
        <v>13.473761079418566</v>
      </c>
      <c r="O172" s="105">
        <v>13.043208538712708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12.176350990985974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6.0516648964716744</v>
      </c>
      <c r="D173" s="99">
        <v>6.2281745162057511</v>
      </c>
      <c r="E173" s="99">
        <v>0</v>
      </c>
      <c r="F173" s="99">
        <v>0</v>
      </c>
      <c r="G173" s="99">
        <v>0</v>
      </c>
      <c r="H173" s="99">
        <v>0</v>
      </c>
      <c r="I173" s="99">
        <v>7.5908491733846635</v>
      </c>
      <c r="J173" s="99">
        <v>6.4132982290230984</v>
      </c>
      <c r="K173" s="99">
        <v>6.8756820505672387</v>
      </c>
      <c r="L173" s="99">
        <v>6.7611348865851193</v>
      </c>
      <c r="M173" s="99">
        <v>6.4345181665033753</v>
      </c>
      <c r="N173" s="99">
        <v>6.8149386993137</v>
      </c>
      <c r="O173" s="99">
        <v>5.6802415673870952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5.7259122838663687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5.5089627965912396</v>
      </c>
      <c r="D174" s="110">
        <v>5.4596159764161438</v>
      </c>
      <c r="E174" s="110">
        <v>0</v>
      </c>
      <c r="F174" s="110">
        <v>0</v>
      </c>
      <c r="G174" s="110">
        <v>0</v>
      </c>
      <c r="H174" s="110">
        <v>0</v>
      </c>
      <c r="I174" s="110">
        <v>6.2067839311847788</v>
      </c>
      <c r="J174" s="110">
        <v>6.4138062239050937</v>
      </c>
      <c r="K174" s="110">
        <v>6.5977464260520069</v>
      </c>
      <c r="L174" s="110">
        <v>6.4496287273243267</v>
      </c>
      <c r="M174" s="110">
        <v>6.4587776171319762</v>
      </c>
      <c r="N174" s="110">
        <v>6.6588223801048638</v>
      </c>
      <c r="O174" s="110">
        <v>7.3629669713256112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6.4504387071196048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2.427927915847111</v>
      </c>
      <c r="D175" s="123">
        <v>2.3857844366542778</v>
      </c>
      <c r="E175" s="123">
        <v>0</v>
      </c>
      <c r="F175" s="123">
        <v>0</v>
      </c>
      <c r="G175" s="123">
        <v>0</v>
      </c>
      <c r="H175" s="123">
        <v>0</v>
      </c>
      <c r="I175" s="123">
        <v>2.6052853046722451</v>
      </c>
      <c r="J175" s="123">
        <v>2.268346807678757</v>
      </c>
      <c r="K175" s="123">
        <v>2.3562884282789707</v>
      </c>
      <c r="L175" s="123">
        <v>2.3311456184421941</v>
      </c>
      <c r="M175" s="123">
        <v>2.2046318030053582</v>
      </c>
      <c r="N175" s="123">
        <v>2.3014588970664476</v>
      </c>
      <c r="O175" s="123">
        <v>2.3089828213562114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2.3364743165361412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2.9370795352257155</v>
      </c>
      <c r="D176" s="99">
        <v>2.9234093926439502</v>
      </c>
      <c r="E176" s="99">
        <v>0</v>
      </c>
      <c r="F176" s="99">
        <v>0</v>
      </c>
      <c r="G176" s="99">
        <v>0</v>
      </c>
      <c r="H176" s="99">
        <v>0</v>
      </c>
      <c r="I176" s="99">
        <v>3.2739332252000333</v>
      </c>
      <c r="J176" s="99">
        <v>2.7774752515793937</v>
      </c>
      <c r="K176" s="99">
        <v>2.9813220044405444</v>
      </c>
      <c r="L176" s="99">
        <v>2.8638836718687308</v>
      </c>
      <c r="M176" s="99">
        <v>2.8560569839853587</v>
      </c>
      <c r="N176" s="99">
        <v>2.8846833346338503</v>
      </c>
      <c r="O176" s="99">
        <v>2.8574047289109394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3.2408425063241295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2.4028885186255917</v>
      </c>
      <c r="D177" s="110">
        <v>2.3552918000697383</v>
      </c>
      <c r="E177" s="110">
        <v>0</v>
      </c>
      <c r="F177" s="110">
        <v>0</v>
      </c>
      <c r="G177" s="110">
        <v>0</v>
      </c>
      <c r="H177" s="110">
        <v>0</v>
      </c>
      <c r="I177" s="110">
        <v>2.5465007208662529</v>
      </c>
      <c r="J177" s="110">
        <v>2.2258012552636623</v>
      </c>
      <c r="K177" s="110">
        <v>2.300989080047771</v>
      </c>
      <c r="L177" s="110">
        <v>2.2921482434300668</v>
      </c>
      <c r="M177" s="110">
        <v>2.1542336691763921</v>
      </c>
      <c r="N177" s="110">
        <v>2.2575270888620622</v>
      </c>
      <c r="O177" s="110">
        <v>2.2676989383740542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2.2846761384832686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101.28636487149194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81.50499421760054</v>
      </c>
      <c r="I3" s="118">
        <f t="shared" si="0"/>
        <v>65.253017390696186</v>
      </c>
      <c r="J3" s="118">
        <f t="shared" si="0"/>
        <v>80.883744305461732</v>
      </c>
      <c r="K3" s="118">
        <f t="shared" si="0"/>
        <v>125.0561252383674</v>
      </c>
      <c r="L3" s="118">
        <f t="shared" si="0"/>
        <v>76.852744944751336</v>
      </c>
      <c r="M3" s="118">
        <f t="shared" si="0"/>
        <v>67.711854117871113</v>
      </c>
      <c r="N3" s="118">
        <f t="shared" si="0"/>
        <v>72.499466204415782</v>
      </c>
      <c r="O3" s="118">
        <f t="shared" si="0"/>
        <v>86.513066274052022</v>
      </c>
      <c r="P3" s="118">
        <f t="shared" si="0"/>
        <v>63.212399293939377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53.042513859255571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89.789266756609379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67.381943217122384</v>
      </c>
      <c r="I4" s="123">
        <f t="shared" si="3"/>
        <v>51.665372208104252</v>
      </c>
      <c r="J4" s="123">
        <f t="shared" si="3"/>
        <v>68.163941903639198</v>
      </c>
      <c r="K4" s="123">
        <f t="shared" si="3"/>
        <v>111.81020338197396</v>
      </c>
      <c r="L4" s="123">
        <f t="shared" si="3"/>
        <v>63.615787995694234</v>
      </c>
      <c r="M4" s="123">
        <f t="shared" si="3"/>
        <v>55.038994709692965</v>
      </c>
      <c r="N4" s="123">
        <f t="shared" si="3"/>
        <v>58.982263009634543</v>
      </c>
      <c r="O4" s="123">
        <f t="shared" si="3"/>
        <v>72.804483671482956</v>
      </c>
      <c r="P4" s="123">
        <f t="shared" si="3"/>
        <v>49.676784137443107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38.896565625875965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88.937386772973809</v>
      </c>
      <c r="D5" s="99">
        <v>0</v>
      </c>
      <c r="E5" s="99">
        <v>0</v>
      </c>
      <c r="F5" s="99">
        <v>0</v>
      </c>
      <c r="G5" s="99">
        <v>0</v>
      </c>
      <c r="H5" s="99">
        <v>66.792686221510891</v>
      </c>
      <c r="I5" s="99">
        <v>51.219863393931732</v>
      </c>
      <c r="J5" s="99">
        <v>67.575810859181445</v>
      </c>
      <c r="K5" s="99">
        <v>110.85708741803289</v>
      </c>
      <c r="L5" s="99">
        <v>63.08107453511807</v>
      </c>
      <c r="M5" s="99">
        <v>54.582677001182525</v>
      </c>
      <c r="N5" s="99">
        <v>58.497592578224307</v>
      </c>
      <c r="O5" s="99">
        <v>72.211869541873043</v>
      </c>
      <c r="P5" s="99">
        <v>49.275771974856248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38.592455934125404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0.85187998363557194</v>
      </c>
      <c r="D6" s="99">
        <v>0</v>
      </c>
      <c r="E6" s="99">
        <v>0</v>
      </c>
      <c r="F6" s="99">
        <v>0</v>
      </c>
      <c r="G6" s="99">
        <v>0</v>
      </c>
      <c r="H6" s="99">
        <v>0.58925699561149947</v>
      </c>
      <c r="I6" s="99">
        <v>0.4455088141725192</v>
      </c>
      <c r="J6" s="99">
        <v>0.58813104445775211</v>
      </c>
      <c r="K6" s="99">
        <v>0.95311596394107656</v>
      </c>
      <c r="L6" s="99">
        <v>0.53471346057616165</v>
      </c>
      <c r="M6" s="99">
        <v>0.45631770851044279</v>
      </c>
      <c r="N6" s="99">
        <v>0.48467043141023763</v>
      </c>
      <c r="O6" s="99">
        <v>0.59261412960991788</v>
      </c>
      <c r="P6" s="99">
        <v>0.40101216258686162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0.30410969175055969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0.10260414432925062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0.97357793350090605</v>
      </c>
      <c r="I7" s="123">
        <f t="shared" si="6"/>
        <v>0.28071349905083426</v>
      </c>
      <c r="J7" s="123">
        <f t="shared" si="6"/>
        <v>0.24017305001568473</v>
      </c>
      <c r="K7" s="123">
        <f t="shared" si="6"/>
        <v>6.969104390432411E-2</v>
      </c>
      <c r="L7" s="123">
        <f t="shared" si="6"/>
        <v>0.37097402712124877</v>
      </c>
      <c r="M7" s="123">
        <f t="shared" si="6"/>
        <v>6.202081711707743E-2</v>
      </c>
      <c r="N7" s="123">
        <f t="shared" si="6"/>
        <v>0.37916893175730454</v>
      </c>
      <c r="O7" s="123">
        <f t="shared" si="6"/>
        <v>0.57989652839685923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1.239702516140968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0.10260414432925062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0.97357793350090605</v>
      </c>
      <c r="I8" s="99">
        <f>RES_hhdet_in_tesh!I8/RES_summary!I$21</f>
        <v>0.28071349905083426</v>
      </c>
      <c r="J8" s="99">
        <f>RES_hhdet_in_tesh!J8/RES_summary!J$21</f>
        <v>0.24017305001568473</v>
      </c>
      <c r="K8" s="99">
        <f>RES_hhdet_in_tesh!K8/RES_summary!K$21</f>
        <v>6.969104390432411E-2</v>
      </c>
      <c r="L8" s="99">
        <f>RES_hhdet_in_tesh!L8/RES_summary!L$21</f>
        <v>0.37097402712124877</v>
      </c>
      <c r="M8" s="99">
        <f>RES_hhdet_in_tesh!M8/RES_summary!M$21</f>
        <v>6.202081711707743E-2</v>
      </c>
      <c r="N8" s="99">
        <f>RES_hhdet_in_tesh!N8/RES_summary!N$21</f>
        <v>0.37916893175730454</v>
      </c>
      <c r="O8" s="99">
        <f>RES_hhdet_in_tesh!O8/RES_summary!O$21</f>
        <v>0.57989652839685923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1.239702516140968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9.5504055840536015</v>
      </c>
      <c r="D9" s="123">
        <v>0</v>
      </c>
      <c r="E9" s="123">
        <v>0</v>
      </c>
      <c r="F9" s="123">
        <v>0</v>
      </c>
      <c r="G9" s="123">
        <v>0</v>
      </c>
      <c r="H9" s="123">
        <v>11.131337755903839</v>
      </c>
      <c r="I9" s="123">
        <v>11.3253753593056</v>
      </c>
      <c r="J9" s="123">
        <v>10.748292012063493</v>
      </c>
      <c r="K9" s="123">
        <v>11.377209079860162</v>
      </c>
      <c r="L9" s="123">
        <v>11.074708127268512</v>
      </c>
      <c r="M9" s="123">
        <v>10.914943327700605</v>
      </c>
      <c r="N9" s="123">
        <v>11.358332017866022</v>
      </c>
      <c r="O9" s="123">
        <v>11.332820476647845</v>
      </c>
      <c r="P9" s="123">
        <v>11.713508097170321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10.896762286976251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9.8988307428311231</v>
      </c>
      <c r="D10" s="99">
        <v>0</v>
      </c>
      <c r="E10" s="99">
        <v>0</v>
      </c>
      <c r="F10" s="99">
        <v>0</v>
      </c>
      <c r="G10" s="99">
        <v>0</v>
      </c>
      <c r="H10" s="99">
        <v>10.852262788738145</v>
      </c>
      <c r="I10" s="99">
        <v>8.7538528749383051</v>
      </c>
      <c r="J10" s="99">
        <v>11.664468667248769</v>
      </c>
      <c r="K10" s="99">
        <v>21.466116903441961</v>
      </c>
      <c r="L10" s="99">
        <v>10.985628728888999</v>
      </c>
      <c r="M10" s="99">
        <v>10.999215422696663</v>
      </c>
      <c r="N10" s="99">
        <v>11.346879108773662</v>
      </c>
      <c r="O10" s="99">
        <v>11.508213705665511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9.5376227904298752</v>
      </c>
      <c r="D11" s="99">
        <v>0</v>
      </c>
      <c r="E11" s="99">
        <v>0</v>
      </c>
      <c r="F11" s="99">
        <v>0</v>
      </c>
      <c r="G11" s="99">
        <v>0</v>
      </c>
      <c r="H11" s="99">
        <v>11.287797438408719</v>
      </c>
      <c r="I11" s="99">
        <v>11.332159602516944</v>
      </c>
      <c r="J11" s="99">
        <v>10.589346754062552</v>
      </c>
      <c r="K11" s="99">
        <v>11.456865134606421</v>
      </c>
      <c r="L11" s="99">
        <v>11.294158117291815</v>
      </c>
      <c r="M11" s="99">
        <v>11.184078611187951</v>
      </c>
      <c r="N11" s="99">
        <v>11.258756233509317</v>
      </c>
      <c r="O11" s="99">
        <v>11.197629242676967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11.068091950252123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11.475234636776333</v>
      </c>
      <c r="L12" s="99">
        <v>11.309105793525802</v>
      </c>
      <c r="M12" s="99">
        <v>11.197623647292865</v>
      </c>
      <c r="N12" s="99">
        <v>0</v>
      </c>
      <c r="O12" s="99">
        <v>11.205862902923048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4.7522290570562777</v>
      </c>
      <c r="L13" s="102">
        <v>4.7120305417966133</v>
      </c>
      <c r="M13" s="102">
        <v>4.5444025504883934</v>
      </c>
      <c r="N13" s="102">
        <v>0</v>
      </c>
      <c r="O13" s="102">
        <v>3.9319863895215343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6.7230055797200592</v>
      </c>
      <c r="L14" s="105">
        <v>6.5970752517291862</v>
      </c>
      <c r="M14" s="105">
        <v>6.6532210968044705</v>
      </c>
      <c r="N14" s="105">
        <v>0</v>
      </c>
      <c r="O14" s="105">
        <v>7.2738765134015129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9.5512077641701314</v>
      </c>
      <c r="D15" s="102">
        <v>0</v>
      </c>
      <c r="E15" s="102">
        <v>0</v>
      </c>
      <c r="F15" s="102">
        <v>0</v>
      </c>
      <c r="G15" s="102">
        <v>0</v>
      </c>
      <c r="H15" s="102">
        <v>11.111896709031553</v>
      </c>
      <c r="I15" s="102">
        <v>11.33348664983775</v>
      </c>
      <c r="J15" s="102">
        <v>10.749496430891458</v>
      </c>
      <c r="K15" s="102">
        <v>11.254319501468451</v>
      </c>
      <c r="L15" s="102">
        <v>11.04695773224579</v>
      </c>
      <c r="M15" s="102">
        <v>10.862695231855698</v>
      </c>
      <c r="N15" s="102">
        <v>11.37369161266823</v>
      </c>
      <c r="O15" s="102">
        <v>11.348845237627661</v>
      </c>
      <c r="P15" s="102">
        <v>11.713508097170321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10.882422771067866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9.5529195313065038</v>
      </c>
      <c r="D16" s="105">
        <v>0</v>
      </c>
      <c r="E16" s="105">
        <v>0</v>
      </c>
      <c r="F16" s="105">
        <v>0</v>
      </c>
      <c r="G16" s="105">
        <v>0</v>
      </c>
      <c r="H16" s="105">
        <v>11.111566723247273</v>
      </c>
      <c r="I16" s="105">
        <v>11.339429845670395</v>
      </c>
      <c r="J16" s="105">
        <v>10.760978786726291</v>
      </c>
      <c r="K16" s="105">
        <v>11.271452645280666</v>
      </c>
      <c r="L16" s="105">
        <v>11.060090303823984</v>
      </c>
      <c r="M16" s="105">
        <v>10.871709540703188</v>
      </c>
      <c r="N16" s="105">
        <v>11.37577009436836</v>
      </c>
      <c r="O16" s="105">
        <v>11.348964564296416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10.875094183744261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4.0439567347152643</v>
      </c>
      <c r="D17" s="99">
        <v>0</v>
      </c>
      <c r="E17" s="99">
        <v>0</v>
      </c>
      <c r="F17" s="99">
        <v>0</v>
      </c>
      <c r="G17" s="99">
        <v>0</v>
      </c>
      <c r="H17" s="99">
        <v>4.765005405299835</v>
      </c>
      <c r="I17" s="99">
        <v>5.1326459144856145</v>
      </c>
      <c r="J17" s="99">
        <v>4.3471725628211937</v>
      </c>
      <c r="K17" s="99">
        <v>4.6737062192286594</v>
      </c>
      <c r="L17" s="99">
        <v>4.6104615764996568</v>
      </c>
      <c r="M17" s="99">
        <v>4.4129319235712137</v>
      </c>
      <c r="N17" s="99">
        <v>4.7169477142634966</v>
      </c>
      <c r="O17" s="99">
        <v>3.985997592970802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4.424655476624654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5.5089627965912396</v>
      </c>
      <c r="D18" s="99">
        <v>0</v>
      </c>
      <c r="E18" s="99">
        <v>0</v>
      </c>
      <c r="F18" s="99">
        <v>0</v>
      </c>
      <c r="G18" s="99">
        <v>0</v>
      </c>
      <c r="H18" s="99">
        <v>6.3465613179474376</v>
      </c>
      <c r="I18" s="99">
        <v>6.2067839311847806</v>
      </c>
      <c r="J18" s="99">
        <v>6.4138062239050955</v>
      </c>
      <c r="K18" s="99">
        <v>6.5977464260520069</v>
      </c>
      <c r="L18" s="99">
        <v>6.4496287273243276</v>
      </c>
      <c r="M18" s="99">
        <v>6.4587776171319744</v>
      </c>
      <c r="N18" s="99">
        <v>6.6588223801048638</v>
      </c>
      <c r="O18" s="99">
        <v>7.3629669713256121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6.4504387071196039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1.8440883864997013</v>
      </c>
      <c r="D19" s="123">
        <v>0</v>
      </c>
      <c r="E19" s="123">
        <v>0</v>
      </c>
      <c r="F19" s="123">
        <v>0</v>
      </c>
      <c r="G19" s="123">
        <v>0</v>
      </c>
      <c r="H19" s="123">
        <v>2.0181353110734102</v>
      </c>
      <c r="I19" s="123">
        <v>1.9815563242355017</v>
      </c>
      <c r="J19" s="123">
        <v>1.731337339743366</v>
      </c>
      <c r="K19" s="123">
        <v>1.7990217326289411</v>
      </c>
      <c r="L19" s="123">
        <v>1.7912747946673411</v>
      </c>
      <c r="M19" s="123">
        <v>1.6958952633604698</v>
      </c>
      <c r="N19" s="123">
        <v>1.7797022451579021</v>
      </c>
      <c r="O19" s="123">
        <v>1.7958655975243651</v>
      </c>
      <c r="P19" s="123">
        <v>1.8221070593259525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2.0094834302623852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1.8037166399665174</v>
      </c>
      <c r="D21" s="99">
        <v>0</v>
      </c>
      <c r="E21" s="99">
        <v>0</v>
      </c>
      <c r="F21" s="99">
        <v>0</v>
      </c>
      <c r="G21" s="99">
        <v>0</v>
      </c>
      <c r="H21" s="99">
        <v>2.0456101384762637</v>
      </c>
      <c r="I21" s="99">
        <v>2.013634123831479</v>
      </c>
      <c r="J21" s="99">
        <v>1.7086943328212236</v>
      </c>
      <c r="K21" s="99">
        <v>1.8345203736104523</v>
      </c>
      <c r="L21" s="99">
        <v>1.7626425641748364</v>
      </c>
      <c r="M21" s="99">
        <v>1.7580328410807016</v>
      </c>
      <c r="N21" s="99">
        <v>1.7756536605680335</v>
      </c>
      <c r="O21" s="99">
        <v>1.7588624393183616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2.0098453497394626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1.8460783678445285</v>
      </c>
      <c r="D22" s="110">
        <v>0</v>
      </c>
      <c r="E22" s="110">
        <v>0</v>
      </c>
      <c r="F22" s="110">
        <v>0</v>
      </c>
      <c r="G22" s="110">
        <v>0</v>
      </c>
      <c r="H22" s="110">
        <v>2.0161173858969295</v>
      </c>
      <c r="I22" s="110">
        <v>1.9787359083909934</v>
      </c>
      <c r="J22" s="110">
        <v>1.7332284707368637</v>
      </c>
      <c r="K22" s="110">
        <v>1.7958801916679767</v>
      </c>
      <c r="L22" s="110">
        <v>1.7933763492979751</v>
      </c>
      <c r="M22" s="110">
        <v>1.6910933974928164</v>
      </c>
      <c r="N22" s="110">
        <v>1.7799880275995403</v>
      </c>
      <c r="O22" s="110">
        <v>1.7986481569145261</v>
      </c>
      <c r="P22" s="110">
        <v>1.8221070593259525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2.0094620008196635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97.413749090246128</v>
      </c>
      <c r="D24" s="118">
        <f t="shared" si="7"/>
        <v>114.54330698927052</v>
      </c>
      <c r="E24" s="118">
        <f t="shared" si="7"/>
        <v>76.548892255530987</v>
      </c>
      <c r="F24" s="118">
        <f t="shared" si="7"/>
        <v>73.982205963505649</v>
      </c>
      <c r="G24" s="118">
        <f t="shared" si="7"/>
        <v>94.565403393246086</v>
      </c>
      <c r="H24" s="118">
        <f t="shared" si="7"/>
        <v>86.82147848681258</v>
      </c>
      <c r="I24" s="118">
        <f t="shared" si="7"/>
        <v>77.571195009622642</v>
      </c>
      <c r="J24" s="118">
        <f t="shared" si="7"/>
        <v>80.433496888067396</v>
      </c>
      <c r="K24" s="118">
        <f t="shared" si="7"/>
        <v>79.675758752483162</v>
      </c>
      <c r="L24" s="118">
        <f t="shared" si="7"/>
        <v>89.265483916796839</v>
      </c>
      <c r="M24" s="118">
        <f t="shared" si="7"/>
        <v>71.062908574068587</v>
      </c>
      <c r="N24" s="118">
        <f t="shared" si="7"/>
        <v>74.068943271731257</v>
      </c>
      <c r="O24" s="118">
        <f t="shared" si="7"/>
        <v>79.456817366664666</v>
      </c>
      <c r="P24" s="118">
        <f t="shared" si="7"/>
        <v>65.256200532072995</v>
      </c>
      <c r="Q24" s="118">
        <f t="shared" si="7"/>
        <v>65.732796798562433</v>
      </c>
      <c r="R24" s="118">
        <f t="shared" ref="R24:V24" si="8">R25+R28+R30+R39</f>
        <v>67.14177852351294</v>
      </c>
      <c r="S24" s="118">
        <f t="shared" si="8"/>
        <v>66.051036854330064</v>
      </c>
      <c r="T24" s="118">
        <f t="shared" si="8"/>
        <v>62.479736010702446</v>
      </c>
      <c r="U24" s="118">
        <f t="shared" si="8"/>
        <v>56.733182574516839</v>
      </c>
      <c r="V24" s="118">
        <f t="shared" si="8"/>
        <v>58.57263762061357</v>
      </c>
      <c r="W24" s="118">
        <f t="shared" ref="W24" si="9">W25+W28+W30+W39</f>
        <v>55.722426368089245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85.915627329652338</v>
      </c>
      <c r="D25" s="123">
        <f t="shared" si="10"/>
        <v>103.07561580211231</v>
      </c>
      <c r="E25" s="123">
        <f t="shared" si="10"/>
        <v>64.786360502232256</v>
      </c>
      <c r="F25" s="123">
        <f t="shared" si="10"/>
        <v>61.737562553072543</v>
      </c>
      <c r="G25" s="123">
        <f t="shared" si="10"/>
        <v>81.518014329696811</v>
      </c>
      <c r="H25" s="123">
        <f t="shared" si="10"/>
        <v>72.694018014242729</v>
      </c>
      <c r="I25" s="123">
        <f t="shared" si="10"/>
        <v>63.976057473346067</v>
      </c>
      <c r="J25" s="123">
        <f t="shared" si="10"/>
        <v>67.720054305955784</v>
      </c>
      <c r="K25" s="123">
        <f t="shared" si="10"/>
        <v>66.532954450638812</v>
      </c>
      <c r="L25" s="123">
        <f t="shared" si="10"/>
        <v>76.036632843647268</v>
      </c>
      <c r="M25" s="123">
        <f t="shared" si="10"/>
        <v>58.397299119172466</v>
      </c>
      <c r="N25" s="123">
        <f t="shared" si="10"/>
        <v>60.552189804646851</v>
      </c>
      <c r="O25" s="123">
        <f t="shared" si="10"/>
        <v>65.743663455275538</v>
      </c>
      <c r="P25" s="123">
        <f t="shared" si="10"/>
        <v>51.316645029680707</v>
      </c>
      <c r="Q25" s="123">
        <f t="shared" si="10"/>
        <v>52.044875905149141</v>
      </c>
      <c r="R25" s="123">
        <f t="shared" ref="R25:V25" si="11">SUM(R26:R27)</f>
        <v>53.123476706746153</v>
      </c>
      <c r="S25" s="123">
        <f t="shared" si="11"/>
        <v>52.100708332891358</v>
      </c>
      <c r="T25" s="123">
        <f t="shared" si="11"/>
        <v>48.353690256690079</v>
      </c>
      <c r="U25" s="123">
        <f t="shared" si="11"/>
        <v>42.037646571508226</v>
      </c>
      <c r="V25" s="123">
        <f t="shared" si="11"/>
        <v>43.76043736835306</v>
      </c>
      <c r="W25" s="123">
        <f t="shared" ref="W25" si="12">SUM(W26:W27)</f>
        <v>41.577739283936914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83.906399686877208</v>
      </c>
      <c r="D26" s="99">
        <v>100.72311017858939</v>
      </c>
      <c r="E26" s="99">
        <v>63.332745272891046</v>
      </c>
      <c r="F26" s="99">
        <v>60.353294877629338</v>
      </c>
      <c r="G26" s="99">
        <v>79.719035196314124</v>
      </c>
      <c r="H26" s="99">
        <v>71.125317411645796</v>
      </c>
      <c r="I26" s="99">
        <v>62.614509719853309</v>
      </c>
      <c r="J26" s="99">
        <v>66.277965466808951</v>
      </c>
      <c r="K26" s="99">
        <v>65.132970131699324</v>
      </c>
      <c r="L26" s="99">
        <v>74.458739219776774</v>
      </c>
      <c r="M26" s="99">
        <v>57.201765122960786</v>
      </c>
      <c r="N26" s="99">
        <v>59.323408385292822</v>
      </c>
      <c r="O26" s="99">
        <v>64.421950068344458</v>
      </c>
      <c r="P26" s="99">
        <v>50.293410462014656</v>
      </c>
      <c r="Q26" s="99">
        <v>51.015799509897711</v>
      </c>
      <c r="R26" s="99">
        <v>52.078067718107079</v>
      </c>
      <c r="S26" s="99">
        <v>51.082067855311927</v>
      </c>
      <c r="T26" s="99">
        <v>47.411060582622227</v>
      </c>
      <c r="U26" s="99">
        <v>41.218892934588943</v>
      </c>
      <c r="V26" s="99">
        <v>42.921744820899903</v>
      </c>
      <c r="W26" s="99">
        <v>40.774479038409517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2.0092276427751252</v>
      </c>
      <c r="D27" s="99">
        <v>2.3525056235229211</v>
      </c>
      <c r="E27" s="99">
        <v>1.4536152293412155</v>
      </c>
      <c r="F27" s="99">
        <v>1.3842676754432048</v>
      </c>
      <c r="G27" s="99">
        <v>1.7989791333826819</v>
      </c>
      <c r="H27" s="99">
        <v>1.5687006025969286</v>
      </c>
      <c r="I27" s="99">
        <v>1.36154775349276</v>
      </c>
      <c r="J27" s="99">
        <v>1.4420888391468332</v>
      </c>
      <c r="K27" s="99">
        <v>1.399984318939486</v>
      </c>
      <c r="L27" s="99">
        <v>1.5778936238704919</v>
      </c>
      <c r="M27" s="99">
        <v>1.1955339962116796</v>
      </c>
      <c r="N27" s="99">
        <v>1.2287814193540252</v>
      </c>
      <c r="O27" s="99">
        <v>1.3217133869310742</v>
      </c>
      <c r="P27" s="99">
        <v>1.0232345676660517</v>
      </c>
      <c r="Q27" s="99">
        <v>1.0290763952514277</v>
      </c>
      <c r="R27" s="99">
        <v>1.0454089886390732</v>
      </c>
      <c r="S27" s="99">
        <v>1.0186404775794291</v>
      </c>
      <c r="T27" s="99">
        <v>0.94262967406785014</v>
      </c>
      <c r="U27" s="99">
        <v>0.81875363691928427</v>
      </c>
      <c r="V27" s="99">
        <v>0.83869254745315824</v>
      </c>
      <c r="W27" s="99">
        <v>0.80326024552740038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0.10392094087274428</v>
      </c>
      <c r="D28" s="123">
        <f t="shared" si="13"/>
        <v>3.3683640986254551E-2</v>
      </c>
      <c r="E28" s="123">
        <f t="shared" si="13"/>
        <v>0.11274040467004796</v>
      </c>
      <c r="F28" s="123">
        <f t="shared" si="13"/>
        <v>5.1650516785682964E-2</v>
      </c>
      <c r="G28" s="123">
        <f t="shared" si="13"/>
        <v>0.35980313893747379</v>
      </c>
      <c r="H28" s="123">
        <f t="shared" si="13"/>
        <v>0.9774104111657399</v>
      </c>
      <c r="I28" s="123">
        <f t="shared" si="13"/>
        <v>0.27959305593911959</v>
      </c>
      <c r="J28" s="123">
        <f t="shared" si="13"/>
        <v>0.24087710510818408</v>
      </c>
      <c r="K28" s="123">
        <f t="shared" si="13"/>
        <v>6.6255668940411711E-2</v>
      </c>
      <c r="L28" s="123">
        <f t="shared" si="13"/>
        <v>0.36200502532606965</v>
      </c>
      <c r="M28" s="123">
        <f t="shared" si="13"/>
        <v>5.5360718945339144E-2</v>
      </c>
      <c r="N28" s="123">
        <f t="shared" si="13"/>
        <v>0.3792490773780523</v>
      </c>
      <c r="O28" s="123">
        <f t="shared" si="13"/>
        <v>0.58528256426432246</v>
      </c>
      <c r="P28" s="123">
        <f t="shared" si="13"/>
        <v>0.3494602955459496</v>
      </c>
      <c r="Q28" s="123">
        <f t="shared" si="13"/>
        <v>0.23175378902556013</v>
      </c>
      <c r="R28" s="123">
        <f t="shared" si="13"/>
        <v>0.36708856531809769</v>
      </c>
      <c r="S28" s="123">
        <f t="shared" si="13"/>
        <v>0.34737763566053065</v>
      </c>
      <c r="T28" s="123">
        <f t="shared" si="13"/>
        <v>0.54283751712895534</v>
      </c>
      <c r="U28" s="123">
        <f t="shared" si="13"/>
        <v>1.0981621332941225</v>
      </c>
      <c r="V28" s="123">
        <f t="shared" si="13"/>
        <v>1.8922714373573126</v>
      </c>
      <c r="W28" s="123">
        <f t="shared" si="13"/>
        <v>1.2387177836034005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0.10392094087274428</v>
      </c>
      <c r="D29" s="99">
        <f>RES_hhdet_in_tesh!D29/RES_summary!D$21</f>
        <v>3.3683640986254551E-2</v>
      </c>
      <c r="E29" s="99">
        <f>RES_hhdet_in_tesh!E29/RES_summary!E$21</f>
        <v>0.11274040467004796</v>
      </c>
      <c r="F29" s="99">
        <f>RES_hhdet_in_tesh!F29/RES_summary!F$21</f>
        <v>5.1650516785682964E-2</v>
      </c>
      <c r="G29" s="99">
        <f>RES_hhdet_in_tesh!G29/RES_summary!G$21</f>
        <v>0.35980313893747379</v>
      </c>
      <c r="H29" s="99">
        <f>RES_hhdet_in_tesh!H29/RES_summary!H$21</f>
        <v>0.9774104111657399</v>
      </c>
      <c r="I29" s="99">
        <f>RES_hhdet_in_tesh!I29/RES_summary!I$21</f>
        <v>0.27959305593911959</v>
      </c>
      <c r="J29" s="99">
        <f>RES_hhdet_in_tesh!J29/RES_summary!J$21</f>
        <v>0.24087710510818408</v>
      </c>
      <c r="K29" s="99">
        <f>RES_hhdet_in_tesh!K29/RES_summary!K$21</f>
        <v>6.6255668940411711E-2</v>
      </c>
      <c r="L29" s="99">
        <f>RES_hhdet_in_tesh!L29/RES_summary!L$21</f>
        <v>0.36200502532606965</v>
      </c>
      <c r="M29" s="99">
        <f>RES_hhdet_in_tesh!M29/RES_summary!M$21</f>
        <v>5.5360718945339144E-2</v>
      </c>
      <c r="N29" s="99">
        <f>RES_hhdet_in_tesh!N29/RES_summary!N$21</f>
        <v>0.3792490773780523</v>
      </c>
      <c r="O29" s="99">
        <f>RES_hhdet_in_tesh!O29/RES_summary!O$21</f>
        <v>0.58528256426432246</v>
      </c>
      <c r="P29" s="99">
        <f>RES_hhdet_in_tesh!P29/RES_summary!P$21</f>
        <v>0.3494602955459496</v>
      </c>
      <c r="Q29" s="99">
        <f>RES_hhdet_in_tesh!Q29/RES_summary!Q$21</f>
        <v>0.23175378902556013</v>
      </c>
      <c r="R29" s="99">
        <f>RES_hhdet_in_tesh!R29/RES_summary!R$21</f>
        <v>0.36708856531809769</v>
      </c>
      <c r="S29" s="99">
        <f>RES_hhdet_in_tesh!S29/RES_summary!S$21</f>
        <v>0.34737763566053065</v>
      </c>
      <c r="T29" s="99">
        <f>RES_hhdet_in_tesh!T29/RES_summary!T$21</f>
        <v>0.54283751712895534</v>
      </c>
      <c r="U29" s="99">
        <f>RES_hhdet_in_tesh!U29/RES_summary!U$21</f>
        <v>1.0981621332941225</v>
      </c>
      <c r="V29" s="99">
        <f>RES_hhdet_in_tesh!V29/RES_summary!V$21</f>
        <v>1.8922714373573126</v>
      </c>
      <c r="W29" s="99">
        <f>RES_hhdet_in_tesh!W29/RES_summary!W$21</f>
        <v>1.2387177836034005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9.5500895731494726</v>
      </c>
      <c r="D30" s="123">
        <v>9.6221817198827519</v>
      </c>
      <c r="E30" s="123">
        <v>9.6792153196226298</v>
      </c>
      <c r="F30" s="123">
        <v>10.202429593464631</v>
      </c>
      <c r="G30" s="123">
        <v>10.613638128028208</v>
      </c>
      <c r="H30" s="123">
        <v>11.131911977716491</v>
      </c>
      <c r="I30" s="123">
        <v>11.33398457161805</v>
      </c>
      <c r="J30" s="123">
        <v>10.741225382486165</v>
      </c>
      <c r="K30" s="123">
        <v>11.277520318304502</v>
      </c>
      <c r="L30" s="123">
        <v>11.075570914463761</v>
      </c>
      <c r="M30" s="123">
        <v>10.914357333161693</v>
      </c>
      <c r="N30" s="123">
        <v>11.357818695888339</v>
      </c>
      <c r="O30" s="123">
        <v>11.332006958686058</v>
      </c>
      <c r="P30" s="123">
        <v>11.760416047214528</v>
      </c>
      <c r="Q30" s="123">
        <v>11.541097006897335</v>
      </c>
      <c r="R30" s="123">
        <v>11.727625149226613</v>
      </c>
      <c r="S30" s="123">
        <v>11.671747617141831</v>
      </c>
      <c r="T30" s="123">
        <v>11.650813222955456</v>
      </c>
      <c r="U30" s="123">
        <v>11.684960011576944</v>
      </c>
      <c r="V30" s="123">
        <v>10.91646247196768</v>
      </c>
      <c r="W30" s="123">
        <v>10.896486312277716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9.5376227904298752</v>
      </c>
      <c r="D31" s="99">
        <v>9.5791824321957186</v>
      </c>
      <c r="E31" s="99">
        <v>9.4597924693316173</v>
      </c>
      <c r="F31" s="99">
        <v>10.182191143875007</v>
      </c>
      <c r="G31" s="99">
        <v>10.547921574143905</v>
      </c>
      <c r="H31" s="99">
        <v>11.287797438408719</v>
      </c>
      <c r="I31" s="99">
        <v>11.332159602516942</v>
      </c>
      <c r="J31" s="99">
        <v>10.589346754062552</v>
      </c>
      <c r="K31" s="99">
        <v>11.456865134606419</v>
      </c>
      <c r="L31" s="99">
        <v>11.29415811729181</v>
      </c>
      <c r="M31" s="99">
        <v>11.184078611187951</v>
      </c>
      <c r="N31" s="99">
        <v>11.25875623350932</v>
      </c>
      <c r="O31" s="99">
        <v>11.197629242676971</v>
      </c>
      <c r="P31" s="99">
        <v>12.134152577375527</v>
      </c>
      <c r="Q31" s="99">
        <v>11.113447685375613</v>
      </c>
      <c r="R31" s="99">
        <v>12.176394805402115</v>
      </c>
      <c r="S31" s="99">
        <v>11.749650527964299</v>
      </c>
      <c r="T31" s="99">
        <v>11.309904986093622</v>
      </c>
      <c r="U31" s="99">
        <v>11.648709633532194</v>
      </c>
      <c r="V31" s="99">
        <v>10.838532178705155</v>
      </c>
      <c r="W31" s="99">
        <v>11.068091950252123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11.475234636776333</v>
      </c>
      <c r="L32" s="99">
        <v>0</v>
      </c>
      <c r="M32" s="99">
        <v>11.197623647292865</v>
      </c>
      <c r="N32" s="99">
        <v>0</v>
      </c>
      <c r="O32" s="99">
        <v>0</v>
      </c>
      <c r="P32" s="99">
        <v>12.147820733195044</v>
      </c>
      <c r="Q32" s="99">
        <v>0</v>
      </c>
      <c r="R32" s="99">
        <v>12.191355882853767</v>
      </c>
      <c r="S32" s="99">
        <v>11.765297315817365</v>
      </c>
      <c r="T32" s="99">
        <v>11.327200000375825</v>
      </c>
      <c r="U32" s="99">
        <v>11.658736122112908</v>
      </c>
      <c r="V32" s="99">
        <v>10.839394044694789</v>
      </c>
      <c r="W32" s="99">
        <v>11.092189123267294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4.7522290570562777</v>
      </c>
      <c r="L33" s="102">
        <v>0</v>
      </c>
      <c r="M33" s="102">
        <v>4.5444025504883934</v>
      </c>
      <c r="N33" s="102">
        <v>0</v>
      </c>
      <c r="O33" s="102">
        <v>0</v>
      </c>
      <c r="P33" s="102">
        <v>4.0458886467514166</v>
      </c>
      <c r="Q33" s="102">
        <v>0</v>
      </c>
      <c r="R33" s="102">
        <v>5.2633054976464395</v>
      </c>
      <c r="S33" s="102">
        <v>5.3375979976471637</v>
      </c>
      <c r="T33" s="102">
        <v>4.8423089960258192</v>
      </c>
      <c r="U33" s="102">
        <v>5.0682338856240339</v>
      </c>
      <c r="V33" s="102">
        <v>4.1151017046293488</v>
      </c>
      <c r="W33" s="102">
        <v>4.50642085499579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6.7230055797200592</v>
      </c>
      <c r="L34" s="105">
        <v>0</v>
      </c>
      <c r="M34" s="105">
        <v>6.6532210968044705</v>
      </c>
      <c r="N34" s="105">
        <v>0</v>
      </c>
      <c r="O34" s="105">
        <v>0</v>
      </c>
      <c r="P34" s="105">
        <v>8.1019320864436271</v>
      </c>
      <c r="Q34" s="105">
        <v>0</v>
      </c>
      <c r="R34" s="105">
        <v>6.9280503852073281</v>
      </c>
      <c r="S34" s="105">
        <v>6.4276993181702</v>
      </c>
      <c r="T34" s="105">
        <v>6.4848910043500068</v>
      </c>
      <c r="U34" s="105">
        <v>6.5905022364888728</v>
      </c>
      <c r="V34" s="105">
        <v>6.7242923400654382</v>
      </c>
      <c r="W34" s="105">
        <v>6.5857682682715053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9.5512077641701314</v>
      </c>
      <c r="D35" s="102">
        <v>9.6267729234068149</v>
      </c>
      <c r="E35" s="102">
        <v>9.7383192248361734</v>
      </c>
      <c r="F35" s="102">
        <v>10.211862441439328</v>
      </c>
      <c r="G35" s="102">
        <v>10.63085093321393</v>
      </c>
      <c r="H35" s="102">
        <v>11.111896709031557</v>
      </c>
      <c r="I35" s="102">
        <v>11.33348664983775</v>
      </c>
      <c r="J35" s="102">
        <v>10.749496430891462</v>
      </c>
      <c r="K35" s="102">
        <v>11.254319501468451</v>
      </c>
      <c r="L35" s="102">
        <v>11.04695773224579</v>
      </c>
      <c r="M35" s="102">
        <v>10.862695231855698</v>
      </c>
      <c r="N35" s="102">
        <v>11.373691612668233</v>
      </c>
      <c r="O35" s="102">
        <v>11.348845237627661</v>
      </c>
      <c r="P35" s="102">
        <v>11.713508097170321</v>
      </c>
      <c r="Q35" s="102">
        <v>11.577862256924499</v>
      </c>
      <c r="R35" s="102">
        <v>11.679402524878626</v>
      </c>
      <c r="S35" s="102">
        <v>11.659178700403675</v>
      </c>
      <c r="T35" s="102">
        <v>11.690581606722089</v>
      </c>
      <c r="U35" s="102">
        <v>11.689463184075882</v>
      </c>
      <c r="V35" s="102">
        <v>10.926543882548316</v>
      </c>
      <c r="W35" s="102">
        <v>10.882422771067871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9.5529195313065056</v>
      </c>
      <c r="D36" s="105">
        <v>9.6287275476818746</v>
      </c>
      <c r="E36" s="105">
        <v>9.7421164126013853</v>
      </c>
      <c r="F36" s="105">
        <v>10.214231610817995</v>
      </c>
      <c r="G36" s="105">
        <v>10.631032054312085</v>
      </c>
      <c r="H36" s="105">
        <v>11.111566723247272</v>
      </c>
      <c r="I36" s="105">
        <v>11.339429845670391</v>
      </c>
      <c r="J36" s="105">
        <v>10.760978786726291</v>
      </c>
      <c r="K36" s="105">
        <v>11.271452645280666</v>
      </c>
      <c r="L36" s="105">
        <v>11.060090303823985</v>
      </c>
      <c r="M36" s="105">
        <v>10.871709540703188</v>
      </c>
      <c r="N36" s="105">
        <v>11.375770094368361</v>
      </c>
      <c r="O36" s="105">
        <v>11.348964564296413</v>
      </c>
      <c r="P36" s="105">
        <v>11.719694810285377</v>
      </c>
      <c r="Q36" s="105">
        <v>11.594418366942323</v>
      </c>
      <c r="R36" s="105">
        <v>11.696087393494965</v>
      </c>
      <c r="S36" s="105">
        <v>11.677839938426713</v>
      </c>
      <c r="T36" s="105">
        <v>11.702536481379781</v>
      </c>
      <c r="U36" s="105">
        <v>11.690315063183951</v>
      </c>
      <c r="V36" s="105">
        <v>10.917475769205817</v>
      </c>
      <c r="W36" s="105">
        <v>10.875094183744258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4.0439567347152652</v>
      </c>
      <c r="D37" s="99">
        <v>4.1691115712657298</v>
      </c>
      <c r="E37" s="99">
        <v>4.2907850078028877</v>
      </c>
      <c r="F37" s="99">
        <v>4.2283442082108991</v>
      </c>
      <c r="G37" s="99">
        <v>4.4932873361659169</v>
      </c>
      <c r="H37" s="99">
        <v>4.765005405299835</v>
      </c>
      <c r="I37" s="99">
        <v>5.1326459144856136</v>
      </c>
      <c r="J37" s="99">
        <v>4.3471725628211955</v>
      </c>
      <c r="K37" s="99">
        <v>4.6737062192286594</v>
      </c>
      <c r="L37" s="99">
        <v>4.6104615764996568</v>
      </c>
      <c r="M37" s="99">
        <v>4.4129319235712137</v>
      </c>
      <c r="N37" s="99">
        <v>4.7169477142634975</v>
      </c>
      <c r="O37" s="99">
        <v>3.9859975929708016</v>
      </c>
      <c r="P37" s="99">
        <v>3.9060701664569986</v>
      </c>
      <c r="Q37" s="99">
        <v>4.1662034388942786</v>
      </c>
      <c r="R37" s="99">
        <v>5.0513917659456391</v>
      </c>
      <c r="S37" s="99">
        <v>5.3028443053256442</v>
      </c>
      <c r="T37" s="99">
        <v>5.0121409564793229</v>
      </c>
      <c r="U37" s="99">
        <v>5.0868696809154725</v>
      </c>
      <c r="V37" s="99">
        <v>4.1513295542541639</v>
      </c>
      <c r="W37" s="99">
        <v>4.4246554766246549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5.5089627965912396</v>
      </c>
      <c r="D38" s="99">
        <v>5.4596159764161438</v>
      </c>
      <c r="E38" s="99">
        <v>5.4513314047984984</v>
      </c>
      <c r="F38" s="99">
        <v>5.9858874026070934</v>
      </c>
      <c r="G38" s="99">
        <v>6.1377447181461662</v>
      </c>
      <c r="H38" s="99">
        <v>6.3465613179474358</v>
      </c>
      <c r="I38" s="99">
        <v>6.2067839311847779</v>
      </c>
      <c r="J38" s="99">
        <v>6.4138062239050955</v>
      </c>
      <c r="K38" s="99">
        <v>6.5977464260520051</v>
      </c>
      <c r="L38" s="99">
        <v>6.4496287273243302</v>
      </c>
      <c r="M38" s="99">
        <v>6.4587776171319762</v>
      </c>
      <c r="N38" s="99">
        <v>6.6588223801048638</v>
      </c>
      <c r="O38" s="99">
        <v>7.3629669713256121</v>
      </c>
      <c r="P38" s="99">
        <v>7.8136246438283798</v>
      </c>
      <c r="Q38" s="99">
        <v>7.4282149280480443</v>
      </c>
      <c r="R38" s="99">
        <v>6.6446956275493267</v>
      </c>
      <c r="S38" s="99">
        <v>6.3749956331010669</v>
      </c>
      <c r="T38" s="99">
        <v>6.6903955249004596</v>
      </c>
      <c r="U38" s="99">
        <v>6.6034453822684807</v>
      </c>
      <c r="V38" s="99">
        <v>6.7661462149516529</v>
      </c>
      <c r="W38" s="99">
        <v>6.4504387071196039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1.8441112465715752</v>
      </c>
      <c r="D39" s="123">
        <v>1.8118258262892013</v>
      </c>
      <c r="E39" s="123">
        <v>1.9705760290060497</v>
      </c>
      <c r="F39" s="123">
        <v>1.9905633001827845</v>
      </c>
      <c r="G39" s="123">
        <v>2.0739477965835813</v>
      </c>
      <c r="H39" s="123">
        <v>2.0181380836876222</v>
      </c>
      <c r="I39" s="123">
        <v>1.9815599087194014</v>
      </c>
      <c r="J39" s="123">
        <v>1.7313400945172595</v>
      </c>
      <c r="K39" s="123">
        <v>1.7990283145994441</v>
      </c>
      <c r="L39" s="123">
        <v>1.7912751333597481</v>
      </c>
      <c r="M39" s="123">
        <v>1.6958914027890808</v>
      </c>
      <c r="N39" s="123">
        <v>1.7796856938180146</v>
      </c>
      <c r="O39" s="123">
        <v>1.7958643884387568</v>
      </c>
      <c r="P39" s="123">
        <v>1.8296791596318127</v>
      </c>
      <c r="Q39" s="123">
        <v>1.9150700974903996</v>
      </c>
      <c r="R39" s="123">
        <v>1.9235881022220698</v>
      </c>
      <c r="S39" s="123">
        <v>1.9312032686363563</v>
      </c>
      <c r="T39" s="123">
        <v>1.9323950139279544</v>
      </c>
      <c r="U39" s="123">
        <v>1.9124138581375463</v>
      </c>
      <c r="V39" s="123">
        <v>2.0034663429355164</v>
      </c>
      <c r="W39" s="123">
        <v>2.009482988271218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1.8037166399665174</v>
      </c>
      <c r="D40" s="99">
        <v>1.7957873515394658</v>
      </c>
      <c r="E40" s="99">
        <v>2.0024443693516445</v>
      </c>
      <c r="F40" s="99">
        <v>1.996269293841163</v>
      </c>
      <c r="G40" s="99">
        <v>1.964739303251307</v>
      </c>
      <c r="H40" s="99">
        <v>2.0456101384762637</v>
      </c>
      <c r="I40" s="99">
        <v>2.0136341238314786</v>
      </c>
      <c r="J40" s="99">
        <v>1.7086943328212238</v>
      </c>
      <c r="K40" s="99">
        <v>1.8345203736104521</v>
      </c>
      <c r="L40" s="99">
        <v>1.7626425641748358</v>
      </c>
      <c r="M40" s="99">
        <v>1.7580328410807016</v>
      </c>
      <c r="N40" s="99">
        <v>1.7756536605680335</v>
      </c>
      <c r="O40" s="99">
        <v>1.7588624393183618</v>
      </c>
      <c r="P40" s="99">
        <v>1.9165398871788475</v>
      </c>
      <c r="Q40" s="99">
        <v>1.8433929844237305</v>
      </c>
      <c r="R40" s="99">
        <v>1.9725353299283315</v>
      </c>
      <c r="S40" s="99">
        <v>1.9408465334524878</v>
      </c>
      <c r="T40" s="99">
        <v>1.9248563353600583</v>
      </c>
      <c r="U40" s="99">
        <v>1.9999157638430256</v>
      </c>
      <c r="V40" s="99">
        <v>1.923389392755912</v>
      </c>
      <c r="W40" s="99">
        <v>2.0098453497394626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1.8460783678445283</v>
      </c>
      <c r="D41" s="110">
        <v>1.812734255523073</v>
      </c>
      <c r="E41" s="110">
        <v>1.9689078306847101</v>
      </c>
      <c r="F41" s="110">
        <v>1.9902304018833703</v>
      </c>
      <c r="G41" s="110">
        <v>2.0805820839295786</v>
      </c>
      <c r="H41" s="110">
        <v>2.0161173858969295</v>
      </c>
      <c r="I41" s="110">
        <v>1.9787359083909934</v>
      </c>
      <c r="J41" s="110">
        <v>1.7332284707368637</v>
      </c>
      <c r="K41" s="110">
        <v>1.795880191667977</v>
      </c>
      <c r="L41" s="110">
        <v>1.7933763492979751</v>
      </c>
      <c r="M41" s="110">
        <v>1.691093397492816</v>
      </c>
      <c r="N41" s="110">
        <v>1.7799880275995399</v>
      </c>
      <c r="O41" s="110">
        <v>1.7986481569145258</v>
      </c>
      <c r="P41" s="110">
        <v>1.8221070593259521</v>
      </c>
      <c r="Q41" s="110">
        <v>1.9207875325793753</v>
      </c>
      <c r="R41" s="110">
        <v>1.9194832959521297</v>
      </c>
      <c r="S41" s="110">
        <v>1.9304225545432965</v>
      </c>
      <c r="T41" s="110">
        <v>1.9329347979516267</v>
      </c>
      <c r="U41" s="110">
        <v>1.9065487845948228</v>
      </c>
      <c r="V41" s="110">
        <v>2.0072178750127532</v>
      </c>
      <c r="W41" s="110">
        <v>2.009462000819664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98.708360390130025</v>
      </c>
      <c r="D43" s="118">
        <f t="shared" si="14"/>
        <v>87.646097819072992</v>
      </c>
      <c r="E43" s="118">
        <f t="shared" si="14"/>
        <v>95.344127355972276</v>
      </c>
      <c r="F43" s="118">
        <f t="shared" si="14"/>
        <v>90.71263058349291</v>
      </c>
      <c r="G43" s="118">
        <f t="shared" si="14"/>
        <v>90.076270505258151</v>
      </c>
      <c r="H43" s="118">
        <f t="shared" si="14"/>
        <v>82.324220676798532</v>
      </c>
      <c r="I43" s="118">
        <f t="shared" si="14"/>
        <v>71.482231611985341</v>
      </c>
      <c r="J43" s="118">
        <f t="shared" si="14"/>
        <v>88.04794369864581</v>
      </c>
      <c r="K43" s="118">
        <f t="shared" si="14"/>
        <v>77.209246187908818</v>
      </c>
      <c r="L43" s="118">
        <f t="shared" si="14"/>
        <v>84.379267538339008</v>
      </c>
      <c r="M43" s="118">
        <f t="shared" si="14"/>
        <v>72.428592327848236</v>
      </c>
      <c r="N43" s="118">
        <f t="shared" si="14"/>
        <v>73.674260541546374</v>
      </c>
      <c r="O43" s="118">
        <f t="shared" si="14"/>
        <v>78.764728371612691</v>
      </c>
      <c r="P43" s="118">
        <f t="shared" si="14"/>
        <v>64.103233771783692</v>
      </c>
      <c r="Q43" s="118">
        <f t="shared" si="14"/>
        <v>72.007163722399739</v>
      </c>
      <c r="R43" s="118">
        <f t="shared" ref="R43:V43" si="15">R44+R47+R49+R58</f>
        <v>65.716202759731289</v>
      </c>
      <c r="S43" s="118">
        <f t="shared" si="15"/>
        <v>64.581911546459509</v>
      </c>
      <c r="T43" s="118">
        <f t="shared" si="15"/>
        <v>62.178313674389656</v>
      </c>
      <c r="U43" s="118">
        <f t="shared" si="15"/>
        <v>57.884877789117994</v>
      </c>
      <c r="V43" s="118">
        <f t="shared" si="15"/>
        <v>59.208082380568705</v>
      </c>
      <c r="W43" s="118">
        <f t="shared" ref="W43" si="16">W44+W47+W49+W58</f>
        <v>52.818631298093933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87.209132234451303</v>
      </c>
      <c r="D44" s="123">
        <f t="shared" si="17"/>
        <v>76.20397675063856</v>
      </c>
      <c r="E44" s="123">
        <f t="shared" si="17"/>
        <v>83.546701503497488</v>
      </c>
      <c r="F44" s="123">
        <f t="shared" si="17"/>
        <v>78.39958383760856</v>
      </c>
      <c r="G44" s="123">
        <f t="shared" si="17"/>
        <v>76.95600650328565</v>
      </c>
      <c r="H44" s="123">
        <f t="shared" si="17"/>
        <v>68.224477891379649</v>
      </c>
      <c r="I44" s="123">
        <f t="shared" si="17"/>
        <v>58.109164263514813</v>
      </c>
      <c r="J44" s="123">
        <f t="shared" si="17"/>
        <v>74.927361978874274</v>
      </c>
      <c r="K44" s="123">
        <f t="shared" si="17"/>
        <v>64.099017424079605</v>
      </c>
      <c r="L44" s="123">
        <f t="shared" si="17"/>
        <v>71.218769549993894</v>
      </c>
      <c r="M44" s="123">
        <f t="shared" si="17"/>
        <v>59.647589603199748</v>
      </c>
      <c r="N44" s="123">
        <f t="shared" si="17"/>
        <v>60.196476895778694</v>
      </c>
      <c r="O44" s="123">
        <f t="shared" si="17"/>
        <v>65.127918023508315</v>
      </c>
      <c r="P44" s="123">
        <f t="shared" si="17"/>
        <v>50.19279690630151</v>
      </c>
      <c r="Q44" s="123">
        <f t="shared" si="17"/>
        <v>58.198986704821024</v>
      </c>
      <c r="R44" s="123">
        <f t="shared" ref="R44:V44" si="18">SUM(R45:R46)</f>
        <v>51.765249267278065</v>
      </c>
      <c r="S44" s="123">
        <f t="shared" si="18"/>
        <v>50.662352618230898</v>
      </c>
      <c r="T44" s="123">
        <f t="shared" si="18"/>
        <v>48.05050633961369</v>
      </c>
      <c r="U44" s="123">
        <f t="shared" si="18"/>
        <v>43.286663351383957</v>
      </c>
      <c r="V44" s="123">
        <f t="shared" si="18"/>
        <v>44.365955593843879</v>
      </c>
      <c r="W44" s="123">
        <f t="shared" ref="W44" si="19">SUM(W45:W46)</f>
        <v>38.657394987211681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85.169654613976363</v>
      </c>
      <c r="D45" s="99">
        <v>74.464765372218508</v>
      </c>
      <c r="E45" s="99">
        <v>81.672159443637156</v>
      </c>
      <c r="F45" s="99">
        <v>76.641723546617854</v>
      </c>
      <c r="G45" s="99">
        <v>75.257703974375318</v>
      </c>
      <c r="H45" s="99">
        <v>66.752227732376198</v>
      </c>
      <c r="I45" s="99">
        <v>56.872476584013889</v>
      </c>
      <c r="J45" s="99">
        <v>73.331794557024963</v>
      </c>
      <c r="K45" s="99">
        <v>62.750247930914874</v>
      </c>
      <c r="L45" s="99">
        <v>69.74085504786288</v>
      </c>
      <c r="M45" s="99">
        <v>58.426459135895385</v>
      </c>
      <c r="N45" s="99">
        <v>58.974913933997414</v>
      </c>
      <c r="O45" s="99">
        <v>63.818583608744831</v>
      </c>
      <c r="P45" s="99">
        <v>49.191971446790973</v>
      </c>
      <c r="Q45" s="99">
        <v>57.048225896886088</v>
      </c>
      <c r="R45" s="99">
        <v>50.746568634195881</v>
      </c>
      <c r="S45" s="99">
        <v>49.671833972369171</v>
      </c>
      <c r="T45" s="99">
        <v>47.113787076011292</v>
      </c>
      <c r="U45" s="99">
        <v>42.443583018883444</v>
      </c>
      <c r="V45" s="99">
        <v>43.515657960756144</v>
      </c>
      <c r="W45" s="99">
        <v>37.91055427091343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2.0394776204749365</v>
      </c>
      <c r="D46" s="99">
        <v>1.7392113784200487</v>
      </c>
      <c r="E46" s="99">
        <v>1.8745420598603331</v>
      </c>
      <c r="F46" s="99">
        <v>1.7578602909907068</v>
      </c>
      <c r="G46" s="99">
        <v>1.6983025289103333</v>
      </c>
      <c r="H46" s="99">
        <v>1.472250159003444</v>
      </c>
      <c r="I46" s="99">
        <v>1.2366876795009283</v>
      </c>
      <c r="J46" s="99">
        <v>1.5955674218493134</v>
      </c>
      <c r="K46" s="99">
        <v>1.3487694931647327</v>
      </c>
      <c r="L46" s="99">
        <v>1.4779145021310096</v>
      </c>
      <c r="M46" s="99">
        <v>1.221130467304361</v>
      </c>
      <c r="N46" s="99">
        <v>1.2215629617812815</v>
      </c>
      <c r="O46" s="99">
        <v>1.3093344147634822</v>
      </c>
      <c r="P46" s="99">
        <v>1.0008254595105381</v>
      </c>
      <c r="Q46" s="99">
        <v>1.1507608079349376</v>
      </c>
      <c r="R46" s="99">
        <v>1.0186806330821812</v>
      </c>
      <c r="S46" s="99">
        <v>0.99051864586172367</v>
      </c>
      <c r="T46" s="99">
        <v>0.93671926360239866</v>
      </c>
      <c r="U46" s="99">
        <v>0.84308033250051573</v>
      </c>
      <c r="V46" s="99">
        <v>0.85029763308773387</v>
      </c>
      <c r="W46" s="99">
        <v>0.74684071629825044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0.10229955045310805</v>
      </c>
      <c r="D47" s="123">
        <f t="shared" si="20"/>
        <v>3.5386873732377901E-2</v>
      </c>
      <c r="E47" s="123">
        <f t="shared" si="20"/>
        <v>0.12357314438287692</v>
      </c>
      <c r="F47" s="123">
        <f t="shared" si="20"/>
        <v>5.4749813706761637E-2</v>
      </c>
      <c r="G47" s="123">
        <f t="shared" si="20"/>
        <v>0.35999288777537214</v>
      </c>
      <c r="H47" s="123">
        <f t="shared" si="20"/>
        <v>0.97483345943144106</v>
      </c>
      <c r="I47" s="123">
        <f t="shared" si="20"/>
        <v>0.27984532035049331</v>
      </c>
      <c r="J47" s="123">
        <f t="shared" si="20"/>
        <v>0.24007162760429659</v>
      </c>
      <c r="K47" s="123">
        <f t="shared" si="20"/>
        <v>6.8402265189070194E-2</v>
      </c>
      <c r="L47" s="123">
        <f t="shared" si="20"/>
        <v>0.36714164989317671</v>
      </c>
      <c r="M47" s="123">
        <f t="shared" si="20"/>
        <v>5.8466167156146248E-2</v>
      </c>
      <c r="N47" s="123">
        <f t="shared" si="20"/>
        <v>0.37442063107787854</v>
      </c>
      <c r="O47" s="123">
        <f t="shared" si="20"/>
        <v>0.5816086348859143</v>
      </c>
      <c r="P47" s="123">
        <f t="shared" si="20"/>
        <v>0.35202483687170771</v>
      </c>
      <c r="Q47" s="123">
        <f t="shared" si="20"/>
        <v>0.23345885719866113</v>
      </c>
      <c r="R47" s="123">
        <f t="shared" si="20"/>
        <v>0.36698382069626623</v>
      </c>
      <c r="S47" s="123">
        <f t="shared" si="20"/>
        <v>0.34566505442649409</v>
      </c>
      <c r="T47" s="123">
        <f t="shared" si="20"/>
        <v>0.54262652028384972</v>
      </c>
      <c r="U47" s="123">
        <f t="shared" si="20"/>
        <v>1.0992660365212394</v>
      </c>
      <c r="V47" s="123">
        <f t="shared" si="20"/>
        <v>1.8929751766160985</v>
      </c>
      <c r="W47" s="123">
        <f t="shared" si="20"/>
        <v>1.2388039057488289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0.10229955045310805</v>
      </c>
      <c r="D48" s="99">
        <f>RES_hhdet_in_tesh!D48/RES_summary!D$21</f>
        <v>3.5386873732377901E-2</v>
      </c>
      <c r="E48" s="99">
        <f>RES_hhdet_in_tesh!E48/RES_summary!E$21</f>
        <v>0.12357314438287692</v>
      </c>
      <c r="F48" s="99">
        <f>RES_hhdet_in_tesh!F48/RES_summary!F$21</f>
        <v>5.4749813706761637E-2</v>
      </c>
      <c r="G48" s="99">
        <f>RES_hhdet_in_tesh!G48/RES_summary!G$21</f>
        <v>0.35999288777537214</v>
      </c>
      <c r="H48" s="99">
        <f>RES_hhdet_in_tesh!H48/RES_summary!H$21</f>
        <v>0.97483345943144106</v>
      </c>
      <c r="I48" s="99">
        <f>RES_hhdet_in_tesh!I48/RES_summary!I$21</f>
        <v>0.27984532035049331</v>
      </c>
      <c r="J48" s="99">
        <f>RES_hhdet_in_tesh!J48/RES_summary!J$21</f>
        <v>0.24007162760429659</v>
      </c>
      <c r="K48" s="99">
        <f>RES_hhdet_in_tesh!K48/RES_summary!K$21</f>
        <v>6.8402265189070194E-2</v>
      </c>
      <c r="L48" s="99">
        <f>RES_hhdet_in_tesh!L48/RES_summary!L$21</f>
        <v>0.36714164989317671</v>
      </c>
      <c r="M48" s="99">
        <f>RES_hhdet_in_tesh!M48/RES_summary!M$21</f>
        <v>5.8466167156146248E-2</v>
      </c>
      <c r="N48" s="99">
        <f>RES_hhdet_in_tesh!N48/RES_summary!N$21</f>
        <v>0.37442063107787854</v>
      </c>
      <c r="O48" s="99">
        <f>RES_hhdet_in_tesh!O48/RES_summary!O$21</f>
        <v>0.5816086348859143</v>
      </c>
      <c r="P48" s="99">
        <f>RES_hhdet_in_tesh!P48/RES_summary!P$21</f>
        <v>0.35202483687170771</v>
      </c>
      <c r="Q48" s="99">
        <f>RES_hhdet_in_tesh!Q48/RES_summary!Q$21</f>
        <v>0.23345885719866113</v>
      </c>
      <c r="R48" s="99">
        <f>RES_hhdet_in_tesh!R48/RES_summary!R$21</f>
        <v>0.36698382069626623</v>
      </c>
      <c r="S48" s="99">
        <f>RES_hhdet_in_tesh!S48/RES_summary!S$21</f>
        <v>0.34566505442649409</v>
      </c>
      <c r="T48" s="99">
        <f>RES_hhdet_in_tesh!T48/RES_summary!T$21</f>
        <v>0.54262652028384972</v>
      </c>
      <c r="U48" s="99">
        <f>RES_hhdet_in_tesh!U48/RES_summary!U$21</f>
        <v>1.0992660365212394</v>
      </c>
      <c r="V48" s="99">
        <f>RES_hhdet_in_tesh!V48/RES_summary!V$21</f>
        <v>1.8929751766160985</v>
      </c>
      <c r="W48" s="99">
        <f>RES_hhdet_in_tesh!W48/RES_summary!W$21</f>
        <v>1.2388039057488289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9.5528366391726252</v>
      </c>
      <c r="D49" s="123">
        <v>9.5949103464795265</v>
      </c>
      <c r="E49" s="123">
        <v>9.703262059390477</v>
      </c>
      <c r="F49" s="123">
        <v>10.26773473772878</v>
      </c>
      <c r="G49" s="123">
        <v>10.686309521638488</v>
      </c>
      <c r="H49" s="123">
        <v>11.106769945206301</v>
      </c>
      <c r="I49" s="123">
        <v>11.111667194625872</v>
      </c>
      <c r="J49" s="123">
        <v>11.14917367039695</v>
      </c>
      <c r="K49" s="123">
        <v>11.242804460657876</v>
      </c>
      <c r="L49" s="123">
        <v>11.002075928034708</v>
      </c>
      <c r="M49" s="123">
        <v>11.026638538123953</v>
      </c>
      <c r="N49" s="123">
        <v>11.323678487434615</v>
      </c>
      <c r="O49" s="123">
        <v>11.259339479967789</v>
      </c>
      <c r="P49" s="123">
        <v>11.728745335570952</v>
      </c>
      <c r="Q49" s="123">
        <v>11.659640338609456</v>
      </c>
      <c r="R49" s="123">
        <v>11.660383623268464</v>
      </c>
      <c r="S49" s="123">
        <v>11.642689933021195</v>
      </c>
      <c r="T49" s="123">
        <v>11.652786142995264</v>
      </c>
      <c r="U49" s="123">
        <v>11.586538435676694</v>
      </c>
      <c r="V49" s="123">
        <v>10.945693940430175</v>
      </c>
      <c r="W49" s="123">
        <v>10.912949419083615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9.6384333946346921</v>
      </c>
      <c r="D50" s="99">
        <v>8.9187745817393385</v>
      </c>
      <c r="E50" s="99">
        <v>9.2630374607305317</v>
      </c>
      <c r="F50" s="99">
        <v>10.786431129496309</v>
      </c>
      <c r="G50" s="99">
        <v>11.221502617359095</v>
      </c>
      <c r="H50" s="99">
        <v>11.036333979492788</v>
      </c>
      <c r="I50" s="99">
        <v>10.184774284799786</v>
      </c>
      <c r="J50" s="99">
        <v>11.812973726120413</v>
      </c>
      <c r="K50" s="99">
        <v>11.19663836717077</v>
      </c>
      <c r="L50" s="99">
        <v>10.860089234383722</v>
      </c>
      <c r="M50" s="99">
        <v>11.498604612663234</v>
      </c>
      <c r="N50" s="99">
        <v>11.183736794707768</v>
      </c>
      <c r="O50" s="99">
        <v>11.053317826510666</v>
      </c>
      <c r="P50" s="99">
        <v>11.814658462455034</v>
      </c>
      <c r="Q50" s="99">
        <v>12.214993451414447</v>
      </c>
      <c r="R50" s="99">
        <v>11.506946492783815</v>
      </c>
      <c r="S50" s="99">
        <v>11.530926390327572</v>
      </c>
      <c r="T50" s="99">
        <v>11.436542612453948</v>
      </c>
      <c r="U50" s="99">
        <v>11.126272285517441</v>
      </c>
      <c r="V50" s="99">
        <v>10.996672242925401</v>
      </c>
      <c r="W50" s="99">
        <v>10.999861381586314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9.2634777976669351</v>
      </c>
      <c r="F51" s="99">
        <v>10.786713868507661</v>
      </c>
      <c r="G51" s="99">
        <v>11.221650502547179</v>
      </c>
      <c r="H51" s="99">
        <v>11.036867994406689</v>
      </c>
      <c r="I51" s="99">
        <v>10.188734481551954</v>
      </c>
      <c r="J51" s="99">
        <v>11.825112086853746</v>
      </c>
      <c r="K51" s="99">
        <v>11.210603209757291</v>
      </c>
      <c r="L51" s="99">
        <v>10.871737543990575</v>
      </c>
      <c r="M51" s="99">
        <v>11.5094284408509</v>
      </c>
      <c r="N51" s="99">
        <v>0</v>
      </c>
      <c r="O51" s="99">
        <v>11.054103544131669</v>
      </c>
      <c r="P51" s="99">
        <v>11.827237167065039</v>
      </c>
      <c r="Q51" s="99">
        <v>12.237789798643524</v>
      </c>
      <c r="R51" s="99">
        <v>11.522848234674562</v>
      </c>
      <c r="S51" s="99">
        <v>11.545213502586714</v>
      </c>
      <c r="T51" s="99">
        <v>11.447799372130198</v>
      </c>
      <c r="U51" s="99">
        <v>11.132928405783836</v>
      </c>
      <c r="V51" s="99">
        <v>11.005972101079522</v>
      </c>
      <c r="W51" s="99">
        <v>11.007588980612727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4.0796335184613195</v>
      </c>
      <c r="F52" s="102">
        <v>4.4656261127746886</v>
      </c>
      <c r="G52" s="102">
        <v>4.7431276090585319</v>
      </c>
      <c r="H52" s="102">
        <v>4.7328776653499229</v>
      </c>
      <c r="I52" s="102">
        <v>4.6098204575577899</v>
      </c>
      <c r="J52" s="102">
        <v>4.7816534856467117</v>
      </c>
      <c r="K52" s="102">
        <v>4.648611751437234</v>
      </c>
      <c r="L52" s="102">
        <v>4.5318686087409503</v>
      </c>
      <c r="M52" s="102">
        <v>4.6746003797829054</v>
      </c>
      <c r="N52" s="102">
        <v>0</v>
      </c>
      <c r="O52" s="102">
        <v>3.8818911064974269</v>
      </c>
      <c r="P52" s="102">
        <v>3.9417525253624945</v>
      </c>
      <c r="Q52" s="102">
        <v>4.402454539315265</v>
      </c>
      <c r="R52" s="102">
        <v>4.9760734366675425</v>
      </c>
      <c r="S52" s="102">
        <v>5.2412731973614237</v>
      </c>
      <c r="T52" s="102">
        <v>4.9009201789730898</v>
      </c>
      <c r="U52" s="102">
        <v>4.8416050477606829</v>
      </c>
      <c r="V52" s="102">
        <v>4.1830509472333341</v>
      </c>
      <c r="W52" s="102">
        <v>4.4813191706721076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5.1838442792056165</v>
      </c>
      <c r="F53" s="105">
        <v>6.3210877557329725</v>
      </c>
      <c r="G53" s="105">
        <v>6.4785228934886501</v>
      </c>
      <c r="H53" s="105">
        <v>6.3039903290567674</v>
      </c>
      <c r="I53" s="105">
        <v>5.5789140239941633</v>
      </c>
      <c r="J53" s="105">
        <v>7.0434586012070364</v>
      </c>
      <c r="K53" s="105">
        <v>6.5619914583200565</v>
      </c>
      <c r="L53" s="105">
        <v>6.3398689352496236</v>
      </c>
      <c r="M53" s="105">
        <v>6.8348280610679959</v>
      </c>
      <c r="N53" s="105">
        <v>0</v>
      </c>
      <c r="O53" s="105">
        <v>7.17221243763424</v>
      </c>
      <c r="P53" s="105">
        <v>7.8854846417025444</v>
      </c>
      <c r="Q53" s="105">
        <v>7.8353352593282608</v>
      </c>
      <c r="R53" s="105">
        <v>6.5467747980070197</v>
      </c>
      <c r="S53" s="105">
        <v>6.3039403052252894</v>
      </c>
      <c r="T53" s="105">
        <v>6.5468791931571086</v>
      </c>
      <c r="U53" s="105">
        <v>6.2913233580231536</v>
      </c>
      <c r="V53" s="105">
        <v>6.8229211538461891</v>
      </c>
      <c r="W53" s="105">
        <v>6.5262698099406187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9.5512077641701314</v>
      </c>
      <c r="D54" s="102">
        <v>9.6267729234068167</v>
      </c>
      <c r="E54" s="102">
        <v>9.7383192248361734</v>
      </c>
      <c r="F54" s="102">
        <v>10.211862441439326</v>
      </c>
      <c r="G54" s="102">
        <v>10.630850933213932</v>
      </c>
      <c r="H54" s="102">
        <v>11.111896709031553</v>
      </c>
      <c r="I54" s="102">
        <v>11.333486649837749</v>
      </c>
      <c r="J54" s="102">
        <v>10.749496430891458</v>
      </c>
      <c r="K54" s="102">
        <v>11.25431950146845</v>
      </c>
      <c r="L54" s="102">
        <v>11.046957732245788</v>
      </c>
      <c r="M54" s="102">
        <v>10.862695231855698</v>
      </c>
      <c r="N54" s="102">
        <v>11.373691612668233</v>
      </c>
      <c r="O54" s="102">
        <v>11.348845237627662</v>
      </c>
      <c r="P54" s="102">
        <v>11.713508097170321</v>
      </c>
      <c r="Q54" s="102">
        <v>11.577862256924501</v>
      </c>
      <c r="R54" s="102">
        <v>11.679402524878624</v>
      </c>
      <c r="S54" s="102">
        <v>11.659178700403677</v>
      </c>
      <c r="T54" s="102">
        <v>11.690581606722089</v>
      </c>
      <c r="U54" s="102">
        <v>11.689463184075882</v>
      </c>
      <c r="V54" s="102">
        <v>10.926543882548319</v>
      </c>
      <c r="W54" s="102">
        <v>10.882422771067867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9.5529195313065038</v>
      </c>
      <c r="D55" s="105">
        <v>9.628727547681871</v>
      </c>
      <c r="E55" s="105">
        <v>9.7421164126013835</v>
      </c>
      <c r="F55" s="105">
        <v>10.214231610817995</v>
      </c>
      <c r="G55" s="105">
        <v>10.631032054312087</v>
      </c>
      <c r="H55" s="105">
        <v>11.111566723247272</v>
      </c>
      <c r="I55" s="105">
        <v>11.339429845670395</v>
      </c>
      <c r="J55" s="105">
        <v>10.760978786726289</v>
      </c>
      <c r="K55" s="105">
        <v>11.271452645280663</v>
      </c>
      <c r="L55" s="105">
        <v>11.060090303823985</v>
      </c>
      <c r="M55" s="105">
        <v>10.871709540703188</v>
      </c>
      <c r="N55" s="105">
        <v>11.375770094368361</v>
      </c>
      <c r="O55" s="105">
        <v>11.348964564296415</v>
      </c>
      <c r="P55" s="105">
        <v>11.719694810285377</v>
      </c>
      <c r="Q55" s="105">
        <v>11.594418366942319</v>
      </c>
      <c r="R55" s="105">
        <v>11.696087393494963</v>
      </c>
      <c r="S55" s="105">
        <v>11.677839938426713</v>
      </c>
      <c r="T55" s="105">
        <v>11.702536481379783</v>
      </c>
      <c r="U55" s="105">
        <v>11.690315063183952</v>
      </c>
      <c r="V55" s="105">
        <v>10.917475769205815</v>
      </c>
      <c r="W55" s="105">
        <v>10.875094183744258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4.0439567347152652</v>
      </c>
      <c r="D56" s="99">
        <v>4.1691115712657307</v>
      </c>
      <c r="E56" s="99">
        <v>4.2907850078028869</v>
      </c>
      <c r="F56" s="99">
        <v>4.2283442082108991</v>
      </c>
      <c r="G56" s="99">
        <v>4.4932873361659178</v>
      </c>
      <c r="H56" s="99">
        <v>4.7650054052998341</v>
      </c>
      <c r="I56" s="99">
        <v>5.1326459144856136</v>
      </c>
      <c r="J56" s="99">
        <v>4.3471725628211955</v>
      </c>
      <c r="K56" s="99">
        <v>4.6737062192286585</v>
      </c>
      <c r="L56" s="99">
        <v>4.6104615764996577</v>
      </c>
      <c r="M56" s="99">
        <v>4.4129319235712146</v>
      </c>
      <c r="N56" s="99">
        <v>4.7169477142634975</v>
      </c>
      <c r="O56" s="99">
        <v>3.9859975929708025</v>
      </c>
      <c r="P56" s="99">
        <v>3.906070166456999</v>
      </c>
      <c r="Q56" s="99">
        <v>4.1662034388942777</v>
      </c>
      <c r="R56" s="99">
        <v>5.0513917659456391</v>
      </c>
      <c r="S56" s="99">
        <v>5.3028443053256433</v>
      </c>
      <c r="T56" s="99">
        <v>5.0121409564793229</v>
      </c>
      <c r="U56" s="99">
        <v>5.0868696809154734</v>
      </c>
      <c r="V56" s="99">
        <v>4.1513295542541648</v>
      </c>
      <c r="W56" s="99">
        <v>4.4246554766246531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5.5089627965912404</v>
      </c>
      <c r="D57" s="99">
        <v>5.4596159764161429</v>
      </c>
      <c r="E57" s="99">
        <v>5.4513314047984975</v>
      </c>
      <c r="F57" s="99">
        <v>5.9858874026070934</v>
      </c>
      <c r="G57" s="99">
        <v>6.1377447181461671</v>
      </c>
      <c r="H57" s="99">
        <v>6.3465613179474367</v>
      </c>
      <c r="I57" s="99">
        <v>6.2067839311847814</v>
      </c>
      <c r="J57" s="99">
        <v>6.4138062239050937</v>
      </c>
      <c r="K57" s="99">
        <v>6.597746426052006</v>
      </c>
      <c r="L57" s="99">
        <v>6.4496287273243293</v>
      </c>
      <c r="M57" s="99">
        <v>6.4587776171319744</v>
      </c>
      <c r="N57" s="99">
        <v>6.6588223801048638</v>
      </c>
      <c r="O57" s="99">
        <v>7.3629669713256121</v>
      </c>
      <c r="P57" s="99">
        <v>7.8136246438283781</v>
      </c>
      <c r="Q57" s="99">
        <v>7.4282149280480434</v>
      </c>
      <c r="R57" s="99">
        <v>6.6446956275493259</v>
      </c>
      <c r="S57" s="99">
        <v>6.3749956331010678</v>
      </c>
      <c r="T57" s="99">
        <v>6.6903955249004596</v>
      </c>
      <c r="U57" s="99">
        <v>6.6034453822684798</v>
      </c>
      <c r="V57" s="99">
        <v>6.7661462149516503</v>
      </c>
      <c r="W57" s="99">
        <v>6.4504387071196039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1.844091966052982</v>
      </c>
      <c r="D58" s="123">
        <v>1.8118238482225366</v>
      </c>
      <c r="E58" s="123">
        <v>1.9705906487014355</v>
      </c>
      <c r="F58" s="123">
        <v>1.9905621944488128</v>
      </c>
      <c r="G58" s="123">
        <v>2.0739615925586352</v>
      </c>
      <c r="H58" s="123">
        <v>2.0181393807811503</v>
      </c>
      <c r="I58" s="123">
        <v>1.9815548334941644</v>
      </c>
      <c r="J58" s="123">
        <v>1.7313364217702965</v>
      </c>
      <c r="K58" s="123">
        <v>1.7990220379822741</v>
      </c>
      <c r="L58" s="123">
        <v>1.7912804104172257</v>
      </c>
      <c r="M58" s="123">
        <v>1.695898019368391</v>
      </c>
      <c r="N58" s="123">
        <v>1.7796845272551916</v>
      </c>
      <c r="O58" s="123">
        <v>1.7958622332506773</v>
      </c>
      <c r="P58" s="123">
        <v>1.8296666930395318</v>
      </c>
      <c r="Q58" s="123">
        <v>1.9150778217705895</v>
      </c>
      <c r="R58" s="123">
        <v>1.923586048488495</v>
      </c>
      <c r="S58" s="123">
        <v>1.9312039407809216</v>
      </c>
      <c r="T58" s="123">
        <v>1.9323946714968532</v>
      </c>
      <c r="U58" s="123">
        <v>1.9124099655361029</v>
      </c>
      <c r="V58" s="123">
        <v>2.0034576696785504</v>
      </c>
      <c r="W58" s="123">
        <v>2.0094829860498034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1.8037166399665172</v>
      </c>
      <c r="D59" s="99">
        <v>1.7957873515394658</v>
      </c>
      <c r="E59" s="99">
        <v>2.0024443693516449</v>
      </c>
      <c r="F59" s="99">
        <v>1.996269293841163</v>
      </c>
      <c r="G59" s="99">
        <v>1.9647393032513072</v>
      </c>
      <c r="H59" s="99">
        <v>2.0456101384762642</v>
      </c>
      <c r="I59" s="99">
        <v>2.0136341238314786</v>
      </c>
      <c r="J59" s="99">
        <v>1.7086943328212238</v>
      </c>
      <c r="K59" s="99">
        <v>1.8345203736104525</v>
      </c>
      <c r="L59" s="99">
        <v>1.762642564174836</v>
      </c>
      <c r="M59" s="99">
        <v>1.7580328410807018</v>
      </c>
      <c r="N59" s="99">
        <v>1.7756536605680338</v>
      </c>
      <c r="O59" s="99">
        <v>1.7588624393183618</v>
      </c>
      <c r="P59" s="99">
        <v>1.9165398871788482</v>
      </c>
      <c r="Q59" s="99">
        <v>1.8433929844237307</v>
      </c>
      <c r="R59" s="99">
        <v>1.9725353299283319</v>
      </c>
      <c r="S59" s="99">
        <v>1.9408465334524878</v>
      </c>
      <c r="T59" s="99">
        <v>1.9248563353600578</v>
      </c>
      <c r="U59" s="99">
        <v>1.9999157638430252</v>
      </c>
      <c r="V59" s="99">
        <v>1.9233893927559118</v>
      </c>
      <c r="W59" s="99">
        <v>2.0098453497394626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1.8460783678445283</v>
      </c>
      <c r="D60" s="110">
        <v>1.812734255523073</v>
      </c>
      <c r="E60" s="110">
        <v>1.9689078306847103</v>
      </c>
      <c r="F60" s="110">
        <v>1.9902304018833701</v>
      </c>
      <c r="G60" s="110">
        <v>2.080582083929579</v>
      </c>
      <c r="H60" s="110">
        <v>2.0161173858969295</v>
      </c>
      <c r="I60" s="110">
        <v>1.9787359083909939</v>
      </c>
      <c r="J60" s="110">
        <v>1.7332284707368639</v>
      </c>
      <c r="K60" s="110">
        <v>1.7958801916679767</v>
      </c>
      <c r="L60" s="110">
        <v>1.7933763492979755</v>
      </c>
      <c r="M60" s="110">
        <v>1.6910933974928162</v>
      </c>
      <c r="N60" s="110">
        <v>1.7799880275995397</v>
      </c>
      <c r="O60" s="110">
        <v>1.7986481569145256</v>
      </c>
      <c r="P60" s="110">
        <v>1.8221070593259525</v>
      </c>
      <c r="Q60" s="110">
        <v>1.9207875325793753</v>
      </c>
      <c r="R60" s="110">
        <v>1.91948329595213</v>
      </c>
      <c r="S60" s="110">
        <v>1.930422554543296</v>
      </c>
      <c r="T60" s="110">
        <v>1.9329347979516269</v>
      </c>
      <c r="U60" s="110">
        <v>1.9065487845948226</v>
      </c>
      <c r="V60" s="110">
        <v>2.0072178750127541</v>
      </c>
      <c r="W60" s="110">
        <v>2.009462000819664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98.469372450516644</v>
      </c>
      <c r="D62" s="118">
        <f t="shared" si="21"/>
        <v>91.965258611888643</v>
      </c>
      <c r="E62" s="118">
        <f t="shared" si="21"/>
        <v>94.257420009821914</v>
      </c>
      <c r="F62" s="118">
        <f t="shared" si="21"/>
        <v>89.446055502393619</v>
      </c>
      <c r="G62" s="118">
        <f t="shared" si="21"/>
        <v>85.520403386481618</v>
      </c>
      <c r="H62" s="118">
        <f t="shared" si="21"/>
        <v>83.862842259475912</v>
      </c>
      <c r="I62" s="118">
        <f t="shared" si="21"/>
        <v>76.627228611359044</v>
      </c>
      <c r="J62" s="118">
        <f t="shared" si="21"/>
        <v>81.05847601898202</v>
      </c>
      <c r="K62" s="118">
        <f t="shared" si="21"/>
        <v>79.132217027406682</v>
      </c>
      <c r="L62" s="118">
        <f t="shared" si="21"/>
        <v>89.307445466367327</v>
      </c>
      <c r="M62" s="118">
        <f t="shared" si="21"/>
        <v>68.513401903289093</v>
      </c>
      <c r="N62" s="118">
        <f t="shared" si="21"/>
        <v>76.043028066735729</v>
      </c>
      <c r="O62" s="118">
        <f t="shared" si="21"/>
        <v>81.830993974649346</v>
      </c>
      <c r="P62" s="118">
        <f t="shared" si="21"/>
        <v>62.560894782465724</v>
      </c>
      <c r="Q62" s="118">
        <f t="shared" si="21"/>
        <v>66.18254194827071</v>
      </c>
      <c r="R62" s="118">
        <f t="shared" ref="R62:V62" si="22">R63+R66+R68+R77</f>
        <v>68.342802227405372</v>
      </c>
      <c r="S62" s="118">
        <f t="shared" si="22"/>
        <v>64.84252718627225</v>
      </c>
      <c r="T62" s="118">
        <f t="shared" si="22"/>
        <v>62.46812721912827</v>
      </c>
      <c r="U62" s="118">
        <f t="shared" si="22"/>
        <v>59.734296066184498</v>
      </c>
      <c r="V62" s="118">
        <f t="shared" si="22"/>
        <v>54.453089932523319</v>
      </c>
      <c r="W62" s="118">
        <f t="shared" ref="W62" si="23">W63+W66+W68+W77</f>
        <v>56.032295924569816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86.886286194750653</v>
      </c>
      <c r="D63" s="123">
        <f t="shared" si="24"/>
        <v>80.548095242747323</v>
      </c>
      <c r="E63" s="123">
        <f t="shared" si="24"/>
        <v>82.83668105176983</v>
      </c>
      <c r="F63" s="123">
        <f t="shared" si="24"/>
        <v>76.882619437347401</v>
      </c>
      <c r="G63" s="123">
        <f t="shared" si="24"/>
        <v>72.466615201583537</v>
      </c>
      <c r="H63" s="123">
        <f t="shared" si="24"/>
        <v>69.811501870627637</v>
      </c>
      <c r="I63" s="123">
        <f t="shared" si="24"/>
        <v>63.903167491422025</v>
      </c>
      <c r="J63" s="123">
        <f t="shared" si="24"/>
        <v>67.77146037856582</v>
      </c>
      <c r="K63" s="123">
        <f t="shared" si="24"/>
        <v>65.516080801664984</v>
      </c>
      <c r="L63" s="123">
        <f t="shared" si="24"/>
        <v>75.65912401620912</v>
      </c>
      <c r="M63" s="123">
        <f t="shared" si="24"/>
        <v>56.203018992508504</v>
      </c>
      <c r="N63" s="123">
        <f t="shared" si="24"/>
        <v>62.304292472427584</v>
      </c>
      <c r="O63" s="123">
        <f t="shared" si="24"/>
        <v>67.929510364524191</v>
      </c>
      <c r="P63" s="123">
        <f t="shared" si="24"/>
        <v>48.842462498705139</v>
      </c>
      <c r="Q63" s="123">
        <f t="shared" si="24"/>
        <v>52.736308995259876</v>
      </c>
      <c r="R63" s="123">
        <f t="shared" ref="R63:V63" si="25">SUM(R64:R65)</f>
        <v>54.114969714816546</v>
      </c>
      <c r="S63" s="123">
        <f t="shared" si="25"/>
        <v>50.925356128591055</v>
      </c>
      <c r="T63" s="123">
        <f t="shared" si="25"/>
        <v>48.319180003601488</v>
      </c>
      <c r="U63" s="123">
        <f t="shared" si="25"/>
        <v>44.882141544790258</v>
      </c>
      <c r="V63" s="123">
        <f t="shared" si="25"/>
        <v>40.060544603664134</v>
      </c>
      <c r="W63" s="123">
        <f t="shared" ref="W63" si="26">SUM(W64:W65)</f>
        <v>41.398466687056825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84.854358669729692</v>
      </c>
      <c r="D64" s="99">
        <v>78.709737590958838</v>
      </c>
      <c r="E64" s="99">
        <v>80.97806976088269</v>
      </c>
      <c r="F64" s="99">
        <v>75.158772228461686</v>
      </c>
      <c r="G64" s="99">
        <v>70.867386740408563</v>
      </c>
      <c r="H64" s="99">
        <v>68.305004526772009</v>
      </c>
      <c r="I64" s="99">
        <v>62.543170993118473</v>
      </c>
      <c r="J64" s="99">
        <v>66.328276854479128</v>
      </c>
      <c r="K64" s="99">
        <v>64.137493505819705</v>
      </c>
      <c r="L64" s="99">
        <v>74.089064363274645</v>
      </c>
      <c r="M64" s="99">
        <v>55.052407219211361</v>
      </c>
      <c r="N64" s="99">
        <v>61.039955754249263</v>
      </c>
      <c r="O64" s="99">
        <v>66.563852619005601</v>
      </c>
      <c r="P64" s="99">
        <v>47.868562198525694</v>
      </c>
      <c r="Q64" s="99">
        <v>51.69356098566498</v>
      </c>
      <c r="R64" s="99">
        <v>53.050049282893532</v>
      </c>
      <c r="S64" s="99">
        <v>49.929695402516401</v>
      </c>
      <c r="T64" s="99">
        <v>47.377223088705655</v>
      </c>
      <c r="U64" s="99">
        <v>44.007986599888341</v>
      </c>
      <c r="V64" s="99">
        <v>39.292762510373038</v>
      </c>
      <c r="W64" s="99">
        <v>40.598669894633566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2.0319275250209619</v>
      </c>
      <c r="D65" s="99">
        <v>1.8383576517884817</v>
      </c>
      <c r="E65" s="99">
        <v>1.8586112908871399</v>
      </c>
      <c r="F65" s="99">
        <v>1.7238472088857169</v>
      </c>
      <c r="G65" s="99">
        <v>1.5992284611749805</v>
      </c>
      <c r="H65" s="99">
        <v>1.5064973438556326</v>
      </c>
      <c r="I65" s="99">
        <v>1.3599964983035486</v>
      </c>
      <c r="J65" s="99">
        <v>1.4431835240866939</v>
      </c>
      <c r="K65" s="99">
        <v>1.3785872958452794</v>
      </c>
      <c r="L65" s="99">
        <v>1.5700596529344781</v>
      </c>
      <c r="M65" s="99">
        <v>1.1506117732971415</v>
      </c>
      <c r="N65" s="99">
        <v>1.2643367181783187</v>
      </c>
      <c r="O65" s="99">
        <v>1.3656577455185941</v>
      </c>
      <c r="P65" s="99">
        <v>0.97390030017944174</v>
      </c>
      <c r="Q65" s="99">
        <v>1.0427480095948933</v>
      </c>
      <c r="R65" s="99">
        <v>1.064920431923017</v>
      </c>
      <c r="S65" s="99">
        <v>0.99566072607465628</v>
      </c>
      <c r="T65" s="99">
        <v>0.94195691489583644</v>
      </c>
      <c r="U65" s="99">
        <v>0.87415494490191947</v>
      </c>
      <c r="V65" s="99">
        <v>0.76778209329109448</v>
      </c>
      <c r="W65" s="99">
        <v>0.79979679242325641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0.10233331603839449</v>
      </c>
      <c r="D66" s="123">
        <f t="shared" si="27"/>
        <v>3.540782945695594E-2</v>
      </c>
      <c r="E66" s="123">
        <f t="shared" si="27"/>
        <v>0.12365550318296577</v>
      </c>
      <c r="F66" s="123">
        <f t="shared" si="27"/>
        <v>5.4645833724234982E-2</v>
      </c>
      <c r="G66" s="123">
        <f t="shared" si="27"/>
        <v>0.35996883218410797</v>
      </c>
      <c r="H66" s="123">
        <f t="shared" si="27"/>
        <v>0.97461156780630676</v>
      </c>
      <c r="I66" s="123">
        <f t="shared" si="27"/>
        <v>0.27973089249165101</v>
      </c>
      <c r="J66" s="123">
        <f t="shared" si="27"/>
        <v>0.24008495095566279</v>
      </c>
      <c r="K66" s="123">
        <f t="shared" si="27"/>
        <v>6.8466084084618933E-2</v>
      </c>
      <c r="L66" s="123">
        <f t="shared" si="27"/>
        <v>0.36714208531065368</v>
      </c>
      <c r="M66" s="123">
        <f t="shared" si="27"/>
        <v>5.8624367724825939E-2</v>
      </c>
      <c r="N66" s="123">
        <f t="shared" si="27"/>
        <v>0.37439397475825015</v>
      </c>
      <c r="O66" s="123">
        <f t="shared" si="27"/>
        <v>0.58151491066356964</v>
      </c>
      <c r="P66" s="123">
        <f t="shared" si="27"/>
        <v>0.35184403728248909</v>
      </c>
      <c r="Q66" s="123">
        <f t="shared" si="27"/>
        <v>0.23320952555825902</v>
      </c>
      <c r="R66" s="123">
        <f t="shared" si="27"/>
        <v>0.36711160576484253</v>
      </c>
      <c r="S66" s="123">
        <f t="shared" si="27"/>
        <v>0.34539587202297856</v>
      </c>
      <c r="T66" s="123">
        <f t="shared" si="27"/>
        <v>0.54242433954087643</v>
      </c>
      <c r="U66" s="123">
        <f t="shared" si="27"/>
        <v>1.0994337390141735</v>
      </c>
      <c r="V66" s="123">
        <f t="shared" si="27"/>
        <v>1.8929471164368208</v>
      </c>
      <c r="W66" s="123">
        <f t="shared" si="27"/>
        <v>1.2389115945923916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0.10233331603839449</v>
      </c>
      <c r="D67" s="99">
        <f>RES_hhdet_in_tesh!D67/RES_summary!D$21</f>
        <v>3.540782945695594E-2</v>
      </c>
      <c r="E67" s="99">
        <f>RES_hhdet_in_tesh!E67/RES_summary!E$21</f>
        <v>0.12365550318296577</v>
      </c>
      <c r="F67" s="99">
        <f>RES_hhdet_in_tesh!F67/RES_summary!F$21</f>
        <v>5.4645833724234982E-2</v>
      </c>
      <c r="G67" s="99">
        <f>RES_hhdet_in_tesh!G67/RES_summary!G$21</f>
        <v>0.35996883218410797</v>
      </c>
      <c r="H67" s="99">
        <f>RES_hhdet_in_tesh!H67/RES_summary!H$21</f>
        <v>0.97461156780630676</v>
      </c>
      <c r="I67" s="99">
        <f>RES_hhdet_in_tesh!I67/RES_summary!I$21</f>
        <v>0.27973089249165101</v>
      </c>
      <c r="J67" s="99">
        <f>RES_hhdet_in_tesh!J67/RES_summary!J$21</f>
        <v>0.24008495095566279</v>
      </c>
      <c r="K67" s="99">
        <f>RES_hhdet_in_tesh!K67/RES_summary!K$21</f>
        <v>6.8466084084618933E-2</v>
      </c>
      <c r="L67" s="99">
        <f>RES_hhdet_in_tesh!L67/RES_summary!L$21</f>
        <v>0.36714208531065368</v>
      </c>
      <c r="M67" s="99">
        <f>RES_hhdet_in_tesh!M67/RES_summary!M$21</f>
        <v>5.8624367724825939E-2</v>
      </c>
      <c r="N67" s="99">
        <f>RES_hhdet_in_tesh!N67/RES_summary!N$21</f>
        <v>0.37439397475825015</v>
      </c>
      <c r="O67" s="99">
        <f>RES_hhdet_in_tesh!O67/RES_summary!O$21</f>
        <v>0.58151491066356964</v>
      </c>
      <c r="P67" s="99">
        <f>RES_hhdet_in_tesh!P67/RES_summary!P$21</f>
        <v>0.35184403728248909</v>
      </c>
      <c r="Q67" s="99">
        <f>RES_hhdet_in_tesh!Q67/RES_summary!Q$21</f>
        <v>0.23320952555825902</v>
      </c>
      <c r="R67" s="99">
        <f>RES_hhdet_in_tesh!R67/RES_summary!R$21</f>
        <v>0.36711160576484253</v>
      </c>
      <c r="S67" s="99">
        <f>RES_hhdet_in_tesh!S67/RES_summary!S$21</f>
        <v>0.34539587202297856</v>
      </c>
      <c r="T67" s="99">
        <f>RES_hhdet_in_tesh!T67/RES_summary!T$21</f>
        <v>0.54242433954087643</v>
      </c>
      <c r="U67" s="99">
        <f>RES_hhdet_in_tesh!U67/RES_summary!U$21</f>
        <v>1.0994337390141735</v>
      </c>
      <c r="V67" s="99">
        <f>RES_hhdet_in_tesh!V67/RES_summary!V$21</f>
        <v>1.8929471164368208</v>
      </c>
      <c r="W67" s="99">
        <f>RES_hhdet_in_tesh!W67/RES_summary!W$21</f>
        <v>1.2389115945923916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9.6292449081386557</v>
      </c>
      <c r="D68" s="123">
        <v>9.5673219555318756</v>
      </c>
      <c r="E68" s="123">
        <v>9.3529464189369307</v>
      </c>
      <c r="F68" s="123">
        <v>10.501521210507013</v>
      </c>
      <c r="G68" s="123">
        <v>10.62398252720209</v>
      </c>
      <c r="H68" s="123">
        <v>11.037933335108971</v>
      </c>
      <c r="I68" s="123">
        <v>10.426367240643525</v>
      </c>
      <c r="J68" s="123">
        <v>11.368575286219377</v>
      </c>
      <c r="K68" s="123">
        <v>11.747552524267714</v>
      </c>
      <c r="L68" s="123">
        <v>11.463656010364176</v>
      </c>
      <c r="M68" s="123">
        <v>10.5706999375011</v>
      </c>
      <c r="N68" s="123">
        <v>11.567945399282943</v>
      </c>
      <c r="O68" s="123">
        <v>11.515674960588992</v>
      </c>
      <c r="P68" s="123">
        <v>11.544139708067242</v>
      </c>
      <c r="Q68" s="123">
        <v>11.301568993967761</v>
      </c>
      <c r="R68" s="123">
        <v>11.906124578732245</v>
      </c>
      <c r="S68" s="123">
        <v>11.634314383104918</v>
      </c>
      <c r="T68" s="123">
        <v>11.682723280487568</v>
      </c>
      <c r="U68" s="123">
        <v>11.870208604945402</v>
      </c>
      <c r="V68" s="123">
        <v>10.488576431017341</v>
      </c>
      <c r="W68" s="123">
        <v>11.384970827892952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9.6948810156514735</v>
      </c>
      <c r="D69" s="99">
        <v>9.5368238020936928</v>
      </c>
      <c r="E69" s="99">
        <v>9.2194547282790449</v>
      </c>
      <c r="F69" s="99">
        <v>10.641291105941889</v>
      </c>
      <c r="G69" s="99">
        <v>10.619614240864141</v>
      </c>
      <c r="H69" s="99">
        <v>11.020051921278775</v>
      </c>
      <c r="I69" s="99">
        <v>10.426360665412176</v>
      </c>
      <c r="J69" s="99">
        <v>11.368562633978829</v>
      </c>
      <c r="K69" s="99">
        <v>11.747482687543222</v>
      </c>
      <c r="L69" s="99">
        <v>11.463617500832273</v>
      </c>
      <c r="M69" s="99">
        <v>10.56725364235767</v>
      </c>
      <c r="N69" s="99">
        <v>11.5777256274538</v>
      </c>
      <c r="O69" s="99">
        <v>11.534502520688415</v>
      </c>
      <c r="P69" s="99">
        <v>11.512978554300759</v>
      </c>
      <c r="Q69" s="99">
        <v>11.242690924828477</v>
      </c>
      <c r="R69" s="99">
        <v>11.906044880166757</v>
      </c>
      <c r="S69" s="99">
        <v>11.634275402644112</v>
      </c>
      <c r="T69" s="99">
        <v>11.682688387723511</v>
      </c>
      <c r="U69" s="99">
        <v>11.871824798334698</v>
      </c>
      <c r="V69" s="99">
        <v>10.432967040295296</v>
      </c>
      <c r="W69" s="99">
        <v>11.417182989732535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9.6966253510953084</v>
      </c>
      <c r="D70" s="99">
        <v>9.5389647861281066</v>
      </c>
      <c r="E70" s="99">
        <v>9.2230079832259815</v>
      </c>
      <c r="F70" s="99">
        <v>10.645248181448093</v>
      </c>
      <c r="G70" s="99">
        <v>10.622217290659167</v>
      </c>
      <c r="H70" s="99">
        <v>11.024419124822016</v>
      </c>
      <c r="I70" s="99">
        <v>10.434801947418505</v>
      </c>
      <c r="J70" s="99">
        <v>11.379656507791278</v>
      </c>
      <c r="K70" s="99">
        <v>11.769941977170777</v>
      </c>
      <c r="L70" s="99">
        <v>11.484541894788016</v>
      </c>
      <c r="M70" s="99">
        <v>10.583854185123984</v>
      </c>
      <c r="N70" s="99">
        <v>11.591454043621644</v>
      </c>
      <c r="O70" s="99">
        <v>11.54883636428808</v>
      </c>
      <c r="P70" s="99">
        <v>11.533027935727874</v>
      </c>
      <c r="Q70" s="99">
        <v>11.270323425349856</v>
      </c>
      <c r="R70" s="99">
        <v>11.933208379417202</v>
      </c>
      <c r="S70" s="99">
        <v>11.655083867077163</v>
      </c>
      <c r="T70" s="99">
        <v>11.699155109891349</v>
      </c>
      <c r="U70" s="99">
        <v>11.881520210550173</v>
      </c>
      <c r="V70" s="99">
        <v>10.430715889395158</v>
      </c>
      <c r="W70" s="99">
        <v>11.427217597360963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4.1048306584550476</v>
      </c>
      <c r="D71" s="102">
        <v>4.1301414987243499</v>
      </c>
      <c r="E71" s="102">
        <v>4.0613197383296651</v>
      </c>
      <c r="F71" s="102">
        <v>4.4074919787868749</v>
      </c>
      <c r="G71" s="102">
        <v>4.4896096973605717</v>
      </c>
      <c r="H71" s="102">
        <v>4.7274177276112308</v>
      </c>
      <c r="I71" s="102">
        <v>4.7203530600984731</v>
      </c>
      <c r="J71" s="102">
        <v>4.6001531237770559</v>
      </c>
      <c r="K71" s="102">
        <v>4.8844766480715522</v>
      </c>
      <c r="L71" s="102">
        <v>4.7910606008999723</v>
      </c>
      <c r="M71" s="102">
        <v>4.2939646077051377</v>
      </c>
      <c r="N71" s="102">
        <v>4.8079043248352962</v>
      </c>
      <c r="O71" s="102">
        <v>4.0577802464140769</v>
      </c>
      <c r="P71" s="102">
        <v>3.8414882152284231</v>
      </c>
      <c r="Q71" s="102">
        <v>4.0455517421146938</v>
      </c>
      <c r="R71" s="102">
        <v>5.1564566961033016</v>
      </c>
      <c r="S71" s="102">
        <v>5.2920453362154198</v>
      </c>
      <c r="T71" s="102">
        <v>5.010249152716046</v>
      </c>
      <c r="U71" s="102">
        <v>5.1711067803364648</v>
      </c>
      <c r="V71" s="102">
        <v>3.9627521802678687</v>
      </c>
      <c r="W71" s="102">
        <v>4.654969981094303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5.5917946926402617</v>
      </c>
      <c r="D72" s="105">
        <v>5.4088232874037594</v>
      </c>
      <c r="E72" s="105">
        <v>5.1616882448963164</v>
      </c>
      <c r="F72" s="105">
        <v>6.2377562026612186</v>
      </c>
      <c r="G72" s="105">
        <v>6.1326075932985944</v>
      </c>
      <c r="H72" s="105">
        <v>6.2970013972107832</v>
      </c>
      <c r="I72" s="105">
        <v>5.7144488873200334</v>
      </c>
      <c r="J72" s="105">
        <v>6.7795033840142214</v>
      </c>
      <c r="K72" s="105">
        <v>6.8854653290992252</v>
      </c>
      <c r="L72" s="105">
        <v>6.6934812938880448</v>
      </c>
      <c r="M72" s="105">
        <v>6.2898895774188475</v>
      </c>
      <c r="N72" s="105">
        <v>6.7835497187863458</v>
      </c>
      <c r="O72" s="105">
        <v>7.4910561178740016</v>
      </c>
      <c r="P72" s="105">
        <v>7.6915397204994491</v>
      </c>
      <c r="Q72" s="105">
        <v>7.2247716832351623</v>
      </c>
      <c r="R72" s="105">
        <v>6.7767516833139014</v>
      </c>
      <c r="S72" s="105">
        <v>6.3630385308617425</v>
      </c>
      <c r="T72" s="105">
        <v>6.6889059571753018</v>
      </c>
      <c r="U72" s="105">
        <v>6.7104134302137091</v>
      </c>
      <c r="V72" s="105">
        <v>6.4679637091272895</v>
      </c>
      <c r="W72" s="105">
        <v>6.7722476162666627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9.5512077641701296</v>
      </c>
      <c r="D73" s="102">
        <v>9.6267729234068167</v>
      </c>
      <c r="E73" s="102">
        <v>9.7383192248361734</v>
      </c>
      <c r="F73" s="102">
        <v>10.211862441439328</v>
      </c>
      <c r="G73" s="102">
        <v>10.630850933213932</v>
      </c>
      <c r="H73" s="102">
        <v>11.111896709031555</v>
      </c>
      <c r="I73" s="102">
        <v>0</v>
      </c>
      <c r="J73" s="102">
        <v>0</v>
      </c>
      <c r="K73" s="102">
        <v>0</v>
      </c>
      <c r="L73" s="102">
        <v>11.046957732245792</v>
      </c>
      <c r="M73" s="102">
        <v>10.862695231855696</v>
      </c>
      <c r="N73" s="102">
        <v>11.373691612668232</v>
      </c>
      <c r="O73" s="102">
        <v>11.348845237627662</v>
      </c>
      <c r="P73" s="102">
        <v>11.713508097170322</v>
      </c>
      <c r="Q73" s="102">
        <v>11.577862256924499</v>
      </c>
      <c r="R73" s="102">
        <v>0</v>
      </c>
      <c r="S73" s="102">
        <v>11.659178700403674</v>
      </c>
      <c r="T73" s="102">
        <v>11.690581606722093</v>
      </c>
      <c r="U73" s="102">
        <v>11.689463184075883</v>
      </c>
      <c r="V73" s="102">
        <v>10.926543882548318</v>
      </c>
      <c r="W73" s="102">
        <v>10.882422771067867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9.5529195313065038</v>
      </c>
      <c r="D74" s="105">
        <v>9.6287275476818746</v>
      </c>
      <c r="E74" s="105">
        <v>9.7421164126013871</v>
      </c>
      <c r="F74" s="105">
        <v>10.214231610817997</v>
      </c>
      <c r="G74" s="105">
        <v>10.631032054312085</v>
      </c>
      <c r="H74" s="105">
        <v>11.111566723247272</v>
      </c>
      <c r="I74" s="105">
        <v>0</v>
      </c>
      <c r="J74" s="105">
        <v>0</v>
      </c>
      <c r="K74" s="105">
        <v>0</v>
      </c>
      <c r="L74" s="105">
        <v>0</v>
      </c>
      <c r="M74" s="105">
        <v>10.871709540703186</v>
      </c>
      <c r="N74" s="105">
        <v>11.37577009436836</v>
      </c>
      <c r="O74" s="105">
        <v>11.348964564296415</v>
      </c>
      <c r="P74" s="105">
        <v>11.719694810285379</v>
      </c>
      <c r="Q74" s="105">
        <v>11.594418366942323</v>
      </c>
      <c r="R74" s="105">
        <v>0</v>
      </c>
      <c r="S74" s="105">
        <v>0</v>
      </c>
      <c r="T74" s="105">
        <v>11.702536481379783</v>
      </c>
      <c r="U74" s="105">
        <v>11.690315063183949</v>
      </c>
      <c r="V74" s="105">
        <v>10.917475769205817</v>
      </c>
      <c r="W74" s="105">
        <v>10.87509418374426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4.0439567347152643</v>
      </c>
      <c r="D75" s="99">
        <v>4.1691115712657307</v>
      </c>
      <c r="E75" s="99">
        <v>4.2907850078028886</v>
      </c>
      <c r="F75" s="99">
        <v>4.2283442082109008</v>
      </c>
      <c r="G75" s="99">
        <v>4.4932873361659178</v>
      </c>
      <c r="H75" s="99">
        <v>4.765005405299835</v>
      </c>
      <c r="I75" s="99">
        <v>0</v>
      </c>
      <c r="J75" s="99">
        <v>0</v>
      </c>
      <c r="K75" s="99">
        <v>0</v>
      </c>
      <c r="L75" s="99">
        <v>0</v>
      </c>
      <c r="M75" s="99">
        <v>4.4129319235712146</v>
      </c>
      <c r="N75" s="99">
        <v>4.7169477142634966</v>
      </c>
      <c r="O75" s="99">
        <v>3.9859975929708016</v>
      </c>
      <c r="P75" s="99">
        <v>3.9060701664569994</v>
      </c>
      <c r="Q75" s="99">
        <v>4.1662034388942786</v>
      </c>
      <c r="R75" s="99">
        <v>0</v>
      </c>
      <c r="S75" s="99">
        <v>0</v>
      </c>
      <c r="T75" s="99">
        <v>5.0121409564793229</v>
      </c>
      <c r="U75" s="99">
        <v>5.0868696809154725</v>
      </c>
      <c r="V75" s="99">
        <v>4.1513295542541648</v>
      </c>
      <c r="W75" s="99">
        <v>4.424655476624654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5.5089627965912404</v>
      </c>
      <c r="D76" s="99">
        <v>5.4596159764161438</v>
      </c>
      <c r="E76" s="99">
        <v>5.4513314047984975</v>
      </c>
      <c r="F76" s="99">
        <v>5.985887402607097</v>
      </c>
      <c r="G76" s="99">
        <v>6.1377447181461671</v>
      </c>
      <c r="H76" s="99">
        <v>6.3465613179474367</v>
      </c>
      <c r="I76" s="99">
        <v>0</v>
      </c>
      <c r="J76" s="99">
        <v>0</v>
      </c>
      <c r="K76" s="99">
        <v>0</v>
      </c>
      <c r="L76" s="99">
        <v>0</v>
      </c>
      <c r="M76" s="99">
        <v>6.4587776171319744</v>
      </c>
      <c r="N76" s="99">
        <v>6.658822380104862</v>
      </c>
      <c r="O76" s="99">
        <v>7.3629669713256103</v>
      </c>
      <c r="P76" s="99">
        <v>7.813624643828379</v>
      </c>
      <c r="Q76" s="99">
        <v>7.4282149280480461</v>
      </c>
      <c r="R76" s="99">
        <v>0</v>
      </c>
      <c r="S76" s="99">
        <v>0</v>
      </c>
      <c r="T76" s="99">
        <v>6.6903955249004605</v>
      </c>
      <c r="U76" s="99">
        <v>6.6034453822684771</v>
      </c>
      <c r="V76" s="99">
        <v>6.766146214951652</v>
      </c>
      <c r="W76" s="99">
        <v>6.4504387071196039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1.8515080315889305</v>
      </c>
      <c r="D77" s="123">
        <v>1.8144335841524797</v>
      </c>
      <c r="E77" s="123">
        <v>1.9441370359321821</v>
      </c>
      <c r="F77" s="123">
        <v>2.0072690208149706</v>
      </c>
      <c r="G77" s="123">
        <v>2.0698368255118815</v>
      </c>
      <c r="H77" s="123">
        <v>2.0387954859329929</v>
      </c>
      <c r="I77" s="123">
        <v>2.0179629868018383</v>
      </c>
      <c r="J77" s="123">
        <v>1.6783554032411494</v>
      </c>
      <c r="K77" s="123">
        <v>1.800117617389362</v>
      </c>
      <c r="L77" s="123">
        <v>1.8175233544833862</v>
      </c>
      <c r="M77" s="123">
        <v>1.6810586055546635</v>
      </c>
      <c r="N77" s="123">
        <v>1.7963962202669621</v>
      </c>
      <c r="O77" s="123">
        <v>1.8042937388725884</v>
      </c>
      <c r="P77" s="123">
        <v>1.8224485384108553</v>
      </c>
      <c r="Q77" s="123">
        <v>1.9114544334848258</v>
      </c>
      <c r="R77" s="123">
        <v>1.9545963280917358</v>
      </c>
      <c r="S77" s="123">
        <v>1.9374608025532982</v>
      </c>
      <c r="T77" s="123">
        <v>1.9237995954983294</v>
      </c>
      <c r="U77" s="123">
        <v>1.8825121774346609</v>
      </c>
      <c r="V77" s="123">
        <v>2.0110217814050215</v>
      </c>
      <c r="W77" s="123">
        <v>2.0099468150276487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1.8675878415799505</v>
      </c>
      <c r="D78" s="99">
        <v>1.8183794345154665</v>
      </c>
      <c r="E78" s="99">
        <v>1.895035648415619</v>
      </c>
      <c r="F78" s="99">
        <v>2.0391234954893354</v>
      </c>
      <c r="G78" s="99">
        <v>2.0510674473773811</v>
      </c>
      <c r="H78" s="99">
        <v>2.0740348266900308</v>
      </c>
      <c r="I78" s="99">
        <v>2.0742457283741418</v>
      </c>
      <c r="J78" s="99">
        <v>1.6225580433030995</v>
      </c>
      <c r="K78" s="99">
        <v>1.8061435967718653</v>
      </c>
      <c r="L78" s="99">
        <v>1.840367115530491</v>
      </c>
      <c r="M78" s="99">
        <v>1.6681986891987608</v>
      </c>
      <c r="N78" s="99">
        <v>1.8139159925235764</v>
      </c>
      <c r="O78" s="99">
        <v>1.8107184512736925</v>
      </c>
      <c r="P78" s="99">
        <v>1.8229954035331992</v>
      </c>
      <c r="Q78" s="99">
        <v>1.8889985810927437</v>
      </c>
      <c r="R78" s="99">
        <v>2.0157158652080285</v>
      </c>
      <c r="S78" s="99">
        <v>1.9562618076812539</v>
      </c>
      <c r="T78" s="99">
        <v>1.8988865195610174</v>
      </c>
      <c r="U78" s="99">
        <v>1.8183252449517964</v>
      </c>
      <c r="V78" s="99">
        <v>2.0177062349940651</v>
      </c>
      <c r="W78" s="99">
        <v>2.0108282265670385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1.8460783678445283</v>
      </c>
      <c r="D79" s="110">
        <v>1.8127342555230728</v>
      </c>
      <c r="E79" s="110">
        <v>1.9689078306847105</v>
      </c>
      <c r="F79" s="110">
        <v>1.9902304018833701</v>
      </c>
      <c r="G79" s="110">
        <v>2.080582083929579</v>
      </c>
      <c r="H79" s="110">
        <v>2.0161173858969295</v>
      </c>
      <c r="I79" s="110">
        <v>1.9787359083909939</v>
      </c>
      <c r="J79" s="110">
        <v>1.7332284707368637</v>
      </c>
      <c r="K79" s="110">
        <v>1.7958801916679772</v>
      </c>
      <c r="L79" s="110">
        <v>1.7933763492979751</v>
      </c>
      <c r="M79" s="110">
        <v>1.6910933974928164</v>
      </c>
      <c r="N79" s="110">
        <v>1.7799880275995399</v>
      </c>
      <c r="O79" s="110">
        <v>1.7986481569145258</v>
      </c>
      <c r="P79" s="110">
        <v>1.8221070593259525</v>
      </c>
      <c r="Q79" s="110">
        <v>1.9207875325793753</v>
      </c>
      <c r="R79" s="110">
        <v>1.9194832959521295</v>
      </c>
      <c r="S79" s="110">
        <v>1.9304225545432963</v>
      </c>
      <c r="T79" s="110">
        <v>1.9329347979516269</v>
      </c>
      <c r="U79" s="110">
        <v>1.9065487845948228</v>
      </c>
      <c r="V79" s="110">
        <v>2.0072178750127532</v>
      </c>
      <c r="W79" s="110">
        <v>2.009462000819664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101.18059347819525</v>
      </c>
      <c r="D81" s="118">
        <f t="shared" si="28"/>
        <v>84.81347000740071</v>
      </c>
      <c r="E81" s="118">
        <f t="shared" si="28"/>
        <v>96.075378635830532</v>
      </c>
      <c r="F81" s="118">
        <f t="shared" si="28"/>
        <v>88.91805978554595</v>
      </c>
      <c r="G81" s="118">
        <f t="shared" si="28"/>
        <v>79.292228680866245</v>
      </c>
      <c r="H81" s="118">
        <f t="shared" si="28"/>
        <v>69.845271519365809</v>
      </c>
      <c r="I81" s="118">
        <f t="shared" si="28"/>
        <v>85.578963728656163</v>
      </c>
      <c r="J81" s="118">
        <f t="shared" si="28"/>
        <v>83.207093520809195</v>
      </c>
      <c r="K81" s="118">
        <f t="shared" si="28"/>
        <v>77.543865363497318</v>
      </c>
      <c r="L81" s="118">
        <f t="shared" si="28"/>
        <v>95.718581494289964</v>
      </c>
      <c r="M81" s="118">
        <f t="shared" si="28"/>
        <v>69.324717758321199</v>
      </c>
      <c r="N81" s="118">
        <f t="shared" si="28"/>
        <v>76.200171075456225</v>
      </c>
      <c r="O81" s="118">
        <f t="shared" si="28"/>
        <v>83.123102678202741</v>
      </c>
      <c r="P81" s="118">
        <f t="shared" si="28"/>
        <v>61.906941916034661</v>
      </c>
      <c r="Q81" s="118">
        <f t="shared" si="28"/>
        <v>67.246991506135274</v>
      </c>
      <c r="R81" s="118">
        <f t="shared" ref="R81:V81" si="29">R82+R85+R87+R100</f>
        <v>70.354152502419254</v>
      </c>
      <c r="S81" s="118">
        <f t="shared" si="29"/>
        <v>64.66202260958751</v>
      </c>
      <c r="T81" s="118">
        <f t="shared" si="29"/>
        <v>61.471912147310775</v>
      </c>
      <c r="U81" s="118">
        <f t="shared" si="29"/>
        <v>59.259244970736027</v>
      </c>
      <c r="V81" s="118">
        <f t="shared" si="29"/>
        <v>53.006400154586018</v>
      </c>
      <c r="W81" s="118">
        <f t="shared" ref="W81" si="30">W82+W85+W87+W100</f>
        <v>56.635421932918462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89.683505039169873</v>
      </c>
      <c r="D82" s="123">
        <f t="shared" si="31"/>
        <v>73.349635863605712</v>
      </c>
      <c r="E82" s="123">
        <f t="shared" si="31"/>
        <v>84.305167145862427</v>
      </c>
      <c r="F82" s="123">
        <f t="shared" si="31"/>
        <v>76.668210841433933</v>
      </c>
      <c r="G82" s="123">
        <f t="shared" si="31"/>
        <v>66.25622593539444</v>
      </c>
      <c r="H82" s="123">
        <f t="shared" si="31"/>
        <v>55.746870682300631</v>
      </c>
      <c r="I82" s="123">
        <f t="shared" si="31"/>
        <v>71.971732640749977</v>
      </c>
      <c r="J82" s="123">
        <f t="shared" si="31"/>
        <v>70.493236122689893</v>
      </c>
      <c r="K82" s="123">
        <f t="shared" si="31"/>
        <v>64.402769054699675</v>
      </c>
      <c r="L82" s="123">
        <f t="shared" si="31"/>
        <v>82.472296473323723</v>
      </c>
      <c r="M82" s="123">
        <f t="shared" si="31"/>
        <v>56.656830134922558</v>
      </c>
      <c r="N82" s="123">
        <f t="shared" si="31"/>
        <v>62.686478897116579</v>
      </c>
      <c r="O82" s="123">
        <f t="shared" si="31"/>
        <v>69.410187196213499</v>
      </c>
      <c r="P82" s="123">
        <f t="shared" si="31"/>
        <v>47.9668567954594</v>
      </c>
      <c r="Q82" s="123">
        <f t="shared" si="31"/>
        <v>53.560916169648706</v>
      </c>
      <c r="R82" s="123">
        <f t="shared" ref="R82:V82" si="32">SUM(R83:R84)</f>
        <v>56.342787956702239</v>
      </c>
      <c r="S82" s="123">
        <f t="shared" si="32"/>
        <v>50.713074422733058</v>
      </c>
      <c r="T82" s="123">
        <f t="shared" si="32"/>
        <v>47.324304431320066</v>
      </c>
      <c r="U82" s="123">
        <f t="shared" si="32"/>
        <v>44.550781418561023</v>
      </c>
      <c r="V82" s="123">
        <f t="shared" si="32"/>
        <v>38.193267721520442</v>
      </c>
      <c r="W82" s="123">
        <f t="shared" ref="W82" si="33">SUM(W83:W84)</f>
        <v>42.489889394509618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88.832628474911431</v>
      </c>
      <c r="D83" s="99">
        <v>72.670712193368786</v>
      </c>
      <c r="E83" s="99">
        <v>83.538218383724413</v>
      </c>
      <c r="F83" s="99">
        <v>75.97121822903901</v>
      </c>
      <c r="G83" s="99">
        <v>65.663507871535771</v>
      </c>
      <c r="H83" s="99">
        <v>55.259362724461745</v>
      </c>
      <c r="I83" s="99">
        <v>71.351122744946451</v>
      </c>
      <c r="J83" s="99">
        <v>69.885007498725429</v>
      </c>
      <c r="K83" s="99">
        <v>63.85377347601942</v>
      </c>
      <c r="L83" s="99">
        <v>81.779087311913997</v>
      </c>
      <c r="M83" s="99">
        <v>56.18709926438251</v>
      </c>
      <c r="N83" s="99">
        <v>62.17137009626078</v>
      </c>
      <c r="O83" s="99">
        <v>68.845201970070661</v>
      </c>
      <c r="P83" s="99">
        <v>47.579647894761997</v>
      </c>
      <c r="Q83" s="99">
        <v>53.132208964444423</v>
      </c>
      <c r="R83" s="99">
        <v>55.893984257837829</v>
      </c>
      <c r="S83" s="99">
        <v>50.311762572943977</v>
      </c>
      <c r="T83" s="99">
        <v>46.950912042523314</v>
      </c>
      <c r="U83" s="99">
        <v>44.199597015195444</v>
      </c>
      <c r="V83" s="99">
        <v>37.897063687710855</v>
      </c>
      <c r="W83" s="99">
        <v>42.157685587865991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0.85087656425844449</v>
      </c>
      <c r="D84" s="99">
        <v>0.67892367023692712</v>
      </c>
      <c r="E84" s="99">
        <v>0.76694876213800922</v>
      </c>
      <c r="F84" s="99">
        <v>0.69699261239492494</v>
      </c>
      <c r="G84" s="99">
        <v>0.59271806385867565</v>
      </c>
      <c r="H84" s="99">
        <v>0.48750795783888806</v>
      </c>
      <c r="I84" s="99">
        <v>0.62060989580352888</v>
      </c>
      <c r="J84" s="99">
        <v>0.60822862396446986</v>
      </c>
      <c r="K84" s="99">
        <v>0.54899557868026228</v>
      </c>
      <c r="L84" s="99">
        <v>0.69320916140972577</v>
      </c>
      <c r="M84" s="99">
        <v>0.46973087054004947</v>
      </c>
      <c r="N84" s="99">
        <v>0.5151088008557998</v>
      </c>
      <c r="O84" s="99">
        <v>0.56498522614284064</v>
      </c>
      <c r="P84" s="99">
        <v>0.38720890069740183</v>
      </c>
      <c r="Q84" s="99">
        <v>0.42870720520428574</v>
      </c>
      <c r="R84" s="99">
        <v>0.44880369886441224</v>
      </c>
      <c r="S84" s="99">
        <v>0.40131184978908124</v>
      </c>
      <c r="T84" s="99">
        <v>0.37339238879675146</v>
      </c>
      <c r="U84" s="99">
        <v>0.35118440336557666</v>
      </c>
      <c r="V84" s="99">
        <v>0.29620403380958732</v>
      </c>
      <c r="W84" s="99">
        <v>0.33220380664362825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0.10201344210527703</v>
      </c>
      <c r="D85" s="123">
        <f t="shared" si="34"/>
        <v>3.5300940477361549E-2</v>
      </c>
      <c r="E85" s="123">
        <f t="shared" si="34"/>
        <v>0.12285543163109902</v>
      </c>
      <c r="F85" s="123">
        <f t="shared" si="34"/>
        <v>5.5054426133939918E-2</v>
      </c>
      <c r="G85" s="123">
        <f t="shared" si="34"/>
        <v>0.35964754839090629</v>
      </c>
      <c r="H85" s="123">
        <f t="shared" si="34"/>
        <v>0.97491642182235461</v>
      </c>
      <c r="I85" s="123">
        <f t="shared" si="34"/>
        <v>0.27973148849921764</v>
      </c>
      <c r="J85" s="123">
        <f t="shared" si="34"/>
        <v>0.2400851191738213</v>
      </c>
      <c r="K85" s="123">
        <f t="shared" si="34"/>
        <v>6.8185130341441469E-2</v>
      </c>
      <c r="L85" s="123">
        <f t="shared" si="34"/>
        <v>0.36679679374511182</v>
      </c>
      <c r="M85" s="123">
        <f t="shared" si="34"/>
        <v>5.9178256332561262E-2</v>
      </c>
      <c r="N85" s="123">
        <f t="shared" si="34"/>
        <v>0.37487498483575105</v>
      </c>
      <c r="O85" s="123">
        <f t="shared" si="34"/>
        <v>0.58213242519674269</v>
      </c>
      <c r="P85" s="123">
        <f t="shared" si="34"/>
        <v>0.35118838909963346</v>
      </c>
      <c r="Q85" s="123">
        <f t="shared" si="34"/>
        <v>0.23350221054001574</v>
      </c>
      <c r="R85" s="123">
        <f t="shared" si="34"/>
        <v>0.36742083716741891</v>
      </c>
      <c r="S85" s="123">
        <f t="shared" si="34"/>
        <v>0.34538777755873068</v>
      </c>
      <c r="T85" s="123">
        <f t="shared" si="34"/>
        <v>0.54168914153541781</v>
      </c>
      <c r="U85" s="123">
        <f t="shared" si="34"/>
        <v>1.0991351763323545</v>
      </c>
      <c r="V85" s="123">
        <f t="shared" si="34"/>
        <v>1.8927723027397958</v>
      </c>
      <c r="W85" s="123">
        <f t="shared" si="34"/>
        <v>1.2390113531219991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0.10201344210527703</v>
      </c>
      <c r="D86" s="99">
        <f>RES_hhdet_in_tesh!D86/RES_summary!D$21</f>
        <v>3.5300940477361549E-2</v>
      </c>
      <c r="E86" s="99">
        <f>RES_hhdet_in_tesh!E86/RES_summary!E$21</f>
        <v>0.12285543163109902</v>
      </c>
      <c r="F86" s="99">
        <f>RES_hhdet_in_tesh!F86/RES_summary!F$21</f>
        <v>5.5054426133939918E-2</v>
      </c>
      <c r="G86" s="99">
        <f>RES_hhdet_in_tesh!G86/RES_summary!G$21</f>
        <v>0.35964754839090629</v>
      </c>
      <c r="H86" s="99">
        <f>RES_hhdet_in_tesh!H86/RES_summary!H$21</f>
        <v>0.97491642182235461</v>
      </c>
      <c r="I86" s="99">
        <f>RES_hhdet_in_tesh!I86/RES_summary!I$21</f>
        <v>0.27973148849921764</v>
      </c>
      <c r="J86" s="99">
        <f>RES_hhdet_in_tesh!J86/RES_summary!J$21</f>
        <v>0.2400851191738213</v>
      </c>
      <c r="K86" s="99">
        <f>RES_hhdet_in_tesh!K86/RES_summary!K$21</f>
        <v>6.8185130341441469E-2</v>
      </c>
      <c r="L86" s="99">
        <f>RES_hhdet_in_tesh!L86/RES_summary!L$21</f>
        <v>0.36679679374511182</v>
      </c>
      <c r="M86" s="99">
        <f>RES_hhdet_in_tesh!M86/RES_summary!M$21</f>
        <v>5.9178256332561262E-2</v>
      </c>
      <c r="N86" s="99">
        <f>RES_hhdet_in_tesh!N86/RES_summary!N$21</f>
        <v>0.37487498483575105</v>
      </c>
      <c r="O86" s="99">
        <f>RES_hhdet_in_tesh!O86/RES_summary!O$21</f>
        <v>0.58213242519674269</v>
      </c>
      <c r="P86" s="99">
        <f>RES_hhdet_in_tesh!P86/RES_summary!P$21</f>
        <v>0.35118838909963346</v>
      </c>
      <c r="Q86" s="99">
        <f>RES_hhdet_in_tesh!Q86/RES_summary!Q$21</f>
        <v>0.23350221054001574</v>
      </c>
      <c r="R86" s="99">
        <f>RES_hhdet_in_tesh!R86/RES_summary!R$21</f>
        <v>0.36742083716741891</v>
      </c>
      <c r="S86" s="99">
        <f>RES_hhdet_in_tesh!S86/RES_summary!S$21</f>
        <v>0.34538777755873068</v>
      </c>
      <c r="T86" s="99">
        <f>RES_hhdet_in_tesh!T86/RES_summary!T$21</f>
        <v>0.54168914153541781</v>
      </c>
      <c r="U86" s="99">
        <f>RES_hhdet_in_tesh!U86/RES_summary!U$21</f>
        <v>1.0991351763323545</v>
      </c>
      <c r="V86" s="99">
        <f>RES_hhdet_in_tesh!V86/RES_summary!V$21</f>
        <v>1.8927723027397958</v>
      </c>
      <c r="W86" s="99">
        <f>RES_hhdet_in_tesh!W86/RES_summary!W$21</f>
        <v>1.2390113531219991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9.5509875196808043</v>
      </c>
      <c r="D87" s="123">
        <v>9.6167099581996585</v>
      </c>
      <c r="E87" s="123">
        <v>9.6767661769590347</v>
      </c>
      <c r="F87" s="123">
        <v>10.204232732025201</v>
      </c>
      <c r="G87" s="123">
        <v>10.602398471837017</v>
      </c>
      <c r="H87" s="123">
        <v>11.105343950490919</v>
      </c>
      <c r="I87" s="123">
        <v>11.345945034607468</v>
      </c>
      <c r="J87" s="123">
        <v>10.742436349430895</v>
      </c>
      <c r="K87" s="123">
        <v>11.273888851454419</v>
      </c>
      <c r="L87" s="123">
        <v>11.088207045822781</v>
      </c>
      <c r="M87" s="123">
        <v>10.912813488015637</v>
      </c>
      <c r="N87" s="123">
        <v>11.359132879912293</v>
      </c>
      <c r="O87" s="123">
        <v>11.334918192568168</v>
      </c>
      <c r="P87" s="123">
        <v>11.759230022898686</v>
      </c>
      <c r="Q87" s="123">
        <v>11.537496641449913</v>
      </c>
      <c r="R87" s="123">
        <v>11.720358695960273</v>
      </c>
      <c r="S87" s="123">
        <v>11.67235608397819</v>
      </c>
      <c r="T87" s="123">
        <v>11.673523698971957</v>
      </c>
      <c r="U87" s="123">
        <v>11.696921537075033</v>
      </c>
      <c r="V87" s="123">
        <v>10.916900603761427</v>
      </c>
      <c r="W87" s="123">
        <v>10.897038195321773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9.8916981893665348</v>
      </c>
      <c r="D88" s="99">
        <v>8.5271261974395784</v>
      </c>
      <c r="E88" s="99">
        <v>9.2856918971197526</v>
      </c>
      <c r="F88" s="99">
        <v>10.4401199259715</v>
      </c>
      <c r="G88" s="99">
        <v>9.4415937827606502</v>
      </c>
      <c r="H88" s="99">
        <v>8.7613930046082746</v>
      </c>
      <c r="I88" s="99">
        <v>12.257772420320487</v>
      </c>
      <c r="J88" s="99">
        <v>10.819237787643086</v>
      </c>
      <c r="K88" s="99">
        <v>10.971031196353543</v>
      </c>
      <c r="L88" s="99">
        <v>12.285810803230639</v>
      </c>
      <c r="M88" s="99">
        <v>10.712873121790166</v>
      </c>
      <c r="N88" s="99">
        <v>11.546293231034143</v>
      </c>
      <c r="O88" s="99">
        <v>11.793547869982143</v>
      </c>
      <c r="P88" s="99">
        <v>11.276026186244476</v>
      </c>
      <c r="Q88" s="99">
        <v>10.903507107086897</v>
      </c>
      <c r="R88" s="99">
        <v>11.189856813218901</v>
      </c>
      <c r="S88" s="99">
        <v>11.695279120848577</v>
      </c>
      <c r="T88" s="99">
        <v>12.592288303399885</v>
      </c>
      <c r="U88" s="99">
        <v>12.252321796208015</v>
      </c>
      <c r="V88" s="99">
        <v>10.952097869248245</v>
      </c>
      <c r="W88" s="99">
        <v>10.934284484640978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10.847972157924472</v>
      </c>
      <c r="K89" s="99">
        <v>10.999188751713655</v>
      </c>
      <c r="L89" s="99">
        <v>12.307423169534246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11.187329849191018</v>
      </c>
      <c r="S89" s="99">
        <v>11.6955023394121</v>
      </c>
      <c r="T89" s="99">
        <v>12.588893007320999</v>
      </c>
      <c r="U89" s="99">
        <v>0</v>
      </c>
      <c r="V89" s="99">
        <v>0</v>
      </c>
      <c r="W89" s="99">
        <v>10.90739223639876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4.3665621125276548</v>
      </c>
      <c r="K90" s="102">
        <v>4.5259171451342377</v>
      </c>
      <c r="L90" s="102">
        <v>5.1358914171031387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4.8301256723849813</v>
      </c>
      <c r="S90" s="102">
        <v>5.3083985961436175</v>
      </c>
      <c r="T90" s="102">
        <v>5.3910176931457681</v>
      </c>
      <c r="U90" s="102">
        <v>0</v>
      </c>
      <c r="V90" s="102">
        <v>0</v>
      </c>
      <c r="W90" s="102">
        <v>4.4453794190154872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6.4814100453968164</v>
      </c>
      <c r="K91" s="105">
        <v>6.4732716065794165</v>
      </c>
      <c r="L91" s="105">
        <v>7.1715317524311066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6.3572041768060368</v>
      </c>
      <c r="S91" s="105">
        <v>6.3871037432684812</v>
      </c>
      <c r="T91" s="105">
        <v>7.1978753141752323</v>
      </c>
      <c r="U91" s="105">
        <v>0</v>
      </c>
      <c r="V91" s="105">
        <v>0</v>
      </c>
      <c r="W91" s="105">
        <v>6.4620128173832745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9.5376227904298734</v>
      </c>
      <c r="D92" s="102">
        <v>9.5791824321957222</v>
      </c>
      <c r="E92" s="102">
        <v>9.4597924693316173</v>
      </c>
      <c r="F92" s="102">
        <v>10.182191143875007</v>
      </c>
      <c r="G92" s="102">
        <v>10.547921574143905</v>
      </c>
      <c r="H92" s="102">
        <v>11.28779743840872</v>
      </c>
      <c r="I92" s="102">
        <v>11.332159602516944</v>
      </c>
      <c r="J92" s="102">
        <v>10.589346754062554</v>
      </c>
      <c r="K92" s="102">
        <v>11.456865134606421</v>
      </c>
      <c r="L92" s="102">
        <v>11.294158117291811</v>
      </c>
      <c r="M92" s="102">
        <v>11.184078611187951</v>
      </c>
      <c r="N92" s="102">
        <v>11.25875623350932</v>
      </c>
      <c r="O92" s="102">
        <v>11.197629242676969</v>
      </c>
      <c r="P92" s="102">
        <v>12.134152577375524</v>
      </c>
      <c r="Q92" s="102">
        <v>11.113447685375618</v>
      </c>
      <c r="R92" s="102">
        <v>12.176394805402117</v>
      </c>
      <c r="S92" s="102">
        <v>11.749650527964295</v>
      </c>
      <c r="T92" s="102">
        <v>11.309904986093626</v>
      </c>
      <c r="U92" s="102">
        <v>11.648709633532196</v>
      </c>
      <c r="V92" s="102">
        <v>10.838532178705155</v>
      </c>
      <c r="W92" s="102">
        <v>11.068091950252123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9.4622091971301785</v>
      </c>
      <c r="F93" s="105">
        <v>0</v>
      </c>
      <c r="G93" s="105">
        <v>10.550864098836879</v>
      </c>
      <c r="H93" s="105">
        <v>11.292643677081152</v>
      </c>
      <c r="I93" s="105">
        <v>11.339377771479588</v>
      </c>
      <c r="J93" s="105">
        <v>10.598382918150564</v>
      </c>
      <c r="K93" s="105">
        <v>11.475234636776335</v>
      </c>
      <c r="L93" s="105">
        <v>11.309105793525802</v>
      </c>
      <c r="M93" s="105">
        <v>11.197623647292867</v>
      </c>
      <c r="N93" s="105">
        <v>11.26775516144493</v>
      </c>
      <c r="O93" s="105">
        <v>11.205862902923048</v>
      </c>
      <c r="P93" s="105">
        <v>12.147820733195044</v>
      </c>
      <c r="Q93" s="105">
        <v>11.123160527777998</v>
      </c>
      <c r="R93" s="105">
        <v>12.191355882853767</v>
      </c>
      <c r="S93" s="105">
        <v>11.765297315817365</v>
      </c>
      <c r="T93" s="105">
        <v>11.327200000375825</v>
      </c>
      <c r="U93" s="105">
        <v>11.658736122112908</v>
      </c>
      <c r="V93" s="105">
        <v>10.839394044694789</v>
      </c>
      <c r="W93" s="105">
        <v>11.092189123267296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4.1657886554426788</v>
      </c>
      <c r="F94" s="99">
        <v>0</v>
      </c>
      <c r="G94" s="99">
        <v>4.4585722037358604</v>
      </c>
      <c r="H94" s="99">
        <v>4.8411958089177967</v>
      </c>
      <c r="I94" s="99">
        <v>5.1298336382478924</v>
      </c>
      <c r="J94" s="99">
        <v>4.2785608829496304</v>
      </c>
      <c r="K94" s="99">
        <v>4.752229057056276</v>
      </c>
      <c r="L94" s="99">
        <v>4.7120305417966133</v>
      </c>
      <c r="M94" s="99">
        <v>4.5444025504883943</v>
      </c>
      <c r="N94" s="99">
        <v>4.669164563758847</v>
      </c>
      <c r="O94" s="99">
        <v>3.9319863895215343</v>
      </c>
      <c r="P94" s="99">
        <v>4.0458886467514175</v>
      </c>
      <c r="Q94" s="99">
        <v>3.9891248185148824</v>
      </c>
      <c r="R94" s="99">
        <v>5.2633054976464404</v>
      </c>
      <c r="S94" s="99">
        <v>5.3375979976471637</v>
      </c>
      <c r="T94" s="99">
        <v>4.8423089960258192</v>
      </c>
      <c r="U94" s="99">
        <v>5.0682338856240339</v>
      </c>
      <c r="V94" s="99">
        <v>4.1151017046293505</v>
      </c>
      <c r="W94" s="99">
        <v>4.5064208549957891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5.2964205416874997</v>
      </c>
      <c r="F95" s="99">
        <v>0</v>
      </c>
      <c r="G95" s="99">
        <v>6.0922918951010194</v>
      </c>
      <c r="H95" s="99">
        <v>6.4514478681633562</v>
      </c>
      <c r="I95" s="99">
        <v>6.209544133231697</v>
      </c>
      <c r="J95" s="99">
        <v>6.3198220352009358</v>
      </c>
      <c r="K95" s="99">
        <v>6.7230055797200592</v>
      </c>
      <c r="L95" s="99">
        <v>6.5970752517291862</v>
      </c>
      <c r="M95" s="99">
        <v>6.6532210968044714</v>
      </c>
      <c r="N95" s="99">
        <v>6.5985905976860826</v>
      </c>
      <c r="O95" s="99">
        <v>7.2738765134015129</v>
      </c>
      <c r="P95" s="99">
        <v>8.1019320864436271</v>
      </c>
      <c r="Q95" s="99">
        <v>7.1340357092631148</v>
      </c>
      <c r="R95" s="99">
        <v>6.9280503852073263</v>
      </c>
      <c r="S95" s="99">
        <v>6.4276993181702</v>
      </c>
      <c r="T95" s="99">
        <v>6.4848910043500068</v>
      </c>
      <c r="U95" s="99">
        <v>6.5905022364888728</v>
      </c>
      <c r="V95" s="99">
        <v>6.7242923400654391</v>
      </c>
      <c r="W95" s="99">
        <v>6.5857682682715071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9.5512077641701296</v>
      </c>
      <c r="D96" s="102">
        <v>9.6267729234068167</v>
      </c>
      <c r="E96" s="102">
        <v>9.7383192248361734</v>
      </c>
      <c r="F96" s="102">
        <v>10.211862441439326</v>
      </c>
      <c r="G96" s="102">
        <v>10.63085093321393</v>
      </c>
      <c r="H96" s="102">
        <v>11.111896709031555</v>
      </c>
      <c r="I96" s="102">
        <v>11.333486649837747</v>
      </c>
      <c r="J96" s="102">
        <v>10.749496430891462</v>
      </c>
      <c r="K96" s="102">
        <v>11.254319501468453</v>
      </c>
      <c r="L96" s="102">
        <v>11.046957732245788</v>
      </c>
      <c r="M96" s="102">
        <v>10.862695231855698</v>
      </c>
      <c r="N96" s="102">
        <v>11.373691612668233</v>
      </c>
      <c r="O96" s="102">
        <v>11.348845237627662</v>
      </c>
      <c r="P96" s="102">
        <v>11.713508097170322</v>
      </c>
      <c r="Q96" s="102">
        <v>11.577862256924499</v>
      </c>
      <c r="R96" s="102">
        <v>11.679402524878626</v>
      </c>
      <c r="S96" s="102">
        <v>11.659178700403675</v>
      </c>
      <c r="T96" s="102">
        <v>11.690581606722091</v>
      </c>
      <c r="U96" s="102">
        <v>11.689463184075883</v>
      </c>
      <c r="V96" s="102">
        <v>10.926543882548319</v>
      </c>
      <c r="W96" s="102">
        <v>10.882422771067866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9.5529195313065038</v>
      </c>
      <c r="D97" s="105">
        <v>9.6287275476818728</v>
      </c>
      <c r="E97" s="105">
        <v>9.7421164126013817</v>
      </c>
      <c r="F97" s="105">
        <v>10.214231610817995</v>
      </c>
      <c r="G97" s="105">
        <v>10.631032054312081</v>
      </c>
      <c r="H97" s="105">
        <v>11.111566723247273</v>
      </c>
      <c r="I97" s="105">
        <v>11.339429845670395</v>
      </c>
      <c r="J97" s="105">
        <v>10.760978786726289</v>
      </c>
      <c r="K97" s="105">
        <v>11.271452645280664</v>
      </c>
      <c r="L97" s="105">
        <v>11.060090303823984</v>
      </c>
      <c r="M97" s="105">
        <v>10.871709540703186</v>
      </c>
      <c r="N97" s="105">
        <v>11.375770094368361</v>
      </c>
      <c r="O97" s="105">
        <v>11.348964564296413</v>
      </c>
      <c r="P97" s="105">
        <v>11.719694810285377</v>
      </c>
      <c r="Q97" s="105">
        <v>11.594418366942319</v>
      </c>
      <c r="R97" s="105">
        <v>11.696087393494965</v>
      </c>
      <c r="S97" s="105">
        <v>11.677839938426709</v>
      </c>
      <c r="T97" s="105">
        <v>11.702536481379784</v>
      </c>
      <c r="U97" s="105">
        <v>11.690315063183951</v>
      </c>
      <c r="V97" s="105">
        <v>10.917475769205817</v>
      </c>
      <c r="W97" s="105">
        <v>10.87509418374426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4.0439567347152643</v>
      </c>
      <c r="D98" s="99">
        <v>4.1691115712657298</v>
      </c>
      <c r="E98" s="99">
        <v>4.2907850078028877</v>
      </c>
      <c r="F98" s="99">
        <v>4.2283442082109</v>
      </c>
      <c r="G98" s="99">
        <v>4.4932873361659178</v>
      </c>
      <c r="H98" s="99">
        <v>4.7650054052998359</v>
      </c>
      <c r="I98" s="99">
        <v>5.1326459144856136</v>
      </c>
      <c r="J98" s="99">
        <v>4.3471725628211946</v>
      </c>
      <c r="K98" s="99">
        <v>4.6737062192286594</v>
      </c>
      <c r="L98" s="99">
        <v>4.610461576499655</v>
      </c>
      <c r="M98" s="99">
        <v>4.4129319235712137</v>
      </c>
      <c r="N98" s="99">
        <v>4.7169477142634975</v>
      </c>
      <c r="O98" s="99">
        <v>3.9859975929708025</v>
      </c>
      <c r="P98" s="99">
        <v>3.9060701664569994</v>
      </c>
      <c r="Q98" s="99">
        <v>4.1662034388942777</v>
      </c>
      <c r="R98" s="99">
        <v>5.0513917659456391</v>
      </c>
      <c r="S98" s="99">
        <v>5.3028443053256442</v>
      </c>
      <c r="T98" s="99">
        <v>5.0121409564793229</v>
      </c>
      <c r="U98" s="99">
        <v>5.0868696809154725</v>
      </c>
      <c r="V98" s="99">
        <v>4.1513295542541648</v>
      </c>
      <c r="W98" s="99">
        <v>4.4246554766246557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5.5089627965912404</v>
      </c>
      <c r="D99" s="99">
        <v>5.4596159764161429</v>
      </c>
      <c r="E99" s="99">
        <v>5.4513314047984966</v>
      </c>
      <c r="F99" s="99">
        <v>5.9858874026070961</v>
      </c>
      <c r="G99" s="99">
        <v>6.1377447181461644</v>
      </c>
      <c r="H99" s="99">
        <v>6.3465613179474376</v>
      </c>
      <c r="I99" s="99">
        <v>6.2067839311847788</v>
      </c>
      <c r="J99" s="99">
        <v>6.4138062239050946</v>
      </c>
      <c r="K99" s="99">
        <v>6.5977464260520051</v>
      </c>
      <c r="L99" s="99">
        <v>6.4496287273243285</v>
      </c>
      <c r="M99" s="99">
        <v>6.4587776171319744</v>
      </c>
      <c r="N99" s="99">
        <v>6.6588223801048647</v>
      </c>
      <c r="O99" s="99">
        <v>7.3629669713256112</v>
      </c>
      <c r="P99" s="99">
        <v>7.8136246438283781</v>
      </c>
      <c r="Q99" s="99">
        <v>7.4282149280480443</v>
      </c>
      <c r="R99" s="99">
        <v>6.644695627549325</v>
      </c>
      <c r="S99" s="99">
        <v>6.3749956331010678</v>
      </c>
      <c r="T99" s="99">
        <v>6.6903955249004587</v>
      </c>
      <c r="U99" s="99">
        <v>6.6034453822684789</v>
      </c>
      <c r="V99" s="99">
        <v>6.7661462149516511</v>
      </c>
      <c r="W99" s="99">
        <v>6.4504387071196039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1.8440874772392957</v>
      </c>
      <c r="D100" s="123">
        <v>1.8118232451179763</v>
      </c>
      <c r="E100" s="123">
        <v>1.9705898813779739</v>
      </c>
      <c r="F100" s="123">
        <v>1.9905617859528784</v>
      </c>
      <c r="G100" s="123">
        <v>2.0739567252438813</v>
      </c>
      <c r="H100" s="123">
        <v>2.0181404647518995</v>
      </c>
      <c r="I100" s="123">
        <v>1.9815545647994897</v>
      </c>
      <c r="J100" s="123">
        <v>1.7313359295145867</v>
      </c>
      <c r="K100" s="123">
        <v>1.7990223270017747</v>
      </c>
      <c r="L100" s="123">
        <v>1.7912811813983522</v>
      </c>
      <c r="M100" s="123">
        <v>1.6958958790504328</v>
      </c>
      <c r="N100" s="123">
        <v>1.7796843135915994</v>
      </c>
      <c r="O100" s="123">
        <v>1.7958648642243222</v>
      </c>
      <c r="P100" s="123">
        <v>1.829666708576942</v>
      </c>
      <c r="Q100" s="123">
        <v>1.9150764844966432</v>
      </c>
      <c r="R100" s="123">
        <v>1.9235850125893266</v>
      </c>
      <c r="S100" s="123">
        <v>1.9312043253175404</v>
      </c>
      <c r="T100" s="123">
        <v>1.9323948754833378</v>
      </c>
      <c r="U100" s="123">
        <v>1.912406838767615</v>
      </c>
      <c r="V100" s="123">
        <v>2.0034595265643587</v>
      </c>
      <c r="W100" s="123">
        <v>2.0094829899650666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1.8037166399665174</v>
      </c>
      <c r="D102" s="99">
        <v>1.7957873515394662</v>
      </c>
      <c r="E102" s="99">
        <v>2.0024443693516445</v>
      </c>
      <c r="F102" s="99">
        <v>1.996269293841163</v>
      </c>
      <c r="G102" s="99">
        <v>1.964739303251307</v>
      </c>
      <c r="H102" s="99">
        <v>2.0456101384762642</v>
      </c>
      <c r="I102" s="99">
        <v>2.0136341238314786</v>
      </c>
      <c r="J102" s="99">
        <v>1.7086943328212238</v>
      </c>
      <c r="K102" s="99">
        <v>1.8345203736104523</v>
      </c>
      <c r="L102" s="99">
        <v>1.7626425641748367</v>
      </c>
      <c r="M102" s="99">
        <v>1.7580328410807018</v>
      </c>
      <c r="N102" s="99">
        <v>1.775653660568034</v>
      </c>
      <c r="O102" s="99">
        <v>1.7588624393183618</v>
      </c>
      <c r="P102" s="99">
        <v>1.9165398871788475</v>
      </c>
      <c r="Q102" s="99">
        <v>1.8433929844237309</v>
      </c>
      <c r="R102" s="99">
        <v>1.9725353299283306</v>
      </c>
      <c r="S102" s="99">
        <v>1.9408465334524876</v>
      </c>
      <c r="T102" s="99">
        <v>1.9248563353600581</v>
      </c>
      <c r="U102" s="99">
        <v>1.9999157638430247</v>
      </c>
      <c r="V102" s="99">
        <v>1.9233893927559123</v>
      </c>
      <c r="W102" s="99">
        <v>2.0098453497394626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1.8460783678445283</v>
      </c>
      <c r="D103" s="110">
        <v>1.812734255523073</v>
      </c>
      <c r="E103" s="110">
        <v>1.9689078306847105</v>
      </c>
      <c r="F103" s="110">
        <v>1.9902304018833701</v>
      </c>
      <c r="G103" s="110">
        <v>2.080582083929579</v>
      </c>
      <c r="H103" s="110">
        <v>2.0161173858969295</v>
      </c>
      <c r="I103" s="110">
        <v>1.9787359083909937</v>
      </c>
      <c r="J103" s="110">
        <v>1.7332284707368637</v>
      </c>
      <c r="K103" s="110">
        <v>1.795880191667977</v>
      </c>
      <c r="L103" s="110">
        <v>1.7933763492979755</v>
      </c>
      <c r="M103" s="110">
        <v>1.691093397492816</v>
      </c>
      <c r="N103" s="110">
        <v>1.7799880275995399</v>
      </c>
      <c r="O103" s="110">
        <v>1.7986481569145258</v>
      </c>
      <c r="P103" s="110">
        <v>1.8221070593259523</v>
      </c>
      <c r="Q103" s="110">
        <v>1.9207875325793753</v>
      </c>
      <c r="R103" s="110">
        <v>1.91948329595213</v>
      </c>
      <c r="S103" s="110">
        <v>1.9304225545432963</v>
      </c>
      <c r="T103" s="110">
        <v>1.9329347979516265</v>
      </c>
      <c r="U103" s="110">
        <v>1.906548784594823</v>
      </c>
      <c r="V103" s="110">
        <v>2.0072178750127532</v>
      </c>
      <c r="W103" s="110">
        <v>2.009462000819664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92.520008136111798</v>
      </c>
      <c r="D124" s="118">
        <f t="shared" si="42"/>
        <v>94.094593257507455</v>
      </c>
      <c r="E124" s="118">
        <f t="shared" si="42"/>
        <v>94.053799638042094</v>
      </c>
      <c r="F124" s="118">
        <f t="shared" si="42"/>
        <v>89.985891378511113</v>
      </c>
      <c r="G124" s="118">
        <f t="shared" si="42"/>
        <v>84.973898855638481</v>
      </c>
      <c r="H124" s="118">
        <f t="shared" si="42"/>
        <v>83.54503419813004</v>
      </c>
      <c r="I124" s="118">
        <f t="shared" si="42"/>
        <v>86.352171749091568</v>
      </c>
      <c r="J124" s="118">
        <f t="shared" si="42"/>
        <v>83.165455479460718</v>
      </c>
      <c r="K124" s="118">
        <f t="shared" si="42"/>
        <v>74.857749740421312</v>
      </c>
      <c r="L124" s="118">
        <f t="shared" si="42"/>
        <v>73.882257347616218</v>
      </c>
      <c r="M124" s="118">
        <f t="shared" si="42"/>
        <v>77.054763611172291</v>
      </c>
      <c r="N124" s="118">
        <f t="shared" si="42"/>
        <v>79.703741355979034</v>
      </c>
      <c r="O124" s="118">
        <f t="shared" si="42"/>
        <v>72.429902436157334</v>
      </c>
      <c r="P124" s="118">
        <f t="shared" si="42"/>
        <v>70.859714589955175</v>
      </c>
      <c r="Q124" s="118">
        <f t="shared" si="42"/>
        <v>67.171812774192134</v>
      </c>
      <c r="R124" s="118">
        <f t="shared" ref="R124:V124" si="43">R125+R128+R130+R139</f>
        <v>64.688742654445164</v>
      </c>
      <c r="S124" s="118">
        <f t="shared" si="43"/>
        <v>62.900456532327681</v>
      </c>
      <c r="T124" s="118">
        <f t="shared" si="43"/>
        <v>62.201198059834717</v>
      </c>
      <c r="U124" s="118">
        <f t="shared" si="43"/>
        <v>58.624239893951398</v>
      </c>
      <c r="V124" s="118">
        <f t="shared" si="43"/>
        <v>56.855800823670521</v>
      </c>
      <c r="W124" s="118">
        <f t="shared" ref="W124" si="44">W125+W128+W130+W139</f>
        <v>54.33554367009647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81.011000168706843</v>
      </c>
      <c r="D125" s="123">
        <f t="shared" si="45"/>
        <v>82.621738745941869</v>
      </c>
      <c r="E125" s="123">
        <f t="shared" si="45"/>
        <v>82.221683559235927</v>
      </c>
      <c r="F125" s="123">
        <f t="shared" si="45"/>
        <v>77.721089887343126</v>
      </c>
      <c r="G125" s="123">
        <f t="shared" si="45"/>
        <v>71.905714933479132</v>
      </c>
      <c r="H125" s="123">
        <f t="shared" si="45"/>
        <v>69.457777735181438</v>
      </c>
      <c r="I125" s="123">
        <f t="shared" si="45"/>
        <v>72.762139060424573</v>
      </c>
      <c r="J125" s="123">
        <f t="shared" si="45"/>
        <v>70.44324393853492</v>
      </c>
      <c r="K125" s="123">
        <f t="shared" si="45"/>
        <v>61.729263793323078</v>
      </c>
      <c r="L125" s="123">
        <f t="shared" si="45"/>
        <v>60.691087090195623</v>
      </c>
      <c r="M125" s="123">
        <f t="shared" si="45"/>
        <v>64.444909172758656</v>
      </c>
      <c r="N125" s="123">
        <f t="shared" si="45"/>
        <v>66.177529254003645</v>
      </c>
      <c r="O125" s="123">
        <f t="shared" si="45"/>
        <v>58.703733715415432</v>
      </c>
      <c r="P125" s="123">
        <f t="shared" si="45"/>
        <v>56.972091659674604</v>
      </c>
      <c r="Q125" s="123">
        <f t="shared" si="45"/>
        <v>53.401100505740807</v>
      </c>
      <c r="R125" s="123">
        <f t="shared" ref="R125:V125" si="46">SUM(R126:R127)</f>
        <v>50.728725977745668</v>
      </c>
      <c r="S125" s="123">
        <f t="shared" si="46"/>
        <v>48.969560230660704</v>
      </c>
      <c r="T125" s="123">
        <f t="shared" si="46"/>
        <v>48.035771877737872</v>
      </c>
      <c r="U125" s="123">
        <f t="shared" si="46"/>
        <v>43.921364927473036</v>
      </c>
      <c r="V125" s="123">
        <f t="shared" si="46"/>
        <v>42.040508514977148</v>
      </c>
      <c r="W125" s="123">
        <f t="shared" ref="W125" si="47">SUM(W126:W127)</f>
        <v>40.196224272152193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80.624870578435093</v>
      </c>
      <c r="D126" s="99">
        <v>82.237587804945179</v>
      </c>
      <c r="E126" s="99">
        <v>81.845977252861744</v>
      </c>
      <c r="F126" s="99">
        <v>77.366194525059313</v>
      </c>
      <c r="G126" s="99">
        <v>71.58264108466345</v>
      </c>
      <c r="H126" s="99">
        <v>69.152738834747552</v>
      </c>
      <c r="I126" s="99">
        <v>72.447067863864817</v>
      </c>
      <c r="J126" s="99">
        <v>70.138028570234127</v>
      </c>
      <c r="K126" s="99">
        <v>61.465034832920495</v>
      </c>
      <c r="L126" s="99">
        <v>60.434945457673074</v>
      </c>
      <c r="M126" s="99">
        <v>64.176646950335723</v>
      </c>
      <c r="N126" s="99">
        <v>65.904509752126458</v>
      </c>
      <c r="O126" s="99">
        <v>58.463838963618507</v>
      </c>
      <c r="P126" s="99">
        <v>56.741208268874523</v>
      </c>
      <c r="Q126" s="99">
        <v>53.1865277624279</v>
      </c>
      <c r="R126" s="99">
        <v>50.525875883179765</v>
      </c>
      <c r="S126" s="99">
        <v>48.775033167970513</v>
      </c>
      <c r="T126" s="99">
        <v>47.845518359581263</v>
      </c>
      <c r="U126" s="99">
        <v>43.747568504187143</v>
      </c>
      <c r="V126" s="99">
        <v>41.876853449019166</v>
      </c>
      <c r="W126" s="99">
        <v>40.038472101240146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0.38612959027175181</v>
      </c>
      <c r="D127" s="99">
        <v>0.38415094099669295</v>
      </c>
      <c r="E127" s="99">
        <v>0.37570630637418312</v>
      </c>
      <c r="F127" s="99">
        <v>0.35489536228381424</v>
      </c>
      <c r="G127" s="99">
        <v>0.32307384881568524</v>
      </c>
      <c r="H127" s="99">
        <v>0.30503890043388232</v>
      </c>
      <c r="I127" s="99">
        <v>0.31507119655975407</v>
      </c>
      <c r="J127" s="99">
        <v>0.3052153683007921</v>
      </c>
      <c r="K127" s="99">
        <v>0.26422896040258603</v>
      </c>
      <c r="L127" s="99">
        <v>0.25614163252255279</v>
      </c>
      <c r="M127" s="99">
        <v>0.2682622224229349</v>
      </c>
      <c r="N127" s="99">
        <v>0.2730195018771911</v>
      </c>
      <c r="O127" s="99">
        <v>0.23989475179692551</v>
      </c>
      <c r="P127" s="99">
        <v>0.23088339080008161</v>
      </c>
      <c r="Q127" s="99">
        <v>0.21457274331290402</v>
      </c>
      <c r="R127" s="99">
        <v>0.20285009456590558</v>
      </c>
      <c r="S127" s="99">
        <v>0.19452706269018982</v>
      </c>
      <c r="T127" s="99">
        <v>0.1902535181566064</v>
      </c>
      <c r="U127" s="99">
        <v>0.17379642328589362</v>
      </c>
      <c r="V127" s="99">
        <v>0.16365506595798296</v>
      </c>
      <c r="W127" s="99">
        <v>0.15775217091204619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0.1135600557566217</v>
      </c>
      <c r="D128" s="123">
        <f t="shared" si="48"/>
        <v>3.4221314128758139E-2</v>
      </c>
      <c r="E128" s="123">
        <f t="shared" si="48"/>
        <v>0.1230854979824681</v>
      </c>
      <c r="F128" s="123">
        <f t="shared" si="48"/>
        <v>6.2366641910933648E-2</v>
      </c>
      <c r="G128" s="123">
        <f t="shared" si="48"/>
        <v>0.3632419653981151</v>
      </c>
      <c r="H128" s="123">
        <f t="shared" si="48"/>
        <v>0.95724972644456674</v>
      </c>
      <c r="I128" s="123">
        <f t="shared" si="48"/>
        <v>0.27440287007422881</v>
      </c>
      <c r="J128" s="123">
        <f t="shared" si="48"/>
        <v>0.24021265638936809</v>
      </c>
      <c r="K128" s="123">
        <f t="shared" si="48"/>
        <v>7.0715185119093277E-2</v>
      </c>
      <c r="L128" s="123">
        <f t="shared" si="48"/>
        <v>0.35143319715283056</v>
      </c>
      <c r="M128" s="123">
        <f t="shared" si="48"/>
        <v>5.0226106809841312E-2</v>
      </c>
      <c r="N128" s="123">
        <f t="shared" si="48"/>
        <v>0.37273242211327617</v>
      </c>
      <c r="O128" s="123">
        <f t="shared" si="48"/>
        <v>0.58149138025175406</v>
      </c>
      <c r="P128" s="123">
        <f t="shared" si="48"/>
        <v>0.34337121463870957</v>
      </c>
      <c r="Q128" s="123">
        <f t="shared" si="48"/>
        <v>0.27352121830767867</v>
      </c>
      <c r="R128" s="123">
        <f t="shared" si="48"/>
        <v>0.35374825404713905</v>
      </c>
      <c r="S128" s="123">
        <f t="shared" si="48"/>
        <v>0.33625142446848832</v>
      </c>
      <c r="T128" s="123">
        <f t="shared" si="48"/>
        <v>0.54075152067674104</v>
      </c>
      <c r="U128" s="123">
        <f t="shared" si="48"/>
        <v>1.1009246262124193</v>
      </c>
      <c r="V128" s="123">
        <f t="shared" si="48"/>
        <v>1.8865037564134306</v>
      </c>
      <c r="W128" s="123">
        <f t="shared" si="48"/>
        <v>1.2487514396164496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0.1135600557566217</v>
      </c>
      <c r="D129" s="99">
        <f>RES_hhdet_in_tesh!D129/RES_summary!D$21</f>
        <v>3.4221314128758139E-2</v>
      </c>
      <c r="E129" s="99">
        <f>RES_hhdet_in_tesh!E129/RES_summary!E$21</f>
        <v>0.1230854979824681</v>
      </c>
      <c r="F129" s="99">
        <f>RES_hhdet_in_tesh!F129/RES_summary!F$21</f>
        <v>6.2366641910933648E-2</v>
      </c>
      <c r="G129" s="99">
        <f>RES_hhdet_in_tesh!G129/RES_summary!G$21</f>
        <v>0.3632419653981151</v>
      </c>
      <c r="H129" s="99">
        <f>RES_hhdet_in_tesh!H129/RES_summary!H$21</f>
        <v>0.95724972644456674</v>
      </c>
      <c r="I129" s="99">
        <f>RES_hhdet_in_tesh!I129/RES_summary!I$21</f>
        <v>0.27440287007422881</v>
      </c>
      <c r="J129" s="99">
        <f>RES_hhdet_in_tesh!J129/RES_summary!J$21</f>
        <v>0.24021265638936809</v>
      </c>
      <c r="K129" s="99">
        <f>RES_hhdet_in_tesh!K129/RES_summary!K$21</f>
        <v>7.0715185119093277E-2</v>
      </c>
      <c r="L129" s="99">
        <f>RES_hhdet_in_tesh!L129/RES_summary!L$21</f>
        <v>0.35143319715283056</v>
      </c>
      <c r="M129" s="99">
        <f>RES_hhdet_in_tesh!M129/RES_summary!M$21</f>
        <v>5.0226106809841312E-2</v>
      </c>
      <c r="N129" s="99">
        <f>RES_hhdet_in_tesh!N129/RES_summary!N$21</f>
        <v>0.37273242211327617</v>
      </c>
      <c r="O129" s="99">
        <f>RES_hhdet_in_tesh!O129/RES_summary!O$21</f>
        <v>0.58149138025175406</v>
      </c>
      <c r="P129" s="99">
        <f>RES_hhdet_in_tesh!P129/RES_summary!P$21</f>
        <v>0.34337121463870957</v>
      </c>
      <c r="Q129" s="99">
        <f>RES_hhdet_in_tesh!Q129/RES_summary!Q$21</f>
        <v>0.27352121830767867</v>
      </c>
      <c r="R129" s="99">
        <f>RES_hhdet_in_tesh!R129/RES_summary!R$21</f>
        <v>0.35374825404713905</v>
      </c>
      <c r="S129" s="99">
        <f>RES_hhdet_in_tesh!S129/RES_summary!S$21</f>
        <v>0.33625142446848832</v>
      </c>
      <c r="T129" s="99">
        <f>RES_hhdet_in_tesh!T129/RES_summary!T$21</f>
        <v>0.54075152067674104</v>
      </c>
      <c r="U129" s="99">
        <f>RES_hhdet_in_tesh!U129/RES_summary!U$21</f>
        <v>1.1009246262124193</v>
      </c>
      <c r="V129" s="99">
        <f>RES_hhdet_in_tesh!V129/RES_summary!V$21</f>
        <v>1.8865037564134306</v>
      </c>
      <c r="W129" s="99">
        <f>RES_hhdet_in_tesh!W129/RES_summary!W$21</f>
        <v>1.2487514396164496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9.551269172856637</v>
      </c>
      <c r="D130" s="123">
        <v>9.6268059593100581</v>
      </c>
      <c r="E130" s="123">
        <v>9.7384898849604511</v>
      </c>
      <c r="F130" s="123">
        <v>10.211875352444116</v>
      </c>
      <c r="G130" s="123">
        <v>10.630852536055507</v>
      </c>
      <c r="H130" s="123">
        <v>11.111887231633053</v>
      </c>
      <c r="I130" s="123">
        <v>11.334105432938969</v>
      </c>
      <c r="J130" s="123">
        <v>10.750647696120284</v>
      </c>
      <c r="K130" s="123">
        <v>11.258789017245549</v>
      </c>
      <c r="L130" s="123">
        <v>11.048468559064521</v>
      </c>
      <c r="M130" s="123">
        <v>10.86369826911185</v>
      </c>
      <c r="N130" s="123">
        <v>11.373792649973101</v>
      </c>
      <c r="O130" s="123">
        <v>11.348862587796118</v>
      </c>
      <c r="P130" s="123">
        <v>11.714632954100335</v>
      </c>
      <c r="Q130" s="123">
        <v>11.581875859353062</v>
      </c>
      <c r="R130" s="123">
        <v>11.682679909785406</v>
      </c>
      <c r="S130" s="123">
        <v>11.663430628054495</v>
      </c>
      <c r="T130" s="123">
        <v>11.692278427641249</v>
      </c>
      <c r="U130" s="123">
        <v>11.689566119468108</v>
      </c>
      <c r="V130" s="123">
        <v>10.92531150203321</v>
      </c>
      <c r="W130" s="123">
        <v>10.881085437614654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9.5512077641701314</v>
      </c>
      <c r="D135" s="102">
        <v>9.6267729234068167</v>
      </c>
      <c r="E135" s="102">
        <v>9.7383192248361734</v>
      </c>
      <c r="F135" s="102">
        <v>10.211862441439326</v>
      </c>
      <c r="G135" s="102">
        <v>10.63085093321393</v>
      </c>
      <c r="H135" s="102">
        <v>11.111896709031555</v>
      </c>
      <c r="I135" s="102">
        <v>11.33348664983775</v>
      </c>
      <c r="J135" s="102">
        <v>10.749496430891462</v>
      </c>
      <c r="K135" s="102">
        <v>11.25431950146845</v>
      </c>
      <c r="L135" s="102">
        <v>11.046957732245792</v>
      </c>
      <c r="M135" s="102">
        <v>10.862695231855701</v>
      </c>
      <c r="N135" s="102">
        <v>11.373691612668233</v>
      </c>
      <c r="O135" s="102">
        <v>11.348845237627664</v>
      </c>
      <c r="P135" s="102">
        <v>11.713508097170322</v>
      </c>
      <c r="Q135" s="102">
        <v>11.577862256924499</v>
      </c>
      <c r="R135" s="102">
        <v>11.679402524878627</v>
      </c>
      <c r="S135" s="102">
        <v>11.659178700403677</v>
      </c>
      <c r="T135" s="102">
        <v>11.690581606722091</v>
      </c>
      <c r="U135" s="102">
        <v>11.689463184075883</v>
      </c>
      <c r="V135" s="102">
        <v>10.926543882548319</v>
      </c>
      <c r="W135" s="102">
        <v>10.882422771067866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9.5529195313065038</v>
      </c>
      <c r="D136" s="105">
        <v>9.6287275476818728</v>
      </c>
      <c r="E136" s="105">
        <v>9.7421164126013853</v>
      </c>
      <c r="F136" s="105">
        <v>10.214231610817999</v>
      </c>
      <c r="G136" s="105">
        <v>10.631032054312083</v>
      </c>
      <c r="H136" s="105">
        <v>11.111566723247273</v>
      </c>
      <c r="I136" s="105">
        <v>11.339429845670391</v>
      </c>
      <c r="J136" s="105">
        <v>10.760978786726289</v>
      </c>
      <c r="K136" s="105">
        <v>11.271452645280663</v>
      </c>
      <c r="L136" s="105">
        <v>11.060090303823984</v>
      </c>
      <c r="M136" s="105">
        <v>10.871709540703186</v>
      </c>
      <c r="N136" s="105">
        <v>11.375770094368361</v>
      </c>
      <c r="O136" s="105">
        <v>11.348964564296413</v>
      </c>
      <c r="P136" s="105">
        <v>11.719694810285375</v>
      </c>
      <c r="Q136" s="105">
        <v>11.594418366942321</v>
      </c>
      <c r="R136" s="105">
        <v>11.696087393494965</v>
      </c>
      <c r="S136" s="105">
        <v>11.677839938426713</v>
      </c>
      <c r="T136" s="105">
        <v>11.702536481379784</v>
      </c>
      <c r="U136" s="105">
        <v>11.690315063183949</v>
      </c>
      <c r="V136" s="105">
        <v>10.917475769205817</v>
      </c>
      <c r="W136" s="105">
        <v>10.87509418374426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4.0439567347152643</v>
      </c>
      <c r="D137" s="99">
        <v>4.1691115712657298</v>
      </c>
      <c r="E137" s="99">
        <v>4.2907850078028877</v>
      </c>
      <c r="F137" s="99">
        <v>4.2283442082109008</v>
      </c>
      <c r="G137" s="99">
        <v>4.4932873361659169</v>
      </c>
      <c r="H137" s="99">
        <v>4.7650054052998359</v>
      </c>
      <c r="I137" s="99">
        <v>5.1326459144856127</v>
      </c>
      <c r="J137" s="99">
        <v>4.3471725628211946</v>
      </c>
      <c r="K137" s="99">
        <v>4.6737062192286585</v>
      </c>
      <c r="L137" s="99">
        <v>4.610461576499655</v>
      </c>
      <c r="M137" s="99">
        <v>4.4129319235712146</v>
      </c>
      <c r="N137" s="99">
        <v>4.7169477142634966</v>
      </c>
      <c r="O137" s="99">
        <v>3.9859975929708011</v>
      </c>
      <c r="P137" s="99">
        <v>3.9060701664570003</v>
      </c>
      <c r="Q137" s="99">
        <v>4.1662034388942777</v>
      </c>
      <c r="R137" s="99">
        <v>5.05139176594564</v>
      </c>
      <c r="S137" s="99">
        <v>5.3028443053256442</v>
      </c>
      <c r="T137" s="99">
        <v>5.0121409564793238</v>
      </c>
      <c r="U137" s="99">
        <v>5.0868696809154716</v>
      </c>
      <c r="V137" s="99">
        <v>4.1513295542541639</v>
      </c>
      <c r="W137" s="99">
        <v>4.4246554766246549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5.5089627965912396</v>
      </c>
      <c r="D138" s="99">
        <v>5.4596159764161447</v>
      </c>
      <c r="E138" s="99">
        <v>5.4513314047984993</v>
      </c>
      <c r="F138" s="99">
        <v>5.985887402607097</v>
      </c>
      <c r="G138" s="99">
        <v>6.1377447181461662</v>
      </c>
      <c r="H138" s="99">
        <v>6.3465613179474376</v>
      </c>
      <c r="I138" s="99">
        <v>6.2067839311847788</v>
      </c>
      <c r="J138" s="99">
        <v>6.4138062239050946</v>
      </c>
      <c r="K138" s="99">
        <v>6.5977464260520051</v>
      </c>
      <c r="L138" s="99">
        <v>6.4496287273243285</v>
      </c>
      <c r="M138" s="99">
        <v>6.4587776171319753</v>
      </c>
      <c r="N138" s="99">
        <v>6.6588223801048656</v>
      </c>
      <c r="O138" s="99">
        <v>7.3629669713256121</v>
      </c>
      <c r="P138" s="99">
        <v>7.813624643828379</v>
      </c>
      <c r="Q138" s="99">
        <v>7.4282149280480461</v>
      </c>
      <c r="R138" s="99">
        <v>6.6446956275493259</v>
      </c>
      <c r="S138" s="99">
        <v>6.3749956331010669</v>
      </c>
      <c r="T138" s="99">
        <v>6.6903955249004587</v>
      </c>
      <c r="U138" s="99">
        <v>6.6034453822684771</v>
      </c>
      <c r="V138" s="99">
        <v>6.7661462149516529</v>
      </c>
      <c r="W138" s="99">
        <v>6.4504387071196048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1.8441787387917028</v>
      </c>
      <c r="D139" s="123">
        <v>1.8118272381267673</v>
      </c>
      <c r="E139" s="123">
        <v>1.9705406958632501</v>
      </c>
      <c r="F139" s="123">
        <v>1.9905594968129505</v>
      </c>
      <c r="G139" s="123">
        <v>2.074089420705723</v>
      </c>
      <c r="H139" s="123">
        <v>2.0181195048709837</v>
      </c>
      <c r="I139" s="123">
        <v>1.9815243856537927</v>
      </c>
      <c r="J139" s="123">
        <v>1.7313511884161417</v>
      </c>
      <c r="K139" s="123">
        <v>1.7989817447335941</v>
      </c>
      <c r="L139" s="123">
        <v>1.7912685012032463</v>
      </c>
      <c r="M139" s="123">
        <v>1.6959300624919407</v>
      </c>
      <c r="N139" s="123">
        <v>1.7796870298890188</v>
      </c>
      <c r="O139" s="123">
        <v>1.7958147526940276</v>
      </c>
      <c r="P139" s="123">
        <v>1.8296187615415234</v>
      </c>
      <c r="Q139" s="123">
        <v>1.9153151907905921</v>
      </c>
      <c r="R139" s="123">
        <v>1.9235885128669548</v>
      </c>
      <c r="S139" s="123">
        <v>1.9312142491439943</v>
      </c>
      <c r="T139" s="123">
        <v>1.9323962337788556</v>
      </c>
      <c r="U139" s="123">
        <v>1.9123842207978354</v>
      </c>
      <c r="V139" s="123">
        <v>2.0034770502467278</v>
      </c>
      <c r="W139" s="123">
        <v>2.0094825207131812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1.8037166399665174</v>
      </c>
      <c r="D140" s="99">
        <v>1.7957873515394658</v>
      </c>
      <c r="E140" s="99">
        <v>2.0024443693516449</v>
      </c>
      <c r="F140" s="99">
        <v>1.9962692938411628</v>
      </c>
      <c r="G140" s="99">
        <v>1.9647393032513072</v>
      </c>
      <c r="H140" s="99">
        <v>2.0456101384762642</v>
      </c>
      <c r="I140" s="99">
        <v>2.013634123831479</v>
      </c>
      <c r="J140" s="99">
        <v>1.7086943328212238</v>
      </c>
      <c r="K140" s="99">
        <v>1.8345203736104521</v>
      </c>
      <c r="L140" s="99">
        <v>1.762642564174836</v>
      </c>
      <c r="M140" s="99">
        <v>1.7580328410807016</v>
      </c>
      <c r="N140" s="99">
        <v>1.7756536605680338</v>
      </c>
      <c r="O140" s="99">
        <v>1.7588624393183614</v>
      </c>
      <c r="P140" s="99">
        <v>1.9165398871788479</v>
      </c>
      <c r="Q140" s="99">
        <v>1.8433929844237305</v>
      </c>
      <c r="R140" s="99">
        <v>1.972535329928331</v>
      </c>
      <c r="S140" s="99">
        <v>1.9408465334524878</v>
      </c>
      <c r="T140" s="99">
        <v>1.9248563353600583</v>
      </c>
      <c r="U140" s="99">
        <v>1.9999157638430249</v>
      </c>
      <c r="V140" s="99">
        <v>1.9233893927559123</v>
      </c>
      <c r="W140" s="99">
        <v>2.0098453497394622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1.8460783678445285</v>
      </c>
      <c r="D141" s="110">
        <v>1.8127342555230732</v>
      </c>
      <c r="E141" s="110">
        <v>1.9689078306847101</v>
      </c>
      <c r="F141" s="110">
        <v>1.9902304018833703</v>
      </c>
      <c r="G141" s="110">
        <v>2.080582083929579</v>
      </c>
      <c r="H141" s="110">
        <v>2.0161173858969295</v>
      </c>
      <c r="I141" s="110">
        <v>1.9787359083909939</v>
      </c>
      <c r="J141" s="110">
        <v>1.7332284707368637</v>
      </c>
      <c r="K141" s="110">
        <v>1.795880191667977</v>
      </c>
      <c r="L141" s="110">
        <v>1.7933763492979751</v>
      </c>
      <c r="M141" s="110">
        <v>1.6910933974928162</v>
      </c>
      <c r="N141" s="110">
        <v>1.7799880275995401</v>
      </c>
      <c r="O141" s="110">
        <v>1.7986481569145256</v>
      </c>
      <c r="P141" s="110">
        <v>1.8221070593259523</v>
      </c>
      <c r="Q141" s="110">
        <v>1.9207875325793753</v>
      </c>
      <c r="R141" s="110">
        <v>1.91948329595213</v>
      </c>
      <c r="S141" s="110">
        <v>1.9304225545432963</v>
      </c>
      <c r="T141" s="110">
        <v>1.9329347979516265</v>
      </c>
      <c r="U141" s="110">
        <v>1.9065487845948228</v>
      </c>
      <c r="V141" s="110">
        <v>2.0072178750127536</v>
      </c>
      <c r="W141" s="110">
        <v>2.009462000819664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90.301151962511895</v>
      </c>
      <c r="D143" s="118">
        <f t="shared" si="49"/>
        <v>92.345720225609611</v>
      </c>
      <c r="E143" s="118">
        <f t="shared" si="49"/>
        <v>90.91048716088568</v>
      </c>
      <c r="F143" s="118">
        <f t="shared" si="49"/>
        <v>94.653928818377679</v>
      </c>
      <c r="G143" s="118">
        <f t="shared" si="49"/>
        <v>92.911755843688425</v>
      </c>
      <c r="H143" s="118">
        <f t="shared" si="49"/>
        <v>82.009299139954635</v>
      </c>
      <c r="I143" s="118">
        <f t="shared" si="49"/>
        <v>76.655508844172743</v>
      </c>
      <c r="J143" s="118">
        <f t="shared" si="49"/>
        <v>83.163346573820775</v>
      </c>
      <c r="K143" s="118">
        <f t="shared" si="49"/>
        <v>77.535791407004098</v>
      </c>
      <c r="L143" s="118">
        <f t="shared" si="49"/>
        <v>84.839570651809595</v>
      </c>
      <c r="M143" s="118">
        <f t="shared" si="49"/>
        <v>74.221653183176585</v>
      </c>
      <c r="N143" s="118">
        <f t="shared" si="49"/>
        <v>75.706236341322878</v>
      </c>
      <c r="O143" s="118">
        <f t="shared" si="49"/>
        <v>73.878841923872557</v>
      </c>
      <c r="P143" s="118">
        <f t="shared" si="49"/>
        <v>69.228482245734284</v>
      </c>
      <c r="Q143" s="118">
        <f t="shared" si="49"/>
        <v>70.083656401713057</v>
      </c>
      <c r="R143" s="118">
        <f t="shared" ref="R143:V143" si="50">R144+R146+R148+R157</f>
        <v>70.970148875161442</v>
      </c>
      <c r="S143" s="118">
        <f t="shared" si="50"/>
        <v>67.29379761570415</v>
      </c>
      <c r="T143" s="118">
        <f t="shared" si="50"/>
        <v>64.819089335000655</v>
      </c>
      <c r="U143" s="118">
        <f t="shared" si="50"/>
        <v>61.209286253175335</v>
      </c>
      <c r="V143" s="118">
        <f t="shared" si="50"/>
        <v>57.19991435745002</v>
      </c>
      <c r="W143" s="118">
        <f t="shared" ref="W143" si="51">W144+W146+W148+W157</f>
        <v>61.702456017058665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78.606368003005102</v>
      </c>
      <c r="D144" s="123">
        <f t="shared" si="52"/>
        <v>80.558756772042543</v>
      </c>
      <c r="E144" s="123">
        <f t="shared" si="52"/>
        <v>78.204033093673047</v>
      </c>
      <c r="F144" s="123">
        <f t="shared" si="52"/>
        <v>81.964310040496869</v>
      </c>
      <c r="G144" s="123">
        <f t="shared" si="52"/>
        <v>79.568588924118686</v>
      </c>
      <c r="H144" s="123">
        <f t="shared" si="52"/>
        <v>67.301586116127964</v>
      </c>
      <c r="I144" s="123">
        <f t="shared" si="52"/>
        <v>62.597857483092142</v>
      </c>
      <c r="J144" s="123">
        <f t="shared" si="52"/>
        <v>69.7895815823493</v>
      </c>
      <c r="K144" s="123">
        <f t="shared" si="52"/>
        <v>63.775637243105308</v>
      </c>
      <c r="L144" s="123">
        <f t="shared" si="52"/>
        <v>70.435091932602688</v>
      </c>
      <c r="M144" s="123">
        <f t="shared" si="52"/>
        <v>61.026346536291193</v>
      </c>
      <c r="N144" s="123">
        <f t="shared" si="52"/>
        <v>61.247487072933289</v>
      </c>
      <c r="O144" s="123">
        <f t="shared" si="52"/>
        <v>59.258427419844296</v>
      </c>
      <c r="P144" s="123">
        <f t="shared" si="52"/>
        <v>54.366732430692053</v>
      </c>
      <c r="Q144" s="123">
        <f t="shared" si="52"/>
        <v>54.684315006329008</v>
      </c>
      <c r="R144" s="123">
        <f t="shared" si="52"/>
        <v>55.511177122127023</v>
      </c>
      <c r="S144" s="123">
        <f t="shared" si="52"/>
        <v>51.876489643610078</v>
      </c>
      <c r="T144" s="123">
        <f t="shared" si="52"/>
        <v>49.385082669042887</v>
      </c>
      <c r="U144" s="123">
        <f t="shared" si="52"/>
        <v>45.702972698487883</v>
      </c>
      <c r="V144" s="123">
        <f t="shared" si="52"/>
        <v>41.35077618228425</v>
      </c>
      <c r="W144" s="123">
        <f t="shared" si="52"/>
        <v>46.031910782698397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78.606368003005102</v>
      </c>
      <c r="D145" s="99">
        <v>80.558756772042543</v>
      </c>
      <c r="E145" s="99">
        <v>78.204033093673047</v>
      </c>
      <c r="F145" s="99">
        <v>81.964310040496869</v>
      </c>
      <c r="G145" s="99">
        <v>79.568588924118686</v>
      </c>
      <c r="H145" s="99">
        <v>67.301586116127964</v>
      </c>
      <c r="I145" s="99">
        <v>62.597857483092142</v>
      </c>
      <c r="J145" s="99">
        <v>69.7895815823493</v>
      </c>
      <c r="K145" s="99">
        <v>63.775637243105308</v>
      </c>
      <c r="L145" s="99">
        <v>70.435091932602688</v>
      </c>
      <c r="M145" s="99">
        <v>61.026346536291193</v>
      </c>
      <c r="N145" s="99">
        <v>61.247487072933289</v>
      </c>
      <c r="O145" s="99">
        <v>59.258427419844296</v>
      </c>
      <c r="P145" s="99">
        <v>54.366732430692053</v>
      </c>
      <c r="Q145" s="99">
        <v>54.684315006329008</v>
      </c>
      <c r="R145" s="99">
        <v>55.511177122127023</v>
      </c>
      <c r="S145" s="99">
        <v>51.876489643610078</v>
      </c>
      <c r="T145" s="99">
        <v>49.385082669042887</v>
      </c>
      <c r="U145" s="99">
        <v>45.702972698487883</v>
      </c>
      <c r="V145" s="99">
        <v>41.35077618228425</v>
      </c>
      <c r="W145" s="99">
        <v>46.031910782698397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0.30058032562286802</v>
      </c>
      <c r="D146" s="123">
        <f t="shared" si="53"/>
        <v>0.35297755161863337</v>
      </c>
      <c r="E146" s="123">
        <f t="shared" si="53"/>
        <v>1.0565213902880908</v>
      </c>
      <c r="F146" s="123">
        <f t="shared" si="53"/>
        <v>0.49662192908762087</v>
      </c>
      <c r="G146" s="123">
        <f t="shared" si="53"/>
        <v>0.65561204148631713</v>
      </c>
      <c r="H146" s="123">
        <f t="shared" si="53"/>
        <v>1.5575641790743457</v>
      </c>
      <c r="I146" s="123">
        <f t="shared" si="53"/>
        <v>0.7421021770764048</v>
      </c>
      <c r="J146" s="123">
        <f t="shared" si="53"/>
        <v>0.90129178116460218</v>
      </c>
      <c r="K146" s="123">
        <f t="shared" si="53"/>
        <v>0.68369304127717356</v>
      </c>
      <c r="L146" s="123">
        <f t="shared" si="53"/>
        <v>1.5376025385644674</v>
      </c>
      <c r="M146" s="123">
        <f t="shared" si="53"/>
        <v>0.5850479311945016</v>
      </c>
      <c r="N146" s="123">
        <f t="shared" si="53"/>
        <v>1.3212418230848886</v>
      </c>
      <c r="O146" s="123">
        <f t="shared" si="53"/>
        <v>1.4925264951665593</v>
      </c>
      <c r="P146" s="123">
        <f t="shared" si="53"/>
        <v>1.2717086424173216</v>
      </c>
      <c r="Q146" s="123">
        <f t="shared" si="53"/>
        <v>1.9430752700416205</v>
      </c>
      <c r="R146" s="123">
        <f t="shared" si="53"/>
        <v>1.8077734757662745</v>
      </c>
      <c r="S146" s="123">
        <f t="shared" si="53"/>
        <v>1.814356800431965</v>
      </c>
      <c r="T146" s="123">
        <f t="shared" si="53"/>
        <v>1.8508452770482693</v>
      </c>
      <c r="U146" s="123">
        <f t="shared" si="53"/>
        <v>1.9089353138077996</v>
      </c>
      <c r="V146" s="123">
        <f t="shared" si="53"/>
        <v>2.9292071187672577</v>
      </c>
      <c r="W146" s="123">
        <f t="shared" si="53"/>
        <v>2.7645724612695508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0.30058032562286802</v>
      </c>
      <c r="D147" s="99">
        <f>RES_hhdet_in_tesh!D147/RES_summary!D$21</f>
        <v>0.35297755161863337</v>
      </c>
      <c r="E147" s="99">
        <f>RES_hhdet_in_tesh!E147/RES_summary!E$21</f>
        <v>1.0565213902880908</v>
      </c>
      <c r="F147" s="99">
        <f>RES_hhdet_in_tesh!F147/RES_summary!F$21</f>
        <v>0.49662192908762087</v>
      </c>
      <c r="G147" s="99">
        <f>RES_hhdet_in_tesh!G147/RES_summary!G$21</f>
        <v>0.65561204148631713</v>
      </c>
      <c r="H147" s="99">
        <f>RES_hhdet_in_tesh!H147/RES_summary!H$21</f>
        <v>1.5575641790743457</v>
      </c>
      <c r="I147" s="99">
        <f>RES_hhdet_in_tesh!I147/RES_summary!I$21</f>
        <v>0.7421021770764048</v>
      </c>
      <c r="J147" s="99">
        <f>RES_hhdet_in_tesh!J147/RES_summary!J$21</f>
        <v>0.90129178116460218</v>
      </c>
      <c r="K147" s="99">
        <f>RES_hhdet_in_tesh!K147/RES_summary!K$21</f>
        <v>0.68369304127717356</v>
      </c>
      <c r="L147" s="99">
        <f>RES_hhdet_in_tesh!L147/RES_summary!L$21</f>
        <v>1.5376025385644674</v>
      </c>
      <c r="M147" s="99">
        <f>RES_hhdet_in_tesh!M147/RES_summary!M$21</f>
        <v>0.5850479311945016</v>
      </c>
      <c r="N147" s="99">
        <f>RES_hhdet_in_tesh!N147/RES_summary!N$21</f>
        <v>1.3212418230848886</v>
      </c>
      <c r="O147" s="99">
        <f>RES_hhdet_in_tesh!O147/RES_summary!O$21</f>
        <v>1.4925264951665593</v>
      </c>
      <c r="P147" s="99">
        <f>RES_hhdet_in_tesh!P147/RES_summary!P$21</f>
        <v>1.2717086424173216</v>
      </c>
      <c r="Q147" s="99">
        <f>RES_hhdet_in_tesh!Q147/RES_summary!Q$21</f>
        <v>1.9430752700416205</v>
      </c>
      <c r="R147" s="99">
        <f>RES_hhdet_in_tesh!R147/RES_summary!R$21</f>
        <v>1.8077734757662745</v>
      </c>
      <c r="S147" s="99">
        <f>RES_hhdet_in_tesh!S147/RES_summary!S$21</f>
        <v>1.814356800431965</v>
      </c>
      <c r="T147" s="99">
        <f>RES_hhdet_in_tesh!T147/RES_summary!T$21</f>
        <v>1.8508452770482693</v>
      </c>
      <c r="U147" s="99">
        <f>RES_hhdet_in_tesh!U147/RES_summary!U$21</f>
        <v>1.9089353138077996</v>
      </c>
      <c r="V147" s="99">
        <f>RES_hhdet_in_tesh!V147/RES_summary!V$21</f>
        <v>2.9292071187672577</v>
      </c>
      <c r="W147" s="99">
        <f>RES_hhdet_in_tesh!W147/RES_summary!W$21</f>
        <v>2.7645724612695508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9.5500946045263131</v>
      </c>
      <c r="D148" s="123">
        <v>9.6221593633643518</v>
      </c>
      <c r="E148" s="123">
        <v>9.6793418835048524</v>
      </c>
      <c r="F148" s="123">
        <v>10.202435977591842</v>
      </c>
      <c r="G148" s="123">
        <v>10.613620763757417</v>
      </c>
      <c r="H148" s="123">
        <v>11.132007446423472</v>
      </c>
      <c r="I148" s="123">
        <v>11.333981702811403</v>
      </c>
      <c r="J148" s="123">
        <v>10.741127782413365</v>
      </c>
      <c r="K148" s="123">
        <v>11.277434185597857</v>
      </c>
      <c r="L148" s="123">
        <v>11.075596002164927</v>
      </c>
      <c r="M148" s="123">
        <v>10.91436169035256</v>
      </c>
      <c r="N148" s="123">
        <v>11.357822106973073</v>
      </c>
      <c r="O148" s="123">
        <v>11.332020194751877</v>
      </c>
      <c r="P148" s="123">
        <v>11.760370428765897</v>
      </c>
      <c r="Q148" s="123">
        <v>11.541192823301447</v>
      </c>
      <c r="R148" s="123">
        <v>11.727612552599259</v>
      </c>
      <c r="S148" s="123">
        <v>11.671747508869023</v>
      </c>
      <c r="T148" s="123">
        <v>11.650766926723307</v>
      </c>
      <c r="U148" s="123">
        <v>11.684964811401244</v>
      </c>
      <c r="V148" s="123">
        <v>10.916468981090759</v>
      </c>
      <c r="W148" s="123">
        <v>10.896489788961761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9.5376227904298734</v>
      </c>
      <c r="D149" s="99">
        <v>9.5791824321957204</v>
      </c>
      <c r="E149" s="99">
        <v>9.4597924693316155</v>
      </c>
      <c r="F149" s="99">
        <v>10.182191143875007</v>
      </c>
      <c r="G149" s="99">
        <v>10.547921574143905</v>
      </c>
      <c r="H149" s="99">
        <v>11.287797438408719</v>
      </c>
      <c r="I149" s="99">
        <v>11.332159602516944</v>
      </c>
      <c r="J149" s="99">
        <v>10.589346754062555</v>
      </c>
      <c r="K149" s="99">
        <v>11.456865134606423</v>
      </c>
      <c r="L149" s="99">
        <v>11.294158117291808</v>
      </c>
      <c r="M149" s="99">
        <v>11.184078611187951</v>
      </c>
      <c r="N149" s="99">
        <v>11.258756233509317</v>
      </c>
      <c r="O149" s="99">
        <v>11.197629242676969</v>
      </c>
      <c r="P149" s="99">
        <v>12.134152577375527</v>
      </c>
      <c r="Q149" s="99">
        <v>11.113447685375615</v>
      </c>
      <c r="R149" s="99">
        <v>12.176394805402117</v>
      </c>
      <c r="S149" s="99">
        <v>11.749650527964297</v>
      </c>
      <c r="T149" s="99">
        <v>11.309904986093624</v>
      </c>
      <c r="U149" s="99">
        <v>11.648709633532196</v>
      </c>
      <c r="V149" s="99">
        <v>10.838532178705156</v>
      </c>
      <c r="W149" s="99">
        <v>11.068091950252125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11.197623647292865</v>
      </c>
      <c r="N150" s="99">
        <v>0</v>
      </c>
      <c r="O150" s="99">
        <v>11.205862902923048</v>
      </c>
      <c r="P150" s="99">
        <v>12.147820733195044</v>
      </c>
      <c r="Q150" s="99">
        <v>11.123160527777994</v>
      </c>
      <c r="R150" s="99">
        <v>12.191355882853767</v>
      </c>
      <c r="S150" s="99">
        <v>11.765297315817365</v>
      </c>
      <c r="T150" s="99">
        <v>11.327200000375825</v>
      </c>
      <c r="U150" s="99">
        <v>11.658736122112908</v>
      </c>
      <c r="V150" s="99">
        <v>10.839394044694789</v>
      </c>
      <c r="W150" s="99">
        <v>11.092189123267296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4.5444025504883934</v>
      </c>
      <c r="N151" s="102">
        <v>0</v>
      </c>
      <c r="O151" s="102">
        <v>3.9319863895215343</v>
      </c>
      <c r="P151" s="102">
        <v>4.0458886467514166</v>
      </c>
      <c r="Q151" s="102">
        <v>3.9891248185148811</v>
      </c>
      <c r="R151" s="102">
        <v>5.2633054976464395</v>
      </c>
      <c r="S151" s="102">
        <v>5.3375979976471637</v>
      </c>
      <c r="T151" s="102">
        <v>4.8423089960258192</v>
      </c>
      <c r="U151" s="102">
        <v>5.0682338856240339</v>
      </c>
      <c r="V151" s="102">
        <v>4.1151017046293488</v>
      </c>
      <c r="W151" s="102">
        <v>4.50642085499579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6.6532210968044705</v>
      </c>
      <c r="N152" s="105">
        <v>0</v>
      </c>
      <c r="O152" s="105">
        <v>7.2738765134015129</v>
      </c>
      <c r="P152" s="105">
        <v>8.1019320864436271</v>
      </c>
      <c r="Q152" s="105">
        <v>7.1340357092631139</v>
      </c>
      <c r="R152" s="105">
        <v>6.9280503852073281</v>
      </c>
      <c r="S152" s="105">
        <v>6.4276993181702</v>
      </c>
      <c r="T152" s="105">
        <v>6.4848910043500068</v>
      </c>
      <c r="U152" s="105">
        <v>6.5905022364888728</v>
      </c>
      <c r="V152" s="105">
        <v>6.7242923400654382</v>
      </c>
      <c r="W152" s="105">
        <v>6.5857682682715053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9.5512077641701314</v>
      </c>
      <c r="D153" s="102">
        <v>9.6267729234068167</v>
      </c>
      <c r="E153" s="102">
        <v>9.7383192248361752</v>
      </c>
      <c r="F153" s="102">
        <v>10.211862441439326</v>
      </c>
      <c r="G153" s="102">
        <v>10.630850933213932</v>
      </c>
      <c r="H153" s="102">
        <v>11.111896709031555</v>
      </c>
      <c r="I153" s="102">
        <v>11.33348664983775</v>
      </c>
      <c r="J153" s="102">
        <v>10.74949643089146</v>
      </c>
      <c r="K153" s="102">
        <v>11.254319501468451</v>
      </c>
      <c r="L153" s="102">
        <v>11.04695773224579</v>
      </c>
      <c r="M153" s="102">
        <v>10.8626952318557</v>
      </c>
      <c r="N153" s="102">
        <v>11.37369161266823</v>
      </c>
      <c r="O153" s="102">
        <v>11.348845237627661</v>
      </c>
      <c r="P153" s="102">
        <v>11.713508097170321</v>
      </c>
      <c r="Q153" s="102">
        <v>11.577862256924501</v>
      </c>
      <c r="R153" s="102">
        <v>11.679402524878626</v>
      </c>
      <c r="S153" s="102">
        <v>11.659178700403675</v>
      </c>
      <c r="T153" s="102">
        <v>11.690581606722091</v>
      </c>
      <c r="U153" s="102">
        <v>11.689463184075883</v>
      </c>
      <c r="V153" s="102">
        <v>10.926543882548318</v>
      </c>
      <c r="W153" s="102">
        <v>10.882422771067871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9.5529195313065038</v>
      </c>
      <c r="D154" s="105">
        <v>9.6287275476818746</v>
      </c>
      <c r="E154" s="105">
        <v>9.7421164126013853</v>
      </c>
      <c r="F154" s="105">
        <v>10.214231610817997</v>
      </c>
      <c r="G154" s="105">
        <v>10.631032054312083</v>
      </c>
      <c r="H154" s="105">
        <v>11.111566723247272</v>
      </c>
      <c r="I154" s="105">
        <v>11.339429845670393</v>
      </c>
      <c r="J154" s="105">
        <v>10.760978786726291</v>
      </c>
      <c r="K154" s="105">
        <v>11.271452645280663</v>
      </c>
      <c r="L154" s="105">
        <v>11.060090303823985</v>
      </c>
      <c r="M154" s="105">
        <v>10.87170954070319</v>
      </c>
      <c r="N154" s="105">
        <v>11.375770094368361</v>
      </c>
      <c r="O154" s="105">
        <v>11.348964564296411</v>
      </c>
      <c r="P154" s="105">
        <v>11.719694810285379</v>
      </c>
      <c r="Q154" s="105">
        <v>11.594418366942321</v>
      </c>
      <c r="R154" s="105">
        <v>11.696087393494965</v>
      </c>
      <c r="S154" s="105">
        <v>11.677839938426713</v>
      </c>
      <c r="T154" s="105">
        <v>11.702536481379783</v>
      </c>
      <c r="U154" s="105">
        <v>11.690315063183952</v>
      </c>
      <c r="V154" s="105">
        <v>10.917475769205817</v>
      </c>
      <c r="W154" s="105">
        <v>10.87509418374426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4.0439567347152634</v>
      </c>
      <c r="D155" s="99">
        <v>4.1691115712657307</v>
      </c>
      <c r="E155" s="99">
        <v>4.2907850078028877</v>
      </c>
      <c r="F155" s="99">
        <v>4.2283442082109008</v>
      </c>
      <c r="G155" s="99">
        <v>4.4932873361659169</v>
      </c>
      <c r="H155" s="99">
        <v>4.7650054052998341</v>
      </c>
      <c r="I155" s="99">
        <v>5.1326459144856127</v>
      </c>
      <c r="J155" s="99">
        <v>4.3471725628211955</v>
      </c>
      <c r="K155" s="99">
        <v>4.6737062192286585</v>
      </c>
      <c r="L155" s="99">
        <v>4.6104615764996568</v>
      </c>
      <c r="M155" s="99">
        <v>4.4129319235712154</v>
      </c>
      <c r="N155" s="99">
        <v>4.7169477142634948</v>
      </c>
      <c r="O155" s="99">
        <v>3.9859975929708025</v>
      </c>
      <c r="P155" s="99">
        <v>3.906070166456999</v>
      </c>
      <c r="Q155" s="99">
        <v>4.1662034388942777</v>
      </c>
      <c r="R155" s="99">
        <v>5.0513917659456382</v>
      </c>
      <c r="S155" s="99">
        <v>5.3028443053256442</v>
      </c>
      <c r="T155" s="99">
        <v>5.0121409564793229</v>
      </c>
      <c r="U155" s="99">
        <v>5.0868696809154725</v>
      </c>
      <c r="V155" s="99">
        <v>4.1513295542541648</v>
      </c>
      <c r="W155" s="99">
        <v>4.4246554766246549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5.5089627965912404</v>
      </c>
      <c r="D156" s="99">
        <v>5.4596159764161456</v>
      </c>
      <c r="E156" s="99">
        <v>5.4513314047984993</v>
      </c>
      <c r="F156" s="99">
        <v>5.9858874026070952</v>
      </c>
      <c r="G156" s="99">
        <v>6.1377447181461671</v>
      </c>
      <c r="H156" s="99">
        <v>6.3465613179474367</v>
      </c>
      <c r="I156" s="99">
        <v>6.2067839311847788</v>
      </c>
      <c r="J156" s="99">
        <v>6.4138062239050937</v>
      </c>
      <c r="K156" s="99">
        <v>6.5977464260520051</v>
      </c>
      <c r="L156" s="99">
        <v>6.4496287273243293</v>
      </c>
      <c r="M156" s="99">
        <v>6.4587776171319744</v>
      </c>
      <c r="N156" s="99">
        <v>6.6588223801048665</v>
      </c>
      <c r="O156" s="99">
        <v>7.3629669713256103</v>
      </c>
      <c r="P156" s="99">
        <v>7.8136246438283772</v>
      </c>
      <c r="Q156" s="99">
        <v>7.4282149280480469</v>
      </c>
      <c r="R156" s="99">
        <v>6.644695627549325</v>
      </c>
      <c r="S156" s="99">
        <v>6.3749956331010686</v>
      </c>
      <c r="T156" s="99">
        <v>6.6903955249004596</v>
      </c>
      <c r="U156" s="99">
        <v>6.6034453822684798</v>
      </c>
      <c r="V156" s="99">
        <v>6.7661462149516529</v>
      </c>
      <c r="W156" s="99">
        <v>6.4504387071196039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1.8441090293576174</v>
      </c>
      <c r="D157" s="123">
        <v>1.8118265385840822</v>
      </c>
      <c r="E157" s="123">
        <v>1.9705907934196947</v>
      </c>
      <c r="F157" s="123">
        <v>1.9905608712013374</v>
      </c>
      <c r="G157" s="123">
        <v>2.0739341143260099</v>
      </c>
      <c r="H157" s="123">
        <v>2.0181413983288441</v>
      </c>
      <c r="I157" s="123">
        <v>1.9815674811928032</v>
      </c>
      <c r="J157" s="123">
        <v>1.7313454278935054</v>
      </c>
      <c r="K157" s="123">
        <v>1.7990269370237713</v>
      </c>
      <c r="L157" s="123">
        <v>1.7912801784775065</v>
      </c>
      <c r="M157" s="123">
        <v>1.6958970253383252</v>
      </c>
      <c r="N157" s="123">
        <v>1.7796853383316373</v>
      </c>
      <c r="O157" s="123">
        <v>1.7958678141098277</v>
      </c>
      <c r="P157" s="123">
        <v>1.8296707438590138</v>
      </c>
      <c r="Q157" s="123">
        <v>1.9150733020409749</v>
      </c>
      <c r="R157" s="123">
        <v>1.9235857246688879</v>
      </c>
      <c r="S157" s="123">
        <v>1.931203662793074</v>
      </c>
      <c r="T157" s="123">
        <v>1.9323944621861819</v>
      </c>
      <c r="U157" s="123">
        <v>1.9124134294784081</v>
      </c>
      <c r="V157" s="123">
        <v>2.003462075307755</v>
      </c>
      <c r="W157" s="123">
        <v>2.0094829841289576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1.8037166399665172</v>
      </c>
      <c r="D158" s="99">
        <v>1.7957873515394656</v>
      </c>
      <c r="E158" s="99">
        <v>2.0024443693516449</v>
      </c>
      <c r="F158" s="99">
        <v>1.996269293841163</v>
      </c>
      <c r="G158" s="99">
        <v>1.964739303251307</v>
      </c>
      <c r="H158" s="99">
        <v>2.0456101384762637</v>
      </c>
      <c r="I158" s="99">
        <v>2.013634123831479</v>
      </c>
      <c r="J158" s="99">
        <v>1.7086943328212241</v>
      </c>
      <c r="K158" s="99">
        <v>1.8345203736104523</v>
      </c>
      <c r="L158" s="99">
        <v>1.7626425641748367</v>
      </c>
      <c r="M158" s="99">
        <v>1.7580328410807018</v>
      </c>
      <c r="N158" s="99">
        <v>1.7756536605680338</v>
      </c>
      <c r="O158" s="99">
        <v>1.7588624393183614</v>
      </c>
      <c r="P158" s="99">
        <v>1.9165398871788475</v>
      </c>
      <c r="Q158" s="99">
        <v>1.8433929844237307</v>
      </c>
      <c r="R158" s="99">
        <v>1.9725353299283312</v>
      </c>
      <c r="S158" s="99">
        <v>1.9408465334524878</v>
      </c>
      <c r="T158" s="99">
        <v>1.9248563353600583</v>
      </c>
      <c r="U158" s="99">
        <v>1.9999157638430247</v>
      </c>
      <c r="V158" s="99">
        <v>1.9233893927559118</v>
      </c>
      <c r="W158" s="99">
        <v>2.0098453497394626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1.8460783678445281</v>
      </c>
      <c r="D159" s="110">
        <v>1.8127342555230732</v>
      </c>
      <c r="E159" s="110">
        <v>1.9689078306847101</v>
      </c>
      <c r="F159" s="110">
        <v>1.9902304018833707</v>
      </c>
      <c r="G159" s="110">
        <v>2.080582083929579</v>
      </c>
      <c r="H159" s="110">
        <v>2.0161173858969295</v>
      </c>
      <c r="I159" s="110">
        <v>1.9787359083909934</v>
      </c>
      <c r="J159" s="110">
        <v>1.7332284707368641</v>
      </c>
      <c r="K159" s="110">
        <v>1.795880191667977</v>
      </c>
      <c r="L159" s="110">
        <v>1.793376349297976</v>
      </c>
      <c r="M159" s="110">
        <v>1.691093397492816</v>
      </c>
      <c r="N159" s="110">
        <v>1.7799880275995401</v>
      </c>
      <c r="O159" s="110">
        <v>1.7986481569145258</v>
      </c>
      <c r="P159" s="110">
        <v>1.8221070593259521</v>
      </c>
      <c r="Q159" s="110">
        <v>1.9207875325793755</v>
      </c>
      <c r="R159" s="110">
        <v>1.9194832959521295</v>
      </c>
      <c r="S159" s="110">
        <v>1.9304225545432965</v>
      </c>
      <c r="T159" s="110">
        <v>1.9329347979516267</v>
      </c>
      <c r="U159" s="110">
        <v>1.9065487845948226</v>
      </c>
      <c r="V159" s="110">
        <v>2.0072178750127536</v>
      </c>
      <c r="W159" s="110">
        <v>2.009462000819664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97.934174843737836</v>
      </c>
      <c r="D161" s="118">
        <f t="shared" si="54"/>
        <v>113.93359900255366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64.574159291534059</v>
      </c>
      <c r="J161" s="118">
        <f t="shared" si="54"/>
        <v>95.700342829727887</v>
      </c>
      <c r="K161" s="118">
        <f t="shared" si="54"/>
        <v>77.68646411455606</v>
      </c>
      <c r="L161" s="118">
        <f t="shared" si="54"/>
        <v>91.956860463075486</v>
      </c>
      <c r="M161" s="118">
        <f t="shared" si="54"/>
        <v>69.424753210240183</v>
      </c>
      <c r="N161" s="118">
        <f t="shared" si="54"/>
        <v>80.15781796423849</v>
      </c>
      <c r="O161" s="118">
        <f t="shared" si="54"/>
        <v>89.604480136074415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55.251340357934531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86.238947610077119</v>
      </c>
      <c r="D162" s="123">
        <f t="shared" si="57"/>
        <v>102.32270728314946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50.516447615576737</v>
      </c>
      <c r="J162" s="123">
        <f t="shared" si="57"/>
        <v>82.334233270645058</v>
      </c>
      <c r="K162" s="123">
        <f t="shared" si="57"/>
        <v>64.268800448425736</v>
      </c>
      <c r="L162" s="123">
        <f t="shared" si="57"/>
        <v>77.568273395268378</v>
      </c>
      <c r="M162" s="123">
        <f t="shared" si="57"/>
        <v>56.520345550889282</v>
      </c>
      <c r="N162" s="123">
        <f t="shared" si="57"/>
        <v>65.715991900259311</v>
      </c>
      <c r="O162" s="123">
        <f t="shared" si="57"/>
        <v>75.014921714009304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39.625930783264856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86.238947610077119</v>
      </c>
      <c r="D163" s="110">
        <v>102.32270728314946</v>
      </c>
      <c r="E163" s="110">
        <v>0</v>
      </c>
      <c r="F163" s="110">
        <v>0</v>
      </c>
      <c r="G163" s="110">
        <v>0</v>
      </c>
      <c r="H163" s="110">
        <v>0</v>
      </c>
      <c r="I163" s="110">
        <v>50.516447615576737</v>
      </c>
      <c r="J163" s="110">
        <v>82.334233270645058</v>
      </c>
      <c r="K163" s="110">
        <v>64.268800448425736</v>
      </c>
      <c r="L163" s="110">
        <v>77.568273395268378</v>
      </c>
      <c r="M163" s="110">
        <v>56.520345550889282</v>
      </c>
      <c r="N163" s="110">
        <v>65.715991900259311</v>
      </c>
      <c r="O163" s="110">
        <v>75.014921714009304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39.625930783264856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0.30103786308576175</v>
      </c>
      <c r="D164" s="123">
        <f t="shared" si="58"/>
        <v>0.17690435699156409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0.7421698548819281</v>
      </c>
      <c r="J164" s="123">
        <f t="shared" si="58"/>
        <v>0.89359781827669105</v>
      </c>
      <c r="K164" s="123">
        <f t="shared" si="58"/>
        <v>0.34116725051406022</v>
      </c>
      <c r="L164" s="123">
        <f t="shared" si="58"/>
        <v>1.5217275984987118</v>
      </c>
      <c r="M164" s="123">
        <f t="shared" si="58"/>
        <v>0.29408721992241976</v>
      </c>
      <c r="N164" s="123">
        <f t="shared" si="58"/>
        <v>1.3043114540678349</v>
      </c>
      <c r="O164" s="123">
        <f t="shared" si="58"/>
        <v>1.4616889271154792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2.7195147436282094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0.30103786308576175</v>
      </c>
      <c r="D165" s="99">
        <f>RES_hhdet_in_tesh!D165/RES_summary!D$21</f>
        <v>0.17690435699156409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</v>
      </c>
      <c r="H165" s="99">
        <f>RES_hhdet_in_tesh!H165/RES_summary!H$21</f>
        <v>0</v>
      </c>
      <c r="I165" s="99">
        <f>RES_hhdet_in_tesh!I165/RES_summary!I$21</f>
        <v>0.7421698548819281</v>
      </c>
      <c r="J165" s="99">
        <f>RES_hhdet_in_tesh!J165/RES_summary!J$21</f>
        <v>0.89359781827669105</v>
      </c>
      <c r="K165" s="99">
        <f>RES_hhdet_in_tesh!K165/RES_summary!K$21</f>
        <v>0.34116725051406022</v>
      </c>
      <c r="L165" s="99">
        <f>RES_hhdet_in_tesh!L165/RES_summary!L$21</f>
        <v>1.5217275984987118</v>
      </c>
      <c r="M165" s="99">
        <f>RES_hhdet_in_tesh!M165/RES_summary!M$21</f>
        <v>0.29408721992241976</v>
      </c>
      <c r="N165" s="99">
        <f>RES_hhdet_in_tesh!N165/RES_summary!N$21</f>
        <v>1.3043114540678349</v>
      </c>
      <c r="O165" s="99">
        <f>RES_hhdet_in_tesh!O165/RES_summary!O$21</f>
        <v>1.4616889271154792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0</v>
      </c>
      <c r="U165" s="99">
        <f>RES_hhdet_in_tesh!U165/RES_summary!U$21</f>
        <v>0</v>
      </c>
      <c r="V165" s="99">
        <f>RES_hhdet_in_tesh!V165/RES_summary!V$21</f>
        <v>0</v>
      </c>
      <c r="W165" s="99">
        <f>RES_hhdet_in_tesh!W165/RES_summary!W$21</f>
        <v>2.7195147436282094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9.5500966447542783</v>
      </c>
      <c r="D166" s="123">
        <v>9.6221626998878342</v>
      </c>
      <c r="E166" s="123">
        <v>0</v>
      </c>
      <c r="F166" s="123">
        <v>0</v>
      </c>
      <c r="G166" s="123">
        <v>0</v>
      </c>
      <c r="H166" s="123">
        <v>0</v>
      </c>
      <c r="I166" s="123">
        <v>11.333985751283834</v>
      </c>
      <c r="J166" s="123">
        <v>10.741175362967647</v>
      </c>
      <c r="K166" s="123">
        <v>11.277475442721418</v>
      </c>
      <c r="L166" s="123">
        <v>11.075579433942309</v>
      </c>
      <c r="M166" s="123">
        <v>10.914420101263861</v>
      </c>
      <c r="N166" s="123">
        <v>11.357830201357944</v>
      </c>
      <c r="O166" s="123">
        <v>11.332006640360371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10.896412063150009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9.5376227904298716</v>
      </c>
      <c r="D167" s="99">
        <v>9.5791824321957186</v>
      </c>
      <c r="E167" s="99">
        <v>0</v>
      </c>
      <c r="F167" s="99">
        <v>0</v>
      </c>
      <c r="G167" s="99">
        <v>0</v>
      </c>
      <c r="H167" s="99">
        <v>0</v>
      </c>
      <c r="I167" s="99">
        <v>11.332159602516944</v>
      </c>
      <c r="J167" s="99">
        <v>10.589346754062554</v>
      </c>
      <c r="K167" s="99">
        <v>11.456865134606421</v>
      </c>
      <c r="L167" s="99">
        <v>11.29415811729181</v>
      </c>
      <c r="M167" s="99">
        <v>11.184078611187951</v>
      </c>
      <c r="N167" s="99">
        <v>11.258756233509317</v>
      </c>
      <c r="O167" s="99">
        <v>11.197629242676971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11.068091950252125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10.598382918150564</v>
      </c>
      <c r="K168" s="99">
        <v>11.475234636776333</v>
      </c>
      <c r="L168" s="99">
        <v>11.309105793525802</v>
      </c>
      <c r="M168" s="99">
        <v>11.197623647292865</v>
      </c>
      <c r="N168" s="99">
        <v>0</v>
      </c>
      <c r="O168" s="99">
        <v>11.205862902923048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4.2785608829496304</v>
      </c>
      <c r="K169" s="102">
        <v>4.7522290570562777</v>
      </c>
      <c r="L169" s="102">
        <v>4.7120305417966133</v>
      </c>
      <c r="M169" s="102">
        <v>4.5444025504883934</v>
      </c>
      <c r="N169" s="102">
        <v>0</v>
      </c>
      <c r="O169" s="102">
        <v>3.9319863895215343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6.3198220352009358</v>
      </c>
      <c r="K170" s="105">
        <v>6.7230055797200592</v>
      </c>
      <c r="L170" s="105">
        <v>6.5970752517291862</v>
      </c>
      <c r="M170" s="105">
        <v>6.6532210968044705</v>
      </c>
      <c r="N170" s="105">
        <v>0</v>
      </c>
      <c r="O170" s="105">
        <v>7.2738765134015129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9.5512077641701314</v>
      </c>
      <c r="D171" s="102">
        <v>9.6267729234068167</v>
      </c>
      <c r="E171" s="102">
        <v>0</v>
      </c>
      <c r="F171" s="102">
        <v>0</v>
      </c>
      <c r="G171" s="102">
        <v>0</v>
      </c>
      <c r="H171" s="102">
        <v>0</v>
      </c>
      <c r="I171" s="102">
        <v>11.333486649837747</v>
      </c>
      <c r="J171" s="102">
        <v>10.74949643089146</v>
      </c>
      <c r="K171" s="102">
        <v>11.254319501468451</v>
      </c>
      <c r="L171" s="102">
        <v>11.046957732245792</v>
      </c>
      <c r="M171" s="102">
        <v>10.862695231855698</v>
      </c>
      <c r="N171" s="102">
        <v>11.373691612668232</v>
      </c>
      <c r="O171" s="102">
        <v>11.348845237627662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10.882422771067864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9.5529195313065038</v>
      </c>
      <c r="D172" s="105">
        <v>9.6287275476818728</v>
      </c>
      <c r="E172" s="105">
        <v>0</v>
      </c>
      <c r="F172" s="105">
        <v>0</v>
      </c>
      <c r="G172" s="105">
        <v>0</v>
      </c>
      <c r="H172" s="105">
        <v>0</v>
      </c>
      <c r="I172" s="105">
        <v>11.339429845670391</v>
      </c>
      <c r="J172" s="105">
        <v>10.760978786726291</v>
      </c>
      <c r="K172" s="105">
        <v>11.271452645280666</v>
      </c>
      <c r="L172" s="105">
        <v>11.060090303823984</v>
      </c>
      <c r="M172" s="105">
        <v>10.871709540703188</v>
      </c>
      <c r="N172" s="105">
        <v>11.375770094368363</v>
      </c>
      <c r="O172" s="105">
        <v>11.348964564296413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10.87509418374426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4.0439567347152643</v>
      </c>
      <c r="D173" s="99">
        <v>4.1691115712657307</v>
      </c>
      <c r="E173" s="99">
        <v>0</v>
      </c>
      <c r="F173" s="99">
        <v>0</v>
      </c>
      <c r="G173" s="99">
        <v>0</v>
      </c>
      <c r="H173" s="99">
        <v>0</v>
      </c>
      <c r="I173" s="99">
        <v>5.1326459144856127</v>
      </c>
      <c r="J173" s="99">
        <v>4.3471725628211955</v>
      </c>
      <c r="K173" s="99">
        <v>4.6737062192286594</v>
      </c>
      <c r="L173" s="99">
        <v>4.6104615764996568</v>
      </c>
      <c r="M173" s="99">
        <v>4.4129319235712128</v>
      </c>
      <c r="N173" s="99">
        <v>4.7169477142634983</v>
      </c>
      <c r="O173" s="99">
        <v>3.985997592970802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4.4246554766246549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5.5089627965912396</v>
      </c>
      <c r="D174" s="110">
        <v>5.4596159764161438</v>
      </c>
      <c r="E174" s="110">
        <v>0</v>
      </c>
      <c r="F174" s="110">
        <v>0</v>
      </c>
      <c r="G174" s="110">
        <v>0</v>
      </c>
      <c r="H174" s="110">
        <v>0</v>
      </c>
      <c r="I174" s="110">
        <v>6.2067839311847788</v>
      </c>
      <c r="J174" s="110">
        <v>6.4138062239050937</v>
      </c>
      <c r="K174" s="110">
        <v>6.5977464260520069</v>
      </c>
      <c r="L174" s="110">
        <v>6.4496287273243267</v>
      </c>
      <c r="M174" s="110">
        <v>6.4587776171319762</v>
      </c>
      <c r="N174" s="110">
        <v>6.6588223801048638</v>
      </c>
      <c r="O174" s="110">
        <v>7.3629669713256112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6.4504387071196048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1.8440927258206727</v>
      </c>
      <c r="D175" s="123">
        <v>1.8118246625247929</v>
      </c>
      <c r="E175" s="123">
        <v>0</v>
      </c>
      <c r="F175" s="123">
        <v>0</v>
      </c>
      <c r="G175" s="123">
        <v>0</v>
      </c>
      <c r="H175" s="123">
        <v>0</v>
      </c>
      <c r="I175" s="123">
        <v>1.9815560697915622</v>
      </c>
      <c r="J175" s="123">
        <v>1.7313363778384856</v>
      </c>
      <c r="K175" s="123">
        <v>1.7990209728948461</v>
      </c>
      <c r="L175" s="123">
        <v>1.7912800353660885</v>
      </c>
      <c r="M175" s="123">
        <v>1.6959003381646249</v>
      </c>
      <c r="N175" s="123">
        <v>1.7796844085534103</v>
      </c>
      <c r="O175" s="123">
        <v>1.7958628545892665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2.0094827678914542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1.803716639966517</v>
      </c>
      <c r="D176" s="99">
        <v>1.7957873515394662</v>
      </c>
      <c r="E176" s="99">
        <v>0</v>
      </c>
      <c r="F176" s="99">
        <v>0</v>
      </c>
      <c r="G176" s="99">
        <v>0</v>
      </c>
      <c r="H176" s="99">
        <v>0</v>
      </c>
      <c r="I176" s="99">
        <v>2.013634123831479</v>
      </c>
      <c r="J176" s="99">
        <v>1.7086943328212241</v>
      </c>
      <c r="K176" s="99">
        <v>1.8345203736104523</v>
      </c>
      <c r="L176" s="99">
        <v>1.7626425641748362</v>
      </c>
      <c r="M176" s="99">
        <v>1.7580328410807013</v>
      </c>
      <c r="N176" s="99">
        <v>1.7756536605680338</v>
      </c>
      <c r="O176" s="99">
        <v>1.7588624393183616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2.0098453497394626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1.8460783678445285</v>
      </c>
      <c r="D177" s="110">
        <v>1.8127342555230732</v>
      </c>
      <c r="E177" s="110">
        <v>0</v>
      </c>
      <c r="F177" s="110">
        <v>0</v>
      </c>
      <c r="G177" s="110">
        <v>0</v>
      </c>
      <c r="H177" s="110">
        <v>0</v>
      </c>
      <c r="I177" s="110">
        <v>1.9787359083909934</v>
      </c>
      <c r="J177" s="110">
        <v>1.7332284707368637</v>
      </c>
      <c r="K177" s="110">
        <v>1.7958801916679767</v>
      </c>
      <c r="L177" s="110">
        <v>1.7933763492979751</v>
      </c>
      <c r="M177" s="110">
        <v>1.691093397492816</v>
      </c>
      <c r="N177" s="110">
        <v>1.7799880275995399</v>
      </c>
      <c r="O177" s="110">
        <v>1.7986481569145256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2.009462000819664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47.391332714762221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35.812161127405368</v>
      </c>
      <c r="I3" s="118">
        <f t="shared" si="0"/>
        <v>27.15943362579754</v>
      </c>
      <c r="J3" s="118">
        <f t="shared" si="0"/>
        <v>35.393584644035627</v>
      </c>
      <c r="K3" s="118">
        <f t="shared" si="0"/>
        <v>56.678589690369549</v>
      </c>
      <c r="L3" s="118">
        <f t="shared" si="0"/>
        <v>32.67403962253745</v>
      </c>
      <c r="M3" s="118">
        <f t="shared" si="0"/>
        <v>28.365822491070972</v>
      </c>
      <c r="N3" s="118">
        <f t="shared" si="0"/>
        <v>30.042088681770142</v>
      </c>
      <c r="O3" s="118">
        <f t="shared" si="0"/>
        <v>36.213403955079045</v>
      </c>
      <c r="P3" s="118">
        <f t="shared" si="0"/>
        <v>24.168773101116962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16.68286543490667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47.043349090691343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35.269142580814631</v>
      </c>
      <c r="I4" s="123">
        <f t="shared" si="3"/>
        <v>26.827485842739513</v>
      </c>
      <c r="J4" s="123">
        <f t="shared" si="3"/>
        <v>35.067903933084658</v>
      </c>
      <c r="K4" s="123">
        <f t="shared" si="3"/>
        <v>56.118766690975455</v>
      </c>
      <c r="L4" s="123">
        <f t="shared" si="3"/>
        <v>32.123833094704146</v>
      </c>
      <c r="M4" s="123">
        <f t="shared" si="3"/>
        <v>27.650407290617618</v>
      </c>
      <c r="N4" s="123">
        <f t="shared" si="3"/>
        <v>29.411748383741212</v>
      </c>
      <c r="O4" s="123">
        <f t="shared" si="3"/>
        <v>35.721875611553642</v>
      </c>
      <c r="P4" s="123">
        <f t="shared" si="3"/>
        <v>24.168773101116962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16.379778220430193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47.043349090691343</v>
      </c>
      <c r="D5" s="99">
        <v>0</v>
      </c>
      <c r="E5" s="99">
        <v>0</v>
      </c>
      <c r="F5" s="99">
        <v>0</v>
      </c>
      <c r="G5" s="99">
        <v>0</v>
      </c>
      <c r="H5" s="99">
        <v>35.269142580814631</v>
      </c>
      <c r="I5" s="99">
        <v>26.827485842739513</v>
      </c>
      <c r="J5" s="99">
        <v>35.067903933084658</v>
      </c>
      <c r="K5" s="99">
        <v>56.118766690975455</v>
      </c>
      <c r="L5" s="99">
        <v>32.123833094704146</v>
      </c>
      <c r="M5" s="99">
        <v>27.650407290617618</v>
      </c>
      <c r="N5" s="99">
        <v>29.411748383741212</v>
      </c>
      <c r="O5" s="99">
        <v>35.721875611553642</v>
      </c>
      <c r="P5" s="99">
        <v>24.168773101116962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16.379778220430193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0.31664189830590234</v>
      </c>
      <c r="D9" s="123">
        <v>0</v>
      </c>
      <c r="E9" s="123">
        <v>0</v>
      </c>
      <c r="F9" s="123">
        <v>0</v>
      </c>
      <c r="G9" s="123">
        <v>0</v>
      </c>
      <c r="H9" s="123">
        <v>0.49131265067174312</v>
      </c>
      <c r="I9" s="123">
        <v>0.27184264434791261</v>
      </c>
      <c r="J9" s="123">
        <v>0.27704750855450644</v>
      </c>
      <c r="K9" s="123">
        <v>0.50476197215534446</v>
      </c>
      <c r="L9" s="123">
        <v>0.50572170482717849</v>
      </c>
      <c r="M9" s="123">
        <v>0.66887517090270776</v>
      </c>
      <c r="N9" s="123">
        <v>0.58713471563582464</v>
      </c>
      <c r="O9" s="123">
        <v>0.44613200080330739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0.26193374830486776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5.4251728966774655</v>
      </c>
      <c r="D10" s="99">
        <v>0</v>
      </c>
      <c r="E10" s="99">
        <v>0</v>
      </c>
      <c r="F10" s="99">
        <v>0</v>
      </c>
      <c r="G10" s="99">
        <v>0</v>
      </c>
      <c r="H10" s="99">
        <v>5.9635015679815719</v>
      </c>
      <c r="I10" s="99">
        <v>4.7759362443228657</v>
      </c>
      <c r="J10" s="99">
        <v>6.3111760413416809</v>
      </c>
      <c r="K10" s="99">
        <v>11.340682189039919</v>
      </c>
      <c r="L10" s="99">
        <v>5.8440099344840508</v>
      </c>
      <c r="M10" s="99">
        <v>5.8261913298861474</v>
      </c>
      <c r="N10" s="99">
        <v>5.9708498297200805</v>
      </c>
      <c r="O10" s="99">
        <v>5.963311290578547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3.6376944758214753</v>
      </c>
      <c r="D11" s="99">
        <v>0</v>
      </c>
      <c r="E11" s="99">
        <v>0</v>
      </c>
      <c r="F11" s="99">
        <v>0</v>
      </c>
      <c r="G11" s="99">
        <v>0</v>
      </c>
      <c r="H11" s="99">
        <v>4.232022926717371</v>
      </c>
      <c r="I11" s="99">
        <v>4.2294795473054858</v>
      </c>
      <c r="J11" s="99">
        <v>3.9312669242188263</v>
      </c>
      <c r="K11" s="99">
        <v>4.2261631370630663</v>
      </c>
      <c r="L11" s="99">
        <v>4.1347917699045418</v>
      </c>
      <c r="M11" s="99">
        <v>4.0306936209364599</v>
      </c>
      <c r="N11" s="99">
        <v>3.9548674410949962</v>
      </c>
      <c r="O11" s="99">
        <v>3.7920916499366322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3.1238024797839783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1.7529834753092037</v>
      </c>
      <c r="L12" s="99">
        <v>1.7250745829323755</v>
      </c>
      <c r="M12" s="99">
        <v>1.6377830492802075</v>
      </c>
      <c r="N12" s="99">
        <v>0</v>
      </c>
      <c r="O12" s="99">
        <v>1.3315722848316527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1.7529834753092037</v>
      </c>
      <c r="L13" s="102">
        <v>1.7250745829323755</v>
      </c>
      <c r="M13" s="102">
        <v>1.6377830492802075</v>
      </c>
      <c r="N13" s="102">
        <v>0</v>
      </c>
      <c r="O13" s="102">
        <v>1.3315722848316527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3.1341725764973516E-2</v>
      </c>
      <c r="D19" s="123">
        <v>0</v>
      </c>
      <c r="E19" s="123">
        <v>0</v>
      </c>
      <c r="F19" s="123">
        <v>0</v>
      </c>
      <c r="G19" s="123">
        <v>0</v>
      </c>
      <c r="H19" s="123">
        <v>5.1705895918991565E-2</v>
      </c>
      <c r="I19" s="123">
        <v>6.0105138710112714E-2</v>
      </c>
      <c r="J19" s="123">
        <v>4.8633202396463703E-2</v>
      </c>
      <c r="K19" s="123">
        <v>5.506102723875083E-2</v>
      </c>
      <c r="L19" s="123">
        <v>4.4484823006123123E-2</v>
      </c>
      <c r="M19" s="123">
        <v>4.654002955064418E-2</v>
      </c>
      <c r="N19" s="123">
        <v>4.3205582393104978E-2</v>
      </c>
      <c r="O19" s="123">
        <v>4.5396342722093634E-2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4.1153466171610587E-2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0.66718698722187375</v>
      </c>
      <c r="D21" s="99">
        <v>0</v>
      </c>
      <c r="E21" s="99">
        <v>0</v>
      </c>
      <c r="F21" s="99">
        <v>0</v>
      </c>
      <c r="G21" s="99">
        <v>0</v>
      </c>
      <c r="H21" s="99">
        <v>0.75570155573910747</v>
      </c>
      <c r="I21" s="99">
        <v>0.74370667143643954</v>
      </c>
      <c r="J21" s="99">
        <v>0.63093127814877503</v>
      </c>
      <c r="K21" s="99">
        <v>0.67723710652871416</v>
      </c>
      <c r="L21" s="99">
        <v>0.65055981490170101</v>
      </c>
      <c r="M21" s="99">
        <v>0.64878190448211437</v>
      </c>
      <c r="N21" s="99">
        <v>0.65528466629542548</v>
      </c>
      <c r="O21" s="99">
        <v>0.64908805821940896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0.73618978373658928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35.441664802234072</v>
      </c>
      <c r="D24" s="118">
        <f t="shared" si="7"/>
        <v>42.054815587113978</v>
      </c>
      <c r="E24" s="118">
        <f t="shared" si="7"/>
        <v>26.702461634023411</v>
      </c>
      <c r="F24" s="118">
        <f t="shared" si="7"/>
        <v>25.674989691892307</v>
      </c>
      <c r="G24" s="118">
        <f t="shared" si="7"/>
        <v>32.744352318850432</v>
      </c>
      <c r="H24" s="118">
        <f t="shared" si="7"/>
        <v>28.650738917522357</v>
      </c>
      <c r="I24" s="118">
        <f t="shared" si="7"/>
        <v>24.782695025896025</v>
      </c>
      <c r="J24" s="118">
        <f t="shared" si="7"/>
        <v>25.859895459512554</v>
      </c>
      <c r="K24" s="118">
        <f t="shared" si="7"/>
        <v>25.268437069595763</v>
      </c>
      <c r="L24" s="118">
        <f t="shared" si="7"/>
        <v>28.479941609820401</v>
      </c>
      <c r="M24" s="118">
        <f t="shared" si="7"/>
        <v>21.71676593368608</v>
      </c>
      <c r="N24" s="118">
        <f t="shared" si="7"/>
        <v>21.742426415764758</v>
      </c>
      <c r="O24" s="118">
        <f t="shared" si="7"/>
        <v>22.518697029993504</v>
      </c>
      <c r="P24" s="118">
        <f t="shared" si="7"/>
        <v>16.948690552330287</v>
      </c>
      <c r="Q24" s="118">
        <f t="shared" si="7"/>
        <v>16.47019695264823</v>
      </c>
      <c r="R24" s="118">
        <f t="shared" ref="R24:V24" si="8">R25+R28+R30+R39</f>
        <v>16.571881022454242</v>
      </c>
      <c r="S24" s="118">
        <f t="shared" si="8"/>
        <v>16.073425728923588</v>
      </c>
      <c r="T24" s="118">
        <f t="shared" si="8"/>
        <v>14.835427790031074</v>
      </c>
      <c r="U24" s="118">
        <f t="shared" si="8"/>
        <v>12.88574993177002</v>
      </c>
      <c r="V24" s="118">
        <f t="shared" si="8"/>
        <v>13.247585220372285</v>
      </c>
      <c r="W24" s="118">
        <f t="shared" ref="W24" si="9">W25+W28+W30+W39</f>
        <v>12.507630976853077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35.0964114561042</v>
      </c>
      <c r="D25" s="123">
        <f t="shared" si="10"/>
        <v>41.665659502240196</v>
      </c>
      <c r="E25" s="123">
        <f t="shared" si="10"/>
        <v>25.902867485929789</v>
      </c>
      <c r="F25" s="123">
        <f t="shared" si="10"/>
        <v>24.410150927218996</v>
      </c>
      <c r="G25" s="123">
        <f t="shared" si="10"/>
        <v>31.878543363216711</v>
      </c>
      <c r="H25" s="123">
        <f t="shared" si="10"/>
        <v>28.11720410293071</v>
      </c>
      <c r="I25" s="123">
        <f t="shared" si="10"/>
        <v>24.465127408322051</v>
      </c>
      <c r="J25" s="123">
        <f t="shared" si="10"/>
        <v>25.58202889592129</v>
      </c>
      <c r="K25" s="123">
        <f t="shared" si="10"/>
        <v>24.815284913493755</v>
      </c>
      <c r="L25" s="123">
        <f t="shared" si="10"/>
        <v>27.979393031628902</v>
      </c>
      <c r="M25" s="123">
        <f t="shared" si="10"/>
        <v>21.033955950328664</v>
      </c>
      <c r="N25" s="123">
        <f t="shared" si="10"/>
        <v>21.147501061996653</v>
      </c>
      <c r="O25" s="123">
        <f t="shared" si="10"/>
        <v>22.050632975772213</v>
      </c>
      <c r="P25" s="123">
        <f t="shared" si="10"/>
        <v>16.463479380317942</v>
      </c>
      <c r="Q25" s="123">
        <f t="shared" si="10"/>
        <v>16.117966735924472</v>
      </c>
      <c r="R25" s="123">
        <f t="shared" ref="R25:V25" si="11">SUM(R26:R27)</f>
        <v>16.178229234218122</v>
      </c>
      <c r="S25" s="123">
        <f t="shared" si="11"/>
        <v>15.681753278481883</v>
      </c>
      <c r="T25" s="123">
        <f t="shared" si="11"/>
        <v>14.430492329060106</v>
      </c>
      <c r="U25" s="123">
        <f t="shared" si="11"/>
        <v>12.46271371134708</v>
      </c>
      <c r="V25" s="123">
        <f t="shared" si="11"/>
        <v>12.902696308344257</v>
      </c>
      <c r="W25" s="123">
        <f t="shared" ref="W25" si="12">SUM(W26:W27)</f>
        <v>12.210523062742796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35.0964114561042</v>
      </c>
      <c r="D26" s="99">
        <v>41.665659502240196</v>
      </c>
      <c r="E26" s="99">
        <v>25.902867485929789</v>
      </c>
      <c r="F26" s="99">
        <v>24.410150927218996</v>
      </c>
      <c r="G26" s="99">
        <v>31.878543363216711</v>
      </c>
      <c r="H26" s="99">
        <v>28.11720410293071</v>
      </c>
      <c r="I26" s="99">
        <v>24.465127408322051</v>
      </c>
      <c r="J26" s="99">
        <v>25.58202889592129</v>
      </c>
      <c r="K26" s="99">
        <v>24.815284913493755</v>
      </c>
      <c r="L26" s="99">
        <v>27.979393031628902</v>
      </c>
      <c r="M26" s="99">
        <v>21.033955950328664</v>
      </c>
      <c r="N26" s="99">
        <v>21.147501061996653</v>
      </c>
      <c r="O26" s="99">
        <v>22.050632975772213</v>
      </c>
      <c r="P26" s="99">
        <v>16.463479380317942</v>
      </c>
      <c r="Q26" s="99">
        <v>16.117966735924472</v>
      </c>
      <c r="R26" s="99">
        <v>16.178229234218122</v>
      </c>
      <c r="S26" s="99">
        <v>15.681753278481883</v>
      </c>
      <c r="T26" s="99">
        <v>14.430492329060106</v>
      </c>
      <c r="U26" s="99">
        <v>12.46271371134708</v>
      </c>
      <c r="V26" s="99">
        <v>12.902696308344257</v>
      </c>
      <c r="W26" s="99">
        <v>12.210523062742796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0.31427166097809728</v>
      </c>
      <c r="D30" s="123">
        <v>0.35355836093412152</v>
      </c>
      <c r="E30" s="123">
        <v>0.76276892011134378</v>
      </c>
      <c r="F30" s="123">
        <v>1.224164643168657</v>
      </c>
      <c r="G30" s="123">
        <v>0.82423075771500365</v>
      </c>
      <c r="H30" s="123">
        <v>0.48175787515550977</v>
      </c>
      <c r="I30" s="123">
        <v>0.25738609087220887</v>
      </c>
      <c r="J30" s="123">
        <v>0.22930420423886116</v>
      </c>
      <c r="K30" s="123">
        <v>0.39797576826104397</v>
      </c>
      <c r="L30" s="123">
        <v>0.45607092448354547</v>
      </c>
      <c r="M30" s="123">
        <v>0.63630737074249155</v>
      </c>
      <c r="N30" s="123">
        <v>0.54921748230805612</v>
      </c>
      <c r="O30" s="123">
        <v>0.42264798575145135</v>
      </c>
      <c r="P30" s="123">
        <v>0.42849812645758495</v>
      </c>
      <c r="Q30" s="123">
        <v>0.3019750696315695</v>
      </c>
      <c r="R30" s="123">
        <v>0.33737055443437225</v>
      </c>
      <c r="S30" s="123">
        <v>0.33813356534913203</v>
      </c>
      <c r="T30" s="123">
        <v>0.3576319454745987</v>
      </c>
      <c r="U30" s="123">
        <v>0.37689822425270481</v>
      </c>
      <c r="V30" s="123">
        <v>0.31332004509316563</v>
      </c>
      <c r="W30" s="123">
        <v>0.25680325529151138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3.6376944758214762</v>
      </c>
      <c r="D31" s="99">
        <v>3.6433347288639948</v>
      </c>
      <c r="E31" s="99">
        <v>3.5862441969751084</v>
      </c>
      <c r="F31" s="99">
        <v>3.847374592815779</v>
      </c>
      <c r="G31" s="99">
        <v>3.9707873665594433</v>
      </c>
      <c r="H31" s="99">
        <v>4.232022926717371</v>
      </c>
      <c r="I31" s="99">
        <v>4.2294795473054849</v>
      </c>
      <c r="J31" s="99">
        <v>3.9312669242188258</v>
      </c>
      <c r="K31" s="99">
        <v>4.2261631370630663</v>
      </c>
      <c r="L31" s="99">
        <v>4.1347917699045409</v>
      </c>
      <c r="M31" s="99">
        <v>4.0306936209364608</v>
      </c>
      <c r="N31" s="99">
        <v>3.9548674410949975</v>
      </c>
      <c r="O31" s="99">
        <v>3.7920916499366331</v>
      </c>
      <c r="P31" s="99">
        <v>3.9369200474427464</v>
      </c>
      <c r="Q31" s="99">
        <v>3.4734956195962909</v>
      </c>
      <c r="R31" s="99">
        <v>3.7137868212887963</v>
      </c>
      <c r="S31" s="99">
        <v>3.5021089005192692</v>
      </c>
      <c r="T31" s="99">
        <v>3.3029891739141117</v>
      </c>
      <c r="U31" s="99">
        <v>3.3456546246427661</v>
      </c>
      <c r="V31" s="99">
        <v>3.0760667843828187</v>
      </c>
      <c r="W31" s="99">
        <v>3.1238024797839787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1.7529834753092037</v>
      </c>
      <c r="L32" s="99">
        <v>0</v>
      </c>
      <c r="M32" s="99">
        <v>1.6377830492802075</v>
      </c>
      <c r="N32" s="99">
        <v>0</v>
      </c>
      <c r="O32" s="99">
        <v>0</v>
      </c>
      <c r="P32" s="99">
        <v>1.3126866521206848</v>
      </c>
      <c r="Q32" s="99">
        <v>0</v>
      </c>
      <c r="R32" s="99">
        <v>1.6053023005548568</v>
      </c>
      <c r="S32" s="99">
        <v>1.5909281225398808</v>
      </c>
      <c r="T32" s="99">
        <v>1.4141669810918949</v>
      </c>
      <c r="U32" s="99">
        <v>1.455659954764239</v>
      </c>
      <c r="V32" s="99">
        <v>1.1679005477178652</v>
      </c>
      <c r="W32" s="99">
        <v>1.2718695060593002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1.7529834753092037</v>
      </c>
      <c r="L33" s="102">
        <v>0</v>
      </c>
      <c r="M33" s="102">
        <v>1.6377830492802075</v>
      </c>
      <c r="N33" s="102">
        <v>0</v>
      </c>
      <c r="O33" s="102">
        <v>0</v>
      </c>
      <c r="P33" s="102">
        <v>1.3126866521206848</v>
      </c>
      <c r="Q33" s="102">
        <v>0</v>
      </c>
      <c r="R33" s="102">
        <v>1.6053023005548568</v>
      </c>
      <c r="S33" s="102">
        <v>1.5909281225398808</v>
      </c>
      <c r="T33" s="102">
        <v>1.4141669810918949</v>
      </c>
      <c r="U33" s="102">
        <v>1.455659954764239</v>
      </c>
      <c r="V33" s="102">
        <v>1.1679005477178652</v>
      </c>
      <c r="W33" s="102">
        <v>1.2718695060593002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3.0981685151771677E-2</v>
      </c>
      <c r="D39" s="123">
        <v>3.5597723939661728E-2</v>
      </c>
      <c r="E39" s="123">
        <v>3.6825227982277407E-2</v>
      </c>
      <c r="F39" s="123">
        <v>4.0674121504653854E-2</v>
      </c>
      <c r="G39" s="123">
        <v>4.15781979187154E-2</v>
      </c>
      <c r="H39" s="123">
        <v>5.1776939436137197E-2</v>
      </c>
      <c r="I39" s="123">
        <v>6.0181526701764521E-2</v>
      </c>
      <c r="J39" s="123">
        <v>4.8562359352401205E-2</v>
      </c>
      <c r="K39" s="123">
        <v>5.5176387840960642E-2</v>
      </c>
      <c r="L39" s="123">
        <v>4.4477653707955866E-2</v>
      </c>
      <c r="M39" s="123">
        <v>4.6502612614921307E-2</v>
      </c>
      <c r="N39" s="123">
        <v>4.5707871460048698E-2</v>
      </c>
      <c r="O39" s="123">
        <v>4.541606846984101E-2</v>
      </c>
      <c r="P39" s="123">
        <v>5.6713045554762177E-2</v>
      </c>
      <c r="Q39" s="123">
        <v>5.0255147092185842E-2</v>
      </c>
      <c r="R39" s="123">
        <v>5.6281233801746627E-2</v>
      </c>
      <c r="S39" s="123">
        <v>5.3538885092570099E-2</v>
      </c>
      <c r="T39" s="123">
        <v>4.7303515496369256E-2</v>
      </c>
      <c r="U39" s="123">
        <v>4.6137996170236326E-2</v>
      </c>
      <c r="V39" s="123">
        <v>3.1568866934861932E-2</v>
      </c>
      <c r="W39" s="123">
        <v>4.0304658818769649E-2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0.66718698722187364</v>
      </c>
      <c r="D40" s="99">
        <v>0.66408167763299986</v>
      </c>
      <c r="E40" s="99">
        <v>0.74031406598854244</v>
      </c>
      <c r="F40" s="99">
        <v>0.73784283571600151</v>
      </c>
      <c r="G40" s="99">
        <v>0.72600624773985489</v>
      </c>
      <c r="H40" s="99">
        <v>0.75570155573910747</v>
      </c>
      <c r="I40" s="99">
        <v>0.74370667143643954</v>
      </c>
      <c r="J40" s="99">
        <v>0.63093127814877503</v>
      </c>
      <c r="K40" s="99">
        <v>0.67723710652871405</v>
      </c>
      <c r="L40" s="99">
        <v>0.65055981490170101</v>
      </c>
      <c r="M40" s="99">
        <v>0.64878190448211426</v>
      </c>
      <c r="N40" s="99">
        <v>0.65528466629542548</v>
      </c>
      <c r="O40" s="99">
        <v>0.64908805821940918</v>
      </c>
      <c r="P40" s="99">
        <v>0.70727711619737066</v>
      </c>
      <c r="Q40" s="99">
        <v>0.68028308868690601</v>
      </c>
      <c r="R40" s="99">
        <v>0.72739947552173367</v>
      </c>
      <c r="S40" s="99">
        <v>0.71484326206931559</v>
      </c>
      <c r="T40" s="99">
        <v>0.7079492234456618</v>
      </c>
      <c r="U40" s="99">
        <v>0.73447763265044286</v>
      </c>
      <c r="V40" s="99">
        <v>0.7054105222170477</v>
      </c>
      <c r="W40" s="99">
        <v>0.73618978373658939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44.057535453669573</v>
      </c>
      <c r="D43" s="118">
        <f t="shared" si="14"/>
        <v>38.2137369743077</v>
      </c>
      <c r="E43" s="118">
        <f t="shared" si="14"/>
        <v>41.515112525952652</v>
      </c>
      <c r="F43" s="118">
        <f t="shared" si="14"/>
        <v>38.701499621345313</v>
      </c>
      <c r="G43" s="118">
        <f t="shared" si="14"/>
        <v>37.566004211324575</v>
      </c>
      <c r="H43" s="118">
        <f t="shared" si="14"/>
        <v>32.836281150906323</v>
      </c>
      <c r="I43" s="118">
        <f t="shared" si="14"/>
        <v>28.288442093263306</v>
      </c>
      <c r="J43" s="118">
        <f t="shared" si="14"/>
        <v>36.887850530345517</v>
      </c>
      <c r="K43" s="118">
        <f t="shared" si="14"/>
        <v>30.726104136369162</v>
      </c>
      <c r="L43" s="118">
        <f t="shared" si="14"/>
        <v>33.29633717526702</v>
      </c>
      <c r="M43" s="118">
        <f t="shared" si="14"/>
        <v>27.620447019616833</v>
      </c>
      <c r="N43" s="118">
        <f t="shared" si="14"/>
        <v>26.952030712449979</v>
      </c>
      <c r="O43" s="118">
        <f t="shared" si="14"/>
        <v>27.990422263982282</v>
      </c>
      <c r="P43" s="118">
        <f t="shared" si="14"/>
        <v>20.210184483463724</v>
      </c>
      <c r="Q43" s="118">
        <f t="shared" si="14"/>
        <v>22.387134156636229</v>
      </c>
      <c r="R43" s="118">
        <f t="shared" ref="R43:V43" si="15">R44+R47+R49+R58</f>
        <v>19.616506061535517</v>
      </c>
      <c r="S43" s="118">
        <f t="shared" si="15"/>
        <v>19.081677824799154</v>
      </c>
      <c r="T43" s="118">
        <f t="shared" si="15"/>
        <v>17.935542111024102</v>
      </c>
      <c r="U43" s="118">
        <f t="shared" si="15"/>
        <v>16.204983633166485</v>
      </c>
      <c r="V43" s="118">
        <f t="shared" si="15"/>
        <v>16.853721422557129</v>
      </c>
      <c r="W43" s="118">
        <f t="shared" ref="W43" si="16">W44+W47+W49+W58</f>
        <v>14.713433170462658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43.940298687282343</v>
      </c>
      <c r="D44" s="123">
        <f t="shared" si="17"/>
        <v>37.979461260643419</v>
      </c>
      <c r="E44" s="123">
        <f t="shared" si="17"/>
        <v>41.140241741413476</v>
      </c>
      <c r="F44" s="123">
        <f t="shared" si="17"/>
        <v>38.1470184501622</v>
      </c>
      <c r="G44" s="123">
        <f t="shared" si="17"/>
        <v>37.010524131569532</v>
      </c>
      <c r="H44" s="123">
        <f t="shared" si="17"/>
        <v>32.421806719891656</v>
      </c>
      <c r="I44" s="123">
        <f t="shared" si="17"/>
        <v>27.277871877525428</v>
      </c>
      <c r="J44" s="123">
        <f t="shared" si="17"/>
        <v>34.716677432608492</v>
      </c>
      <c r="K44" s="123">
        <f t="shared" si="17"/>
        <v>29.301373917186158</v>
      </c>
      <c r="L44" s="123">
        <f t="shared" si="17"/>
        <v>31.996800704641636</v>
      </c>
      <c r="M44" s="123">
        <f t="shared" si="17"/>
        <v>26.215212994304512</v>
      </c>
      <c r="N44" s="123">
        <f t="shared" si="17"/>
        <v>25.590196222073772</v>
      </c>
      <c r="O44" s="123">
        <f t="shared" si="17"/>
        <v>26.518462788526691</v>
      </c>
      <c r="P44" s="123">
        <f t="shared" si="17"/>
        <v>19.48258946945792</v>
      </c>
      <c r="Q44" s="123">
        <f t="shared" si="17"/>
        <v>21.759581003810915</v>
      </c>
      <c r="R44" s="123">
        <f t="shared" ref="R44:V44" si="18">SUM(R45:R46)</f>
        <v>19.01275951669043</v>
      </c>
      <c r="S44" s="123">
        <f t="shared" si="18"/>
        <v>18.37138025152743</v>
      </c>
      <c r="T44" s="123">
        <f t="shared" si="18"/>
        <v>17.260550373864959</v>
      </c>
      <c r="U44" s="123">
        <f t="shared" si="18"/>
        <v>15.44933602582066</v>
      </c>
      <c r="V44" s="123">
        <f t="shared" si="18"/>
        <v>15.743851353348314</v>
      </c>
      <c r="W44" s="123">
        <f t="shared" ref="W44" si="19">SUM(W45:W46)</f>
        <v>13.665820674122822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43.940298687282343</v>
      </c>
      <c r="D45" s="99">
        <v>37.979461260643419</v>
      </c>
      <c r="E45" s="99">
        <v>41.140241741413476</v>
      </c>
      <c r="F45" s="99">
        <v>38.1470184501622</v>
      </c>
      <c r="G45" s="99">
        <v>37.010524131569532</v>
      </c>
      <c r="H45" s="99">
        <v>32.421806719891656</v>
      </c>
      <c r="I45" s="99">
        <v>27.277871877525428</v>
      </c>
      <c r="J45" s="99">
        <v>34.716677432608492</v>
      </c>
      <c r="K45" s="99">
        <v>29.301373917186158</v>
      </c>
      <c r="L45" s="99">
        <v>31.996800704641636</v>
      </c>
      <c r="M45" s="99">
        <v>26.215212994304512</v>
      </c>
      <c r="N45" s="99">
        <v>25.590196222073772</v>
      </c>
      <c r="O45" s="99">
        <v>26.518462788526691</v>
      </c>
      <c r="P45" s="99">
        <v>19.48258946945792</v>
      </c>
      <c r="Q45" s="99">
        <v>21.759581003810915</v>
      </c>
      <c r="R45" s="99">
        <v>19.01275951669043</v>
      </c>
      <c r="S45" s="99">
        <v>18.37138025152743</v>
      </c>
      <c r="T45" s="99">
        <v>17.260550373864959</v>
      </c>
      <c r="U45" s="99">
        <v>15.44933602582066</v>
      </c>
      <c r="V45" s="99">
        <v>15.743851353348314</v>
      </c>
      <c r="W45" s="99">
        <v>13.665820674122822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8.5951417722262322E-2</v>
      </c>
      <c r="D49" s="123">
        <v>0.19860047716950779</v>
      </c>
      <c r="E49" s="123">
        <v>0.33772282897187167</v>
      </c>
      <c r="F49" s="123">
        <v>0.51394215027221202</v>
      </c>
      <c r="G49" s="123">
        <v>0.51398834353919443</v>
      </c>
      <c r="H49" s="123">
        <v>0.36266425576594891</v>
      </c>
      <c r="I49" s="123">
        <v>0.95049684582351124</v>
      </c>
      <c r="J49" s="123">
        <v>2.1225162883190158</v>
      </c>
      <c r="K49" s="123">
        <v>1.3696638400903687</v>
      </c>
      <c r="L49" s="123">
        <v>1.2551705194468161</v>
      </c>
      <c r="M49" s="123">
        <v>1.3586672843345686</v>
      </c>
      <c r="N49" s="123">
        <v>1.3159502538956795</v>
      </c>
      <c r="O49" s="123">
        <v>1.426508245954849</v>
      </c>
      <c r="P49" s="123">
        <v>0.67097533995794245</v>
      </c>
      <c r="Q49" s="123">
        <v>0.5773659006599775</v>
      </c>
      <c r="R49" s="123">
        <v>0.54749346990198455</v>
      </c>
      <c r="S49" s="123">
        <v>0.65671259464641263</v>
      </c>
      <c r="T49" s="123">
        <v>0.62765821300338087</v>
      </c>
      <c r="U49" s="123">
        <v>0.7095402325870952</v>
      </c>
      <c r="V49" s="123">
        <v>1.0782282174535078</v>
      </c>
      <c r="W49" s="123">
        <v>1.0073121035648027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4.779544806785343</v>
      </c>
      <c r="D50" s="99">
        <v>4.4089305931630722</v>
      </c>
      <c r="E50" s="99">
        <v>4.5590354439521041</v>
      </c>
      <c r="F50" s="99">
        <v>5.2866464042485921</v>
      </c>
      <c r="G50" s="99">
        <v>5.4748827839935608</v>
      </c>
      <c r="H50" s="99">
        <v>5.3560844471103914</v>
      </c>
      <c r="I50" s="99">
        <v>4.9142828275661774</v>
      </c>
      <c r="J50" s="99">
        <v>5.6619410224795388</v>
      </c>
      <c r="K50" s="99">
        <v>5.3241587633314538</v>
      </c>
      <c r="L50" s="99">
        <v>5.1006091663876134</v>
      </c>
      <c r="M50" s="99">
        <v>5.2997930791569434</v>
      </c>
      <c r="N50" s="99">
        <v>4.9905402773303216</v>
      </c>
      <c r="O50" s="99">
        <v>4.7136699695220434</v>
      </c>
      <c r="P50" s="99">
        <v>4.7772934989838793</v>
      </c>
      <c r="Q50" s="99">
        <v>4.7193111775935748</v>
      </c>
      <c r="R50" s="99">
        <v>4.3159509508715823</v>
      </c>
      <c r="S50" s="99">
        <v>4.2051829980458981</v>
      </c>
      <c r="T50" s="99">
        <v>4.0682524469026076</v>
      </c>
      <c r="U50" s="99">
        <v>3.8818502658851775</v>
      </c>
      <c r="V50" s="99">
        <v>3.7824856306839347</v>
      </c>
      <c r="W50" s="99">
        <v>3.7595680123117483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2.007893618896512</v>
      </c>
      <c r="F51" s="99">
        <v>2.1886929929270642</v>
      </c>
      <c r="G51" s="99">
        <v>2.3141346194535313</v>
      </c>
      <c r="H51" s="99">
        <v>2.2969305296994906</v>
      </c>
      <c r="I51" s="99">
        <v>2.2242968650320796</v>
      </c>
      <c r="J51" s="99">
        <v>2.2918395192737622</v>
      </c>
      <c r="K51" s="99">
        <v>2.2104801621805064</v>
      </c>
      <c r="L51" s="99">
        <v>2.1284623052105247</v>
      </c>
      <c r="M51" s="99">
        <v>2.1545583638308763</v>
      </c>
      <c r="N51" s="99">
        <v>0</v>
      </c>
      <c r="O51" s="99">
        <v>1.6554263453607714</v>
      </c>
      <c r="P51" s="99">
        <v>1.5938597610636771</v>
      </c>
      <c r="Q51" s="99">
        <v>1.7009057760757342</v>
      </c>
      <c r="R51" s="99">
        <v>1.8663933906410655</v>
      </c>
      <c r="S51" s="99">
        <v>1.9114260373863854</v>
      </c>
      <c r="T51" s="99">
        <v>1.7433748280244887</v>
      </c>
      <c r="U51" s="99">
        <v>1.6891898166490695</v>
      </c>
      <c r="V51" s="99">
        <v>1.4388289248602499</v>
      </c>
      <c r="W51" s="99">
        <v>1.531639683680142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2.007893618896512</v>
      </c>
      <c r="F52" s="102">
        <v>2.1886929929270642</v>
      </c>
      <c r="G52" s="102">
        <v>2.3141346194535313</v>
      </c>
      <c r="H52" s="102">
        <v>2.2969305296994906</v>
      </c>
      <c r="I52" s="102">
        <v>2.2242968650320796</v>
      </c>
      <c r="J52" s="102">
        <v>2.2918395192737622</v>
      </c>
      <c r="K52" s="102">
        <v>2.2104801621805064</v>
      </c>
      <c r="L52" s="102">
        <v>2.1284623052105247</v>
      </c>
      <c r="M52" s="102">
        <v>2.1545583638308763</v>
      </c>
      <c r="N52" s="102">
        <v>0</v>
      </c>
      <c r="O52" s="102">
        <v>1.6554263453607714</v>
      </c>
      <c r="P52" s="102">
        <v>1.5938597610636771</v>
      </c>
      <c r="Q52" s="102">
        <v>1.7009057760757342</v>
      </c>
      <c r="R52" s="102">
        <v>1.8663933906410655</v>
      </c>
      <c r="S52" s="102">
        <v>1.9114260373863854</v>
      </c>
      <c r="T52" s="102">
        <v>1.7433748280244887</v>
      </c>
      <c r="U52" s="102">
        <v>1.6891898166490695</v>
      </c>
      <c r="V52" s="102">
        <v>1.4388289248602499</v>
      </c>
      <c r="W52" s="102">
        <v>1.531639683680142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3.1285348664969216E-2</v>
      </c>
      <c r="D58" s="123">
        <v>3.5675236494775713E-2</v>
      </c>
      <c r="E58" s="123">
        <v>3.7147955567309592E-2</v>
      </c>
      <c r="F58" s="123">
        <v>4.0539020910897179E-2</v>
      </c>
      <c r="G58" s="123">
        <v>4.1491736215847154E-2</v>
      </c>
      <c r="H58" s="123">
        <v>5.1810175248718775E-2</v>
      </c>
      <c r="I58" s="123">
        <v>6.007336991436725E-2</v>
      </c>
      <c r="J58" s="123">
        <v>4.8656809418005119E-2</v>
      </c>
      <c r="K58" s="123">
        <v>5.5066379092637119E-2</v>
      </c>
      <c r="L58" s="123">
        <v>4.4365951178569452E-2</v>
      </c>
      <c r="M58" s="123">
        <v>4.6566740977751632E-2</v>
      </c>
      <c r="N58" s="123">
        <v>4.588423648052934E-2</v>
      </c>
      <c r="O58" s="123">
        <v>4.5451229500741333E-2</v>
      </c>
      <c r="P58" s="123">
        <v>5.6619674047863756E-2</v>
      </c>
      <c r="Q58" s="123">
        <v>5.0187252165338508E-2</v>
      </c>
      <c r="R58" s="123">
        <v>5.6253074943102492E-2</v>
      </c>
      <c r="S58" s="123">
        <v>5.3584978625311572E-2</v>
      </c>
      <c r="T58" s="123">
        <v>4.7333524155761385E-2</v>
      </c>
      <c r="U58" s="123">
        <v>4.6107374758729926E-2</v>
      </c>
      <c r="V58" s="123">
        <v>3.16418517553071E-2</v>
      </c>
      <c r="W58" s="123">
        <v>4.0300392775034825E-2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0.66718698722187353</v>
      </c>
      <c r="D59" s="99">
        <v>0.66408167763299975</v>
      </c>
      <c r="E59" s="99">
        <v>0.74031406598854244</v>
      </c>
      <c r="F59" s="99">
        <v>0.73784283571600151</v>
      </c>
      <c r="G59" s="99">
        <v>0.72600624773985512</v>
      </c>
      <c r="H59" s="99">
        <v>0.75570155573910758</v>
      </c>
      <c r="I59" s="99">
        <v>0.74370667143643954</v>
      </c>
      <c r="J59" s="99">
        <v>0.63093127814877492</v>
      </c>
      <c r="K59" s="99">
        <v>0.67723710652871405</v>
      </c>
      <c r="L59" s="99">
        <v>0.65055981490170089</v>
      </c>
      <c r="M59" s="99">
        <v>0.64878190448211426</v>
      </c>
      <c r="N59" s="99">
        <v>0.65528466629542559</v>
      </c>
      <c r="O59" s="99">
        <v>0.64908805821940896</v>
      </c>
      <c r="P59" s="99">
        <v>0.70727711619737077</v>
      </c>
      <c r="Q59" s="99">
        <v>0.68028308868690601</v>
      </c>
      <c r="R59" s="99">
        <v>0.72739947552173367</v>
      </c>
      <c r="S59" s="99">
        <v>0.71484326206931559</v>
      </c>
      <c r="T59" s="99">
        <v>0.70794922344566169</v>
      </c>
      <c r="U59" s="99">
        <v>0.73447763265044297</v>
      </c>
      <c r="V59" s="99">
        <v>0.7054105222170477</v>
      </c>
      <c r="W59" s="99">
        <v>0.73618978373658928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30.371211207061766</v>
      </c>
      <c r="D62" s="118">
        <f t="shared" si="21"/>
        <v>28.286542928099156</v>
      </c>
      <c r="E62" s="118">
        <f t="shared" si="21"/>
        <v>28.83937110252354</v>
      </c>
      <c r="F62" s="118">
        <f t="shared" si="21"/>
        <v>26.714503536105333</v>
      </c>
      <c r="G62" s="118">
        <f t="shared" si="21"/>
        <v>24.787407092462725</v>
      </c>
      <c r="H62" s="118">
        <f t="shared" si="21"/>
        <v>24.452570204252698</v>
      </c>
      <c r="I62" s="118">
        <f t="shared" si="21"/>
        <v>22.870781043140642</v>
      </c>
      <c r="J62" s="118">
        <f t="shared" si="21"/>
        <v>24.005759576101013</v>
      </c>
      <c r="K62" s="118">
        <f t="shared" si="21"/>
        <v>23.127910055938788</v>
      </c>
      <c r="L62" s="118">
        <f t="shared" si="21"/>
        <v>25.737969252221902</v>
      </c>
      <c r="M62" s="118">
        <f t="shared" si="21"/>
        <v>19.388407326598447</v>
      </c>
      <c r="N62" s="118">
        <f t="shared" si="21"/>
        <v>20.877875947572349</v>
      </c>
      <c r="O62" s="118">
        <f t="shared" si="21"/>
        <v>21.635515342876339</v>
      </c>
      <c r="P62" s="118">
        <f t="shared" si="21"/>
        <v>15.754594868434374</v>
      </c>
      <c r="Q62" s="118">
        <f t="shared" si="21"/>
        <v>16.200297334402364</v>
      </c>
      <c r="R62" s="118">
        <f t="shared" ref="R62:V62" si="22">R63+R66+R68+R77</f>
        <v>17.055575819727999</v>
      </c>
      <c r="S62" s="118">
        <f t="shared" si="22"/>
        <v>15.922866828050147</v>
      </c>
      <c r="T62" s="118">
        <f t="shared" si="22"/>
        <v>15.12327559334658</v>
      </c>
      <c r="U62" s="118">
        <f t="shared" si="22"/>
        <v>14.169618561579146</v>
      </c>
      <c r="V62" s="118">
        <f t="shared" si="22"/>
        <v>12.355559882980822</v>
      </c>
      <c r="W62" s="118">
        <f t="shared" ref="W62" si="23">W63+W66+W68+W77</f>
        <v>12.975935142067456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28.424853307383611</v>
      </c>
      <c r="D63" s="123">
        <f t="shared" si="24"/>
        <v>25.981517305040594</v>
      </c>
      <c r="E63" s="123">
        <f t="shared" si="24"/>
        <v>26.345429276881767</v>
      </c>
      <c r="F63" s="123">
        <f t="shared" si="24"/>
        <v>24.109339462153581</v>
      </c>
      <c r="G63" s="123">
        <f t="shared" si="24"/>
        <v>22.418603610036165</v>
      </c>
      <c r="H63" s="123">
        <f t="shared" si="24"/>
        <v>21.314017630721718</v>
      </c>
      <c r="I63" s="123">
        <f t="shared" si="24"/>
        <v>19.253820460952824</v>
      </c>
      <c r="J63" s="123">
        <f t="shared" si="24"/>
        <v>20.144709831114966</v>
      </c>
      <c r="K63" s="123">
        <f t="shared" si="24"/>
        <v>19.215048901730452</v>
      </c>
      <c r="L63" s="123">
        <f t="shared" si="24"/>
        <v>21.891663796031676</v>
      </c>
      <c r="M63" s="123">
        <f t="shared" si="24"/>
        <v>15.985851126576081</v>
      </c>
      <c r="N63" s="123">
        <f t="shared" si="24"/>
        <v>17.339909321787918</v>
      </c>
      <c r="O63" s="123">
        <f t="shared" si="24"/>
        <v>18.409317121307769</v>
      </c>
      <c r="P63" s="123">
        <f t="shared" si="24"/>
        <v>12.860983156207185</v>
      </c>
      <c r="Q63" s="123">
        <f t="shared" si="24"/>
        <v>13.559911051559409</v>
      </c>
      <c r="R63" s="123">
        <f t="shared" ref="R63:V63" si="25">SUM(R64:R65)</f>
        <v>13.729989440411469</v>
      </c>
      <c r="S63" s="123">
        <f t="shared" si="25"/>
        <v>12.789757950992202</v>
      </c>
      <c r="T63" s="123">
        <f t="shared" si="25"/>
        <v>12.036578538516151</v>
      </c>
      <c r="U63" s="123">
        <f t="shared" si="25"/>
        <v>11.104075355637548</v>
      </c>
      <c r="V63" s="123">
        <f t="shared" si="25"/>
        <v>9.8550930762401894</v>
      </c>
      <c r="W63" s="123">
        <f t="shared" ref="W63" si="26">SUM(W64:W65)</f>
        <v>10.139385497968036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28.424853307383611</v>
      </c>
      <c r="D64" s="99">
        <v>25.981517305040594</v>
      </c>
      <c r="E64" s="99">
        <v>26.345429276881767</v>
      </c>
      <c r="F64" s="99">
        <v>24.109339462153581</v>
      </c>
      <c r="G64" s="99">
        <v>22.418603610036165</v>
      </c>
      <c r="H64" s="99">
        <v>21.314017630721718</v>
      </c>
      <c r="I64" s="99">
        <v>19.253820460952824</v>
      </c>
      <c r="J64" s="99">
        <v>20.144709831114966</v>
      </c>
      <c r="K64" s="99">
        <v>19.215048901730452</v>
      </c>
      <c r="L64" s="99">
        <v>21.891663796031676</v>
      </c>
      <c r="M64" s="99">
        <v>15.985851126576081</v>
      </c>
      <c r="N64" s="99">
        <v>17.339909321787918</v>
      </c>
      <c r="O64" s="99">
        <v>18.409317121307769</v>
      </c>
      <c r="P64" s="99">
        <v>12.860983156207185</v>
      </c>
      <c r="Q64" s="99">
        <v>13.559911051559409</v>
      </c>
      <c r="R64" s="99">
        <v>13.729989440411469</v>
      </c>
      <c r="S64" s="99">
        <v>12.789757950992202</v>
      </c>
      <c r="T64" s="99">
        <v>12.036578538516151</v>
      </c>
      <c r="U64" s="99">
        <v>11.104075355637548</v>
      </c>
      <c r="V64" s="99">
        <v>9.8550930762401894</v>
      </c>
      <c r="W64" s="99">
        <v>10.139385497968036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1.7905681117552734</v>
      </c>
      <c r="D68" s="123">
        <v>2.124262169297924</v>
      </c>
      <c r="E68" s="123">
        <v>2.2842320015757784</v>
      </c>
      <c r="F68" s="123">
        <v>2.3708008636621809</v>
      </c>
      <c r="G68" s="123">
        <v>2.1226879734709825</v>
      </c>
      <c r="H68" s="123">
        <v>2.8710567133504616</v>
      </c>
      <c r="I68" s="123">
        <v>3.3365268433845641</v>
      </c>
      <c r="J68" s="123">
        <v>3.5963851078518583</v>
      </c>
      <c r="K68" s="123">
        <v>3.6676856691765849</v>
      </c>
      <c r="L68" s="123">
        <v>3.5355445409952013</v>
      </c>
      <c r="M68" s="123">
        <v>3.1623625494721814</v>
      </c>
      <c r="N68" s="123">
        <v>3.249788776597708</v>
      </c>
      <c r="O68" s="123">
        <v>2.9479821131280914</v>
      </c>
      <c r="P68" s="123">
        <v>2.6634098157151569</v>
      </c>
      <c r="Q68" s="123">
        <v>2.4581974328433382</v>
      </c>
      <c r="R68" s="123">
        <v>3.0844341343003148</v>
      </c>
      <c r="S68" s="123">
        <v>2.9589353906785592</v>
      </c>
      <c r="T68" s="123">
        <v>2.9207657830186475</v>
      </c>
      <c r="U68" s="123">
        <v>2.9047927287940238</v>
      </c>
      <c r="V68" s="123">
        <v>2.263834144857765</v>
      </c>
      <c r="W68" s="123">
        <v>2.6065430010893236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3.2987521619806155</v>
      </c>
      <c r="D69" s="99">
        <v>3.213821769443812</v>
      </c>
      <c r="E69" s="99">
        <v>3.0760657090997632</v>
      </c>
      <c r="F69" s="99">
        <v>3.5153233181891563</v>
      </c>
      <c r="G69" s="99">
        <v>3.4725069991194313</v>
      </c>
      <c r="H69" s="99">
        <v>3.5660311783666416</v>
      </c>
      <c r="I69" s="99">
        <v>3.3379497684438797</v>
      </c>
      <c r="J69" s="99">
        <v>3.5988286872811983</v>
      </c>
      <c r="K69" s="99">
        <v>3.6743604832838641</v>
      </c>
      <c r="L69" s="99">
        <v>3.5399924747271787</v>
      </c>
      <c r="M69" s="99">
        <v>3.2016436904815659</v>
      </c>
      <c r="N69" s="99">
        <v>3.4157740611010645</v>
      </c>
      <c r="O69" s="99">
        <v>3.2869481174038895</v>
      </c>
      <c r="P69" s="99">
        <v>3.1555659161430674</v>
      </c>
      <c r="Q69" s="99">
        <v>2.980376439835887</v>
      </c>
      <c r="R69" s="99">
        <v>3.0895730680623177</v>
      </c>
      <c r="S69" s="99">
        <v>2.9619747401799019</v>
      </c>
      <c r="T69" s="99">
        <v>2.925733132199718</v>
      </c>
      <c r="U69" s="99">
        <v>2.9334285669006501</v>
      </c>
      <c r="V69" s="99">
        <v>2.5523928702011318</v>
      </c>
      <c r="W69" s="99">
        <v>2.7789873618985768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1.3966978024054673</v>
      </c>
      <c r="D70" s="99">
        <v>1.3918196387952104</v>
      </c>
      <c r="E70" s="99">
        <v>1.3550569690901777</v>
      </c>
      <c r="F70" s="99">
        <v>1.4560037098421033</v>
      </c>
      <c r="G70" s="99">
        <v>1.4680571952800474</v>
      </c>
      <c r="H70" s="99">
        <v>1.5297676571988967</v>
      </c>
      <c r="I70" s="99">
        <v>1.5111985772943888</v>
      </c>
      <c r="J70" s="99">
        <v>1.4562230565765926</v>
      </c>
      <c r="K70" s="99">
        <v>1.5277594744811067</v>
      </c>
      <c r="L70" s="99">
        <v>1.4794909610266078</v>
      </c>
      <c r="M70" s="99">
        <v>1.3009761247997291</v>
      </c>
      <c r="N70" s="99">
        <v>1.4184750450542294</v>
      </c>
      <c r="O70" s="99">
        <v>1.156331893626688</v>
      </c>
      <c r="P70" s="99">
        <v>1.0529047042054804</v>
      </c>
      <c r="Q70" s="99">
        <v>1.0724538439198985</v>
      </c>
      <c r="R70" s="99">
        <v>1.3380807728558826</v>
      </c>
      <c r="S70" s="99">
        <v>1.3473038988052926</v>
      </c>
      <c r="T70" s="99">
        <v>1.2547327687076388</v>
      </c>
      <c r="U70" s="99">
        <v>1.2777372147591368</v>
      </c>
      <c r="V70" s="99">
        <v>0.96947497027685581</v>
      </c>
      <c r="W70" s="99">
        <v>1.1330380496758048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1.3966978024054673</v>
      </c>
      <c r="D71" s="102">
        <v>1.3918196387952104</v>
      </c>
      <c r="E71" s="102">
        <v>1.3550569690901777</v>
      </c>
      <c r="F71" s="102">
        <v>1.4560037098421033</v>
      </c>
      <c r="G71" s="102">
        <v>1.4680571952800474</v>
      </c>
      <c r="H71" s="102">
        <v>1.5297676571988967</v>
      </c>
      <c r="I71" s="102">
        <v>1.5111985772943888</v>
      </c>
      <c r="J71" s="102">
        <v>1.4562230565765926</v>
      </c>
      <c r="K71" s="102">
        <v>1.5277594744811067</v>
      </c>
      <c r="L71" s="102">
        <v>1.4794909610266078</v>
      </c>
      <c r="M71" s="102">
        <v>1.3009761247997291</v>
      </c>
      <c r="N71" s="102">
        <v>1.4184750450542294</v>
      </c>
      <c r="O71" s="102">
        <v>1.156331893626688</v>
      </c>
      <c r="P71" s="102">
        <v>1.0529047042054804</v>
      </c>
      <c r="Q71" s="102">
        <v>1.0724538439198985</v>
      </c>
      <c r="R71" s="102">
        <v>1.3380807728558826</v>
      </c>
      <c r="S71" s="102">
        <v>1.3473038988052926</v>
      </c>
      <c r="T71" s="102">
        <v>1.2547327687076388</v>
      </c>
      <c r="U71" s="102">
        <v>1.2777372147591368</v>
      </c>
      <c r="V71" s="102">
        <v>0.96947497027685581</v>
      </c>
      <c r="W71" s="102">
        <v>1.1330380496758048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0.15578978792288128</v>
      </c>
      <c r="D77" s="123">
        <v>0.18076345376063754</v>
      </c>
      <c r="E77" s="123">
        <v>0.20970982406599714</v>
      </c>
      <c r="F77" s="123">
        <v>0.23436321028957111</v>
      </c>
      <c r="G77" s="123">
        <v>0.24611550895558082</v>
      </c>
      <c r="H77" s="123">
        <v>0.26749586018051597</v>
      </c>
      <c r="I77" s="123">
        <v>0.28043373880325306</v>
      </c>
      <c r="J77" s="123">
        <v>0.26466463713418731</v>
      </c>
      <c r="K77" s="123">
        <v>0.2451754850317531</v>
      </c>
      <c r="L77" s="123">
        <v>0.3107609151950253</v>
      </c>
      <c r="M77" s="123">
        <v>0.24019365055018185</v>
      </c>
      <c r="N77" s="123">
        <v>0.28817784918672368</v>
      </c>
      <c r="O77" s="123">
        <v>0.27821610844047695</v>
      </c>
      <c r="P77" s="123">
        <v>0.23020189651203102</v>
      </c>
      <c r="Q77" s="123">
        <v>0.18218884999961774</v>
      </c>
      <c r="R77" s="123">
        <v>0.24115224501621838</v>
      </c>
      <c r="S77" s="123">
        <v>0.17417348637938457</v>
      </c>
      <c r="T77" s="123">
        <v>0.16593127181178319</v>
      </c>
      <c r="U77" s="123">
        <v>0.16075047714757337</v>
      </c>
      <c r="V77" s="123">
        <v>0.23663266188286661</v>
      </c>
      <c r="W77" s="123">
        <v>0.23000664301009582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0.61715725122552256</v>
      </c>
      <c r="D78" s="99">
        <v>0.6004971811239278</v>
      </c>
      <c r="E78" s="99">
        <v>0.62540271726409458</v>
      </c>
      <c r="F78" s="99">
        <v>0.67251591367130248</v>
      </c>
      <c r="G78" s="99">
        <v>0.67602001872001716</v>
      </c>
      <c r="H78" s="99">
        <v>0.68315580316550728</v>
      </c>
      <c r="I78" s="99">
        <v>0.68279813321237559</v>
      </c>
      <c r="J78" s="99">
        <v>0.5337873360283758</v>
      </c>
      <c r="K78" s="99">
        <v>0.59383585456704735</v>
      </c>
      <c r="L78" s="99">
        <v>0.60474967425586323</v>
      </c>
      <c r="M78" s="99">
        <v>0.5480097242995694</v>
      </c>
      <c r="N78" s="99">
        <v>0.59587842227766419</v>
      </c>
      <c r="O78" s="99">
        <v>0.59482801760456916</v>
      </c>
      <c r="P78" s="99">
        <v>0.59886104392603368</v>
      </c>
      <c r="Q78" s="99">
        <v>0.62054334314584314</v>
      </c>
      <c r="R78" s="99">
        <v>0.66091415937737874</v>
      </c>
      <c r="S78" s="99">
        <v>0.63943651858842954</v>
      </c>
      <c r="T78" s="99">
        <v>0.61845089534016662</v>
      </c>
      <c r="U78" s="99">
        <v>0.59001572055350338</v>
      </c>
      <c r="V78" s="99">
        <v>0.65245783813401903</v>
      </c>
      <c r="W78" s="99">
        <v>0.6481678807512149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0.34342979851879724</v>
      </c>
      <c r="D81" s="118">
        <f t="shared" si="28"/>
        <v>0.38884069590835058</v>
      </c>
      <c r="E81" s="118">
        <f t="shared" si="28"/>
        <v>0.79205238412432066</v>
      </c>
      <c r="F81" s="118">
        <f t="shared" si="28"/>
        <v>1.2542941503226712</v>
      </c>
      <c r="G81" s="118">
        <f t="shared" si="28"/>
        <v>0.85763595121411917</v>
      </c>
      <c r="H81" s="118">
        <f t="shared" si="28"/>
        <v>0.52813166977530002</v>
      </c>
      <c r="I81" s="118">
        <f t="shared" si="28"/>
        <v>0.31356413167715386</v>
      </c>
      <c r="J81" s="118">
        <f t="shared" si="28"/>
        <v>0.27523120065273826</v>
      </c>
      <c r="K81" s="118">
        <f t="shared" si="28"/>
        <v>0.44818155531672527</v>
      </c>
      <c r="L81" s="118">
        <f t="shared" si="28"/>
        <v>0.49486275333854546</v>
      </c>
      <c r="M81" s="118">
        <f t="shared" si="28"/>
        <v>0.67862307538109223</v>
      </c>
      <c r="N81" s="118">
        <f t="shared" si="28"/>
        <v>0.59067747000827941</v>
      </c>
      <c r="O81" s="118">
        <f t="shared" si="28"/>
        <v>0.46460113859657159</v>
      </c>
      <c r="P81" s="118">
        <f t="shared" si="28"/>
        <v>0.48416661648515141</v>
      </c>
      <c r="Q81" s="118">
        <f t="shared" si="28"/>
        <v>0.34925078478318228</v>
      </c>
      <c r="R81" s="118">
        <f t="shared" ref="R81:V81" si="29">R82+R85+R87+R100</f>
        <v>0.38866722317015767</v>
      </c>
      <c r="S81" s="118">
        <f t="shared" si="29"/>
        <v>0.3834673424513288</v>
      </c>
      <c r="T81" s="118">
        <f t="shared" si="29"/>
        <v>0.39679394168045623</v>
      </c>
      <c r="U81" s="118">
        <f t="shared" si="29"/>
        <v>0.41481535436786626</v>
      </c>
      <c r="V81" s="118">
        <f t="shared" si="29"/>
        <v>0.34108518824388118</v>
      </c>
      <c r="W81" s="118">
        <f t="shared" ref="W81" si="30">W82+W85+W87+W100</f>
        <v>0.29328065284840615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0.31207375212194677</v>
      </c>
      <c r="D87" s="123">
        <v>0.35314182614767248</v>
      </c>
      <c r="E87" s="123">
        <v>0.75492136710744984</v>
      </c>
      <c r="F87" s="123">
        <v>1.2138050401902443</v>
      </c>
      <c r="G87" s="123">
        <v>0.81611371071565841</v>
      </c>
      <c r="H87" s="123">
        <v>0.47629371962225492</v>
      </c>
      <c r="I87" s="123">
        <v>0.25349648784418011</v>
      </c>
      <c r="J87" s="123">
        <v>0.22656173215841854</v>
      </c>
      <c r="K87" s="123">
        <v>0.39311011064933604</v>
      </c>
      <c r="L87" s="123">
        <v>0.4505131219636378</v>
      </c>
      <c r="M87" s="123">
        <v>0.6320770785190134</v>
      </c>
      <c r="N87" s="123">
        <v>0.54476093112358026</v>
      </c>
      <c r="O87" s="123">
        <v>0.41919283237778887</v>
      </c>
      <c r="P87" s="123">
        <v>0.42754682606615979</v>
      </c>
      <c r="Q87" s="123">
        <v>0.29905177823885587</v>
      </c>
      <c r="R87" s="123">
        <v>0.33242835149987149</v>
      </c>
      <c r="S87" s="123">
        <v>0.32985599352982609</v>
      </c>
      <c r="T87" s="123">
        <v>0.34947829370741706</v>
      </c>
      <c r="U87" s="123">
        <v>0.36873257654411029</v>
      </c>
      <c r="V87" s="123">
        <v>0.30945896204628787</v>
      </c>
      <c r="W87" s="123">
        <v>0.25297274113555568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3.6376944758214753</v>
      </c>
      <c r="D92" s="102">
        <v>3.6433347288639961</v>
      </c>
      <c r="E92" s="102">
        <v>3.586244196975108</v>
      </c>
      <c r="F92" s="102">
        <v>3.8473745928157794</v>
      </c>
      <c r="G92" s="102">
        <v>3.9707873665594433</v>
      </c>
      <c r="H92" s="102">
        <v>4.232022926717371</v>
      </c>
      <c r="I92" s="102">
        <v>4.2294795473054858</v>
      </c>
      <c r="J92" s="102">
        <v>3.9312669242188267</v>
      </c>
      <c r="K92" s="102">
        <v>4.2261631370630655</v>
      </c>
      <c r="L92" s="102">
        <v>4.1347917699045409</v>
      </c>
      <c r="M92" s="102">
        <v>4.0306936209364599</v>
      </c>
      <c r="N92" s="102">
        <v>3.9548674410949967</v>
      </c>
      <c r="O92" s="102">
        <v>3.7920916499366326</v>
      </c>
      <c r="P92" s="102">
        <v>3.9369200474427459</v>
      </c>
      <c r="Q92" s="102">
        <v>3.4734956195962914</v>
      </c>
      <c r="R92" s="102">
        <v>3.7137868212887972</v>
      </c>
      <c r="S92" s="102">
        <v>3.5021089005192687</v>
      </c>
      <c r="T92" s="102">
        <v>3.3029891739141122</v>
      </c>
      <c r="U92" s="102">
        <v>3.3456546246427661</v>
      </c>
      <c r="V92" s="102">
        <v>3.0760667843828187</v>
      </c>
      <c r="W92" s="102">
        <v>3.1238024797839787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1.5792667164570047</v>
      </c>
      <c r="F93" s="105">
        <v>0</v>
      </c>
      <c r="G93" s="105">
        <v>1.6784389279955709</v>
      </c>
      <c r="H93" s="105">
        <v>1.815061952330395</v>
      </c>
      <c r="I93" s="105">
        <v>1.9145976773244715</v>
      </c>
      <c r="J93" s="105">
        <v>1.5884043910398344</v>
      </c>
      <c r="K93" s="105">
        <v>1.7529834753092037</v>
      </c>
      <c r="L93" s="105">
        <v>1.7250745829323755</v>
      </c>
      <c r="M93" s="105">
        <v>1.6377830492802072</v>
      </c>
      <c r="N93" s="105">
        <v>1.6401391527924232</v>
      </c>
      <c r="O93" s="105">
        <v>1.3315722848316527</v>
      </c>
      <c r="P93" s="105">
        <v>1.312686652120685</v>
      </c>
      <c r="Q93" s="105">
        <v>1.2467964915485159</v>
      </c>
      <c r="R93" s="105">
        <v>1.6053023005548566</v>
      </c>
      <c r="S93" s="105">
        <v>1.5909281225398808</v>
      </c>
      <c r="T93" s="105">
        <v>1.4141669810918949</v>
      </c>
      <c r="U93" s="105">
        <v>1.455659954764239</v>
      </c>
      <c r="V93" s="105">
        <v>1.1679005477178654</v>
      </c>
      <c r="W93" s="105">
        <v>1.2718695060592999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1.5792667164570047</v>
      </c>
      <c r="F94" s="99">
        <v>0</v>
      </c>
      <c r="G94" s="99">
        <v>1.6784389279955709</v>
      </c>
      <c r="H94" s="99">
        <v>1.815061952330395</v>
      </c>
      <c r="I94" s="99">
        <v>1.9145976773244715</v>
      </c>
      <c r="J94" s="99">
        <v>1.5884043910398344</v>
      </c>
      <c r="K94" s="99">
        <v>1.7529834753092037</v>
      </c>
      <c r="L94" s="99">
        <v>1.7250745829323755</v>
      </c>
      <c r="M94" s="99">
        <v>1.6377830492802072</v>
      </c>
      <c r="N94" s="99">
        <v>1.6401391527924232</v>
      </c>
      <c r="O94" s="99">
        <v>1.3315722848316527</v>
      </c>
      <c r="P94" s="99">
        <v>1.312686652120685</v>
      </c>
      <c r="Q94" s="99">
        <v>1.2467964915485159</v>
      </c>
      <c r="R94" s="99">
        <v>1.6053023005548566</v>
      </c>
      <c r="S94" s="99">
        <v>1.5909281225398808</v>
      </c>
      <c r="T94" s="99">
        <v>1.4141669810918949</v>
      </c>
      <c r="U94" s="99">
        <v>1.455659954764239</v>
      </c>
      <c r="V94" s="99">
        <v>1.1679005477178654</v>
      </c>
      <c r="W94" s="99">
        <v>1.2718695060592999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3.1356046396850461E-2</v>
      </c>
      <c r="D100" s="123">
        <v>3.5698869760678077E-2</v>
      </c>
      <c r="E100" s="123">
        <v>3.713101701687082E-2</v>
      </c>
      <c r="F100" s="123">
        <v>4.0489110132426995E-2</v>
      </c>
      <c r="G100" s="123">
        <v>4.1522240498460747E-2</v>
      </c>
      <c r="H100" s="123">
        <v>5.1837950153045077E-2</v>
      </c>
      <c r="I100" s="123">
        <v>6.0067643832973736E-2</v>
      </c>
      <c r="J100" s="123">
        <v>4.8669468494319711E-2</v>
      </c>
      <c r="K100" s="123">
        <v>5.5071444667389224E-2</v>
      </c>
      <c r="L100" s="123">
        <v>4.4349631374907675E-2</v>
      </c>
      <c r="M100" s="123">
        <v>4.654599686207879E-2</v>
      </c>
      <c r="N100" s="123">
        <v>4.5916538884699105E-2</v>
      </c>
      <c r="O100" s="123">
        <v>4.5408306218782696E-2</v>
      </c>
      <c r="P100" s="123">
        <v>5.6619790418991643E-2</v>
      </c>
      <c r="Q100" s="123">
        <v>5.0199006544326401E-2</v>
      </c>
      <c r="R100" s="123">
        <v>5.6238871670286184E-2</v>
      </c>
      <c r="S100" s="123">
        <v>5.3611348921502711E-2</v>
      </c>
      <c r="T100" s="123">
        <v>4.7315647973039179E-2</v>
      </c>
      <c r="U100" s="123">
        <v>4.6082777823755985E-2</v>
      </c>
      <c r="V100" s="123">
        <v>3.1626226197593303E-2</v>
      </c>
      <c r="W100" s="123">
        <v>4.0307911712850454E-2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0.66718698722187364</v>
      </c>
      <c r="D102" s="99">
        <v>0.66408167763299997</v>
      </c>
      <c r="E102" s="99">
        <v>0.74031406598854244</v>
      </c>
      <c r="F102" s="99">
        <v>0.73784283571600151</v>
      </c>
      <c r="G102" s="99">
        <v>0.72600624773985478</v>
      </c>
      <c r="H102" s="99">
        <v>0.75570155573910747</v>
      </c>
      <c r="I102" s="99">
        <v>0.74370667143643965</v>
      </c>
      <c r="J102" s="99">
        <v>0.63093127814877481</v>
      </c>
      <c r="K102" s="99">
        <v>0.67723710652871405</v>
      </c>
      <c r="L102" s="99">
        <v>0.65055981490170123</v>
      </c>
      <c r="M102" s="99">
        <v>0.64878190448211437</v>
      </c>
      <c r="N102" s="99">
        <v>0.65528466629542548</v>
      </c>
      <c r="O102" s="99">
        <v>0.64908805821940907</v>
      </c>
      <c r="P102" s="99">
        <v>0.70727711619737077</v>
      </c>
      <c r="Q102" s="99">
        <v>0.68028308868690601</v>
      </c>
      <c r="R102" s="99">
        <v>0.72739947552173356</v>
      </c>
      <c r="S102" s="99">
        <v>0.71484326206931548</v>
      </c>
      <c r="T102" s="99">
        <v>0.70794922344566169</v>
      </c>
      <c r="U102" s="99">
        <v>0.73447763265044286</v>
      </c>
      <c r="V102" s="99">
        <v>0.7054105222170477</v>
      </c>
      <c r="W102" s="99">
        <v>0.73618978373658939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2.9918698978559363E-2</v>
      </c>
      <c r="D124" s="118">
        <f t="shared" si="42"/>
        <v>3.5542399647963373E-2</v>
      </c>
      <c r="E124" s="118">
        <f t="shared" si="42"/>
        <v>3.6045254149254878E-2</v>
      </c>
      <c r="F124" s="118">
        <f t="shared" si="42"/>
        <v>4.0209418840109069E-2</v>
      </c>
      <c r="G124" s="118">
        <f t="shared" si="42"/>
        <v>4.0690615655036122E-2</v>
      </c>
      <c r="H124" s="118">
        <f t="shared" si="42"/>
        <v>5.1300888901349338E-2</v>
      </c>
      <c r="I124" s="118">
        <f t="shared" si="42"/>
        <v>5.9424504013081136E-2</v>
      </c>
      <c r="J124" s="118">
        <f t="shared" si="42"/>
        <v>4.8277063499510484E-2</v>
      </c>
      <c r="K124" s="118">
        <f t="shared" si="42"/>
        <v>5.436016908591685E-2</v>
      </c>
      <c r="L124" s="118">
        <f t="shared" si="42"/>
        <v>4.4618040402550296E-2</v>
      </c>
      <c r="M124" s="118">
        <f t="shared" si="42"/>
        <v>4.6877305237146991E-2</v>
      </c>
      <c r="N124" s="118">
        <f t="shared" si="42"/>
        <v>4.5505879603848998E-2</v>
      </c>
      <c r="O124" s="118">
        <f t="shared" si="42"/>
        <v>4.6225855778236846E-2</v>
      </c>
      <c r="P124" s="118">
        <f t="shared" si="42"/>
        <v>5.6260679697518121E-2</v>
      </c>
      <c r="Q124" s="118">
        <f t="shared" si="42"/>
        <v>4.8100824452609513E-2</v>
      </c>
      <c r="R124" s="118">
        <f t="shared" ref="R124:V124" si="43">R125+R128+R130+R139</f>
        <v>5.6286864177276998E-2</v>
      </c>
      <c r="S124" s="118">
        <f t="shared" si="43"/>
        <v>5.4291893321720158E-2</v>
      </c>
      <c r="T124" s="118">
        <f t="shared" si="43"/>
        <v>4.7196614896377463E-2</v>
      </c>
      <c r="U124" s="118">
        <f t="shared" si="43"/>
        <v>4.5904852040652686E-2</v>
      </c>
      <c r="V124" s="118">
        <f t="shared" si="43"/>
        <v>3.1478765697312477E-2</v>
      </c>
      <c r="W124" s="118">
        <f t="shared" ref="W124" si="44">W125+W128+W130+W139</f>
        <v>3.9406752414124002E-2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2.9918698978559363E-2</v>
      </c>
      <c r="D139" s="123">
        <v>3.5542399647963373E-2</v>
      </c>
      <c r="E139" s="123">
        <v>3.6045254149254878E-2</v>
      </c>
      <c r="F139" s="123">
        <v>4.0209418840109069E-2</v>
      </c>
      <c r="G139" s="123">
        <v>4.0690615655036122E-2</v>
      </c>
      <c r="H139" s="123">
        <v>5.1300888901349338E-2</v>
      </c>
      <c r="I139" s="123">
        <v>5.9424504013081136E-2</v>
      </c>
      <c r="J139" s="123">
        <v>4.8277063499510484E-2</v>
      </c>
      <c r="K139" s="123">
        <v>5.436016908591685E-2</v>
      </c>
      <c r="L139" s="123">
        <v>4.4618040402550296E-2</v>
      </c>
      <c r="M139" s="123">
        <v>4.6877305237146991E-2</v>
      </c>
      <c r="N139" s="123">
        <v>4.5505879603848998E-2</v>
      </c>
      <c r="O139" s="123">
        <v>4.6225855778236846E-2</v>
      </c>
      <c r="P139" s="123">
        <v>5.6260679697518121E-2</v>
      </c>
      <c r="Q139" s="123">
        <v>4.8100824452609513E-2</v>
      </c>
      <c r="R139" s="123">
        <v>5.6286864177276998E-2</v>
      </c>
      <c r="S139" s="123">
        <v>5.4291893321720158E-2</v>
      </c>
      <c r="T139" s="123">
        <v>4.7196614896377463E-2</v>
      </c>
      <c r="U139" s="123">
        <v>4.5904852040652686E-2</v>
      </c>
      <c r="V139" s="123">
        <v>3.1478765697312477E-2</v>
      </c>
      <c r="W139" s="123">
        <v>3.9406752414124002E-2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0.66718698722187375</v>
      </c>
      <c r="D140" s="99">
        <v>0.66408167763299986</v>
      </c>
      <c r="E140" s="99">
        <v>0.74031406598854244</v>
      </c>
      <c r="F140" s="99">
        <v>0.7378428357160014</v>
      </c>
      <c r="G140" s="99">
        <v>0.72600624773985489</v>
      </c>
      <c r="H140" s="99">
        <v>0.75570155573910758</v>
      </c>
      <c r="I140" s="99">
        <v>0.74370667143643965</v>
      </c>
      <c r="J140" s="99">
        <v>0.63093127814877492</v>
      </c>
      <c r="K140" s="99">
        <v>0.67723710652871405</v>
      </c>
      <c r="L140" s="99">
        <v>0.65055981490170101</v>
      </c>
      <c r="M140" s="99">
        <v>0.64878190448211437</v>
      </c>
      <c r="N140" s="99">
        <v>0.65528466629542548</v>
      </c>
      <c r="O140" s="99">
        <v>0.64908805821940907</v>
      </c>
      <c r="P140" s="99">
        <v>0.70727711619737066</v>
      </c>
      <c r="Q140" s="99">
        <v>0.68028308868690601</v>
      </c>
      <c r="R140" s="99">
        <v>0.72739947552173356</v>
      </c>
      <c r="S140" s="99">
        <v>0.71484326206931548</v>
      </c>
      <c r="T140" s="99">
        <v>0.70794922344566191</v>
      </c>
      <c r="U140" s="99">
        <v>0.73447763265044297</v>
      </c>
      <c r="V140" s="99">
        <v>0.7054105222170477</v>
      </c>
      <c r="W140" s="99">
        <v>0.73618978373658939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0.34405262887823584</v>
      </c>
      <c r="D143" s="118">
        <f t="shared" si="49"/>
        <v>0.39088239540164182</v>
      </c>
      <c r="E143" s="118">
        <f t="shared" si="49"/>
        <v>0.79826727355295013</v>
      </c>
      <c r="F143" s="118">
        <f t="shared" si="49"/>
        <v>1.2637360856148216</v>
      </c>
      <c r="G143" s="118">
        <f t="shared" si="49"/>
        <v>0.86672860423455922</v>
      </c>
      <c r="H143" s="118">
        <f t="shared" si="49"/>
        <v>0.53591678139094512</v>
      </c>
      <c r="I143" s="118">
        <f t="shared" si="49"/>
        <v>0.31883585610571552</v>
      </c>
      <c r="J143" s="118">
        <f t="shared" si="49"/>
        <v>0.28019066204211712</v>
      </c>
      <c r="K143" s="118">
        <f t="shared" si="49"/>
        <v>0.45246219102203994</v>
      </c>
      <c r="L143" s="118">
        <f t="shared" si="49"/>
        <v>0.50086161064762413</v>
      </c>
      <c r="M143" s="118">
        <f t="shared" si="49"/>
        <v>0.68317413433961316</v>
      </c>
      <c r="N143" s="118">
        <f t="shared" si="49"/>
        <v>0.5948671771949775</v>
      </c>
      <c r="O143" s="118">
        <f t="shared" si="49"/>
        <v>0.46687712173970247</v>
      </c>
      <c r="P143" s="118">
        <f t="shared" si="49"/>
        <v>0.4851166630641075</v>
      </c>
      <c r="Q143" s="118">
        <f t="shared" si="49"/>
        <v>0.3511562959973108</v>
      </c>
      <c r="R143" s="118">
        <f t="shared" ref="R143:V143" si="50">R144+R146+R148+R157</f>
        <v>0.39360164126607444</v>
      </c>
      <c r="S143" s="118">
        <f t="shared" si="50"/>
        <v>0.39177860643742757</v>
      </c>
      <c r="T143" s="118">
        <f t="shared" si="50"/>
        <v>0.40543979449847678</v>
      </c>
      <c r="U143" s="118">
        <f t="shared" si="50"/>
        <v>0.42272030666860561</v>
      </c>
      <c r="V143" s="118">
        <f t="shared" si="50"/>
        <v>0.34472990696333067</v>
      </c>
      <c r="W143" s="118">
        <f t="shared" ref="W143" si="51">W144+W146+W148+W157</f>
        <v>0.29708628476316334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0.31303602314190737</v>
      </c>
      <c r="D148" s="123">
        <v>0.35531258346172367</v>
      </c>
      <c r="E148" s="123">
        <v>0.76111612335174783</v>
      </c>
      <c r="F148" s="123">
        <v>1.2233587414944183</v>
      </c>
      <c r="G148" s="123">
        <v>0.82506465729962031</v>
      </c>
      <c r="H148" s="123">
        <v>0.48405490991865346</v>
      </c>
      <c r="I148" s="123">
        <v>0.25849295441909187</v>
      </c>
      <c r="J148" s="123">
        <v>0.23176545826874062</v>
      </c>
      <c r="K148" s="123">
        <v>0.39730994761610872</v>
      </c>
      <c r="L148" s="123">
        <v>0.45649074986679167</v>
      </c>
      <c r="M148" s="123">
        <v>0.63661702757279037</v>
      </c>
      <c r="N148" s="123">
        <v>0.54910556206938788</v>
      </c>
      <c r="O148" s="123">
        <v>0.42151694172224113</v>
      </c>
      <c r="P148" s="123">
        <v>0.42846664944062507</v>
      </c>
      <c r="Q148" s="123">
        <v>0.30092931628402997</v>
      </c>
      <c r="R148" s="123">
        <v>0.33735300623213804</v>
      </c>
      <c r="S148" s="123">
        <v>0.33821269133299686</v>
      </c>
      <c r="T148" s="123">
        <v>0.35808792757941388</v>
      </c>
      <c r="U148" s="123">
        <v>0.37658568257435854</v>
      </c>
      <c r="V148" s="123">
        <v>0.31312512825425037</v>
      </c>
      <c r="W148" s="123">
        <v>0.25678958081126579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3.6376944758214753</v>
      </c>
      <c r="D149" s="99">
        <v>3.6433347288639957</v>
      </c>
      <c r="E149" s="99">
        <v>3.586244196975108</v>
      </c>
      <c r="F149" s="99">
        <v>3.8473745928157785</v>
      </c>
      <c r="G149" s="99">
        <v>3.9707873665594429</v>
      </c>
      <c r="H149" s="99">
        <v>4.2320229267173701</v>
      </c>
      <c r="I149" s="99">
        <v>4.2294795473054849</v>
      </c>
      <c r="J149" s="99">
        <v>3.9312669242188267</v>
      </c>
      <c r="K149" s="99">
        <v>4.2261631370630663</v>
      </c>
      <c r="L149" s="99">
        <v>4.1347917699045391</v>
      </c>
      <c r="M149" s="99">
        <v>4.030693620936459</v>
      </c>
      <c r="N149" s="99">
        <v>3.9548674410949958</v>
      </c>
      <c r="O149" s="99">
        <v>3.7920916499366326</v>
      </c>
      <c r="P149" s="99">
        <v>3.9369200474427464</v>
      </c>
      <c r="Q149" s="99">
        <v>3.4734956195962901</v>
      </c>
      <c r="R149" s="99">
        <v>3.7137868212887968</v>
      </c>
      <c r="S149" s="99">
        <v>3.5021089005192692</v>
      </c>
      <c r="T149" s="99">
        <v>3.3029891739141117</v>
      </c>
      <c r="U149" s="99">
        <v>3.3456546246427665</v>
      </c>
      <c r="V149" s="99">
        <v>3.0760667843828187</v>
      </c>
      <c r="W149" s="99">
        <v>3.1238024797839783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1.6377830492802075</v>
      </c>
      <c r="N150" s="99">
        <v>0</v>
      </c>
      <c r="O150" s="99">
        <v>1.3315722848316527</v>
      </c>
      <c r="P150" s="99">
        <v>1.3126866521206848</v>
      </c>
      <c r="Q150" s="99">
        <v>1.2467964915485157</v>
      </c>
      <c r="R150" s="99">
        <v>1.6053023005548568</v>
      </c>
      <c r="S150" s="99">
        <v>1.5909281225398808</v>
      </c>
      <c r="T150" s="99">
        <v>1.4141669810918949</v>
      </c>
      <c r="U150" s="99">
        <v>1.455659954764239</v>
      </c>
      <c r="V150" s="99">
        <v>1.1679005477178652</v>
      </c>
      <c r="W150" s="99">
        <v>1.2718695060593002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1.6377830492802075</v>
      </c>
      <c r="N151" s="102">
        <v>0</v>
      </c>
      <c r="O151" s="102">
        <v>1.3315722848316527</v>
      </c>
      <c r="P151" s="102">
        <v>1.3126866521206848</v>
      </c>
      <c r="Q151" s="102">
        <v>1.2467964915485157</v>
      </c>
      <c r="R151" s="102">
        <v>1.6053023005548568</v>
      </c>
      <c r="S151" s="102">
        <v>1.5909281225398808</v>
      </c>
      <c r="T151" s="102">
        <v>1.4141669810918949</v>
      </c>
      <c r="U151" s="102">
        <v>1.455659954764239</v>
      </c>
      <c r="V151" s="102">
        <v>1.1679005477178652</v>
      </c>
      <c r="W151" s="102">
        <v>1.2718695060593002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3.1016605736328449E-2</v>
      </c>
      <c r="D157" s="123">
        <v>3.5569811939918122E-2</v>
      </c>
      <c r="E157" s="123">
        <v>3.715115020120234E-2</v>
      </c>
      <c r="F157" s="123">
        <v>4.0377344120403301E-2</v>
      </c>
      <c r="G157" s="123">
        <v>4.1663946934938911E-2</v>
      </c>
      <c r="H157" s="123">
        <v>5.1861871472291689E-2</v>
      </c>
      <c r="I157" s="123">
        <v>6.0342901686623672E-2</v>
      </c>
      <c r="J157" s="123">
        <v>4.8425203773376509E-2</v>
      </c>
      <c r="K157" s="123">
        <v>5.5152243405931223E-2</v>
      </c>
      <c r="L157" s="123">
        <v>4.4370860780832418E-2</v>
      </c>
      <c r="M157" s="123">
        <v>4.6557106766822821E-2</v>
      </c>
      <c r="N157" s="123">
        <v>4.5761615125589641E-2</v>
      </c>
      <c r="O157" s="123">
        <v>4.5360180017461359E-2</v>
      </c>
      <c r="P157" s="123">
        <v>5.6650013623482452E-2</v>
      </c>
      <c r="Q157" s="123">
        <v>5.0226979713280828E-2</v>
      </c>
      <c r="R157" s="123">
        <v>5.6248635033936401E-2</v>
      </c>
      <c r="S157" s="123">
        <v>5.356591510443072E-2</v>
      </c>
      <c r="T157" s="123">
        <v>4.7351866919062902E-2</v>
      </c>
      <c r="U157" s="123">
        <v>4.6134624094247068E-2</v>
      </c>
      <c r="V157" s="123">
        <v>3.1604778709080301E-2</v>
      </c>
      <c r="W157" s="123">
        <v>4.0296703951897522E-2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0.66718698722187364</v>
      </c>
      <c r="D158" s="99">
        <v>0.66408167763299975</v>
      </c>
      <c r="E158" s="99">
        <v>0.74031406598854244</v>
      </c>
      <c r="F158" s="99">
        <v>0.7378428357160014</v>
      </c>
      <c r="G158" s="99">
        <v>0.726006247739855</v>
      </c>
      <c r="H158" s="99">
        <v>0.75570155573910758</v>
      </c>
      <c r="I158" s="99">
        <v>0.74370667143643976</v>
      </c>
      <c r="J158" s="99">
        <v>0.63093127814877503</v>
      </c>
      <c r="K158" s="99">
        <v>0.67723710652871427</v>
      </c>
      <c r="L158" s="99">
        <v>0.65055981490170112</v>
      </c>
      <c r="M158" s="99">
        <v>0.64878190448211437</v>
      </c>
      <c r="N158" s="99">
        <v>0.65528466629542559</v>
      </c>
      <c r="O158" s="99">
        <v>0.64908805821940896</v>
      </c>
      <c r="P158" s="99">
        <v>0.70727711619737077</v>
      </c>
      <c r="Q158" s="99">
        <v>0.68028308868690601</v>
      </c>
      <c r="R158" s="99">
        <v>0.72739947552173367</v>
      </c>
      <c r="S158" s="99">
        <v>0.71484326206931559</v>
      </c>
      <c r="T158" s="99">
        <v>0.70794922344566169</v>
      </c>
      <c r="U158" s="99">
        <v>0.73447763265044286</v>
      </c>
      <c r="V158" s="99">
        <v>0.7054105222170477</v>
      </c>
      <c r="W158" s="99">
        <v>0.73618978373658939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0.34381908551347251</v>
      </c>
      <c r="D161" s="118">
        <f t="shared" si="54"/>
        <v>0.39069246910977179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0.31737337670798016</v>
      </c>
      <c r="J161" s="118">
        <f t="shared" si="54"/>
        <v>0.27898665307348253</v>
      </c>
      <c r="K161" s="118">
        <f t="shared" si="54"/>
        <v>0.45261628868046999</v>
      </c>
      <c r="L161" s="118">
        <f t="shared" si="54"/>
        <v>0.50004887832361566</v>
      </c>
      <c r="M161" s="118">
        <f t="shared" si="54"/>
        <v>0.68391582338539769</v>
      </c>
      <c r="N161" s="118">
        <f t="shared" si="54"/>
        <v>0.59473176085799706</v>
      </c>
      <c r="O161" s="118">
        <f t="shared" si="54"/>
        <v>0.46775464639749903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0.29600579921838449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0.31254570300621354</v>
      </c>
      <c r="D166" s="123">
        <v>0.35504914187753295</v>
      </c>
      <c r="E166" s="123">
        <v>0</v>
      </c>
      <c r="F166" s="123">
        <v>0</v>
      </c>
      <c r="G166" s="123">
        <v>0</v>
      </c>
      <c r="H166" s="123">
        <v>0</v>
      </c>
      <c r="I166" s="123">
        <v>0.25727366038561139</v>
      </c>
      <c r="J166" s="123">
        <v>0.230328713884631</v>
      </c>
      <c r="K166" s="123">
        <v>0.39756857711712351</v>
      </c>
      <c r="L166" s="123">
        <v>0.45567498822059338</v>
      </c>
      <c r="M166" s="123">
        <v>0.63732660846767741</v>
      </c>
      <c r="N166" s="123">
        <v>0.54882957862980553</v>
      </c>
      <c r="O166" s="123">
        <v>0.42231355378715013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0.25612436144641698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3.6376944758214753</v>
      </c>
      <c r="D167" s="99">
        <v>3.6433347288639952</v>
      </c>
      <c r="E167" s="99">
        <v>0</v>
      </c>
      <c r="F167" s="99">
        <v>0</v>
      </c>
      <c r="G167" s="99">
        <v>0</v>
      </c>
      <c r="H167" s="99">
        <v>0</v>
      </c>
      <c r="I167" s="99">
        <v>4.2294795473054858</v>
      </c>
      <c r="J167" s="99">
        <v>3.9312669242188272</v>
      </c>
      <c r="K167" s="99">
        <v>4.2261631370630663</v>
      </c>
      <c r="L167" s="99">
        <v>4.1347917699045409</v>
      </c>
      <c r="M167" s="99">
        <v>4.0306936209364608</v>
      </c>
      <c r="N167" s="99">
        <v>3.9548674410949962</v>
      </c>
      <c r="O167" s="99">
        <v>3.7920916499366335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3.1238024797839787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1.5884043910398344</v>
      </c>
      <c r="K168" s="99">
        <v>1.7529834753092037</v>
      </c>
      <c r="L168" s="99">
        <v>1.7250745829323755</v>
      </c>
      <c r="M168" s="99">
        <v>1.6377830492802075</v>
      </c>
      <c r="N168" s="99">
        <v>0</v>
      </c>
      <c r="O168" s="99">
        <v>1.3315722848316527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1.5884043910398344</v>
      </c>
      <c r="K169" s="102">
        <v>1.7529834753092037</v>
      </c>
      <c r="L169" s="102">
        <v>1.7250745829323755</v>
      </c>
      <c r="M169" s="102">
        <v>1.6377830492802075</v>
      </c>
      <c r="N169" s="102">
        <v>0</v>
      </c>
      <c r="O169" s="102">
        <v>1.3315722848316527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3.1273382507258987E-2</v>
      </c>
      <c r="D175" s="123">
        <v>3.5643327232238863E-2</v>
      </c>
      <c r="E175" s="123">
        <v>0</v>
      </c>
      <c r="F175" s="123">
        <v>0</v>
      </c>
      <c r="G175" s="123">
        <v>0</v>
      </c>
      <c r="H175" s="123">
        <v>0</v>
      </c>
      <c r="I175" s="123">
        <v>6.0099716322368768E-2</v>
      </c>
      <c r="J175" s="123">
        <v>4.8657939188851543E-2</v>
      </c>
      <c r="K175" s="123">
        <v>5.5047711563346473E-2</v>
      </c>
      <c r="L175" s="123">
        <v>4.4373890103022312E-2</v>
      </c>
      <c r="M175" s="123">
        <v>4.6589214917720299E-2</v>
      </c>
      <c r="N175" s="123">
        <v>4.5902182228191493E-2</v>
      </c>
      <c r="O175" s="123">
        <v>4.5441092610348913E-2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3.9881437771967509E-2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0.66718698722187353</v>
      </c>
      <c r="D176" s="99">
        <v>0.66408167763299986</v>
      </c>
      <c r="E176" s="99">
        <v>0</v>
      </c>
      <c r="F176" s="99">
        <v>0</v>
      </c>
      <c r="G176" s="99">
        <v>0</v>
      </c>
      <c r="H176" s="99">
        <v>0</v>
      </c>
      <c r="I176" s="99">
        <v>0.74370667143643965</v>
      </c>
      <c r="J176" s="99">
        <v>0.63093127814877503</v>
      </c>
      <c r="K176" s="99">
        <v>0.67723710652871416</v>
      </c>
      <c r="L176" s="99">
        <v>0.65055981490170101</v>
      </c>
      <c r="M176" s="99">
        <v>0.64878190448211426</v>
      </c>
      <c r="N176" s="99">
        <v>0.65528466629542559</v>
      </c>
      <c r="O176" s="99">
        <v>0.64908805821940907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0.73618978373658939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138779</v>
      </c>
      <c r="C5" s="120">
        <v>137892</v>
      </c>
      <c r="D5" s="120">
        <v>122073</v>
      </c>
      <c r="E5" s="120">
        <v>104340</v>
      </c>
      <c r="F5" s="120">
        <v>98354</v>
      </c>
      <c r="G5" s="120">
        <v>88567</v>
      </c>
      <c r="H5" s="120">
        <v>87740</v>
      </c>
      <c r="I5" s="120">
        <v>94598</v>
      </c>
      <c r="J5" s="120">
        <v>102451</v>
      </c>
      <c r="K5" s="120">
        <v>104060</v>
      </c>
      <c r="L5" s="120">
        <v>100452</v>
      </c>
      <c r="M5" s="120">
        <v>96149</v>
      </c>
      <c r="N5" s="120">
        <v>84185</v>
      </c>
      <c r="O5" s="120">
        <v>82225</v>
      </c>
      <c r="P5" s="120">
        <v>75149</v>
      </c>
      <c r="Q5" s="120">
        <v>68331</v>
      </c>
      <c r="R5" s="120">
        <v>61965</v>
      </c>
      <c r="S5" s="120">
        <v>55768</v>
      </c>
      <c r="T5" s="120">
        <v>47199</v>
      </c>
      <c r="U5" s="120">
        <v>38461</v>
      </c>
      <c r="V5" s="120">
        <v>30567</v>
      </c>
      <c r="W5" s="120">
        <v>30114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138779</v>
      </c>
      <c r="C7" s="52">
        <v>137892</v>
      </c>
      <c r="D7" s="52">
        <v>122073</v>
      </c>
      <c r="E7" s="52">
        <v>104340</v>
      </c>
      <c r="F7" s="52">
        <v>98354</v>
      </c>
      <c r="G7" s="52">
        <v>88567</v>
      </c>
      <c r="H7" s="52">
        <v>87740</v>
      </c>
      <c r="I7" s="52">
        <v>94598</v>
      </c>
      <c r="J7" s="52">
        <v>102451</v>
      </c>
      <c r="K7" s="52">
        <v>104060</v>
      </c>
      <c r="L7" s="52">
        <v>100452</v>
      </c>
      <c r="M7" s="52">
        <v>96149</v>
      </c>
      <c r="N7" s="52">
        <v>84185</v>
      </c>
      <c r="O7" s="52">
        <v>82225</v>
      </c>
      <c r="P7" s="52">
        <v>75149</v>
      </c>
      <c r="Q7" s="52">
        <v>68331</v>
      </c>
      <c r="R7" s="52">
        <v>61965</v>
      </c>
      <c r="S7" s="52">
        <v>55768</v>
      </c>
      <c r="T7" s="52">
        <v>47199</v>
      </c>
      <c r="U7" s="52">
        <v>38461</v>
      </c>
      <c r="V7" s="52">
        <v>30567</v>
      </c>
      <c r="W7" s="52">
        <v>30114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1006</v>
      </c>
      <c r="C9" s="52">
        <v>1115</v>
      </c>
      <c r="D9" s="52">
        <v>1108</v>
      </c>
      <c r="E9" s="52">
        <v>1028</v>
      </c>
      <c r="F9" s="52">
        <v>873</v>
      </c>
      <c r="G9" s="52">
        <v>708</v>
      </c>
      <c r="H9" s="52">
        <v>632</v>
      </c>
      <c r="I9" s="52">
        <v>814</v>
      </c>
      <c r="J9" s="52">
        <v>1191</v>
      </c>
      <c r="K9" s="52">
        <v>1546</v>
      </c>
      <c r="L9" s="52">
        <v>1933</v>
      </c>
      <c r="M9" s="52">
        <v>2123</v>
      </c>
      <c r="N9" s="52">
        <v>2244</v>
      </c>
      <c r="O9" s="52">
        <v>2331</v>
      </c>
      <c r="P9" s="52">
        <v>2212</v>
      </c>
      <c r="Q9" s="52">
        <v>1933</v>
      </c>
      <c r="R9" s="52">
        <v>1540</v>
      </c>
      <c r="S9" s="52">
        <v>1161</v>
      </c>
      <c r="T9" s="52">
        <v>869</v>
      </c>
      <c r="U9" s="52">
        <v>685</v>
      </c>
      <c r="V9" s="52">
        <v>535</v>
      </c>
      <c r="W9" s="52">
        <v>457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766</v>
      </c>
      <c r="C11" s="52">
        <v>812</v>
      </c>
      <c r="D11" s="52">
        <v>784</v>
      </c>
      <c r="E11" s="52">
        <v>739</v>
      </c>
      <c r="F11" s="52">
        <v>776</v>
      </c>
      <c r="G11" s="52">
        <v>780</v>
      </c>
      <c r="H11" s="52">
        <v>867</v>
      </c>
      <c r="I11" s="52">
        <v>1077</v>
      </c>
      <c r="J11" s="52">
        <v>1157</v>
      </c>
      <c r="K11" s="52">
        <v>1293</v>
      </c>
      <c r="L11" s="52">
        <v>1334</v>
      </c>
      <c r="M11" s="52">
        <v>1347</v>
      </c>
      <c r="N11" s="52">
        <v>1331</v>
      </c>
      <c r="O11" s="52">
        <v>1331</v>
      </c>
      <c r="P11" s="52">
        <v>1319</v>
      </c>
      <c r="Q11" s="52">
        <v>1316</v>
      </c>
      <c r="R11" s="52">
        <v>1309</v>
      </c>
      <c r="S11" s="52">
        <v>1318</v>
      </c>
      <c r="T11" s="52">
        <v>1339</v>
      </c>
      <c r="U11" s="52">
        <v>1364</v>
      </c>
      <c r="V11" s="52">
        <v>1414</v>
      </c>
      <c r="W11" s="52">
        <v>1416</v>
      </c>
      <c r="DA11" s="63" t="s">
        <v>1060</v>
      </c>
    </row>
    <row r="12" spans="1:105" ht="12" customHeight="1" x14ac:dyDescent="0.25">
      <c r="A12" s="97" t="s">
        <v>124</v>
      </c>
      <c r="B12" s="52">
        <v>10627</v>
      </c>
      <c r="C12" s="52">
        <v>10738</v>
      </c>
      <c r="D12" s="52">
        <v>9644</v>
      </c>
      <c r="E12" s="52">
        <v>8946</v>
      </c>
      <c r="F12" s="52">
        <v>12446</v>
      </c>
      <c r="G12" s="52">
        <v>13388</v>
      </c>
      <c r="H12" s="52">
        <v>14061</v>
      </c>
      <c r="I12" s="52">
        <v>13963</v>
      </c>
      <c r="J12" s="52">
        <v>13159</v>
      </c>
      <c r="K12" s="52">
        <v>12601</v>
      </c>
      <c r="L12" s="52">
        <v>11286</v>
      </c>
      <c r="M12" s="52">
        <v>10203</v>
      </c>
      <c r="N12" s="52">
        <v>8070</v>
      </c>
      <c r="O12" s="52">
        <v>7921</v>
      </c>
      <c r="P12" s="52">
        <v>7566</v>
      </c>
      <c r="Q12" s="52">
        <v>7149</v>
      </c>
      <c r="R12" s="52">
        <v>6651</v>
      </c>
      <c r="S12" s="52">
        <v>5908</v>
      </c>
      <c r="T12" s="52">
        <v>4864</v>
      </c>
      <c r="U12" s="52">
        <v>3784</v>
      </c>
      <c r="V12" s="52">
        <v>2902</v>
      </c>
      <c r="W12" s="52">
        <v>2666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1</v>
      </c>
      <c r="G13" s="52">
        <v>2</v>
      </c>
      <c r="H13" s="52">
        <v>3</v>
      </c>
      <c r="I13" s="52">
        <v>4</v>
      </c>
      <c r="J13" s="52">
        <v>5</v>
      </c>
      <c r="K13" s="52">
        <v>9</v>
      </c>
      <c r="L13" s="52">
        <v>11</v>
      </c>
      <c r="M13" s="52">
        <v>12</v>
      </c>
      <c r="N13" s="52">
        <v>11</v>
      </c>
      <c r="O13" s="52">
        <v>12</v>
      </c>
      <c r="P13" s="52">
        <v>12</v>
      </c>
      <c r="Q13" s="52">
        <v>11</v>
      </c>
      <c r="R13" s="52">
        <v>11</v>
      </c>
      <c r="S13" s="52">
        <v>8</v>
      </c>
      <c r="T13" s="52">
        <v>6</v>
      </c>
      <c r="U13" s="52">
        <v>6</v>
      </c>
      <c r="V13" s="52">
        <v>4</v>
      </c>
      <c r="W13" s="52">
        <v>3</v>
      </c>
      <c r="DA13" s="63" t="s">
        <v>1062</v>
      </c>
    </row>
    <row r="14" spans="1:105" ht="12" customHeight="1" x14ac:dyDescent="0.25">
      <c r="A14" s="97" t="s">
        <v>122</v>
      </c>
      <c r="B14" s="52">
        <v>126981</v>
      </c>
      <c r="C14" s="52">
        <v>125324</v>
      </c>
      <c r="D14" s="52">
        <v>110617</v>
      </c>
      <c r="E14" s="52">
        <v>93548</v>
      </c>
      <c r="F14" s="52">
        <v>84062</v>
      </c>
      <c r="G14" s="52">
        <v>73352</v>
      </c>
      <c r="H14" s="52">
        <v>71287</v>
      </c>
      <c r="I14" s="52">
        <v>76170</v>
      </c>
      <c r="J14" s="52">
        <v>83082</v>
      </c>
      <c r="K14" s="52">
        <v>81670</v>
      </c>
      <c r="L14" s="52">
        <v>78748</v>
      </c>
      <c r="M14" s="52">
        <v>75077</v>
      </c>
      <c r="N14" s="52">
        <v>65806</v>
      </c>
      <c r="O14" s="52">
        <v>63095</v>
      </c>
      <c r="P14" s="52">
        <v>56708</v>
      </c>
      <c r="Q14" s="52">
        <v>50122</v>
      </c>
      <c r="R14" s="52">
        <v>44750</v>
      </c>
      <c r="S14" s="52">
        <v>40138</v>
      </c>
      <c r="T14" s="52">
        <v>33654</v>
      </c>
      <c r="U14" s="52">
        <v>27146</v>
      </c>
      <c r="V14" s="52">
        <v>21193</v>
      </c>
      <c r="W14" s="52">
        <v>20927</v>
      </c>
      <c r="DA14" s="63" t="s">
        <v>1063</v>
      </c>
    </row>
    <row r="15" spans="1:105" ht="12" customHeight="1" x14ac:dyDescent="0.25">
      <c r="A15" s="97" t="s">
        <v>121</v>
      </c>
      <c r="B15" s="52">
        <v>405</v>
      </c>
      <c r="C15" s="52">
        <v>1018</v>
      </c>
      <c r="D15" s="52">
        <v>1028</v>
      </c>
      <c r="E15" s="52">
        <v>1107</v>
      </c>
      <c r="F15" s="52">
        <v>1069</v>
      </c>
      <c r="G15" s="52">
        <v>1045</v>
      </c>
      <c r="H15" s="52">
        <v>1522</v>
      </c>
      <c r="I15" s="52">
        <v>3384</v>
      </c>
      <c r="J15" s="52">
        <v>5048</v>
      </c>
      <c r="K15" s="52">
        <v>8487</v>
      </c>
      <c r="L15" s="52">
        <v>9073</v>
      </c>
      <c r="M15" s="52">
        <v>9510</v>
      </c>
      <c r="N15" s="52">
        <v>8967</v>
      </c>
      <c r="O15" s="52">
        <v>9866</v>
      </c>
      <c r="P15" s="52">
        <v>9544</v>
      </c>
      <c r="Q15" s="52">
        <v>9733</v>
      </c>
      <c r="R15" s="52">
        <v>9244</v>
      </c>
      <c r="S15" s="52">
        <v>8396</v>
      </c>
      <c r="T15" s="52">
        <v>7336</v>
      </c>
      <c r="U15" s="52">
        <v>6161</v>
      </c>
      <c r="V15" s="52">
        <v>5054</v>
      </c>
      <c r="W15" s="52">
        <v>5102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5143</v>
      </c>
      <c r="C18" s="52">
        <v>5315</v>
      </c>
      <c r="D18" s="52">
        <v>4830</v>
      </c>
      <c r="E18" s="52">
        <v>4228</v>
      </c>
      <c r="F18" s="52">
        <v>4295</v>
      </c>
      <c r="G18" s="52">
        <v>4183</v>
      </c>
      <c r="H18" s="52">
        <v>4859</v>
      </c>
      <c r="I18" s="52">
        <v>5968</v>
      </c>
      <c r="J18" s="52">
        <v>6894</v>
      </c>
      <c r="K18" s="52">
        <v>7430</v>
      </c>
      <c r="L18" s="52">
        <v>7284</v>
      </c>
      <c r="M18" s="52">
        <v>7095</v>
      </c>
      <c r="N18" s="52">
        <v>6316</v>
      </c>
      <c r="O18" s="52">
        <v>6147</v>
      </c>
      <c r="P18" s="52">
        <v>5626</v>
      </c>
      <c r="Q18" s="52">
        <v>5047</v>
      </c>
      <c r="R18" s="52">
        <v>4574</v>
      </c>
      <c r="S18" s="52">
        <v>4102</v>
      </c>
      <c r="T18" s="52">
        <v>3477</v>
      </c>
      <c r="U18" s="52">
        <v>2844</v>
      </c>
      <c r="V18" s="52">
        <v>2238</v>
      </c>
      <c r="W18" s="52">
        <v>2066</v>
      </c>
      <c r="DA18" s="63" t="s">
        <v>1066</v>
      </c>
    </row>
    <row r="19" spans="1:105" ht="12" customHeight="1" x14ac:dyDescent="0.25">
      <c r="A19" s="109" t="s">
        <v>120</v>
      </c>
      <c r="B19" s="36">
        <v>133636</v>
      </c>
      <c r="C19" s="36">
        <v>132577</v>
      </c>
      <c r="D19" s="36">
        <v>117243</v>
      </c>
      <c r="E19" s="36">
        <v>100112</v>
      </c>
      <c r="F19" s="36">
        <v>94059</v>
      </c>
      <c r="G19" s="36">
        <v>84384</v>
      </c>
      <c r="H19" s="36">
        <v>82881</v>
      </c>
      <c r="I19" s="36">
        <v>88630</v>
      </c>
      <c r="J19" s="36">
        <v>95557</v>
      </c>
      <c r="K19" s="36">
        <v>96630</v>
      </c>
      <c r="L19" s="36">
        <v>93168</v>
      </c>
      <c r="M19" s="36">
        <v>89054</v>
      </c>
      <c r="N19" s="36">
        <v>77869</v>
      </c>
      <c r="O19" s="36">
        <v>76078</v>
      </c>
      <c r="P19" s="36">
        <v>69523</v>
      </c>
      <c r="Q19" s="36">
        <v>63284</v>
      </c>
      <c r="R19" s="36">
        <v>57391</v>
      </c>
      <c r="S19" s="36">
        <v>51666</v>
      </c>
      <c r="T19" s="36">
        <v>43722</v>
      </c>
      <c r="U19" s="36">
        <v>35617</v>
      </c>
      <c r="V19" s="36">
        <v>28329</v>
      </c>
      <c r="W19" s="36">
        <v>28048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10842</v>
      </c>
      <c r="D23" s="52">
        <v>15819</v>
      </c>
      <c r="E23" s="52">
        <v>17733</v>
      </c>
      <c r="F23" s="52">
        <v>5986</v>
      </c>
      <c r="G23" s="52">
        <v>9788</v>
      </c>
      <c r="H23" s="52">
        <v>7059</v>
      </c>
      <c r="I23" s="52">
        <v>10844</v>
      </c>
      <c r="J23" s="52">
        <v>10857</v>
      </c>
      <c r="K23" s="52">
        <v>10904</v>
      </c>
      <c r="L23" s="52">
        <v>11015</v>
      </c>
      <c r="M23" s="52">
        <v>11462</v>
      </c>
      <c r="N23" s="52">
        <v>12291</v>
      </c>
      <c r="O23" s="52">
        <v>10660</v>
      </c>
      <c r="P23" s="52">
        <v>7079</v>
      </c>
      <c r="Q23" s="52">
        <v>6818</v>
      </c>
      <c r="R23" s="52">
        <v>6366</v>
      </c>
      <c r="S23" s="52">
        <v>6197</v>
      </c>
      <c r="T23" s="52">
        <v>8569</v>
      </c>
      <c r="U23" s="52">
        <v>8739</v>
      </c>
      <c r="V23" s="52">
        <v>7894</v>
      </c>
      <c r="W23" s="52">
        <v>1312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157</v>
      </c>
      <c r="D25" s="52">
        <v>157</v>
      </c>
      <c r="E25" s="52">
        <v>162</v>
      </c>
      <c r="F25" s="52">
        <v>170</v>
      </c>
      <c r="G25" s="52">
        <v>181</v>
      </c>
      <c r="H25" s="52">
        <v>203</v>
      </c>
      <c r="I25" s="52">
        <v>136</v>
      </c>
      <c r="J25" s="52">
        <v>106</v>
      </c>
      <c r="K25" s="52">
        <v>151</v>
      </c>
      <c r="L25" s="52">
        <v>105</v>
      </c>
      <c r="M25" s="52">
        <v>95</v>
      </c>
      <c r="N25" s="52">
        <v>131</v>
      </c>
      <c r="O25" s="52">
        <v>240</v>
      </c>
      <c r="P25" s="52">
        <v>307</v>
      </c>
      <c r="Q25" s="52">
        <v>402</v>
      </c>
      <c r="R25" s="52">
        <v>428</v>
      </c>
      <c r="S25" s="52">
        <v>412</v>
      </c>
      <c r="T25" s="52">
        <v>333</v>
      </c>
      <c r="U25" s="52">
        <v>242</v>
      </c>
      <c r="V25" s="52">
        <v>212</v>
      </c>
      <c r="W25" s="52">
        <v>183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60</v>
      </c>
      <c r="D27" s="52">
        <v>60</v>
      </c>
      <c r="E27" s="52">
        <v>60</v>
      </c>
      <c r="F27" s="52">
        <v>60</v>
      </c>
      <c r="G27" s="52">
        <v>61</v>
      </c>
      <c r="H27" s="52">
        <v>61</v>
      </c>
      <c r="I27" s="52">
        <v>64</v>
      </c>
      <c r="J27" s="52">
        <v>136</v>
      </c>
      <c r="K27" s="52">
        <v>120</v>
      </c>
      <c r="L27" s="52">
        <v>146</v>
      </c>
      <c r="M27" s="52">
        <v>161</v>
      </c>
      <c r="N27" s="52">
        <v>178</v>
      </c>
      <c r="O27" s="52">
        <v>239</v>
      </c>
      <c r="P27" s="52">
        <v>27</v>
      </c>
      <c r="Q27" s="52">
        <v>25</v>
      </c>
      <c r="R27" s="52">
        <v>41</v>
      </c>
      <c r="S27" s="52">
        <v>173</v>
      </c>
      <c r="T27" s="52">
        <v>126</v>
      </c>
      <c r="U27" s="52">
        <v>154</v>
      </c>
      <c r="V27" s="52">
        <v>173</v>
      </c>
      <c r="W27" s="52">
        <v>31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1660</v>
      </c>
      <c r="D28" s="52">
        <v>1697</v>
      </c>
      <c r="E28" s="52">
        <v>1754</v>
      </c>
      <c r="F28" s="52">
        <v>1746</v>
      </c>
      <c r="G28" s="52">
        <v>1806</v>
      </c>
      <c r="H28" s="52">
        <v>1950</v>
      </c>
      <c r="I28" s="52">
        <v>1365</v>
      </c>
      <c r="J28" s="52">
        <v>2038</v>
      </c>
      <c r="K28" s="52">
        <v>2064</v>
      </c>
      <c r="L28" s="52">
        <v>2251</v>
      </c>
      <c r="M28" s="52">
        <v>2591</v>
      </c>
      <c r="N28" s="52">
        <v>2779</v>
      </c>
      <c r="O28" s="52">
        <v>1899</v>
      </c>
      <c r="P28" s="52">
        <v>1145</v>
      </c>
      <c r="Q28" s="52">
        <v>1295</v>
      </c>
      <c r="R28" s="52">
        <v>1303</v>
      </c>
      <c r="S28" s="52">
        <v>1285</v>
      </c>
      <c r="T28" s="52">
        <v>1324</v>
      </c>
      <c r="U28" s="52">
        <v>1240</v>
      </c>
      <c r="V28" s="52">
        <v>962</v>
      </c>
      <c r="W28" s="52">
        <v>839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1</v>
      </c>
      <c r="N29" s="52">
        <v>1</v>
      </c>
      <c r="O29" s="52">
        <v>1</v>
      </c>
      <c r="P29" s="52">
        <v>1</v>
      </c>
      <c r="Q29" s="52">
        <v>2</v>
      </c>
      <c r="R29" s="52">
        <v>2</v>
      </c>
      <c r="S29" s="52">
        <v>3</v>
      </c>
      <c r="T29" s="52">
        <v>2</v>
      </c>
      <c r="U29" s="52">
        <v>0</v>
      </c>
      <c r="V29" s="52">
        <v>2</v>
      </c>
      <c r="W29" s="52">
        <v>1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19841</v>
      </c>
      <c r="D30" s="52">
        <v>20205</v>
      </c>
      <c r="E30" s="52">
        <v>20815</v>
      </c>
      <c r="F30" s="52">
        <v>20687</v>
      </c>
      <c r="G30" s="52">
        <v>21120</v>
      </c>
      <c r="H30" s="52">
        <v>21896</v>
      </c>
      <c r="I30" s="52">
        <v>12691</v>
      </c>
      <c r="J30" s="52">
        <v>10957</v>
      </c>
      <c r="K30" s="52">
        <v>12116</v>
      </c>
      <c r="L30" s="52">
        <v>9658</v>
      </c>
      <c r="M30" s="52">
        <v>10825</v>
      </c>
      <c r="N30" s="52">
        <v>13108</v>
      </c>
      <c r="O30" s="52">
        <v>14640</v>
      </c>
      <c r="P30" s="52">
        <v>11680</v>
      </c>
      <c r="Q30" s="52">
        <v>13662</v>
      </c>
      <c r="R30" s="52">
        <v>11857</v>
      </c>
      <c r="S30" s="52">
        <v>8557</v>
      </c>
      <c r="T30" s="52">
        <v>8455</v>
      </c>
      <c r="U30" s="52">
        <v>7626</v>
      </c>
      <c r="V30" s="52">
        <v>6595</v>
      </c>
      <c r="W30" s="52">
        <v>5775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63</v>
      </c>
      <c r="D31" s="52">
        <v>77</v>
      </c>
      <c r="E31" s="52">
        <v>98</v>
      </c>
      <c r="F31" s="52">
        <v>92</v>
      </c>
      <c r="G31" s="52">
        <v>108</v>
      </c>
      <c r="H31" s="52">
        <v>127</v>
      </c>
      <c r="I31" s="52">
        <v>173</v>
      </c>
      <c r="J31" s="52">
        <v>303</v>
      </c>
      <c r="K31" s="52">
        <v>372</v>
      </c>
      <c r="L31" s="52">
        <v>288</v>
      </c>
      <c r="M31" s="52">
        <v>451</v>
      </c>
      <c r="N31" s="52">
        <v>739</v>
      </c>
      <c r="O31" s="52">
        <v>1146</v>
      </c>
      <c r="P31" s="52">
        <v>1510</v>
      </c>
      <c r="Q31" s="52">
        <v>2025</v>
      </c>
      <c r="R31" s="52">
        <v>2073</v>
      </c>
      <c r="S31" s="52">
        <v>1994</v>
      </c>
      <c r="T31" s="52">
        <v>1383</v>
      </c>
      <c r="U31" s="52">
        <v>1325</v>
      </c>
      <c r="V31" s="52">
        <v>1203</v>
      </c>
      <c r="W31" s="52">
        <v>1175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804</v>
      </c>
      <c r="D34" s="52">
        <v>822</v>
      </c>
      <c r="E34" s="52">
        <v>856</v>
      </c>
      <c r="F34" s="52">
        <v>849</v>
      </c>
      <c r="G34" s="52">
        <v>877</v>
      </c>
      <c r="H34" s="52">
        <v>922</v>
      </c>
      <c r="I34" s="52">
        <v>602</v>
      </c>
      <c r="J34" s="52">
        <v>717</v>
      </c>
      <c r="K34" s="52">
        <v>789</v>
      </c>
      <c r="L34" s="52">
        <v>743</v>
      </c>
      <c r="M34" s="52">
        <v>886</v>
      </c>
      <c r="N34" s="52">
        <v>1114</v>
      </c>
      <c r="O34" s="52">
        <v>1286</v>
      </c>
      <c r="P34" s="52">
        <v>1111</v>
      </c>
      <c r="Q34" s="52">
        <v>1341</v>
      </c>
      <c r="R34" s="52">
        <v>1173</v>
      </c>
      <c r="S34" s="52">
        <v>913</v>
      </c>
      <c r="T34" s="52">
        <v>809</v>
      </c>
      <c r="U34" s="52">
        <v>735</v>
      </c>
      <c r="V34" s="52">
        <v>660</v>
      </c>
      <c r="W34" s="52">
        <v>581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20881</v>
      </c>
      <c r="D35" s="36">
        <v>21274</v>
      </c>
      <c r="E35" s="36">
        <v>21937</v>
      </c>
      <c r="F35" s="36">
        <v>21801</v>
      </c>
      <c r="G35" s="36">
        <v>22293</v>
      </c>
      <c r="H35" s="36">
        <v>23203</v>
      </c>
      <c r="I35" s="36">
        <v>13729</v>
      </c>
      <c r="J35" s="36">
        <v>12721</v>
      </c>
      <c r="K35" s="36">
        <v>13888</v>
      </c>
      <c r="L35" s="36">
        <v>11607</v>
      </c>
      <c r="M35" s="36">
        <v>13166</v>
      </c>
      <c r="N35" s="36">
        <v>15725</v>
      </c>
      <c r="O35" s="36">
        <v>16680</v>
      </c>
      <c r="P35" s="36">
        <v>13354</v>
      </c>
      <c r="Q35" s="36">
        <v>15850</v>
      </c>
      <c r="R35" s="36">
        <v>14237</v>
      </c>
      <c r="S35" s="36">
        <v>11192</v>
      </c>
      <c r="T35" s="36">
        <v>10518</v>
      </c>
      <c r="U35" s="36">
        <v>9633</v>
      </c>
      <c r="V35" s="36">
        <v>8469</v>
      </c>
      <c r="W35" s="36">
        <v>7385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9955</v>
      </c>
      <c r="D39" s="52">
        <v>0</v>
      </c>
      <c r="E39" s="52">
        <v>0</v>
      </c>
      <c r="F39" s="52">
        <v>0</v>
      </c>
      <c r="G39" s="52">
        <v>1</v>
      </c>
      <c r="H39" s="52">
        <v>6232</v>
      </c>
      <c r="I39" s="52">
        <v>17702</v>
      </c>
      <c r="J39" s="52">
        <v>18710</v>
      </c>
      <c r="K39" s="52">
        <v>12513</v>
      </c>
      <c r="L39" s="52">
        <v>7407</v>
      </c>
      <c r="M39" s="52">
        <v>7159</v>
      </c>
      <c r="N39" s="52">
        <v>327</v>
      </c>
      <c r="O39" s="52">
        <v>8700</v>
      </c>
      <c r="P39" s="52">
        <v>3</v>
      </c>
      <c r="Q39" s="52">
        <v>0</v>
      </c>
      <c r="R39" s="52">
        <v>0</v>
      </c>
      <c r="S39" s="52">
        <v>0</v>
      </c>
      <c r="T39" s="52">
        <v>0</v>
      </c>
      <c r="U39" s="52">
        <v>1</v>
      </c>
      <c r="V39" s="52">
        <v>0</v>
      </c>
      <c r="W39" s="52">
        <v>859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266</v>
      </c>
      <c r="D41" s="52">
        <v>150</v>
      </c>
      <c r="E41" s="52">
        <v>82</v>
      </c>
      <c r="F41" s="52">
        <v>15</v>
      </c>
      <c r="G41" s="52">
        <v>16</v>
      </c>
      <c r="H41" s="52">
        <v>127</v>
      </c>
      <c r="I41" s="52">
        <v>318</v>
      </c>
      <c r="J41" s="52">
        <v>483</v>
      </c>
      <c r="K41" s="52">
        <v>506</v>
      </c>
      <c r="L41" s="52">
        <v>492</v>
      </c>
      <c r="M41" s="52">
        <v>285</v>
      </c>
      <c r="N41" s="52">
        <v>252</v>
      </c>
      <c r="O41" s="52">
        <v>327</v>
      </c>
      <c r="P41" s="52">
        <v>188</v>
      </c>
      <c r="Q41" s="52">
        <v>123</v>
      </c>
      <c r="R41" s="52">
        <v>35</v>
      </c>
      <c r="S41" s="52">
        <v>33</v>
      </c>
      <c r="T41" s="52">
        <v>41</v>
      </c>
      <c r="U41" s="52">
        <v>58</v>
      </c>
      <c r="V41" s="52">
        <v>62</v>
      </c>
      <c r="W41" s="52">
        <v>105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106</v>
      </c>
      <c r="D43" s="52">
        <v>32</v>
      </c>
      <c r="E43" s="52">
        <v>15</v>
      </c>
      <c r="F43" s="52">
        <v>97</v>
      </c>
      <c r="G43" s="52">
        <v>65</v>
      </c>
      <c r="H43" s="52">
        <v>148</v>
      </c>
      <c r="I43" s="52">
        <v>274</v>
      </c>
      <c r="J43" s="52">
        <v>216</v>
      </c>
      <c r="K43" s="52">
        <v>256</v>
      </c>
      <c r="L43" s="52">
        <v>187</v>
      </c>
      <c r="M43" s="52">
        <v>174</v>
      </c>
      <c r="N43" s="52">
        <v>162</v>
      </c>
      <c r="O43" s="52">
        <v>239</v>
      </c>
      <c r="P43" s="52">
        <v>15</v>
      </c>
      <c r="Q43" s="52">
        <v>22</v>
      </c>
      <c r="R43" s="52">
        <v>34</v>
      </c>
      <c r="S43" s="52">
        <v>182</v>
      </c>
      <c r="T43" s="52">
        <v>147</v>
      </c>
      <c r="U43" s="52">
        <v>179</v>
      </c>
      <c r="V43" s="52">
        <v>223</v>
      </c>
      <c r="W43" s="52">
        <v>33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1771</v>
      </c>
      <c r="D44" s="52">
        <v>603</v>
      </c>
      <c r="E44" s="52">
        <v>1056</v>
      </c>
      <c r="F44" s="52">
        <v>5246</v>
      </c>
      <c r="G44" s="52">
        <v>2748</v>
      </c>
      <c r="H44" s="52">
        <v>2623</v>
      </c>
      <c r="I44" s="52">
        <v>1267</v>
      </c>
      <c r="J44" s="52">
        <v>1234</v>
      </c>
      <c r="K44" s="52">
        <v>1506</v>
      </c>
      <c r="L44" s="52">
        <v>936</v>
      </c>
      <c r="M44" s="52">
        <v>1508</v>
      </c>
      <c r="N44" s="52">
        <v>646</v>
      </c>
      <c r="O44" s="52">
        <v>1750</v>
      </c>
      <c r="P44" s="52">
        <v>790</v>
      </c>
      <c r="Q44" s="52">
        <v>878</v>
      </c>
      <c r="R44" s="52">
        <v>805</v>
      </c>
      <c r="S44" s="52">
        <v>542</v>
      </c>
      <c r="T44" s="52">
        <v>280</v>
      </c>
      <c r="U44" s="52">
        <v>160</v>
      </c>
      <c r="V44" s="52">
        <v>80</v>
      </c>
      <c r="W44" s="52">
        <v>603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1</v>
      </c>
      <c r="G45" s="52">
        <v>1</v>
      </c>
      <c r="H45" s="52">
        <v>1</v>
      </c>
      <c r="I45" s="52">
        <v>1</v>
      </c>
      <c r="J45" s="52">
        <v>1</v>
      </c>
      <c r="K45" s="52">
        <v>4</v>
      </c>
      <c r="L45" s="52">
        <v>2</v>
      </c>
      <c r="M45" s="52">
        <v>2</v>
      </c>
      <c r="N45" s="52">
        <v>0</v>
      </c>
      <c r="O45" s="52">
        <v>2</v>
      </c>
      <c r="P45" s="52">
        <v>1</v>
      </c>
      <c r="Q45" s="52">
        <v>1</v>
      </c>
      <c r="R45" s="52">
        <v>2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18184</v>
      </c>
      <c r="D46" s="52">
        <v>5498</v>
      </c>
      <c r="E46" s="52">
        <v>3746</v>
      </c>
      <c r="F46" s="52">
        <v>11201</v>
      </c>
      <c r="G46" s="52">
        <v>10410</v>
      </c>
      <c r="H46" s="52">
        <v>19831</v>
      </c>
      <c r="I46" s="52">
        <v>17574</v>
      </c>
      <c r="J46" s="52">
        <v>17869</v>
      </c>
      <c r="K46" s="52">
        <v>10704</v>
      </c>
      <c r="L46" s="52">
        <v>6736</v>
      </c>
      <c r="M46" s="52">
        <v>7154</v>
      </c>
      <c r="N46" s="52">
        <v>3837</v>
      </c>
      <c r="O46" s="52">
        <v>11929</v>
      </c>
      <c r="P46" s="52">
        <v>5293</v>
      </c>
      <c r="Q46" s="52">
        <v>7076</v>
      </c>
      <c r="R46" s="52">
        <v>6485</v>
      </c>
      <c r="S46" s="52">
        <v>3945</v>
      </c>
      <c r="T46" s="52">
        <v>1971</v>
      </c>
      <c r="U46" s="52">
        <v>1118</v>
      </c>
      <c r="V46" s="52">
        <v>642</v>
      </c>
      <c r="W46" s="52">
        <v>5509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676</v>
      </c>
      <c r="D47" s="52">
        <v>87</v>
      </c>
      <c r="E47" s="52">
        <v>177</v>
      </c>
      <c r="F47" s="52">
        <v>54</v>
      </c>
      <c r="G47" s="52">
        <v>84</v>
      </c>
      <c r="H47" s="52">
        <v>604</v>
      </c>
      <c r="I47" s="52">
        <v>2035</v>
      </c>
      <c r="J47" s="52">
        <v>1967</v>
      </c>
      <c r="K47" s="52">
        <v>3811</v>
      </c>
      <c r="L47" s="52">
        <v>874</v>
      </c>
      <c r="M47" s="52">
        <v>888</v>
      </c>
      <c r="N47" s="52">
        <v>196</v>
      </c>
      <c r="O47" s="52">
        <v>2045</v>
      </c>
      <c r="P47" s="52">
        <v>1188</v>
      </c>
      <c r="Q47" s="52">
        <v>2214</v>
      </c>
      <c r="R47" s="52">
        <v>1584</v>
      </c>
      <c r="S47" s="52">
        <v>1146</v>
      </c>
      <c r="T47" s="52">
        <v>323</v>
      </c>
      <c r="U47" s="52">
        <v>150</v>
      </c>
      <c r="V47" s="52">
        <v>96</v>
      </c>
      <c r="W47" s="52">
        <v>1223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976</v>
      </c>
      <c r="D50" s="52">
        <v>337</v>
      </c>
      <c r="E50" s="52">
        <v>254</v>
      </c>
      <c r="F50" s="52">
        <v>916</v>
      </c>
      <c r="G50" s="52">
        <v>765</v>
      </c>
      <c r="H50" s="52">
        <v>1598</v>
      </c>
      <c r="I50" s="52">
        <v>1711</v>
      </c>
      <c r="J50" s="52">
        <v>1643</v>
      </c>
      <c r="K50" s="52">
        <v>1325</v>
      </c>
      <c r="L50" s="52">
        <v>597</v>
      </c>
      <c r="M50" s="52">
        <v>697</v>
      </c>
      <c r="N50" s="52">
        <v>335</v>
      </c>
      <c r="O50" s="52">
        <v>1117</v>
      </c>
      <c r="P50" s="52">
        <v>590</v>
      </c>
      <c r="Q50" s="52">
        <v>762</v>
      </c>
      <c r="R50" s="52">
        <v>700</v>
      </c>
      <c r="S50" s="52">
        <v>441</v>
      </c>
      <c r="T50" s="52">
        <v>184</v>
      </c>
      <c r="U50" s="52">
        <v>102</v>
      </c>
      <c r="V50" s="52">
        <v>54</v>
      </c>
      <c r="W50" s="52">
        <v>409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19822</v>
      </c>
      <c r="D51" s="36">
        <v>5940</v>
      </c>
      <c r="E51" s="36">
        <v>4806</v>
      </c>
      <c r="F51" s="36">
        <v>15748</v>
      </c>
      <c r="G51" s="36">
        <v>12618</v>
      </c>
      <c r="H51" s="36">
        <v>21700</v>
      </c>
      <c r="I51" s="36">
        <v>19478</v>
      </c>
      <c r="J51" s="36">
        <v>19648</v>
      </c>
      <c r="K51" s="36">
        <v>14961</v>
      </c>
      <c r="L51" s="36">
        <v>8145</v>
      </c>
      <c r="M51" s="36">
        <v>9052</v>
      </c>
      <c r="N51" s="36">
        <v>4540</v>
      </c>
      <c r="O51" s="36">
        <v>14889</v>
      </c>
      <c r="P51" s="36">
        <v>6799</v>
      </c>
      <c r="Q51" s="36">
        <v>9611</v>
      </c>
      <c r="R51" s="36">
        <v>8344</v>
      </c>
      <c r="S51" s="36">
        <v>5467</v>
      </c>
      <c r="T51" s="36">
        <v>2574</v>
      </c>
      <c r="U51" s="36">
        <v>1528</v>
      </c>
      <c r="V51" s="36">
        <v>1181</v>
      </c>
      <c r="W51" s="36">
        <v>7104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3406</v>
      </c>
      <c r="D55" s="52">
        <v>0</v>
      </c>
      <c r="E55" s="52">
        <v>0</v>
      </c>
      <c r="F55" s="52">
        <v>0</v>
      </c>
      <c r="G55" s="52">
        <v>0</v>
      </c>
      <c r="H55" s="52">
        <v>2090</v>
      </c>
      <c r="I55" s="52">
        <v>6892</v>
      </c>
      <c r="J55" s="52">
        <v>7278</v>
      </c>
      <c r="K55" s="52">
        <v>5006</v>
      </c>
      <c r="L55" s="52">
        <v>2647</v>
      </c>
      <c r="M55" s="52">
        <v>2802</v>
      </c>
      <c r="N55" s="52">
        <v>91</v>
      </c>
      <c r="O55" s="52">
        <v>2445</v>
      </c>
      <c r="P55" s="52">
        <v>1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322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69</v>
      </c>
      <c r="D57" s="52">
        <v>0</v>
      </c>
      <c r="E57" s="52">
        <v>0</v>
      </c>
      <c r="F57" s="52">
        <v>0</v>
      </c>
      <c r="G57" s="52">
        <v>0</v>
      </c>
      <c r="H57" s="52">
        <v>111</v>
      </c>
      <c r="I57" s="52">
        <v>239</v>
      </c>
      <c r="J57" s="52">
        <v>192</v>
      </c>
      <c r="K57" s="52">
        <v>33</v>
      </c>
      <c r="L57" s="52">
        <v>68</v>
      </c>
      <c r="M57" s="52">
        <v>15</v>
      </c>
      <c r="N57" s="52">
        <v>3</v>
      </c>
      <c r="O57" s="52">
        <v>123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49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3</v>
      </c>
      <c r="D59" s="52">
        <v>0</v>
      </c>
      <c r="E59" s="52">
        <v>0</v>
      </c>
      <c r="F59" s="52">
        <v>0</v>
      </c>
      <c r="G59" s="52">
        <v>0</v>
      </c>
      <c r="H59" s="52">
        <v>4</v>
      </c>
      <c r="I59" s="52">
        <v>23</v>
      </c>
      <c r="J59" s="52">
        <v>56</v>
      </c>
      <c r="K59" s="52">
        <v>49</v>
      </c>
      <c r="L59" s="52">
        <v>25</v>
      </c>
      <c r="M59" s="52">
        <v>17</v>
      </c>
      <c r="N59" s="52">
        <v>1</v>
      </c>
      <c r="O59" s="52">
        <v>11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292</v>
      </c>
      <c r="D60" s="52">
        <v>0</v>
      </c>
      <c r="E60" s="52">
        <v>0</v>
      </c>
      <c r="F60" s="52">
        <v>0</v>
      </c>
      <c r="G60" s="52">
        <v>0</v>
      </c>
      <c r="H60" s="52">
        <v>237</v>
      </c>
      <c r="I60" s="52">
        <v>417</v>
      </c>
      <c r="J60" s="52">
        <v>423</v>
      </c>
      <c r="K60" s="52">
        <v>466</v>
      </c>
      <c r="L60" s="52">
        <v>288</v>
      </c>
      <c r="M60" s="52">
        <v>440</v>
      </c>
      <c r="N60" s="52">
        <v>12</v>
      </c>
      <c r="O60" s="52">
        <v>270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27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1</v>
      </c>
      <c r="L61" s="52">
        <v>1</v>
      </c>
      <c r="M61" s="52">
        <v>1</v>
      </c>
      <c r="N61" s="52">
        <v>0</v>
      </c>
      <c r="O61" s="52">
        <v>1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2999</v>
      </c>
      <c r="D62" s="52">
        <v>0</v>
      </c>
      <c r="E62" s="52">
        <v>0</v>
      </c>
      <c r="F62" s="52">
        <v>0</v>
      </c>
      <c r="G62" s="52">
        <v>0</v>
      </c>
      <c r="H62" s="52">
        <v>1794</v>
      </c>
      <c r="I62" s="52">
        <v>5782</v>
      </c>
      <c r="J62" s="52">
        <v>6125</v>
      </c>
      <c r="K62" s="52">
        <v>3311</v>
      </c>
      <c r="L62" s="52">
        <v>2064</v>
      </c>
      <c r="M62" s="52">
        <v>2085</v>
      </c>
      <c r="N62" s="52">
        <v>74</v>
      </c>
      <c r="O62" s="52">
        <v>1847</v>
      </c>
      <c r="P62" s="52">
        <v>1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241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112</v>
      </c>
      <c r="D63" s="52">
        <v>0</v>
      </c>
      <c r="E63" s="52">
        <v>0</v>
      </c>
      <c r="F63" s="52">
        <v>0</v>
      </c>
      <c r="G63" s="52">
        <v>0</v>
      </c>
      <c r="H63" s="52">
        <v>55</v>
      </c>
      <c r="I63" s="52">
        <v>670</v>
      </c>
      <c r="J63" s="52">
        <v>674</v>
      </c>
      <c r="K63" s="52">
        <v>1179</v>
      </c>
      <c r="L63" s="52">
        <v>269</v>
      </c>
      <c r="M63" s="52">
        <v>259</v>
      </c>
      <c r="N63" s="52">
        <v>4</v>
      </c>
      <c r="O63" s="52">
        <v>316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54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160</v>
      </c>
      <c r="D66" s="52">
        <v>0</v>
      </c>
      <c r="E66" s="52">
        <v>0</v>
      </c>
      <c r="F66" s="52">
        <v>0</v>
      </c>
      <c r="G66" s="52">
        <v>0</v>
      </c>
      <c r="H66" s="52">
        <v>143</v>
      </c>
      <c r="I66" s="52">
        <v>557</v>
      </c>
      <c r="J66" s="52">
        <v>561</v>
      </c>
      <c r="K66" s="52">
        <v>407</v>
      </c>
      <c r="L66" s="52">
        <v>181</v>
      </c>
      <c r="M66" s="52">
        <v>201</v>
      </c>
      <c r="N66" s="52">
        <v>6</v>
      </c>
      <c r="O66" s="52">
        <v>171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18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3246</v>
      </c>
      <c r="D67" s="36">
        <v>0</v>
      </c>
      <c r="E67" s="36">
        <v>0</v>
      </c>
      <c r="F67" s="36">
        <v>0</v>
      </c>
      <c r="G67" s="36">
        <v>0</v>
      </c>
      <c r="H67" s="36">
        <v>1947</v>
      </c>
      <c r="I67" s="36">
        <v>6335</v>
      </c>
      <c r="J67" s="36">
        <v>6717</v>
      </c>
      <c r="K67" s="36">
        <v>4599</v>
      </c>
      <c r="L67" s="36">
        <v>2466</v>
      </c>
      <c r="M67" s="36">
        <v>2601</v>
      </c>
      <c r="N67" s="36">
        <v>85</v>
      </c>
      <c r="O67" s="36">
        <v>2274</v>
      </c>
      <c r="P67" s="36">
        <v>1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304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6549</v>
      </c>
      <c r="D71" s="52">
        <v>0</v>
      </c>
      <c r="E71" s="52">
        <v>0</v>
      </c>
      <c r="F71" s="52">
        <v>0</v>
      </c>
      <c r="G71" s="52">
        <v>1</v>
      </c>
      <c r="H71" s="52">
        <v>4142</v>
      </c>
      <c r="I71" s="52">
        <v>10810</v>
      </c>
      <c r="J71" s="52">
        <v>11432</v>
      </c>
      <c r="K71" s="52">
        <v>7507</v>
      </c>
      <c r="L71" s="52">
        <v>4760</v>
      </c>
      <c r="M71" s="52">
        <v>4357</v>
      </c>
      <c r="N71" s="52">
        <v>236</v>
      </c>
      <c r="O71" s="52">
        <v>6255</v>
      </c>
      <c r="P71" s="52">
        <v>2</v>
      </c>
      <c r="Q71" s="52">
        <v>0</v>
      </c>
      <c r="R71" s="52">
        <v>0</v>
      </c>
      <c r="S71" s="52">
        <v>0</v>
      </c>
      <c r="T71" s="52">
        <v>0</v>
      </c>
      <c r="U71" s="52">
        <v>1</v>
      </c>
      <c r="V71" s="52">
        <v>0</v>
      </c>
      <c r="W71" s="52">
        <v>537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197</v>
      </c>
      <c r="D73" s="52">
        <v>150</v>
      </c>
      <c r="E73" s="52">
        <v>82</v>
      </c>
      <c r="F73" s="52">
        <v>15</v>
      </c>
      <c r="G73" s="52">
        <v>16</v>
      </c>
      <c r="H73" s="52">
        <v>16</v>
      </c>
      <c r="I73" s="52">
        <v>79</v>
      </c>
      <c r="J73" s="52">
        <v>291</v>
      </c>
      <c r="K73" s="52">
        <v>473</v>
      </c>
      <c r="L73" s="52">
        <v>424</v>
      </c>
      <c r="M73" s="52">
        <v>270</v>
      </c>
      <c r="N73" s="52">
        <v>249</v>
      </c>
      <c r="O73" s="52">
        <v>204</v>
      </c>
      <c r="P73" s="52">
        <v>188</v>
      </c>
      <c r="Q73" s="52">
        <v>123</v>
      </c>
      <c r="R73" s="52">
        <v>35</v>
      </c>
      <c r="S73" s="52">
        <v>33</v>
      </c>
      <c r="T73" s="52">
        <v>41</v>
      </c>
      <c r="U73" s="52">
        <v>58</v>
      </c>
      <c r="V73" s="52">
        <v>62</v>
      </c>
      <c r="W73" s="52">
        <v>56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103</v>
      </c>
      <c r="D75" s="52">
        <f t="shared" si="0"/>
        <v>32</v>
      </c>
      <c r="E75" s="52">
        <f t="shared" si="0"/>
        <v>15</v>
      </c>
      <c r="F75" s="52">
        <f t="shared" si="0"/>
        <v>97</v>
      </c>
      <c r="G75" s="52">
        <f t="shared" si="0"/>
        <v>65</v>
      </c>
      <c r="H75" s="52">
        <f t="shared" si="0"/>
        <v>144</v>
      </c>
      <c r="I75" s="52">
        <f t="shared" si="0"/>
        <v>251</v>
      </c>
      <c r="J75" s="52">
        <f t="shared" si="0"/>
        <v>160</v>
      </c>
      <c r="K75" s="52">
        <f t="shared" si="0"/>
        <v>207</v>
      </c>
      <c r="L75" s="52">
        <f t="shared" si="0"/>
        <v>162</v>
      </c>
      <c r="M75" s="52">
        <f t="shared" si="0"/>
        <v>157</v>
      </c>
      <c r="N75" s="52">
        <f t="shared" si="0"/>
        <v>161</v>
      </c>
      <c r="O75" s="52">
        <f t="shared" si="0"/>
        <v>228</v>
      </c>
      <c r="P75" s="52">
        <f t="shared" si="0"/>
        <v>15</v>
      </c>
      <c r="Q75" s="52">
        <f t="shared" si="0"/>
        <v>22</v>
      </c>
      <c r="R75" s="52">
        <f t="shared" ref="R75:V75" si="1">R43-R59</f>
        <v>34</v>
      </c>
      <c r="S75" s="52">
        <f t="shared" si="1"/>
        <v>182</v>
      </c>
      <c r="T75" s="52">
        <f t="shared" si="1"/>
        <v>147</v>
      </c>
      <c r="U75" s="52">
        <f t="shared" si="1"/>
        <v>179</v>
      </c>
      <c r="V75" s="52">
        <f t="shared" si="1"/>
        <v>223</v>
      </c>
      <c r="W75" s="52">
        <f t="shared" ref="W75" si="2">W43-W59</f>
        <v>33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1479</v>
      </c>
      <c r="D76" s="52">
        <f t="shared" si="3"/>
        <v>603</v>
      </c>
      <c r="E76" s="52">
        <f t="shared" si="3"/>
        <v>1056</v>
      </c>
      <c r="F76" s="52">
        <f t="shared" si="3"/>
        <v>5246</v>
      </c>
      <c r="G76" s="52">
        <f t="shared" si="3"/>
        <v>2748</v>
      </c>
      <c r="H76" s="52">
        <f t="shared" si="3"/>
        <v>2386</v>
      </c>
      <c r="I76" s="52">
        <f t="shared" si="3"/>
        <v>850</v>
      </c>
      <c r="J76" s="52">
        <f t="shared" si="3"/>
        <v>811</v>
      </c>
      <c r="K76" s="52">
        <f t="shared" si="3"/>
        <v>1040</v>
      </c>
      <c r="L76" s="52">
        <f t="shared" si="3"/>
        <v>648</v>
      </c>
      <c r="M76" s="52">
        <f t="shared" si="3"/>
        <v>1068</v>
      </c>
      <c r="N76" s="52">
        <f t="shared" si="3"/>
        <v>634</v>
      </c>
      <c r="O76" s="52">
        <f t="shared" si="3"/>
        <v>1480</v>
      </c>
      <c r="P76" s="52">
        <f t="shared" si="3"/>
        <v>790</v>
      </c>
      <c r="Q76" s="52">
        <f t="shared" si="3"/>
        <v>878</v>
      </c>
      <c r="R76" s="52">
        <f t="shared" ref="R76:V76" si="4">R44-R60</f>
        <v>805</v>
      </c>
      <c r="S76" s="52">
        <f t="shared" si="4"/>
        <v>542</v>
      </c>
      <c r="T76" s="52">
        <f t="shared" si="4"/>
        <v>280</v>
      </c>
      <c r="U76" s="52">
        <f t="shared" si="4"/>
        <v>160</v>
      </c>
      <c r="V76" s="52">
        <f t="shared" si="4"/>
        <v>80</v>
      </c>
      <c r="W76" s="52">
        <f t="shared" ref="W76" si="5">W44-W60</f>
        <v>576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1</v>
      </c>
      <c r="G77" s="52">
        <f t="shared" si="6"/>
        <v>1</v>
      </c>
      <c r="H77" s="52">
        <f t="shared" si="6"/>
        <v>1</v>
      </c>
      <c r="I77" s="52">
        <f t="shared" si="6"/>
        <v>1</v>
      </c>
      <c r="J77" s="52">
        <f t="shared" si="6"/>
        <v>1</v>
      </c>
      <c r="K77" s="52">
        <f t="shared" si="6"/>
        <v>3</v>
      </c>
      <c r="L77" s="52">
        <f t="shared" si="6"/>
        <v>1</v>
      </c>
      <c r="M77" s="52">
        <f t="shared" si="6"/>
        <v>1</v>
      </c>
      <c r="N77" s="52">
        <f t="shared" si="6"/>
        <v>0</v>
      </c>
      <c r="O77" s="52">
        <f t="shared" si="6"/>
        <v>1</v>
      </c>
      <c r="P77" s="52">
        <f t="shared" si="6"/>
        <v>1</v>
      </c>
      <c r="Q77" s="52">
        <f t="shared" si="6"/>
        <v>1</v>
      </c>
      <c r="R77" s="52">
        <f t="shared" ref="R77:V77" si="7">R45-R61</f>
        <v>2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15185</v>
      </c>
      <c r="D78" s="52">
        <f t="shared" si="9"/>
        <v>5498</v>
      </c>
      <c r="E78" s="52">
        <f t="shared" si="9"/>
        <v>3746</v>
      </c>
      <c r="F78" s="52">
        <f t="shared" si="9"/>
        <v>11201</v>
      </c>
      <c r="G78" s="52">
        <f t="shared" si="9"/>
        <v>10410</v>
      </c>
      <c r="H78" s="52">
        <f t="shared" si="9"/>
        <v>18037</v>
      </c>
      <c r="I78" s="52">
        <f t="shared" si="9"/>
        <v>11792</v>
      </c>
      <c r="J78" s="52">
        <f t="shared" si="9"/>
        <v>11744</v>
      </c>
      <c r="K78" s="52">
        <f t="shared" si="9"/>
        <v>7393</v>
      </c>
      <c r="L78" s="52">
        <f t="shared" si="9"/>
        <v>4672</v>
      </c>
      <c r="M78" s="52">
        <f t="shared" si="9"/>
        <v>5069</v>
      </c>
      <c r="N78" s="52">
        <f t="shared" si="9"/>
        <v>3763</v>
      </c>
      <c r="O78" s="52">
        <f t="shared" si="9"/>
        <v>10082</v>
      </c>
      <c r="P78" s="52">
        <f t="shared" si="9"/>
        <v>5292</v>
      </c>
      <c r="Q78" s="52">
        <f t="shared" si="9"/>
        <v>7076</v>
      </c>
      <c r="R78" s="52">
        <f t="shared" ref="R78:V78" si="10">R46-R62</f>
        <v>6485</v>
      </c>
      <c r="S78" s="52">
        <f t="shared" si="10"/>
        <v>3945</v>
      </c>
      <c r="T78" s="52">
        <f t="shared" si="10"/>
        <v>1971</v>
      </c>
      <c r="U78" s="52">
        <f t="shared" si="10"/>
        <v>1118</v>
      </c>
      <c r="V78" s="52">
        <f t="shared" si="10"/>
        <v>642</v>
      </c>
      <c r="W78" s="52">
        <f t="shared" ref="W78" si="11">W46-W62</f>
        <v>5268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564</v>
      </c>
      <c r="D79" s="52">
        <f t="shared" si="12"/>
        <v>87</v>
      </c>
      <c r="E79" s="52">
        <f t="shared" si="12"/>
        <v>177</v>
      </c>
      <c r="F79" s="52">
        <f t="shared" si="12"/>
        <v>54</v>
      </c>
      <c r="G79" s="52">
        <f t="shared" si="12"/>
        <v>84</v>
      </c>
      <c r="H79" s="52">
        <f t="shared" si="12"/>
        <v>549</v>
      </c>
      <c r="I79" s="52">
        <f t="shared" si="12"/>
        <v>1365</v>
      </c>
      <c r="J79" s="52">
        <f t="shared" si="12"/>
        <v>1293</v>
      </c>
      <c r="K79" s="52">
        <f t="shared" si="12"/>
        <v>2632</v>
      </c>
      <c r="L79" s="52">
        <f t="shared" si="12"/>
        <v>605</v>
      </c>
      <c r="M79" s="52">
        <f t="shared" si="12"/>
        <v>629</v>
      </c>
      <c r="N79" s="52">
        <f t="shared" si="12"/>
        <v>192</v>
      </c>
      <c r="O79" s="52">
        <f t="shared" si="12"/>
        <v>1729</v>
      </c>
      <c r="P79" s="52">
        <f t="shared" si="12"/>
        <v>1188</v>
      </c>
      <c r="Q79" s="52">
        <f t="shared" si="12"/>
        <v>2214</v>
      </c>
      <c r="R79" s="52">
        <f t="shared" ref="R79:V79" si="13">R47-R63</f>
        <v>1584</v>
      </c>
      <c r="S79" s="52">
        <f t="shared" si="13"/>
        <v>1146</v>
      </c>
      <c r="T79" s="52">
        <f t="shared" si="13"/>
        <v>323</v>
      </c>
      <c r="U79" s="52">
        <f t="shared" si="13"/>
        <v>150</v>
      </c>
      <c r="V79" s="52">
        <f t="shared" si="13"/>
        <v>96</v>
      </c>
      <c r="W79" s="52">
        <f t="shared" ref="W79" si="14">W47-W63</f>
        <v>1169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816</v>
      </c>
      <c r="D82" s="52">
        <v>337</v>
      </c>
      <c r="E82" s="52">
        <v>254</v>
      </c>
      <c r="F82" s="52">
        <v>916</v>
      </c>
      <c r="G82" s="52">
        <v>765</v>
      </c>
      <c r="H82" s="52">
        <v>1455</v>
      </c>
      <c r="I82" s="52">
        <v>1154</v>
      </c>
      <c r="J82" s="52">
        <v>1082</v>
      </c>
      <c r="K82" s="52">
        <v>918</v>
      </c>
      <c r="L82" s="52">
        <v>416</v>
      </c>
      <c r="M82" s="52">
        <v>496</v>
      </c>
      <c r="N82" s="52">
        <v>329</v>
      </c>
      <c r="O82" s="52">
        <v>946</v>
      </c>
      <c r="P82" s="52">
        <v>590</v>
      </c>
      <c r="Q82" s="52">
        <v>762</v>
      </c>
      <c r="R82" s="52">
        <v>700</v>
      </c>
      <c r="S82" s="52">
        <v>441</v>
      </c>
      <c r="T82" s="52">
        <v>184</v>
      </c>
      <c r="U82" s="52">
        <v>102</v>
      </c>
      <c r="V82" s="52">
        <v>54</v>
      </c>
      <c r="W82" s="52">
        <v>391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16576</v>
      </c>
      <c r="D83" s="36">
        <v>5940</v>
      </c>
      <c r="E83" s="36">
        <v>4806</v>
      </c>
      <c r="F83" s="36">
        <v>15748</v>
      </c>
      <c r="G83" s="36">
        <v>12618</v>
      </c>
      <c r="H83" s="36">
        <v>19753</v>
      </c>
      <c r="I83" s="36">
        <v>13143</v>
      </c>
      <c r="J83" s="36">
        <v>12931</v>
      </c>
      <c r="K83" s="36">
        <v>10362</v>
      </c>
      <c r="L83" s="36">
        <v>5679</v>
      </c>
      <c r="M83" s="36">
        <v>6451</v>
      </c>
      <c r="N83" s="36">
        <v>4455</v>
      </c>
      <c r="O83" s="36">
        <v>12615</v>
      </c>
      <c r="P83" s="36">
        <v>6798</v>
      </c>
      <c r="Q83" s="36">
        <v>9611</v>
      </c>
      <c r="R83" s="36">
        <v>8344</v>
      </c>
      <c r="S83" s="36">
        <v>5467</v>
      </c>
      <c r="T83" s="36">
        <v>2574</v>
      </c>
      <c r="U83" s="36">
        <v>1528</v>
      </c>
      <c r="V83" s="36">
        <v>1181</v>
      </c>
      <c r="W83" s="36">
        <v>6800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1098</v>
      </c>
      <c r="I89" s="52">
        <f>RES_hhdet_numvin!I5</f>
        <v>5843</v>
      </c>
      <c r="J89" s="52">
        <f>RES_hhdet_numvin!J5</f>
        <v>7411</v>
      </c>
      <c r="K89" s="52">
        <f>RES_hhdet_numvin!K5</f>
        <v>5081</v>
      </c>
      <c r="L89" s="52">
        <f>RES_hhdet_numvin!L5</f>
        <v>3056</v>
      </c>
      <c r="M89" s="52">
        <f>RES_hhdet_numvin!M5</f>
        <v>2977</v>
      </c>
      <c r="N89" s="52">
        <f>RES_hhdet_numvin!N5</f>
        <v>140</v>
      </c>
      <c r="O89" s="52">
        <f>RES_hhdet_numvin!O5</f>
        <v>3645</v>
      </c>
      <c r="P89" s="52">
        <f>RES_hhdet_numvin!P5</f>
        <v>3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1</v>
      </c>
      <c r="V89" s="52">
        <f>RES_hhdet_numvin!V5</f>
        <v>0</v>
      </c>
      <c r="W89" s="52">
        <f>RES_hhdet_numvin!W5</f>
        <v>859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61</v>
      </c>
      <c r="Q92" s="52">
        <f>RES_hhdet_numvin!Q8</f>
        <v>71</v>
      </c>
      <c r="R92" s="52">
        <f>RES_hhdet_numvin!R8</f>
        <v>28</v>
      </c>
      <c r="S92" s="52">
        <f>RES_hhdet_numvin!S8</f>
        <v>31</v>
      </c>
      <c r="T92" s="52">
        <f>RES_hhdet_numvin!T8</f>
        <v>41</v>
      </c>
      <c r="U92" s="52">
        <f>RES_hhdet_numvin!U8</f>
        <v>58</v>
      </c>
      <c r="V92" s="52">
        <f>RES_hhdet_numvin!V8</f>
        <v>62</v>
      </c>
      <c r="W92" s="52">
        <f>RES_hhdet_numvin!W8</f>
        <v>105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2</v>
      </c>
      <c r="I94" s="52">
        <f>RES_hhdet_numvin!I10</f>
        <v>23</v>
      </c>
      <c r="J94" s="52">
        <f>RES_hhdet_numvin!J10</f>
        <v>84</v>
      </c>
      <c r="K94" s="52">
        <f>RES_hhdet_numvin!K10</f>
        <v>115</v>
      </c>
      <c r="L94" s="52">
        <f>RES_hhdet_numvin!L10</f>
        <v>106</v>
      </c>
      <c r="M94" s="52">
        <f>RES_hhdet_numvin!M10</f>
        <v>109</v>
      </c>
      <c r="N94" s="52">
        <f>RES_hhdet_numvin!N10</f>
        <v>113</v>
      </c>
      <c r="O94" s="52">
        <f>RES_hhdet_numvin!O10</f>
        <v>164</v>
      </c>
      <c r="P94" s="52">
        <f>RES_hhdet_numvin!P10</f>
        <v>14</v>
      </c>
      <c r="Q94" s="52">
        <f>RES_hhdet_numvin!Q10</f>
        <v>20</v>
      </c>
      <c r="R94" s="52">
        <f>RES_hhdet_numvin!R10</f>
        <v>25</v>
      </c>
      <c r="S94" s="52">
        <f>RES_hhdet_numvin!S10</f>
        <v>125</v>
      </c>
      <c r="T94" s="52">
        <f>RES_hhdet_numvin!T10</f>
        <v>111</v>
      </c>
      <c r="U94" s="52">
        <f>RES_hhdet_numvin!U10</f>
        <v>149</v>
      </c>
      <c r="V94" s="52">
        <f>RES_hhdet_numvin!V10</f>
        <v>223</v>
      </c>
      <c r="W94" s="52">
        <f>RES_hhdet_numvin!W10</f>
        <v>33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260</v>
      </c>
      <c r="Q95" s="52">
        <f>RES_hhdet_numvin!Q11</f>
        <v>506</v>
      </c>
      <c r="R95" s="52">
        <f>RES_hhdet_numvin!R11</f>
        <v>511</v>
      </c>
      <c r="S95" s="52">
        <f>RES_hhdet_numvin!S11</f>
        <v>364</v>
      </c>
      <c r="T95" s="52">
        <f>RES_hhdet_numvin!T11</f>
        <v>209</v>
      </c>
      <c r="U95" s="52">
        <f>RES_hhdet_numvin!U11</f>
        <v>133</v>
      </c>
      <c r="V95" s="52">
        <f>RES_hhdet_numvin!V11</f>
        <v>80</v>
      </c>
      <c r="W95" s="52">
        <f>RES_hhdet_numvin!W11</f>
        <v>603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1</v>
      </c>
      <c r="R96" s="52">
        <f>RES_hhdet_numvin!R12</f>
        <v>2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1745</v>
      </c>
      <c r="Q99" s="138">
        <f>RES_hhdet_numvin!Q15</f>
        <v>4044</v>
      </c>
      <c r="R99" s="138">
        <f>RES_hhdet_numvin!R15</f>
        <v>4064</v>
      </c>
      <c r="S99" s="138">
        <f>RES_hhdet_numvin!S15</f>
        <v>2572</v>
      </c>
      <c r="T99" s="138">
        <f>RES_hhdet_numvin!T15</f>
        <v>1440</v>
      </c>
      <c r="U99" s="138">
        <f>RES_hhdet_numvin!U15</f>
        <v>912</v>
      </c>
      <c r="V99" s="138">
        <f>RES_hhdet_numvin!V15</f>
        <v>641</v>
      </c>
      <c r="W99" s="138">
        <f>RES_hhdet_numvin!W15</f>
        <v>5509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391</v>
      </c>
      <c r="Q100" s="138">
        <f>RES_hhdet_numvin!Q16</f>
        <v>1269</v>
      </c>
      <c r="R100" s="138">
        <f>RES_hhdet_numvin!R16</f>
        <v>998</v>
      </c>
      <c r="S100" s="138">
        <f>RES_hhdet_numvin!S16</f>
        <v>758</v>
      </c>
      <c r="T100" s="138">
        <f>RES_hhdet_numvin!T16</f>
        <v>241</v>
      </c>
      <c r="U100" s="138">
        <f>RES_hhdet_numvin!U16</f>
        <v>126</v>
      </c>
      <c r="V100" s="138">
        <f>RES_hhdet_numvin!V16</f>
        <v>96</v>
      </c>
      <c r="W100" s="138">
        <f>RES_hhdet_numvin!W16</f>
        <v>1223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193</v>
      </c>
      <c r="Q105" s="52">
        <f>RES_hhdet_numvin!Q21</f>
        <v>438</v>
      </c>
      <c r="R105" s="52">
        <f>RES_hhdet_numvin!R21</f>
        <v>450</v>
      </c>
      <c r="S105" s="52">
        <f>RES_hhdet_numvin!S21</f>
        <v>298</v>
      </c>
      <c r="T105" s="52">
        <f>RES_hhdet_numvin!T21</f>
        <v>139</v>
      </c>
      <c r="U105" s="52">
        <f>RES_hhdet_numvin!U21</f>
        <v>85</v>
      </c>
      <c r="V105" s="52">
        <f>RES_hhdet_numvin!V21</f>
        <v>54</v>
      </c>
      <c r="W105" s="52">
        <f>RES_hhdet_numvin!W21</f>
        <v>409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2246</v>
      </c>
      <c r="Q106" s="36">
        <f>RES_hhdet_numvin!Q22</f>
        <v>5463</v>
      </c>
      <c r="R106" s="36">
        <f>RES_hhdet_numvin!R22</f>
        <v>5292</v>
      </c>
      <c r="S106" s="36">
        <f>RES_hhdet_numvin!S22</f>
        <v>3613</v>
      </c>
      <c r="T106" s="36">
        <f>RES_hhdet_numvin!T22</f>
        <v>1890</v>
      </c>
      <c r="U106" s="36">
        <f>RES_hhdet_numvin!U22</f>
        <v>1260</v>
      </c>
      <c r="V106" s="36">
        <f>RES_hhdet_numvin!V22</f>
        <v>1180</v>
      </c>
      <c r="W106" s="36">
        <f>RES_hhdet_numvin!W22</f>
        <v>7104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225.74466469273551</v>
      </c>
      <c r="C110" s="117">
        <f t="shared" si="15"/>
        <v>243.73173677308804</v>
      </c>
      <c r="D110" s="117">
        <f t="shared" si="15"/>
        <v>210.76765627571146</v>
      </c>
      <c r="E110" s="117">
        <f t="shared" si="15"/>
        <v>151.84535758459285</v>
      </c>
      <c r="F110" s="117">
        <f t="shared" si="15"/>
        <v>167.06116459383935</v>
      </c>
      <c r="G110" s="117">
        <f t="shared" si="15"/>
        <v>130.86448221754361</v>
      </c>
      <c r="H110" s="117">
        <f t="shared" si="15"/>
        <v>129.65574445020167</v>
      </c>
      <c r="I110" s="117">
        <f t="shared" si="15"/>
        <v>111.43436570689181</v>
      </c>
      <c r="J110" s="117">
        <f t="shared" si="15"/>
        <v>150.44681955047312</v>
      </c>
      <c r="K110" s="117">
        <f t="shared" si="15"/>
        <v>239.53317838297571</v>
      </c>
      <c r="L110" s="117">
        <f t="shared" si="15"/>
        <v>141.33009346781009</v>
      </c>
      <c r="M110" s="117">
        <f t="shared" si="15"/>
        <v>120.22720098291462</v>
      </c>
      <c r="N110" s="117">
        <f t="shared" si="15"/>
        <v>113.89966040068809</v>
      </c>
      <c r="O110" s="117">
        <f t="shared" si="15"/>
        <v>134.49493382979273</v>
      </c>
      <c r="P110" s="117">
        <f t="shared" si="15"/>
        <v>92.384748197192664</v>
      </c>
      <c r="Q110" s="117">
        <f t="shared" si="15"/>
        <v>90.142840601439218</v>
      </c>
      <c r="R110" s="117">
        <f t="shared" ref="R110:V110" si="16">R111+R114+R116+R126</f>
        <v>86.481869799595131</v>
      </c>
      <c r="S110" s="117">
        <f t="shared" si="16"/>
        <v>82.058013303544897</v>
      </c>
      <c r="T110" s="117">
        <f t="shared" si="16"/>
        <v>67.348799394496737</v>
      </c>
      <c r="U110" s="117">
        <f t="shared" si="16"/>
        <v>49.632025248893612</v>
      </c>
      <c r="V110" s="117">
        <f t="shared" si="16"/>
        <v>38.926680736172251</v>
      </c>
      <c r="W110" s="117">
        <f t="shared" ref="W110" si="17">W111+W114+W116+W126</f>
        <v>47.595195065156702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198.76660945046621</v>
      </c>
      <c r="C111" s="122">
        <f t="shared" si="18"/>
        <v>218.138830378275</v>
      </c>
      <c r="D111" s="122">
        <f t="shared" si="18"/>
        <v>188.03008134515053</v>
      </c>
      <c r="E111" s="122">
        <f t="shared" si="18"/>
        <v>132.01915652187517</v>
      </c>
      <c r="F111" s="122">
        <f t="shared" si="18"/>
        <v>147.57138707214278</v>
      </c>
      <c r="G111" s="122">
        <f t="shared" si="18"/>
        <v>112.67842068692303</v>
      </c>
      <c r="H111" s="122">
        <f t="shared" si="18"/>
        <v>111.06375013469089</v>
      </c>
      <c r="I111" s="122">
        <f t="shared" si="18"/>
        <v>91.365315185191378</v>
      </c>
      <c r="J111" s="122">
        <f t="shared" si="18"/>
        <v>130.09601082863406</v>
      </c>
      <c r="K111" s="122">
        <f t="shared" si="18"/>
        <v>217.71805900696094</v>
      </c>
      <c r="L111" s="122">
        <f t="shared" si="18"/>
        <v>120.82369963801477</v>
      </c>
      <c r="M111" s="122">
        <f t="shared" si="18"/>
        <v>101.05823136000335</v>
      </c>
      <c r="N111" s="122">
        <f t="shared" si="18"/>
        <v>96.409988836479826</v>
      </c>
      <c r="O111" s="122">
        <f t="shared" si="18"/>
        <v>117.57546992512383</v>
      </c>
      <c r="P111" s="122">
        <f t="shared" si="18"/>
        <v>76.428233128444546</v>
      </c>
      <c r="Q111" s="122">
        <f t="shared" si="18"/>
        <v>75.870541538073439</v>
      </c>
      <c r="R111" s="122">
        <f t="shared" ref="R111:V111" si="19">SUM(R112:R113)</f>
        <v>73.408832457170305</v>
      </c>
      <c r="S111" s="122">
        <f t="shared" si="19"/>
        <v>70.40103084366973</v>
      </c>
      <c r="T111" s="122">
        <f t="shared" si="19"/>
        <v>57.535984268217284</v>
      </c>
      <c r="U111" s="122">
        <f t="shared" si="19"/>
        <v>41.633444059319899</v>
      </c>
      <c r="V111" s="122">
        <f t="shared" si="19"/>
        <v>32.894580135647892</v>
      </c>
      <c r="W111" s="122">
        <f t="shared" ref="W111" si="20">SUM(W112:W113)</f>
        <v>41.724597587626086</v>
      </c>
      <c r="DA111" s="130" t="s">
        <v>1572</v>
      </c>
    </row>
    <row r="112" spans="1:105" ht="12" customHeight="1" x14ac:dyDescent="0.25">
      <c r="A112" s="97" t="s">
        <v>51</v>
      </c>
      <c r="B112" s="98">
        <v>197.58794570702776</v>
      </c>
      <c r="C112" s="98">
        <v>216.86864833473695</v>
      </c>
      <c r="D112" s="98">
        <v>186.96166792513702</v>
      </c>
      <c r="E112" s="98">
        <v>131.2817376731318</v>
      </c>
      <c r="F112" s="98">
        <v>146.74765671060811</v>
      </c>
      <c r="G112" s="98">
        <v>112.05936396523224</v>
      </c>
      <c r="H112" s="98">
        <v>110.46341395869035</v>
      </c>
      <c r="I112" s="98">
        <v>90.869628828635356</v>
      </c>
      <c r="J112" s="98">
        <v>129.37708706677816</v>
      </c>
      <c r="K112" s="98">
        <v>216.51299747714864</v>
      </c>
      <c r="L112" s="98">
        <v>120.15641335083973</v>
      </c>
      <c r="M112" s="98">
        <v>100.50019985489998</v>
      </c>
      <c r="N112" s="98">
        <v>95.875693327479212</v>
      </c>
      <c r="O112" s="98">
        <v>116.91823108411337</v>
      </c>
      <c r="P112" s="98">
        <v>76.004107864540302</v>
      </c>
      <c r="Q112" s="98">
        <v>75.452682658978347</v>
      </c>
      <c r="R112" s="98">
        <v>73.005966370497745</v>
      </c>
      <c r="S112" s="98">
        <v>70.016480366867299</v>
      </c>
      <c r="T112" s="98">
        <v>57.222575714149237</v>
      </c>
      <c r="U112" s="98">
        <v>41.406845323397341</v>
      </c>
      <c r="V112" s="98">
        <v>32.718395910958264</v>
      </c>
      <c r="W112" s="98">
        <v>41.498222986529129</v>
      </c>
      <c r="DA112" s="63" t="s">
        <v>1573</v>
      </c>
    </row>
    <row r="113" spans="1:105" ht="12" customHeight="1" x14ac:dyDescent="0.25">
      <c r="A113" s="97" t="s">
        <v>53</v>
      </c>
      <c r="B113" s="98">
        <v>1.1786637434384473</v>
      </c>
      <c r="C113" s="98">
        <v>1.2701820435380433</v>
      </c>
      <c r="D113" s="98">
        <v>1.0684134200135262</v>
      </c>
      <c r="E113" s="98">
        <v>0.7374188487433786</v>
      </c>
      <c r="F113" s="98">
        <v>0.82373036153468471</v>
      </c>
      <c r="G113" s="98">
        <v>0.61905672169079096</v>
      </c>
      <c r="H113" s="98">
        <v>0.60033617600053868</v>
      </c>
      <c r="I113" s="98">
        <v>0.4956863565560149</v>
      </c>
      <c r="J113" s="98">
        <v>0.71892376185590301</v>
      </c>
      <c r="K113" s="98">
        <v>1.2050615298123111</v>
      </c>
      <c r="L113" s="98">
        <v>0.66728628717504668</v>
      </c>
      <c r="M113" s="98">
        <v>0.55803150510337407</v>
      </c>
      <c r="N113" s="98">
        <v>0.53429550900061984</v>
      </c>
      <c r="O113" s="98">
        <v>0.65723884101045227</v>
      </c>
      <c r="P113" s="98">
        <v>0.42412526390423899</v>
      </c>
      <c r="Q113" s="98">
        <v>0.41785887909509928</v>
      </c>
      <c r="R113" s="98">
        <v>0.40286608667255375</v>
      </c>
      <c r="S113" s="98">
        <v>0.38455047680243187</v>
      </c>
      <c r="T113" s="98">
        <v>0.31340855406804441</v>
      </c>
      <c r="U113" s="98">
        <v>0.22659873592255536</v>
      </c>
      <c r="V113" s="98">
        <v>0.17618422468962447</v>
      </c>
      <c r="W113" s="98">
        <v>0.22637460109695653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2.3761074742801178E-2</v>
      </c>
      <c r="C114" s="122">
        <f t="shared" si="21"/>
        <v>2.9511110956058767E-2</v>
      </c>
      <c r="D114" s="122">
        <f t="shared" si="21"/>
        <v>3.4080700115240344E-2</v>
      </c>
      <c r="E114" s="122">
        <f t="shared" si="21"/>
        <v>8.3473959477248227E-2</v>
      </c>
      <c r="F114" s="122">
        <f t="shared" si="21"/>
        <v>3.236199065897985E-2</v>
      </c>
      <c r="G114" s="122">
        <f t="shared" si="21"/>
        <v>2.9405954173611408E-2</v>
      </c>
      <c r="H114" s="122">
        <f t="shared" si="21"/>
        <v>4.9752419927478732E-2</v>
      </c>
      <c r="I114" s="122">
        <f t="shared" si="21"/>
        <v>2.54220257495078E-2</v>
      </c>
      <c r="J114" s="122">
        <f t="shared" si="21"/>
        <v>3.9412608926034008E-2</v>
      </c>
      <c r="K114" s="122">
        <f t="shared" si="21"/>
        <v>5.6975697849828831E-2</v>
      </c>
      <c r="L114" s="122">
        <f t="shared" si="21"/>
        <v>9.5640158515433768E-2</v>
      </c>
      <c r="M114" s="122">
        <f t="shared" si="21"/>
        <v>8.4491323781829691E-2</v>
      </c>
      <c r="N114" s="122">
        <f t="shared" si="21"/>
        <v>8.9126116691170029E-2</v>
      </c>
      <c r="O114" s="122">
        <f t="shared" si="21"/>
        <v>9.2174060846685488E-2</v>
      </c>
      <c r="P114" s="122">
        <f t="shared" si="21"/>
        <v>6.888781587400189E-2</v>
      </c>
      <c r="Q114" s="122">
        <f t="shared" si="21"/>
        <v>8.998109136163393E-2</v>
      </c>
      <c r="R114" s="122">
        <f t="shared" si="21"/>
        <v>6.3401419874919693E-2</v>
      </c>
      <c r="S114" s="122">
        <f t="shared" si="21"/>
        <v>4.6081914975797257E-2</v>
      </c>
      <c r="T114" s="122">
        <f t="shared" si="21"/>
        <v>3.2190573678070565E-2</v>
      </c>
      <c r="U114" s="122">
        <f t="shared" si="21"/>
        <v>2.1320769849406375E-2</v>
      </c>
      <c r="V114" s="122">
        <f t="shared" si="21"/>
        <v>2.0973124164165604E-2</v>
      </c>
      <c r="W114" s="122">
        <f t="shared" si="21"/>
        <v>1.48695151301251E-2</v>
      </c>
      <c r="DA114" s="130" t="s">
        <v>1575</v>
      </c>
    </row>
    <row r="115" spans="1:105" ht="12" customHeight="1" x14ac:dyDescent="0.25">
      <c r="A115" s="97" t="s">
        <v>53</v>
      </c>
      <c r="B115" s="98">
        <v>2.3761074742801178E-2</v>
      </c>
      <c r="C115" s="98">
        <v>2.9511110956058767E-2</v>
      </c>
      <c r="D115" s="98">
        <v>3.4080700115240344E-2</v>
      </c>
      <c r="E115" s="98">
        <v>8.3473959477248227E-2</v>
      </c>
      <c r="F115" s="98">
        <v>3.236199065897985E-2</v>
      </c>
      <c r="G115" s="98">
        <v>2.9405954173611408E-2</v>
      </c>
      <c r="H115" s="98">
        <v>4.9752419927478732E-2</v>
      </c>
      <c r="I115" s="98">
        <v>2.54220257495078E-2</v>
      </c>
      <c r="J115" s="98">
        <v>3.9412608926034008E-2</v>
      </c>
      <c r="K115" s="98">
        <v>5.6975697849828831E-2</v>
      </c>
      <c r="L115" s="98">
        <v>9.5640158515433768E-2</v>
      </c>
      <c r="M115" s="98">
        <v>8.4491323781829691E-2</v>
      </c>
      <c r="N115" s="98">
        <v>8.9126116691170029E-2</v>
      </c>
      <c r="O115" s="98">
        <v>9.2174060846685488E-2</v>
      </c>
      <c r="P115" s="98">
        <v>6.888781587400189E-2</v>
      </c>
      <c r="Q115" s="98">
        <v>8.998109136163393E-2</v>
      </c>
      <c r="R115" s="98">
        <v>6.3401419874919693E-2</v>
      </c>
      <c r="S115" s="98">
        <v>4.6081914975797257E-2</v>
      </c>
      <c r="T115" s="98">
        <v>3.2190573678070565E-2</v>
      </c>
      <c r="U115" s="98">
        <v>2.1320769849406375E-2</v>
      </c>
      <c r="V115" s="98">
        <v>2.0973124164165604E-2</v>
      </c>
      <c r="W115" s="98">
        <v>1.48695151301251E-2</v>
      </c>
      <c r="DA115" s="63" t="s">
        <v>1576</v>
      </c>
    </row>
    <row r="116" spans="1:105" ht="12" customHeight="1" x14ac:dyDescent="0.25">
      <c r="A116" s="121" t="s">
        <v>55</v>
      </c>
      <c r="B116" s="122">
        <v>23.26923041369869</v>
      </c>
      <c r="C116" s="122">
        <v>21.934713513559029</v>
      </c>
      <c r="D116" s="122">
        <v>19.552840276030594</v>
      </c>
      <c r="E116" s="122">
        <v>16.821028357915846</v>
      </c>
      <c r="F116" s="122">
        <v>16.688495728784144</v>
      </c>
      <c r="G116" s="122">
        <v>15.569721721181885</v>
      </c>
      <c r="H116" s="122">
        <v>16.060644428917165</v>
      </c>
      <c r="I116" s="122">
        <v>17.422462594321853</v>
      </c>
      <c r="J116" s="122">
        <v>17.833425437502953</v>
      </c>
      <c r="K116" s="122">
        <v>19.14448826933106</v>
      </c>
      <c r="L116" s="122">
        <v>17.904723720205894</v>
      </c>
      <c r="M116" s="122">
        <v>16.817225392653114</v>
      </c>
      <c r="N116" s="122">
        <v>15.323294647784056</v>
      </c>
      <c r="O116" s="122">
        <v>14.79008829203881</v>
      </c>
      <c r="P116" s="122">
        <v>13.994286125709369</v>
      </c>
      <c r="Q116" s="122">
        <v>12.393758680133882</v>
      </c>
      <c r="R116" s="122">
        <v>11.391510617683071</v>
      </c>
      <c r="S116" s="122">
        <v>10.16051316376722</v>
      </c>
      <c r="T116" s="122">
        <v>8.5600323641777365</v>
      </c>
      <c r="U116" s="122">
        <v>6.9968570367703098</v>
      </c>
      <c r="V116" s="122">
        <v>5.2028209357075408</v>
      </c>
      <c r="W116" s="122">
        <v>5.0747225862023919</v>
      </c>
      <c r="DA116" s="130" t="s">
        <v>1577</v>
      </c>
    </row>
    <row r="117" spans="1:105" ht="12" customHeight="1" x14ac:dyDescent="0.25">
      <c r="A117" s="97" t="s">
        <v>143</v>
      </c>
      <c r="B117" s="98">
        <v>0.13165876416744268</v>
      </c>
      <c r="C117" s="98">
        <v>0.14528115795437169</v>
      </c>
      <c r="D117" s="98">
        <v>0.14460894502633667</v>
      </c>
      <c r="E117" s="98">
        <v>0.10493472583637113</v>
      </c>
      <c r="F117" s="98">
        <v>0.1580182678957007</v>
      </c>
      <c r="G117" s="98">
        <v>0.1390023288348394</v>
      </c>
      <c r="H117" s="98">
        <v>0.16625070167075451</v>
      </c>
      <c r="I117" s="98">
        <v>0.16424907334227379</v>
      </c>
      <c r="J117" s="98">
        <v>0.23280115334213047</v>
      </c>
      <c r="K117" s="98">
        <v>0.47453476704729236</v>
      </c>
      <c r="L117" s="98">
        <v>0.24874572052740695</v>
      </c>
      <c r="M117" s="98">
        <v>0.24958518379302194</v>
      </c>
      <c r="N117" s="98">
        <v>0.25268156504010197</v>
      </c>
      <c r="O117" s="98">
        <v>0.25382394598120367</v>
      </c>
      <c r="P117" s="98">
        <v>0.25444759547685719</v>
      </c>
      <c r="Q117" s="98">
        <v>0.25385216475337591</v>
      </c>
      <c r="R117" s="98">
        <v>0.2548246871118755</v>
      </c>
      <c r="S117" s="98">
        <v>0.25695041559186027</v>
      </c>
      <c r="T117" s="98">
        <v>0.25661603133658184</v>
      </c>
      <c r="U117" s="98">
        <v>0.25678322346422083</v>
      </c>
      <c r="V117" s="98">
        <v>0.25606668577433839</v>
      </c>
      <c r="W117" s="98">
        <v>0.25551734021209516</v>
      </c>
      <c r="DA117" s="63" t="s">
        <v>1578</v>
      </c>
    </row>
    <row r="118" spans="1:105" ht="12" customHeight="1" x14ac:dyDescent="0.25">
      <c r="A118" s="97" t="s">
        <v>124</v>
      </c>
      <c r="B118" s="98">
        <v>1.9514765203955777</v>
      </c>
      <c r="C118" s="98">
        <v>1.8940581118267732</v>
      </c>
      <c r="D118" s="98">
        <v>1.7064285323402093</v>
      </c>
      <c r="E118" s="98">
        <v>1.5577629137782423</v>
      </c>
      <c r="F118" s="98">
        <v>2.3035756246893464</v>
      </c>
      <c r="G118" s="98">
        <v>2.5551970250676623</v>
      </c>
      <c r="H118" s="98">
        <v>2.8601887126715555</v>
      </c>
      <c r="I118" s="98">
        <v>2.8497213788978266</v>
      </c>
      <c r="J118" s="98">
        <v>2.5121032150081599</v>
      </c>
      <c r="K118" s="98">
        <v>2.6021815203308707</v>
      </c>
      <c r="L118" s="98">
        <v>2.2960084515994117</v>
      </c>
      <c r="M118" s="98">
        <v>2.0430740180358651</v>
      </c>
      <c r="N118" s="98">
        <v>1.6166148249701418</v>
      </c>
      <c r="O118" s="98">
        <v>1.5493031564645865</v>
      </c>
      <c r="P118" s="98">
        <v>1.5906023753184417</v>
      </c>
      <c r="Q118" s="98">
        <v>1.3571450493675976</v>
      </c>
      <c r="R118" s="98">
        <v>1.3593848978800294</v>
      </c>
      <c r="S118" s="98">
        <v>1.1462453453844887</v>
      </c>
      <c r="T118" s="98">
        <v>0.89765789484519209</v>
      </c>
      <c r="U118" s="98">
        <v>0.71069586885390224</v>
      </c>
      <c r="V118" s="98">
        <v>0.50480524435633811</v>
      </c>
      <c r="W118" s="98">
        <v>0.46018077910374139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1.3961618184173927E-4</v>
      </c>
      <c r="G119" s="98">
        <v>2.9115038598472232E-4</v>
      </c>
      <c r="H119" s="98">
        <v>4.6994510964760603E-4</v>
      </c>
      <c r="I119" s="98">
        <v>6.3824199733281031E-4</v>
      </c>
      <c r="J119" s="98">
        <v>7.2925571229237379E-4</v>
      </c>
      <c r="K119" s="98">
        <v>1.4252164570072586E-3</v>
      </c>
      <c r="L119" s="98">
        <v>1.7184753785704999E-3</v>
      </c>
      <c r="M119" s="98">
        <v>1.8416963938581868E-3</v>
      </c>
      <c r="N119" s="98">
        <v>1.7112996686820439E-3</v>
      </c>
      <c r="O119" s="98">
        <v>1.790091162624529E-3</v>
      </c>
      <c r="P119" s="98">
        <v>1.9260560482427936E-3</v>
      </c>
      <c r="Q119" s="98">
        <v>1.6325882271392392E-3</v>
      </c>
      <c r="R119" s="98">
        <v>1.8296820728634965E-3</v>
      </c>
      <c r="S119" s="98">
        <v>1.2834339676187471E-3</v>
      </c>
      <c r="T119" s="98">
        <v>9.1254354198612919E-4</v>
      </c>
      <c r="U119" s="98">
        <v>9.5034975629295292E-4</v>
      </c>
      <c r="V119" s="98">
        <v>5.7961458419105967E-4</v>
      </c>
      <c r="W119" s="98">
        <v>4.517116447698279E-4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7.5424431609896303E-5</v>
      </c>
      <c r="G120" s="101">
        <v>1.5970953342594416E-4</v>
      </c>
      <c r="H120" s="101">
        <v>2.6046940360004628E-4</v>
      </c>
      <c r="I120" s="101">
        <v>3.6848704033599184E-4</v>
      </c>
      <c r="J120" s="101">
        <v>3.8475380109828173E-4</v>
      </c>
      <c r="K120" s="101">
        <v>7.647863402747314E-4</v>
      </c>
      <c r="L120" s="101">
        <v>9.2535159463060694E-4</v>
      </c>
      <c r="M120" s="101">
        <v>9.6832253756606336E-4</v>
      </c>
      <c r="N120" s="101">
        <v>9.1400300951796913E-4</v>
      </c>
      <c r="O120" s="101">
        <v>8.2916132339043978E-4</v>
      </c>
      <c r="P120" s="101">
        <v>8.4888988289755966E-4</v>
      </c>
      <c r="Q120" s="101">
        <v>7.5803520521689871E-4</v>
      </c>
      <c r="R120" s="101">
        <v>9.7419558055966216E-4</v>
      </c>
      <c r="S120" s="101">
        <v>7.022335396282772E-4</v>
      </c>
      <c r="T120" s="101">
        <v>4.6825727749393427E-4</v>
      </c>
      <c r="U120" s="101">
        <v>4.94644948280265E-4</v>
      </c>
      <c r="V120" s="101">
        <v>2.6460150280861977E-4</v>
      </c>
      <c r="W120" s="101">
        <v>2.172243095901567E-4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6.4191750231842968E-5</v>
      </c>
      <c r="G121" s="104">
        <v>1.3144085255877816E-4</v>
      </c>
      <c r="H121" s="104">
        <v>2.0947570604755976E-4</v>
      </c>
      <c r="I121" s="104">
        <v>2.6975495699681847E-4</v>
      </c>
      <c r="J121" s="104">
        <v>3.4450191119409206E-4</v>
      </c>
      <c r="K121" s="104">
        <v>6.6043011673252723E-4</v>
      </c>
      <c r="L121" s="104">
        <v>7.93123783939893E-4</v>
      </c>
      <c r="M121" s="104">
        <v>8.7337385629212335E-4</v>
      </c>
      <c r="N121" s="104">
        <v>7.9729665916407474E-4</v>
      </c>
      <c r="O121" s="104">
        <v>9.6092983923408936E-4</v>
      </c>
      <c r="P121" s="104">
        <v>1.0771661653452341E-3</v>
      </c>
      <c r="Q121" s="104">
        <v>8.745530219223406E-4</v>
      </c>
      <c r="R121" s="104">
        <v>8.5548649230383434E-4</v>
      </c>
      <c r="S121" s="104">
        <v>5.8120042799046992E-4</v>
      </c>
      <c r="T121" s="104">
        <v>4.4428626449219497E-4</v>
      </c>
      <c r="U121" s="104">
        <v>4.5570480801268793E-4</v>
      </c>
      <c r="V121" s="104">
        <v>3.1501308138243996E-4</v>
      </c>
      <c r="W121" s="104">
        <v>2.344873351796712E-4</v>
      </c>
      <c r="DA121" s="132" t="s">
        <v>1582</v>
      </c>
    </row>
    <row r="122" spans="1:105" ht="12" customHeight="1" x14ac:dyDescent="0.25">
      <c r="A122" s="106" t="s">
        <v>122</v>
      </c>
      <c r="B122" s="101">
        <v>21.132243865392301</v>
      </c>
      <c r="C122" s="101">
        <v>19.768570728826919</v>
      </c>
      <c r="D122" s="101">
        <v>17.572180775881705</v>
      </c>
      <c r="E122" s="101">
        <v>15.016703867070204</v>
      </c>
      <c r="F122" s="101">
        <v>14.084880589689467</v>
      </c>
      <c r="G122" s="101">
        <v>12.730157159884778</v>
      </c>
      <c r="H122" s="101">
        <v>12.812382014333974</v>
      </c>
      <c r="I122" s="101">
        <v>13.902238523151098</v>
      </c>
      <c r="J122" s="101">
        <v>14.385252430100699</v>
      </c>
      <c r="K122" s="101">
        <v>14.822323761016229</v>
      </c>
      <c r="L122" s="101">
        <v>14.048357650438948</v>
      </c>
      <c r="M122" s="101">
        <v>13.175767841055926</v>
      </c>
      <c r="N122" s="101">
        <v>12.11300069670912</v>
      </c>
      <c r="O122" s="101">
        <v>11.549428546754552</v>
      </c>
      <c r="P122" s="101">
        <v>10.717995818392797</v>
      </c>
      <c r="Q122" s="101">
        <v>9.3236165119459127</v>
      </c>
      <c r="R122" s="101">
        <v>8.3420616542134542</v>
      </c>
      <c r="S122" s="101">
        <v>7.4465484393860528</v>
      </c>
      <c r="T122" s="101">
        <v>6.2617783067450823</v>
      </c>
      <c r="U122" s="101">
        <v>5.0604327205726953</v>
      </c>
      <c r="V122" s="101">
        <v>3.7068913616303121</v>
      </c>
      <c r="W122" s="101">
        <v>3.6104517238370537</v>
      </c>
      <c r="DA122" s="131" t="s">
        <v>1583</v>
      </c>
    </row>
    <row r="123" spans="1:105" ht="12" customHeight="1" x14ac:dyDescent="0.25">
      <c r="A123" s="107" t="s">
        <v>121</v>
      </c>
      <c r="B123" s="104">
        <v>5.3851263743368905E-2</v>
      </c>
      <c r="C123" s="104">
        <v>0.12680351495096434</v>
      </c>
      <c r="D123" s="104">
        <v>0.129622022782344</v>
      </c>
      <c r="E123" s="104">
        <v>0.14162685123102675</v>
      </c>
      <c r="F123" s="104">
        <v>0.14188163032778961</v>
      </c>
      <c r="G123" s="104">
        <v>0.14507405700862169</v>
      </c>
      <c r="H123" s="104">
        <v>0.22135305513123177</v>
      </c>
      <c r="I123" s="104">
        <v>0.50561537693332226</v>
      </c>
      <c r="J123" s="104">
        <v>0.70253938333967003</v>
      </c>
      <c r="K123" s="104">
        <v>1.2440230044796605</v>
      </c>
      <c r="L123" s="104">
        <v>1.3098934222615557</v>
      </c>
      <c r="M123" s="104">
        <v>1.3469566533744435</v>
      </c>
      <c r="N123" s="104">
        <v>1.3392862613960095</v>
      </c>
      <c r="O123" s="104">
        <v>1.4357425516758444</v>
      </c>
      <c r="P123" s="104">
        <v>1.4293142804730294</v>
      </c>
      <c r="Q123" s="104">
        <v>1.4575123658398557</v>
      </c>
      <c r="R123" s="104">
        <v>1.4334096964048473</v>
      </c>
      <c r="S123" s="104">
        <v>1.3094855294371994</v>
      </c>
      <c r="T123" s="104">
        <v>1.1430675877088938</v>
      </c>
      <c r="U123" s="104">
        <v>0.96799487412319896</v>
      </c>
      <c r="V123" s="104">
        <v>0.73447802936236062</v>
      </c>
      <c r="W123" s="104">
        <v>0.7481210314047313</v>
      </c>
      <c r="DA123" s="132" t="s">
        <v>1584</v>
      </c>
    </row>
    <row r="124" spans="1:105" ht="12" customHeight="1" x14ac:dyDescent="0.25">
      <c r="A124" s="108" t="s">
        <v>53</v>
      </c>
      <c r="B124" s="98">
        <v>2.9211727506343304E-2</v>
      </c>
      <c r="C124" s="98">
        <v>6.6755138738128036E-2</v>
      </c>
      <c r="D124" s="98">
        <v>6.9433848090072164E-2</v>
      </c>
      <c r="E124" s="98">
        <v>7.6815505808473919E-2</v>
      </c>
      <c r="F124" s="98">
        <v>7.305339351402651E-2</v>
      </c>
      <c r="G124" s="98">
        <v>7.5895479149992437E-2</v>
      </c>
      <c r="H124" s="98">
        <v>0.11688008900849743</v>
      </c>
      <c r="I124" s="98">
        <v>0.27848650778019124</v>
      </c>
      <c r="J124" s="98">
        <v>0.35172709296164617</v>
      </c>
      <c r="K124" s="98">
        <v>0.63567067858058968</v>
      </c>
      <c r="L124" s="98">
        <v>0.6720615744136379</v>
      </c>
      <c r="M124" s="98">
        <v>0.67545732101346811</v>
      </c>
      <c r="N124" s="98">
        <v>0.68347513424160433</v>
      </c>
      <c r="O124" s="98">
        <v>0.6340856578676608</v>
      </c>
      <c r="P124" s="98">
        <v>0.60106564313792488</v>
      </c>
      <c r="Q124" s="98">
        <v>0.64884194980040655</v>
      </c>
      <c r="R124" s="98">
        <v>0.7417684699539242</v>
      </c>
      <c r="S124" s="98">
        <v>0.70239962022750613</v>
      </c>
      <c r="T124" s="98">
        <v>0.5816645652996455</v>
      </c>
      <c r="U124" s="98">
        <v>0.49831392575354322</v>
      </c>
      <c r="V124" s="98">
        <v>0.33578911091675295</v>
      </c>
      <c r="W124" s="98">
        <v>0.35908468212629335</v>
      </c>
      <c r="DA124" s="63" t="s">
        <v>1585</v>
      </c>
    </row>
    <row r="125" spans="1:105" ht="12" customHeight="1" x14ac:dyDescent="0.25">
      <c r="A125" s="108" t="s">
        <v>52</v>
      </c>
      <c r="B125" s="98">
        <v>2.4639536237025597E-2</v>
      </c>
      <c r="C125" s="98">
        <v>6.0048376212836305E-2</v>
      </c>
      <c r="D125" s="98">
        <v>6.0188174692271841E-2</v>
      </c>
      <c r="E125" s="98">
        <v>6.4811345422552846E-2</v>
      </c>
      <c r="F125" s="98">
        <v>6.88282368137631E-2</v>
      </c>
      <c r="G125" s="98">
        <v>6.9178577858629256E-2</v>
      </c>
      <c r="H125" s="98">
        <v>0.10447296612273432</v>
      </c>
      <c r="I125" s="98">
        <v>0.22712886915313102</v>
      </c>
      <c r="J125" s="98">
        <v>0.35081229037802392</v>
      </c>
      <c r="K125" s="98">
        <v>0.60835232589907096</v>
      </c>
      <c r="L125" s="98">
        <v>0.6378318478479178</v>
      </c>
      <c r="M125" s="98">
        <v>0.67149933236097548</v>
      </c>
      <c r="N125" s="98">
        <v>0.65581112715440515</v>
      </c>
      <c r="O125" s="98">
        <v>0.80165689380818372</v>
      </c>
      <c r="P125" s="98">
        <v>0.82824863733510445</v>
      </c>
      <c r="Q125" s="98">
        <v>0.808670416039449</v>
      </c>
      <c r="R125" s="98">
        <v>0.69164122645092307</v>
      </c>
      <c r="S125" s="98">
        <v>0.60708590920969341</v>
      </c>
      <c r="T125" s="98">
        <v>0.56140302240924833</v>
      </c>
      <c r="U125" s="98">
        <v>0.46968094836965568</v>
      </c>
      <c r="V125" s="98">
        <v>0.39868891844560767</v>
      </c>
      <c r="W125" s="98">
        <v>0.38903634927843789</v>
      </c>
      <c r="DA125" s="63" t="s">
        <v>1586</v>
      </c>
    </row>
    <row r="126" spans="1:105" ht="12" customHeight="1" x14ac:dyDescent="0.25">
      <c r="A126" s="121" t="s">
        <v>54</v>
      </c>
      <c r="B126" s="122">
        <v>3.6850637538278286</v>
      </c>
      <c r="C126" s="122">
        <v>3.6286817702979657</v>
      </c>
      <c r="D126" s="122">
        <v>3.1506539544150631</v>
      </c>
      <c r="E126" s="122">
        <v>2.9216987453245649</v>
      </c>
      <c r="F126" s="122">
        <v>2.7689198022534254</v>
      </c>
      <c r="G126" s="122">
        <v>2.5869338552650789</v>
      </c>
      <c r="H126" s="122">
        <v>2.4815974666661269</v>
      </c>
      <c r="I126" s="122">
        <v>2.62116590162907</v>
      </c>
      <c r="J126" s="122">
        <v>2.4779706754100896</v>
      </c>
      <c r="K126" s="122">
        <v>2.6136554088338806</v>
      </c>
      <c r="L126" s="122">
        <v>2.5060299510739883</v>
      </c>
      <c r="M126" s="122">
        <v>2.2672529064763349</v>
      </c>
      <c r="N126" s="122">
        <v>2.0772507997330338</v>
      </c>
      <c r="O126" s="122">
        <v>2.0372015517833839</v>
      </c>
      <c r="P126" s="122">
        <v>1.8933411271647425</v>
      </c>
      <c r="Q126" s="122">
        <v>1.7885592918702558</v>
      </c>
      <c r="R126" s="122">
        <v>1.6181253048668378</v>
      </c>
      <c r="S126" s="122">
        <v>1.4503873811321506</v>
      </c>
      <c r="T126" s="122">
        <v>1.2205921884236488</v>
      </c>
      <c r="U126" s="122">
        <v>0.9804033829540022</v>
      </c>
      <c r="V126" s="122">
        <v>0.8083065406526504</v>
      </c>
      <c r="W126" s="122">
        <v>0.78100537619810007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0.16830443834122144</v>
      </c>
      <c r="C128" s="98">
        <v>0.1682625569877999</v>
      </c>
      <c r="D128" s="98">
        <v>0.15199042267359356</v>
      </c>
      <c r="E128" s="98">
        <v>0.14805900208722547</v>
      </c>
      <c r="F128" s="98">
        <v>0.14941560711380006</v>
      </c>
      <c r="G128" s="98">
        <v>0.14286890414024545</v>
      </c>
      <c r="H128" s="98">
        <v>0.1723390572087376</v>
      </c>
      <c r="I128" s="98">
        <v>0.20809126004461939</v>
      </c>
      <c r="J128" s="98">
        <v>0.20387102237651911</v>
      </c>
      <c r="K128" s="98">
        <v>0.23580644209114363</v>
      </c>
      <c r="L128" s="98">
        <v>0.22183930741303848</v>
      </c>
      <c r="M128" s="98">
        <v>0.21512782480917059</v>
      </c>
      <c r="N128" s="98">
        <v>0.19323570976780147</v>
      </c>
      <c r="O128" s="98">
        <v>0.18614586989391657</v>
      </c>
      <c r="P128" s="98">
        <v>0.18555571135472698</v>
      </c>
      <c r="Q128" s="98">
        <v>0.16004112172858825</v>
      </c>
      <c r="R128" s="98">
        <v>0.15501287210726891</v>
      </c>
      <c r="S128" s="98">
        <v>0.13663040906394339</v>
      </c>
      <c r="T128" s="98">
        <v>0.11474864055737403</v>
      </c>
      <c r="U128" s="98">
        <v>9.7424910639296966E-2</v>
      </c>
      <c r="V128" s="98">
        <v>7.3645287494595937E-2</v>
      </c>
      <c r="W128" s="98">
        <v>7.0922545113781668E-2</v>
      </c>
      <c r="DA128" s="63" t="s">
        <v>1589</v>
      </c>
    </row>
    <row r="129" spans="1:105" ht="12" customHeight="1" x14ac:dyDescent="0.25">
      <c r="A129" s="109" t="s">
        <v>120</v>
      </c>
      <c r="B129" s="33">
        <v>3.516759315486607</v>
      </c>
      <c r="C129" s="33">
        <v>3.4604192133101659</v>
      </c>
      <c r="D129" s="33">
        <v>2.9986635317414696</v>
      </c>
      <c r="E129" s="33">
        <v>2.7736397432373394</v>
      </c>
      <c r="F129" s="33">
        <v>2.6195041951396254</v>
      </c>
      <c r="G129" s="33">
        <v>2.4440649511248336</v>
      </c>
      <c r="H129" s="33">
        <v>2.3092584094573891</v>
      </c>
      <c r="I129" s="33">
        <v>2.4130746415844508</v>
      </c>
      <c r="J129" s="33">
        <v>2.2740996530335704</v>
      </c>
      <c r="K129" s="33">
        <v>2.3778489667427372</v>
      </c>
      <c r="L129" s="33">
        <v>2.28419064366095</v>
      </c>
      <c r="M129" s="33">
        <v>2.0521250816671643</v>
      </c>
      <c r="N129" s="33">
        <v>1.8840150899652326</v>
      </c>
      <c r="O129" s="33">
        <v>1.8510556818894675</v>
      </c>
      <c r="P129" s="33">
        <v>1.7077854158100154</v>
      </c>
      <c r="Q129" s="33">
        <v>1.6285181701416676</v>
      </c>
      <c r="R129" s="33">
        <v>1.4631124327595688</v>
      </c>
      <c r="S129" s="33">
        <v>1.3137569720682072</v>
      </c>
      <c r="T129" s="33">
        <v>1.1058435478662747</v>
      </c>
      <c r="U129" s="33">
        <v>0.88297847231470528</v>
      </c>
      <c r="V129" s="33">
        <v>0.73466125315805442</v>
      </c>
      <c r="W129" s="33">
        <v>0.71008283108431836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139.188405502774</v>
      </c>
      <c r="C131" s="117">
        <f t="shared" si="22"/>
        <v>150.76407791515888</v>
      </c>
      <c r="D131" s="117">
        <f t="shared" si="22"/>
        <v>130.46974151622837</v>
      </c>
      <c r="E131" s="117">
        <f t="shared" si="22"/>
        <v>94.310603430086431</v>
      </c>
      <c r="F131" s="117">
        <f t="shared" si="22"/>
        <v>103.57941246648267</v>
      </c>
      <c r="G131" s="117">
        <f t="shared" si="22"/>
        <v>81.366833330017272</v>
      </c>
      <c r="H131" s="117">
        <f t="shared" si="22"/>
        <v>81.236518349760644</v>
      </c>
      <c r="I131" s="117">
        <f t="shared" si="22"/>
        <v>71.14450461039101</v>
      </c>
      <c r="J131" s="117">
        <f t="shared" si="22"/>
        <v>97.285136374105491</v>
      </c>
      <c r="K131" s="117">
        <f t="shared" si="22"/>
        <v>156.47437673455448</v>
      </c>
      <c r="L131" s="117">
        <f t="shared" si="22"/>
        <v>93.769782645862051</v>
      </c>
      <c r="M131" s="117">
        <f t="shared" si="22"/>
        <v>80.795006128581662</v>
      </c>
      <c r="N131" s="117">
        <f t="shared" si="22"/>
        <v>77.426044868860885</v>
      </c>
      <c r="O131" s="117">
        <f t="shared" si="22"/>
        <v>92.91460392215356</v>
      </c>
      <c r="P131" s="117">
        <f t="shared" si="22"/>
        <v>64.048787608602382</v>
      </c>
      <c r="Q131" s="117">
        <f t="shared" si="22"/>
        <v>62.727057773886962</v>
      </c>
      <c r="R131" s="117">
        <f t="shared" ref="R131:V131" si="23">R132+R135+R137+R147</f>
        <v>60.256103347869619</v>
      </c>
      <c r="S131" s="117">
        <f t="shared" si="23"/>
        <v>57.2909946696684</v>
      </c>
      <c r="T131" s="117">
        <f t="shared" si="23"/>
        <v>47.099790582078697</v>
      </c>
      <c r="U131" s="117">
        <f t="shared" si="23"/>
        <v>34.792031491623099</v>
      </c>
      <c r="V131" s="117">
        <f t="shared" si="23"/>
        <v>27.341665503381723</v>
      </c>
      <c r="W131" s="117">
        <f t="shared" ref="W131" si="24">W132+W135+W137+W147</f>
        <v>33.535120776118312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121.50940261649586</v>
      </c>
      <c r="C132" s="122">
        <f t="shared" si="25"/>
        <v>133.87885210069902</v>
      </c>
      <c r="D132" s="122">
        <f t="shared" si="25"/>
        <v>115.42937556210616</v>
      </c>
      <c r="E132" s="122">
        <f t="shared" si="25"/>
        <v>81.059155929158479</v>
      </c>
      <c r="F132" s="122">
        <f t="shared" si="25"/>
        <v>90.609185680791683</v>
      </c>
      <c r="G132" s="122">
        <f t="shared" si="25"/>
        <v>69.200458903087124</v>
      </c>
      <c r="H132" s="122">
        <f t="shared" si="25"/>
        <v>68.648855123856379</v>
      </c>
      <c r="I132" s="122">
        <f t="shared" si="25"/>
        <v>57.484429702053937</v>
      </c>
      <c r="J132" s="122">
        <f t="shared" si="25"/>
        <v>83.322718632329838</v>
      </c>
      <c r="K132" s="122">
        <f t="shared" si="25"/>
        <v>141.36598255995315</v>
      </c>
      <c r="L132" s="122">
        <f t="shared" si="25"/>
        <v>79.38820715607433</v>
      </c>
      <c r="M132" s="122">
        <f t="shared" si="25"/>
        <v>67.307256511005463</v>
      </c>
      <c r="N132" s="122">
        <f t="shared" si="25"/>
        <v>65.021417017426614</v>
      </c>
      <c r="O132" s="122">
        <f t="shared" si="25"/>
        <v>80.743829884897579</v>
      </c>
      <c r="P132" s="122">
        <f t="shared" si="25"/>
        <v>52.540000398724189</v>
      </c>
      <c r="Q132" s="122">
        <f t="shared" si="25"/>
        <v>52.20557089375513</v>
      </c>
      <c r="R132" s="122">
        <f t="shared" ref="R132:V132" si="26">SUM(R133:R134)</f>
        <v>50.575783028908539</v>
      </c>
      <c r="S132" s="122">
        <f t="shared" si="26"/>
        <v>48.594969123460473</v>
      </c>
      <c r="T132" s="122">
        <f t="shared" si="26"/>
        <v>39.721864368717448</v>
      </c>
      <c r="U132" s="122">
        <f t="shared" si="26"/>
        <v>28.746011090074294</v>
      </c>
      <c r="V132" s="122">
        <f t="shared" si="26"/>
        <v>22.717621955834222</v>
      </c>
      <c r="W132" s="122">
        <f t="shared" ref="W132" si="27">SUM(W133:W134)</f>
        <v>28.954008262326482</v>
      </c>
      <c r="DA132" s="130" t="s">
        <v>1740</v>
      </c>
    </row>
    <row r="133" spans="1:105" ht="12" customHeight="1" x14ac:dyDescent="0.25">
      <c r="A133" s="97" t="s">
        <v>51</v>
      </c>
      <c r="B133" s="98">
        <v>120.33073887305741</v>
      </c>
      <c r="C133" s="98">
        <v>132.60867005716096</v>
      </c>
      <c r="D133" s="98">
        <v>114.36096214209263</v>
      </c>
      <c r="E133" s="98">
        <v>80.321737080415105</v>
      </c>
      <c r="F133" s="98">
        <v>89.785455319256997</v>
      </c>
      <c r="G133" s="98">
        <v>68.581402181396328</v>
      </c>
      <c r="H133" s="98">
        <v>68.04851894785584</v>
      </c>
      <c r="I133" s="98">
        <v>56.988743345497923</v>
      </c>
      <c r="J133" s="98">
        <v>82.603794870473934</v>
      </c>
      <c r="K133" s="98">
        <v>140.16092103014086</v>
      </c>
      <c r="L133" s="98">
        <v>78.720920868899285</v>
      </c>
      <c r="M133" s="98">
        <v>66.74922500590209</v>
      </c>
      <c r="N133" s="98">
        <v>64.487121508426</v>
      </c>
      <c r="O133" s="98">
        <v>80.086591043887125</v>
      </c>
      <c r="P133" s="98">
        <v>52.115875134819952</v>
      </c>
      <c r="Q133" s="98">
        <v>51.78771201466003</v>
      </c>
      <c r="R133" s="98">
        <v>50.172916942235986</v>
      </c>
      <c r="S133" s="98">
        <v>48.210418646658042</v>
      </c>
      <c r="T133" s="98">
        <v>39.4084558146494</v>
      </c>
      <c r="U133" s="98">
        <v>28.51941235415174</v>
      </c>
      <c r="V133" s="98">
        <v>22.541437731144597</v>
      </c>
      <c r="W133" s="98">
        <v>28.727633661229525</v>
      </c>
      <c r="DA133" s="63" t="s">
        <v>1741</v>
      </c>
    </row>
    <row r="134" spans="1:105" ht="12" customHeight="1" x14ac:dyDescent="0.25">
      <c r="A134" s="97" t="s">
        <v>53</v>
      </c>
      <c r="B134" s="98">
        <v>1.1786637434384473</v>
      </c>
      <c r="C134" s="98">
        <v>1.2701820435380433</v>
      </c>
      <c r="D134" s="98">
        <v>1.0684134200135262</v>
      </c>
      <c r="E134" s="98">
        <v>0.7374188487433786</v>
      </c>
      <c r="F134" s="98">
        <v>0.82373036153468471</v>
      </c>
      <c r="G134" s="98">
        <v>0.61905672169079096</v>
      </c>
      <c r="H134" s="98">
        <v>0.60033617600053868</v>
      </c>
      <c r="I134" s="98">
        <v>0.4956863565560149</v>
      </c>
      <c r="J134" s="98">
        <v>0.71892376185590301</v>
      </c>
      <c r="K134" s="98">
        <v>1.2050615298123111</v>
      </c>
      <c r="L134" s="98">
        <v>0.66728628717504668</v>
      </c>
      <c r="M134" s="98">
        <v>0.55803150510337407</v>
      </c>
      <c r="N134" s="98">
        <v>0.53429550900061984</v>
      </c>
      <c r="O134" s="98">
        <v>0.65723884101045227</v>
      </c>
      <c r="P134" s="98">
        <v>0.42412526390423899</v>
      </c>
      <c r="Q134" s="98">
        <v>0.41785887909509928</v>
      </c>
      <c r="R134" s="98">
        <v>0.40286608667255375</v>
      </c>
      <c r="S134" s="98">
        <v>0.38455047680243187</v>
      </c>
      <c r="T134" s="98">
        <v>0.31340855406804441</v>
      </c>
      <c r="U134" s="98">
        <v>0.22659873592255536</v>
      </c>
      <c r="V134" s="98">
        <v>0.17618422468962447</v>
      </c>
      <c r="W134" s="98">
        <v>0.22637460109695653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4.6166657163480188E-2</v>
      </c>
      <c r="C135" s="122">
        <f t="shared" si="28"/>
        <v>6.0921415691701335E-2</v>
      </c>
      <c r="D135" s="122">
        <f t="shared" si="28"/>
        <v>7.3262711963424848E-2</v>
      </c>
      <c r="E135" s="122">
        <f t="shared" si="28"/>
        <v>0.18564336093378761</v>
      </c>
      <c r="F135" s="122">
        <f t="shared" si="28"/>
        <v>7.4026540293455914E-2</v>
      </c>
      <c r="G135" s="122">
        <f t="shared" si="28"/>
        <v>7.0093362271815063E-2</v>
      </c>
      <c r="H135" s="122">
        <f t="shared" si="28"/>
        <v>0.13068206210618147</v>
      </c>
      <c r="I135" s="122">
        <f t="shared" si="28"/>
        <v>7.3429751963718606E-2</v>
      </c>
      <c r="J135" s="122">
        <f t="shared" si="28"/>
        <v>0.12016363061617052</v>
      </c>
      <c r="K135" s="122">
        <f t="shared" si="28"/>
        <v>0.18177834466106471</v>
      </c>
      <c r="L135" s="122">
        <f t="shared" si="28"/>
        <v>0.31346438206312482</v>
      </c>
      <c r="M135" s="122">
        <f t="shared" si="28"/>
        <v>0.28103222983843612</v>
      </c>
      <c r="N135" s="122">
        <f t="shared" si="28"/>
        <v>0.30074573532097576</v>
      </c>
      <c r="O135" s="122">
        <f t="shared" si="28"/>
        <v>0.31823237723844955</v>
      </c>
      <c r="P135" s="122">
        <f t="shared" si="28"/>
        <v>0.24309180155175997</v>
      </c>
      <c r="Q135" s="122">
        <f t="shared" si="28"/>
        <v>0.32593739826445184</v>
      </c>
      <c r="R135" s="122">
        <f t="shared" si="28"/>
        <v>0.2358130545931108</v>
      </c>
      <c r="S135" s="122">
        <f t="shared" si="28"/>
        <v>0.17672700419880039</v>
      </c>
      <c r="T135" s="122">
        <f t="shared" si="28"/>
        <v>0.12793456817631732</v>
      </c>
      <c r="U135" s="122">
        <f t="shared" si="28"/>
        <v>8.7678734460626712E-2</v>
      </c>
      <c r="V135" s="122">
        <f t="shared" si="28"/>
        <v>8.9518680020666902E-2</v>
      </c>
      <c r="W135" s="122">
        <f t="shared" si="28"/>
        <v>6.6347626386691366E-2</v>
      </c>
      <c r="DA135" s="130" t="s">
        <v>1743</v>
      </c>
    </row>
    <row r="136" spans="1:105" ht="12" customHeight="1" x14ac:dyDescent="0.25">
      <c r="A136" s="97" t="s">
        <v>53</v>
      </c>
      <c r="B136" s="98">
        <v>4.6166657163480188E-2</v>
      </c>
      <c r="C136" s="98">
        <v>6.0921415691701335E-2</v>
      </c>
      <c r="D136" s="98">
        <v>7.3262711963424848E-2</v>
      </c>
      <c r="E136" s="98">
        <v>0.18564336093378761</v>
      </c>
      <c r="F136" s="98">
        <v>7.4026540293455914E-2</v>
      </c>
      <c r="G136" s="98">
        <v>7.0093362271815063E-2</v>
      </c>
      <c r="H136" s="98">
        <v>0.13068206210618147</v>
      </c>
      <c r="I136" s="98">
        <v>7.3429751963718606E-2</v>
      </c>
      <c r="J136" s="98">
        <v>0.12016363061617052</v>
      </c>
      <c r="K136" s="98">
        <v>0.18177834466106471</v>
      </c>
      <c r="L136" s="98">
        <v>0.31346438206312482</v>
      </c>
      <c r="M136" s="98">
        <v>0.28103222983843612</v>
      </c>
      <c r="N136" s="98">
        <v>0.30074573532097576</v>
      </c>
      <c r="O136" s="98">
        <v>0.31823237723844955</v>
      </c>
      <c r="P136" s="98">
        <v>0.24309180155175997</v>
      </c>
      <c r="Q136" s="98">
        <v>0.32593739826445184</v>
      </c>
      <c r="R136" s="98">
        <v>0.2358130545931108</v>
      </c>
      <c r="S136" s="98">
        <v>0.17672700419880039</v>
      </c>
      <c r="T136" s="98">
        <v>0.12793456817631732</v>
      </c>
      <c r="U136" s="98">
        <v>8.7678734460626712E-2</v>
      </c>
      <c r="V136" s="98">
        <v>8.9518680020666902E-2</v>
      </c>
      <c r="W136" s="98">
        <v>6.6347626386691366E-2</v>
      </c>
      <c r="DA136" s="63" t="s">
        <v>1744</v>
      </c>
    </row>
    <row r="137" spans="1:105" ht="12" customHeight="1" x14ac:dyDescent="0.25">
      <c r="A137" s="121" t="s">
        <v>55</v>
      </c>
      <c r="B137" s="122">
        <v>14.879474345195788</v>
      </c>
      <c r="C137" s="122">
        <v>14.105896185570746</v>
      </c>
      <c r="D137" s="122">
        <v>12.604530355863263</v>
      </c>
      <c r="E137" s="122">
        <v>10.872536655473134</v>
      </c>
      <c r="F137" s="122">
        <v>10.810291294287293</v>
      </c>
      <c r="G137" s="122">
        <v>10.138889540069012</v>
      </c>
      <c r="H137" s="122">
        <v>10.571746252796428</v>
      </c>
      <c r="I137" s="122">
        <v>11.591825172125176</v>
      </c>
      <c r="J137" s="122">
        <v>11.954348587325622</v>
      </c>
      <c r="K137" s="122">
        <v>12.93519344254951</v>
      </c>
      <c r="L137" s="122">
        <v>12.15590673185601</v>
      </c>
      <c r="M137" s="122">
        <v>11.476534809520926</v>
      </c>
      <c r="N137" s="122">
        <v>10.515691474519153</v>
      </c>
      <c r="O137" s="122">
        <v>10.288292922074447</v>
      </c>
      <c r="P137" s="122">
        <v>9.809928425702493</v>
      </c>
      <c r="Q137" s="122">
        <v>8.8101026055161178</v>
      </c>
      <c r="R137" s="122">
        <v>8.1839734150912253</v>
      </c>
      <c r="S137" s="122">
        <v>7.3812199457717069</v>
      </c>
      <c r="T137" s="122">
        <v>6.2869268666830003</v>
      </c>
      <c r="U137" s="122">
        <v>5.1818164336855634</v>
      </c>
      <c r="V137" s="122">
        <v>3.8897477433412933</v>
      </c>
      <c r="W137" s="122">
        <v>3.8769492078427978</v>
      </c>
      <c r="DA137" s="130" t="s">
        <v>1745</v>
      </c>
    </row>
    <row r="138" spans="1:105" ht="12" customHeight="1" x14ac:dyDescent="0.25">
      <c r="A138" s="97" t="s">
        <v>143</v>
      </c>
      <c r="B138" s="98">
        <v>7.7446607147461724E-2</v>
      </c>
      <c r="C138" s="98">
        <v>8.6082712134806852E-2</v>
      </c>
      <c r="D138" s="98">
        <v>8.5924644966880279E-2</v>
      </c>
      <c r="E138" s="98">
        <v>6.2476511690712173E-2</v>
      </c>
      <c r="F138" s="98">
        <v>9.4916957306790992E-2</v>
      </c>
      <c r="G138" s="98">
        <v>8.4062110414717381E-2</v>
      </c>
      <c r="H138" s="98">
        <v>0.10182521013632032</v>
      </c>
      <c r="I138" s="98">
        <v>0.1023347432516144</v>
      </c>
      <c r="J138" s="98">
        <v>0.14684811607667678</v>
      </c>
      <c r="K138" s="98">
        <v>0.30287492101336794</v>
      </c>
      <c r="L138" s="98">
        <v>0.1603208712350222</v>
      </c>
      <c r="M138" s="98">
        <v>0.16246557227268718</v>
      </c>
      <c r="N138" s="98">
        <v>0.1662164539939962</v>
      </c>
      <c r="O138" s="98">
        <v>0.16921098750724148</v>
      </c>
      <c r="P138" s="98">
        <v>0.16973979922082805</v>
      </c>
      <c r="Q138" s="98">
        <v>0.16948133349417321</v>
      </c>
      <c r="R138" s="98">
        <v>0.17043405426794009</v>
      </c>
      <c r="S138" s="98">
        <v>0.17405775566893905</v>
      </c>
      <c r="T138" s="98">
        <v>0.17569353948798239</v>
      </c>
      <c r="U138" s="98">
        <v>0.17822132331164325</v>
      </c>
      <c r="V138" s="98">
        <v>0.18048182277962393</v>
      </c>
      <c r="W138" s="98">
        <v>0.1808159689876585</v>
      </c>
      <c r="DA138" s="63" t="s">
        <v>1746</v>
      </c>
    </row>
    <row r="139" spans="1:105" ht="12" customHeight="1" x14ac:dyDescent="0.25">
      <c r="A139" s="97" t="s">
        <v>124</v>
      </c>
      <c r="B139" s="98">
        <v>1.1238714249495951</v>
      </c>
      <c r="C139" s="98">
        <v>1.096779045492265</v>
      </c>
      <c r="D139" s="98">
        <v>0.99084940140824063</v>
      </c>
      <c r="E139" s="98">
        <v>0.90899811364920724</v>
      </c>
      <c r="F139" s="98">
        <v>1.3632941987592528</v>
      </c>
      <c r="G139" s="98">
        <v>1.5233073469766159</v>
      </c>
      <c r="H139" s="98">
        <v>1.7173048945438865</v>
      </c>
      <c r="I139" s="98">
        <v>1.7169100931744412</v>
      </c>
      <c r="J139" s="98">
        <v>1.5165456538352384</v>
      </c>
      <c r="K139" s="98">
        <v>1.576184641334913</v>
      </c>
      <c r="L139" s="98">
        <v>1.3952040255148286</v>
      </c>
      <c r="M139" s="98">
        <v>1.2507179663449579</v>
      </c>
      <c r="N139" s="98">
        <v>0.99874832050211837</v>
      </c>
      <c r="O139" s="98">
        <v>0.97839013972058486</v>
      </c>
      <c r="P139" s="98">
        <v>1.0191185816723651</v>
      </c>
      <c r="Q139" s="98">
        <v>0.88812715965165467</v>
      </c>
      <c r="R139" s="98">
        <v>0.91143832205619779</v>
      </c>
      <c r="S139" s="98">
        <v>0.78711185704499798</v>
      </c>
      <c r="T139" s="98">
        <v>0.62909089514204275</v>
      </c>
      <c r="U139" s="98">
        <v>0.50876494512582615</v>
      </c>
      <c r="V139" s="98">
        <v>0.36659464656213292</v>
      </c>
      <c r="W139" s="98">
        <v>0.34875861367169148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1.0953583901511459E-4</v>
      </c>
      <c r="G140" s="98">
        <v>2.2763429531308247E-4</v>
      </c>
      <c r="H140" s="98">
        <v>3.666672281540924E-4</v>
      </c>
      <c r="I140" s="98">
        <v>4.9260514097098555E-4</v>
      </c>
      <c r="J140" s="98">
        <v>5.7773195994016647E-4</v>
      </c>
      <c r="K140" s="98">
        <v>1.1272622729274757E-3</v>
      </c>
      <c r="L140" s="98">
        <v>1.3596208073550034E-3</v>
      </c>
      <c r="M140" s="98">
        <v>1.4699213514550447E-3</v>
      </c>
      <c r="N140" s="98">
        <v>1.3614639995469819E-3</v>
      </c>
      <c r="O140" s="98">
        <v>1.4803726758277867E-3</v>
      </c>
      <c r="P140" s="98">
        <v>1.6150741991989275E-3</v>
      </c>
      <c r="Q140" s="98">
        <v>1.3635751276468368E-3</v>
      </c>
      <c r="R140" s="98">
        <v>1.5054076833677897E-3</v>
      </c>
      <c r="S140" s="98">
        <v>1.0638325623070341E-3</v>
      </c>
      <c r="T140" s="98">
        <v>7.7603761912840104E-4</v>
      </c>
      <c r="U140" s="98">
        <v>8.0615132436834616E-4</v>
      </c>
      <c r="V140" s="98">
        <v>5.0779334770929146E-4</v>
      </c>
      <c r="W140" s="98">
        <v>3.9493917229895664E-4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4.5344088783271613E-5</v>
      </c>
      <c r="G141" s="101">
        <v>9.6193442754304321E-5</v>
      </c>
      <c r="H141" s="101">
        <v>1.5719152210653264E-4</v>
      </c>
      <c r="I141" s="101">
        <v>2.2285018397416709E-4</v>
      </c>
      <c r="J141" s="101">
        <v>2.3323004874607438E-4</v>
      </c>
      <c r="K141" s="101">
        <v>4.6683215619494839E-4</v>
      </c>
      <c r="L141" s="101">
        <v>5.6649702341511035E-4</v>
      </c>
      <c r="M141" s="101">
        <v>5.965474951629212E-4</v>
      </c>
      <c r="N141" s="101">
        <v>5.6416734038290705E-4</v>
      </c>
      <c r="O141" s="101">
        <v>5.1944283659369726E-4</v>
      </c>
      <c r="P141" s="101">
        <v>5.3790803385369331E-4</v>
      </c>
      <c r="Q141" s="101">
        <v>4.890221057244962E-4</v>
      </c>
      <c r="R141" s="101">
        <v>6.4992119106395537E-4</v>
      </c>
      <c r="S141" s="101">
        <v>4.8263213431656409E-4</v>
      </c>
      <c r="T141" s="101">
        <v>3.3175135463620606E-4</v>
      </c>
      <c r="U141" s="101">
        <v>3.5044651635565824E-4</v>
      </c>
      <c r="V141" s="101">
        <v>1.9278026632685148E-4</v>
      </c>
      <c r="W141" s="101">
        <v>1.6045183711928544E-4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6.4191750231842968E-5</v>
      </c>
      <c r="G142" s="104">
        <v>1.3144085255877816E-4</v>
      </c>
      <c r="H142" s="104">
        <v>2.0947570604755976E-4</v>
      </c>
      <c r="I142" s="104">
        <v>2.6975495699681847E-4</v>
      </c>
      <c r="J142" s="104">
        <v>3.4450191119409206E-4</v>
      </c>
      <c r="K142" s="104">
        <v>6.6043011673252723E-4</v>
      </c>
      <c r="L142" s="104">
        <v>7.93123783939893E-4</v>
      </c>
      <c r="M142" s="104">
        <v>8.7337385629212335E-4</v>
      </c>
      <c r="N142" s="104">
        <v>7.9729665916407474E-4</v>
      </c>
      <c r="O142" s="104">
        <v>9.6092983923408936E-4</v>
      </c>
      <c r="P142" s="104">
        <v>1.0771661653452341E-3</v>
      </c>
      <c r="Q142" s="104">
        <v>8.745530219223406E-4</v>
      </c>
      <c r="R142" s="104">
        <v>8.5548649230383434E-4</v>
      </c>
      <c r="S142" s="104">
        <v>5.8120042799046992E-4</v>
      </c>
      <c r="T142" s="104">
        <v>4.4428626449219497E-4</v>
      </c>
      <c r="U142" s="104">
        <v>4.5570480801268793E-4</v>
      </c>
      <c r="V142" s="104">
        <v>3.1501308138243996E-4</v>
      </c>
      <c r="W142" s="104">
        <v>2.344873351796712E-4</v>
      </c>
      <c r="DA142" s="132" t="s">
        <v>1750</v>
      </c>
    </row>
    <row r="143" spans="1:105" ht="12" customHeight="1" x14ac:dyDescent="0.25">
      <c r="A143" s="106" t="s">
        <v>122</v>
      </c>
      <c r="B143" s="101">
        <v>13.63466916924615</v>
      </c>
      <c r="C143" s="101">
        <v>12.818906422885846</v>
      </c>
      <c r="D143" s="101">
        <v>11.421606804063661</v>
      </c>
      <c r="E143" s="101">
        <v>9.7852371746844984</v>
      </c>
      <c r="F143" s="101">
        <v>9.2345230954555575</v>
      </c>
      <c r="G143" s="101">
        <v>8.41146998712677</v>
      </c>
      <c r="H143" s="101">
        <v>8.5693380938089696</v>
      </c>
      <c r="I143" s="101">
        <v>9.3571366212166076</v>
      </c>
      <c r="J143" s="101">
        <v>9.7017899839584718</v>
      </c>
      <c r="K143" s="101">
        <v>10.015710168773788</v>
      </c>
      <c r="L143" s="101">
        <v>9.505241760554842</v>
      </c>
      <c r="M143" s="101">
        <v>8.9315829973000938</v>
      </c>
      <c r="N143" s="101">
        <v>8.2289934672664451</v>
      </c>
      <c r="O143" s="101">
        <v>7.9035715346113049</v>
      </c>
      <c r="P143" s="101">
        <v>7.3771606835062098</v>
      </c>
      <c r="Q143" s="101">
        <v>6.4889076189035695</v>
      </c>
      <c r="R143" s="101">
        <v>5.8831589442963708</v>
      </c>
      <c r="S143" s="101">
        <v>5.3069148247417912</v>
      </c>
      <c r="T143" s="101">
        <v>4.4993856840185469</v>
      </c>
      <c r="U143" s="101">
        <v>3.6625310662634099</v>
      </c>
      <c r="V143" s="101">
        <v>2.6988613011981277</v>
      </c>
      <c r="W143" s="101">
        <v>2.6910852373694878</v>
      </c>
      <c r="DA143" s="131" t="s">
        <v>1751</v>
      </c>
    </row>
    <row r="144" spans="1:105" ht="12" customHeight="1" x14ac:dyDescent="0.25">
      <c r="A144" s="107" t="s">
        <v>121</v>
      </c>
      <c r="B144" s="104">
        <v>4.3487143852581803E-2</v>
      </c>
      <c r="C144" s="104">
        <v>0.10412800505782907</v>
      </c>
      <c r="D144" s="104">
        <v>0.10614950542448068</v>
      </c>
      <c r="E144" s="104">
        <v>0.1158248554487156</v>
      </c>
      <c r="F144" s="104">
        <v>0.11744750692667709</v>
      </c>
      <c r="G144" s="104">
        <v>0.11982246125559662</v>
      </c>
      <c r="H144" s="104">
        <v>0.18291138707909801</v>
      </c>
      <c r="I144" s="104">
        <v>0.41495110934154167</v>
      </c>
      <c r="J144" s="104">
        <v>0.58858710149529436</v>
      </c>
      <c r="K144" s="104">
        <v>1.0392964491545129</v>
      </c>
      <c r="L144" s="104">
        <v>1.0937804537439615</v>
      </c>
      <c r="M144" s="104">
        <v>1.130298352251732</v>
      </c>
      <c r="N144" s="104">
        <v>1.120371768757046</v>
      </c>
      <c r="O144" s="104">
        <v>1.2356398875594889</v>
      </c>
      <c r="P144" s="104">
        <v>1.2422942871038896</v>
      </c>
      <c r="Q144" s="104">
        <v>1.2622229183390732</v>
      </c>
      <c r="R144" s="104">
        <v>1.2174366867873494</v>
      </c>
      <c r="S144" s="104">
        <v>1.1120716757536719</v>
      </c>
      <c r="T144" s="104">
        <v>0.98198071041530044</v>
      </c>
      <c r="U144" s="104">
        <v>0.83149294766031512</v>
      </c>
      <c r="V144" s="104">
        <v>0.64330217945369905</v>
      </c>
      <c r="W144" s="104">
        <v>0.65589444864166113</v>
      </c>
      <c r="DA144" s="132" t="s">
        <v>1752</v>
      </c>
    </row>
    <row r="145" spans="1:105" ht="12" customHeight="1" x14ac:dyDescent="0.25">
      <c r="A145" s="108" t="s">
        <v>53</v>
      </c>
      <c r="B145" s="98">
        <v>1.8847607615556202E-2</v>
      </c>
      <c r="C145" s="98">
        <v>4.4079628844992773E-2</v>
      </c>
      <c r="D145" s="98">
        <v>4.5961330732208844E-2</v>
      </c>
      <c r="E145" s="98">
        <v>5.1013510026162751E-2</v>
      </c>
      <c r="F145" s="98">
        <v>4.861927011291399E-2</v>
      </c>
      <c r="G145" s="98">
        <v>5.0643883396967369E-2</v>
      </c>
      <c r="H145" s="98">
        <v>7.8438420956363691E-2</v>
      </c>
      <c r="I145" s="98">
        <v>0.18782224018841068</v>
      </c>
      <c r="J145" s="98">
        <v>0.23777481111727039</v>
      </c>
      <c r="K145" s="98">
        <v>0.43094412325544207</v>
      </c>
      <c r="L145" s="98">
        <v>0.45594860589604363</v>
      </c>
      <c r="M145" s="98">
        <v>0.45879901989075655</v>
      </c>
      <c r="N145" s="98">
        <v>0.46456064160264082</v>
      </c>
      <c r="O145" s="98">
        <v>0.43398299375130511</v>
      </c>
      <c r="P145" s="98">
        <v>0.41404564976878511</v>
      </c>
      <c r="Q145" s="98">
        <v>0.45355250229962429</v>
      </c>
      <c r="R145" s="98">
        <v>0.52579546033642632</v>
      </c>
      <c r="S145" s="98">
        <v>0.50498576654397842</v>
      </c>
      <c r="T145" s="98">
        <v>0.42057768800605205</v>
      </c>
      <c r="U145" s="98">
        <v>0.36181199929065944</v>
      </c>
      <c r="V145" s="98">
        <v>0.24461326100809144</v>
      </c>
      <c r="W145" s="98">
        <v>0.26685809936322319</v>
      </c>
      <c r="DA145" s="63" t="s">
        <v>1753</v>
      </c>
    </row>
    <row r="146" spans="1:105" ht="12" customHeight="1" x14ac:dyDescent="0.25">
      <c r="A146" s="108" t="s">
        <v>52</v>
      </c>
      <c r="B146" s="98">
        <v>2.4639536237025597E-2</v>
      </c>
      <c r="C146" s="98">
        <v>6.0048376212836305E-2</v>
      </c>
      <c r="D146" s="98">
        <v>6.0188174692271841E-2</v>
      </c>
      <c r="E146" s="98">
        <v>6.4811345422552846E-2</v>
      </c>
      <c r="F146" s="98">
        <v>6.88282368137631E-2</v>
      </c>
      <c r="G146" s="98">
        <v>6.9178577858629256E-2</v>
      </c>
      <c r="H146" s="98">
        <v>0.10447296612273432</v>
      </c>
      <c r="I146" s="98">
        <v>0.22712886915313102</v>
      </c>
      <c r="J146" s="98">
        <v>0.35081229037802392</v>
      </c>
      <c r="K146" s="98">
        <v>0.60835232589907096</v>
      </c>
      <c r="L146" s="98">
        <v>0.6378318478479178</v>
      </c>
      <c r="M146" s="98">
        <v>0.67149933236097548</v>
      </c>
      <c r="N146" s="98">
        <v>0.65581112715440515</v>
      </c>
      <c r="O146" s="98">
        <v>0.80165689380818372</v>
      </c>
      <c r="P146" s="98">
        <v>0.82824863733510445</v>
      </c>
      <c r="Q146" s="98">
        <v>0.808670416039449</v>
      </c>
      <c r="R146" s="98">
        <v>0.69164122645092307</v>
      </c>
      <c r="S146" s="98">
        <v>0.60708590920969341</v>
      </c>
      <c r="T146" s="98">
        <v>0.56140302240924833</v>
      </c>
      <c r="U146" s="98">
        <v>0.46968094836965568</v>
      </c>
      <c r="V146" s="98">
        <v>0.39868891844560767</v>
      </c>
      <c r="W146" s="98">
        <v>0.38903634927843789</v>
      </c>
      <c r="DA146" s="63" t="s">
        <v>1754</v>
      </c>
    </row>
    <row r="147" spans="1:105" ht="12" customHeight="1" x14ac:dyDescent="0.25">
      <c r="A147" s="121" t="s">
        <v>54</v>
      </c>
      <c r="B147" s="122">
        <v>2.7533618839188794</v>
      </c>
      <c r="C147" s="122">
        <v>2.7184082131974181</v>
      </c>
      <c r="D147" s="122">
        <v>2.3625728862955224</v>
      </c>
      <c r="E147" s="122">
        <v>2.1932674845210349</v>
      </c>
      <c r="F147" s="122">
        <v>2.0859089511102198</v>
      </c>
      <c r="G147" s="122">
        <v>1.9573915245893088</v>
      </c>
      <c r="H147" s="122">
        <v>1.8852349110016577</v>
      </c>
      <c r="I147" s="122">
        <v>1.9948199842481786</v>
      </c>
      <c r="J147" s="122">
        <v>1.8879055238338558</v>
      </c>
      <c r="K147" s="122">
        <v>1.9914223873907537</v>
      </c>
      <c r="L147" s="122">
        <v>1.9122043758685803</v>
      </c>
      <c r="M147" s="122">
        <v>1.7301825782168427</v>
      </c>
      <c r="N147" s="122">
        <v>1.5881906415941416</v>
      </c>
      <c r="O147" s="122">
        <v>1.5642487379430818</v>
      </c>
      <c r="P147" s="122">
        <v>1.4557669826239299</v>
      </c>
      <c r="Q147" s="122">
        <v>1.3854468763512591</v>
      </c>
      <c r="R147" s="122">
        <v>1.2605338492767486</v>
      </c>
      <c r="S147" s="122">
        <v>1.1380785962374178</v>
      </c>
      <c r="T147" s="122">
        <v>0.9630647785019314</v>
      </c>
      <c r="U147" s="122">
        <v>0.77652523340261781</v>
      </c>
      <c r="V147" s="122">
        <v>0.64477712418554201</v>
      </c>
      <c r="W147" s="122">
        <v>0.63781567956234519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0.10229883150079855</v>
      </c>
      <c r="C149" s="98">
        <v>0.10246636853928663</v>
      </c>
      <c r="D149" s="98">
        <v>9.2639066513876739E-2</v>
      </c>
      <c r="E149" s="98">
        <v>9.0325665859596865E-2</v>
      </c>
      <c r="F149" s="98">
        <v>9.1353400493057749E-2</v>
      </c>
      <c r="G149" s="98">
        <v>8.7530067765857783E-2</v>
      </c>
      <c r="H149" s="98">
        <v>0.10584494155896707</v>
      </c>
      <c r="I149" s="98">
        <v>0.12792644883730855</v>
      </c>
      <c r="J149" s="98">
        <v>0.12535964875436462</v>
      </c>
      <c r="K149" s="98">
        <v>0.14502633630976799</v>
      </c>
      <c r="L149" s="98">
        <v>0.13645155602454195</v>
      </c>
      <c r="M149" s="98">
        <v>0.13234034269313183</v>
      </c>
      <c r="N149" s="98">
        <v>0.11888595923564665</v>
      </c>
      <c r="O149" s="98">
        <v>0.11454326594684239</v>
      </c>
      <c r="P149" s="98">
        <v>0.11419065926173753</v>
      </c>
      <c r="Q149" s="98">
        <v>9.8500500293222354E-2</v>
      </c>
      <c r="R149" s="98">
        <v>9.5424421979438623E-2</v>
      </c>
      <c r="S149" s="98">
        <v>8.4129671770044712E-2</v>
      </c>
      <c r="T149" s="98">
        <v>7.0671163480136023E-2</v>
      </c>
      <c r="U149" s="98">
        <v>6.001482455007489E-2</v>
      </c>
      <c r="V149" s="98">
        <v>4.5375308689559954E-2</v>
      </c>
      <c r="W149" s="98">
        <v>4.3765734532827956E-2</v>
      </c>
      <c r="DA149" s="63" t="s">
        <v>1757</v>
      </c>
    </row>
    <row r="150" spans="1:105" ht="12" customHeight="1" x14ac:dyDescent="0.25">
      <c r="A150" s="109" t="s">
        <v>120</v>
      </c>
      <c r="B150" s="33">
        <v>2.6510630524180807</v>
      </c>
      <c r="C150" s="33">
        <v>2.6159418446581313</v>
      </c>
      <c r="D150" s="33">
        <v>2.2699338197816457</v>
      </c>
      <c r="E150" s="33">
        <v>2.1029418186614381</v>
      </c>
      <c r="F150" s="33">
        <v>1.9945555506171619</v>
      </c>
      <c r="G150" s="33">
        <v>1.8698614568234511</v>
      </c>
      <c r="H150" s="33">
        <v>1.7793899694426907</v>
      </c>
      <c r="I150" s="33">
        <v>1.86689353541087</v>
      </c>
      <c r="J150" s="33">
        <v>1.7625458750794911</v>
      </c>
      <c r="K150" s="33">
        <v>1.8463960510809858</v>
      </c>
      <c r="L150" s="33">
        <v>1.7757528198440382</v>
      </c>
      <c r="M150" s="33">
        <v>1.597842235523711</v>
      </c>
      <c r="N150" s="33">
        <v>1.469304682358495</v>
      </c>
      <c r="O150" s="33">
        <v>1.4497054719962394</v>
      </c>
      <c r="P150" s="33">
        <v>1.3415763233621925</v>
      </c>
      <c r="Q150" s="33">
        <v>1.2869463760580366</v>
      </c>
      <c r="R150" s="33">
        <v>1.1651094272973099</v>
      </c>
      <c r="S150" s="33">
        <v>1.0539489244673732</v>
      </c>
      <c r="T150" s="33">
        <v>0.89239361502179537</v>
      </c>
      <c r="U150" s="33">
        <v>0.71651040885254291</v>
      </c>
      <c r="V150" s="33">
        <v>0.59940181549598204</v>
      </c>
      <c r="W150" s="33">
        <v>0.59404994502951725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0.61657450771749334</v>
      </c>
      <c r="C152" s="119">
        <f t="shared" si="29"/>
        <v>0.6185656406966763</v>
      </c>
      <c r="D152" s="119">
        <f t="shared" si="29"/>
        <v>0.61902164602313081</v>
      </c>
      <c r="E152" s="119">
        <f t="shared" si="29"/>
        <v>0.62109638997389904</v>
      </c>
      <c r="F152" s="119">
        <f t="shared" si="29"/>
        <v>0.62000892139298736</v>
      </c>
      <c r="G152" s="119">
        <f t="shared" si="29"/>
        <v>0.62176407189505001</v>
      </c>
      <c r="H152" s="119">
        <f t="shared" si="29"/>
        <v>0.62655548887740997</v>
      </c>
      <c r="I152" s="119">
        <f t="shared" si="29"/>
        <v>0.6384431244264801</v>
      </c>
      <c r="J152" s="119">
        <f t="shared" si="29"/>
        <v>0.64664136247471471</v>
      </c>
      <c r="K152" s="119">
        <f t="shared" si="29"/>
        <v>0.65324719435892376</v>
      </c>
      <c r="L152" s="119">
        <f t="shared" si="29"/>
        <v>0.66348065259872935</v>
      </c>
      <c r="M152" s="119">
        <f t="shared" si="29"/>
        <v>0.67201935558712178</v>
      </c>
      <c r="N152" s="119">
        <f t="shared" si="29"/>
        <v>0.67977415030460564</v>
      </c>
      <c r="O152" s="119">
        <f t="shared" si="29"/>
        <v>0.69084092074233594</v>
      </c>
      <c r="P152" s="119">
        <f t="shared" si="29"/>
        <v>0.69328313231846483</v>
      </c>
      <c r="Q152" s="119">
        <f t="shared" si="29"/>
        <v>0.69586289222047726</v>
      </c>
      <c r="R152" s="119">
        <f t="shared" ref="R152:V152" si="30">IF(R131=0,"",R131/R110)</f>
        <v>0.69674838769676684</v>
      </c>
      <c r="S152" s="119">
        <f t="shared" si="30"/>
        <v>0.69817672111729567</v>
      </c>
      <c r="T152" s="119">
        <f t="shared" si="30"/>
        <v>0.69934120586457482</v>
      </c>
      <c r="U152" s="119">
        <f t="shared" si="30"/>
        <v>0.70099963314309199</v>
      </c>
      <c r="V152" s="119">
        <f t="shared" si="30"/>
        <v>0.70238882397118274</v>
      </c>
      <c r="W152" s="119">
        <f t="shared" ref="W152" si="31">IF(W131=0,"",W131/W110)</f>
        <v>0.70459046822288507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0.61131697598724055</v>
      </c>
      <c r="C153" s="124">
        <f t="shared" si="32"/>
        <v>0.61373232756652918</v>
      </c>
      <c r="D153" s="124">
        <f t="shared" si="32"/>
        <v>0.61388781378136226</v>
      </c>
      <c r="E153" s="124">
        <f t="shared" si="32"/>
        <v>0.61399540842943667</v>
      </c>
      <c r="F153" s="124">
        <f t="shared" si="32"/>
        <v>0.61400239896434561</v>
      </c>
      <c r="G153" s="124">
        <f t="shared" si="32"/>
        <v>0.6141411858740955</v>
      </c>
      <c r="H153" s="124">
        <f t="shared" si="32"/>
        <v>0.61810316183816516</v>
      </c>
      <c r="I153" s="124">
        <f t="shared" si="32"/>
        <v>0.62917125153606535</v>
      </c>
      <c r="J153" s="124">
        <f t="shared" si="32"/>
        <v>0.64047097295000643</v>
      </c>
      <c r="K153" s="124">
        <f t="shared" si="32"/>
        <v>0.64930756412555268</v>
      </c>
      <c r="L153" s="124">
        <f t="shared" si="32"/>
        <v>0.65705823769607874</v>
      </c>
      <c r="M153" s="124">
        <f t="shared" si="32"/>
        <v>0.66602448514297086</v>
      </c>
      <c r="N153" s="124">
        <f t="shared" si="32"/>
        <v>0.6744261440348146</v>
      </c>
      <c r="O153" s="124">
        <f t="shared" si="32"/>
        <v>0.686740439449811</v>
      </c>
      <c r="P153" s="124">
        <f t="shared" si="32"/>
        <v>0.6874423004183019</v>
      </c>
      <c r="Q153" s="124">
        <f t="shared" si="32"/>
        <v>0.68808749529693647</v>
      </c>
      <c r="R153" s="124">
        <f t="shared" ref="R153:V153" si="33">IF(R132=0,"",R132/R111)</f>
        <v>0.68896046069683103</v>
      </c>
      <c r="S153" s="124">
        <f t="shared" si="33"/>
        <v>0.69025934053961369</v>
      </c>
      <c r="T153" s="124">
        <f t="shared" si="33"/>
        <v>0.69038298160582079</v>
      </c>
      <c r="U153" s="124">
        <f t="shared" si="33"/>
        <v>0.69045479516699571</v>
      </c>
      <c r="V153" s="124">
        <f t="shared" si="33"/>
        <v>0.69061899748083755</v>
      </c>
      <c r="W153" s="124">
        <f t="shared" ref="W153" si="34">IF(W132=0,"",W132/W111)</f>
        <v>0.69393139625900502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0.60899838015157581</v>
      </c>
      <c r="C154" s="111">
        <f t="shared" si="35"/>
        <v>0.61146998920968676</v>
      </c>
      <c r="D154" s="111">
        <f t="shared" si="35"/>
        <v>0.61168133238886657</v>
      </c>
      <c r="E154" s="111">
        <f t="shared" si="35"/>
        <v>0.61182719321100054</v>
      </c>
      <c r="F154" s="111">
        <f t="shared" si="35"/>
        <v>0.61183570035681922</v>
      </c>
      <c r="G154" s="111">
        <f t="shared" si="35"/>
        <v>0.61200956131318518</v>
      </c>
      <c r="H154" s="111">
        <f t="shared" si="35"/>
        <v>0.61602766480948823</v>
      </c>
      <c r="I154" s="111">
        <f t="shared" si="35"/>
        <v>0.6271484111921376</v>
      </c>
      <c r="J154" s="111">
        <f t="shared" si="35"/>
        <v>0.6384731388165964</v>
      </c>
      <c r="K154" s="111">
        <f t="shared" si="35"/>
        <v>0.64735569071290422</v>
      </c>
      <c r="L154" s="111">
        <f t="shared" si="35"/>
        <v>0.65515371733879346</v>
      </c>
      <c r="M154" s="111">
        <f t="shared" si="35"/>
        <v>0.66417007232098224</v>
      </c>
      <c r="N154" s="111">
        <f t="shared" si="35"/>
        <v>0.67261178793419119</v>
      </c>
      <c r="O154" s="111">
        <f t="shared" si="35"/>
        <v>0.68497949636503819</v>
      </c>
      <c r="P154" s="111">
        <f t="shared" si="35"/>
        <v>0.68569813657578105</v>
      </c>
      <c r="Q154" s="111">
        <f t="shared" si="35"/>
        <v>0.68636011589837953</v>
      </c>
      <c r="R154" s="111">
        <f t="shared" ref="R154:V154" si="36">IF(R133=0,"",R133/R112)</f>
        <v>0.68724406287033601</v>
      </c>
      <c r="S154" s="111">
        <f t="shared" si="36"/>
        <v>0.68855815650898999</v>
      </c>
      <c r="T154" s="111">
        <f t="shared" si="36"/>
        <v>0.68868720645346626</v>
      </c>
      <c r="U154" s="111">
        <f t="shared" si="36"/>
        <v>0.68876081071640027</v>
      </c>
      <c r="V154" s="111">
        <f t="shared" si="36"/>
        <v>0.6889530217951445</v>
      </c>
      <c r="W154" s="111">
        <f t="shared" ref="W154" si="37">IF(W133=0,"",W133/W112)</f>
        <v>0.69226177878881456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1.9429532402555638</v>
      </c>
      <c r="C156" s="124">
        <f t="shared" si="41"/>
        <v>2.0643552112426962</v>
      </c>
      <c r="D156" s="124">
        <f t="shared" si="41"/>
        <v>2.1496833021532598</v>
      </c>
      <c r="E156" s="124">
        <f t="shared" si="41"/>
        <v>2.2239673557642465</v>
      </c>
      <c r="F156" s="124">
        <f t="shared" si="41"/>
        <v>2.2874532371485907</v>
      </c>
      <c r="G156" s="124">
        <f t="shared" si="41"/>
        <v>2.3836452256569216</v>
      </c>
      <c r="H156" s="124">
        <f t="shared" si="41"/>
        <v>2.6266473529663332</v>
      </c>
      <c r="I156" s="124">
        <f t="shared" si="41"/>
        <v>2.8884303983973538</v>
      </c>
      <c r="J156" s="124">
        <f t="shared" si="41"/>
        <v>3.0488626328108013</v>
      </c>
      <c r="K156" s="124">
        <f t="shared" si="41"/>
        <v>3.190454027262271</v>
      </c>
      <c r="L156" s="124">
        <f t="shared" si="41"/>
        <v>3.2775393404700397</v>
      </c>
      <c r="M156" s="124">
        <f t="shared" si="41"/>
        <v>3.3261667264689443</v>
      </c>
      <c r="N156" s="124">
        <f t="shared" si="41"/>
        <v>3.3743839234361199</v>
      </c>
      <c r="O156" s="124">
        <f t="shared" si="41"/>
        <v>3.4525155376171424</v>
      </c>
      <c r="P156" s="124">
        <f t="shared" si="41"/>
        <v>3.528806922785634</v>
      </c>
      <c r="Q156" s="124">
        <f t="shared" si="41"/>
        <v>3.6222876754685016</v>
      </c>
      <c r="R156" s="124">
        <f t="shared" ref="R156:V156" si="42">IF(R135=0,"",R135/R114)</f>
        <v>3.7193655135536425</v>
      </c>
      <c r="S156" s="124">
        <f t="shared" si="42"/>
        <v>3.8350620691787527</v>
      </c>
      <c r="T156" s="124">
        <f t="shared" si="42"/>
        <v>3.974286679565179</v>
      </c>
      <c r="U156" s="124">
        <f t="shared" si="42"/>
        <v>4.1123625028515525</v>
      </c>
      <c r="V156" s="124">
        <f t="shared" si="42"/>
        <v>4.2682568090459938</v>
      </c>
      <c r="W156" s="124">
        <f t="shared" ref="W156" si="43">IF(W135=0,"",W135/W114)</f>
        <v>4.4619899039124329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1.9429532402555638</v>
      </c>
      <c r="C157" s="111">
        <f t="shared" si="44"/>
        <v>2.0643552112426962</v>
      </c>
      <c r="D157" s="111">
        <f t="shared" si="44"/>
        <v>2.1496833021532598</v>
      </c>
      <c r="E157" s="111">
        <f t="shared" si="44"/>
        <v>2.2239673557642465</v>
      </c>
      <c r="F157" s="111">
        <f t="shared" si="44"/>
        <v>2.2874532371485907</v>
      </c>
      <c r="G157" s="111">
        <f t="shared" si="44"/>
        <v>2.3836452256569216</v>
      </c>
      <c r="H157" s="111">
        <f t="shared" si="44"/>
        <v>2.6266473529663332</v>
      </c>
      <c r="I157" s="111">
        <f t="shared" si="44"/>
        <v>2.8884303983973538</v>
      </c>
      <c r="J157" s="111">
        <f t="shared" si="44"/>
        <v>3.0488626328108013</v>
      </c>
      <c r="K157" s="111">
        <f t="shared" si="44"/>
        <v>3.190454027262271</v>
      </c>
      <c r="L157" s="111">
        <f t="shared" si="44"/>
        <v>3.2775393404700397</v>
      </c>
      <c r="M157" s="111">
        <f t="shared" si="44"/>
        <v>3.3261667264689443</v>
      </c>
      <c r="N157" s="111">
        <f t="shared" si="44"/>
        <v>3.3743839234361199</v>
      </c>
      <c r="O157" s="111">
        <f t="shared" si="44"/>
        <v>3.4525155376171424</v>
      </c>
      <c r="P157" s="111">
        <f t="shared" si="44"/>
        <v>3.528806922785634</v>
      </c>
      <c r="Q157" s="111">
        <f t="shared" si="44"/>
        <v>3.6222876754685016</v>
      </c>
      <c r="R157" s="111">
        <f t="shared" ref="R157:V157" si="45">IF(R136=0,"",R136/R115)</f>
        <v>3.7193655135536425</v>
      </c>
      <c r="S157" s="111">
        <f t="shared" si="45"/>
        <v>3.8350620691787527</v>
      </c>
      <c r="T157" s="111">
        <f t="shared" si="45"/>
        <v>3.974286679565179</v>
      </c>
      <c r="U157" s="111">
        <f t="shared" si="45"/>
        <v>4.1123625028515525</v>
      </c>
      <c r="V157" s="111">
        <f t="shared" si="45"/>
        <v>4.2682568090459938</v>
      </c>
      <c r="W157" s="111">
        <f t="shared" ref="W157" si="46">IF(W136=0,"",W136/W115)</f>
        <v>4.4619899039124329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0.63944849402652282</v>
      </c>
      <c r="C158" s="124">
        <f t="shared" si="47"/>
        <v>0.64308549901283785</v>
      </c>
      <c r="D158" s="124">
        <f t="shared" si="47"/>
        <v>0.64463935560885677</v>
      </c>
      <c r="E158" s="124">
        <f t="shared" si="47"/>
        <v>0.64636575268340246</v>
      </c>
      <c r="F158" s="124">
        <f t="shared" si="47"/>
        <v>0.64776906618622399</v>
      </c>
      <c r="G158" s="124">
        <f t="shared" si="47"/>
        <v>0.65119272660316874</v>
      </c>
      <c r="H158" s="124">
        <f t="shared" si="47"/>
        <v>0.65823923190541567</v>
      </c>
      <c r="I158" s="124">
        <f t="shared" si="47"/>
        <v>0.66533792851436868</v>
      </c>
      <c r="J158" s="124">
        <f t="shared" si="47"/>
        <v>0.6703338418757242</v>
      </c>
      <c r="K158" s="124">
        <f t="shared" si="47"/>
        <v>0.67566148860042041</v>
      </c>
      <c r="L158" s="124">
        <f t="shared" si="47"/>
        <v>0.67892177069103776</v>
      </c>
      <c r="M158" s="124">
        <f t="shared" si="47"/>
        <v>0.68242736489306033</v>
      </c>
      <c r="N158" s="124">
        <f t="shared" si="47"/>
        <v>0.68625525490628458</v>
      </c>
      <c r="O158" s="124">
        <f t="shared" si="47"/>
        <v>0.69562079136555366</v>
      </c>
      <c r="P158" s="124">
        <f t="shared" si="47"/>
        <v>0.70099527318369936</v>
      </c>
      <c r="Q158" s="124">
        <f t="shared" si="47"/>
        <v>0.71084993930355822</v>
      </c>
      <c r="R158" s="124">
        <f t="shared" ref="R158:V158" si="48">IF(R137=0,"",R137/R116)</f>
        <v>0.71842740526328641</v>
      </c>
      <c r="S158" s="124">
        <f t="shared" si="48"/>
        <v>0.72646133387173994</v>
      </c>
      <c r="T158" s="124">
        <f t="shared" si="48"/>
        <v>0.73445129635171802</v>
      </c>
      <c r="U158" s="124">
        <f t="shared" si="48"/>
        <v>0.74059201244984219</v>
      </c>
      <c r="V158" s="124">
        <f t="shared" si="48"/>
        <v>0.74762283603602808</v>
      </c>
      <c r="W158" s="124">
        <f t="shared" ref="W158" si="49">IF(W137=0,"",W137/W116)</f>
        <v>0.7639726392894447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0.58823738500967304</v>
      </c>
      <c r="C159" s="111">
        <f t="shared" si="50"/>
        <v>0.5925249588239293</v>
      </c>
      <c r="D159" s="111">
        <f t="shared" si="50"/>
        <v>0.59418623758877009</v>
      </c>
      <c r="E159" s="111">
        <f t="shared" si="50"/>
        <v>0.59538452302371547</v>
      </c>
      <c r="F159" s="111">
        <f t="shared" si="50"/>
        <v>0.60067078680700725</v>
      </c>
      <c r="G159" s="111">
        <f t="shared" si="50"/>
        <v>0.60475325211708353</v>
      </c>
      <c r="H159" s="111">
        <f t="shared" si="50"/>
        <v>0.61247988196751524</v>
      </c>
      <c r="I159" s="111">
        <f t="shared" si="50"/>
        <v>0.62304609194574911</v>
      </c>
      <c r="J159" s="111">
        <f t="shared" si="50"/>
        <v>0.63078775155750655</v>
      </c>
      <c r="K159" s="111">
        <f t="shared" si="50"/>
        <v>0.63825654524315023</v>
      </c>
      <c r="L159" s="111">
        <f t="shared" si="50"/>
        <v>0.64451710322935163</v>
      </c>
      <c r="M159" s="111">
        <f t="shared" si="50"/>
        <v>0.65094237487838214</v>
      </c>
      <c r="N159" s="111">
        <f t="shared" si="50"/>
        <v>0.65780997504751371</v>
      </c>
      <c r="O159" s="111">
        <f t="shared" si="50"/>
        <v>0.66664706063537438</v>
      </c>
      <c r="P159" s="111">
        <f t="shared" si="50"/>
        <v>0.6670913863529373</v>
      </c>
      <c r="Q159" s="111">
        <f t="shared" si="50"/>
        <v>0.66763792878752404</v>
      </c>
      <c r="R159" s="111">
        <f t="shared" ref="R159:V159" si="51">IF(R138=0,"",R138/R117)</f>
        <v>0.66882866098885685</v>
      </c>
      <c r="S159" s="111">
        <f t="shared" si="51"/>
        <v>0.67739822591068377</v>
      </c>
      <c r="T159" s="111">
        <f t="shared" si="51"/>
        <v>0.68465535287442669</v>
      </c>
      <c r="U159" s="111">
        <f t="shared" si="51"/>
        <v>0.6940536103071232</v>
      </c>
      <c r="V159" s="111">
        <f t="shared" si="51"/>
        <v>0.70482351983371838</v>
      </c>
      <c r="W159" s="111">
        <f t="shared" ref="W159" si="52">IF(W138=0,"",W138/W117)</f>
        <v>0.70764656847777963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0.57590824855109124</v>
      </c>
      <c r="C160" s="111">
        <f t="shared" si="53"/>
        <v>0.57906303858567898</v>
      </c>
      <c r="D160" s="111">
        <f t="shared" si="53"/>
        <v>0.58065684125041095</v>
      </c>
      <c r="E160" s="111">
        <f t="shared" si="53"/>
        <v>0.58352789478374312</v>
      </c>
      <c r="F160" s="111">
        <f t="shared" si="53"/>
        <v>0.591816558635058</v>
      </c>
      <c r="G160" s="111">
        <f t="shared" si="53"/>
        <v>0.59616042599935248</v>
      </c>
      <c r="H160" s="111">
        <f t="shared" si="53"/>
        <v>0.60041663927127387</v>
      </c>
      <c r="I160" s="111">
        <f t="shared" si="53"/>
        <v>0.60248349396125267</v>
      </c>
      <c r="J160" s="111">
        <f t="shared" si="53"/>
        <v>0.60369559848292786</v>
      </c>
      <c r="K160" s="111">
        <f t="shared" si="53"/>
        <v>0.60571663775957452</v>
      </c>
      <c r="L160" s="111">
        <f t="shared" si="53"/>
        <v>0.60766502167834879</v>
      </c>
      <c r="M160" s="111">
        <f t="shared" si="53"/>
        <v>0.61217457385481866</v>
      </c>
      <c r="N160" s="111">
        <f t="shared" si="53"/>
        <v>0.61780227737337801</v>
      </c>
      <c r="O160" s="111">
        <f t="shared" si="53"/>
        <v>0.63150335403253832</v>
      </c>
      <c r="P160" s="111">
        <f t="shared" si="53"/>
        <v>0.64071234740130167</v>
      </c>
      <c r="Q160" s="111">
        <f t="shared" si="53"/>
        <v>0.6544084289778046</v>
      </c>
      <c r="R160" s="111">
        <f t="shared" ref="R160:V160" si="54">IF(R139=0,"",R139/R118)</f>
        <v>0.6704784814643685</v>
      </c>
      <c r="S160" s="111">
        <f t="shared" si="54"/>
        <v>0.68668706940831636</v>
      </c>
      <c r="T160" s="111">
        <f t="shared" si="54"/>
        <v>0.70081363819624654</v>
      </c>
      <c r="U160" s="111">
        <f t="shared" si="54"/>
        <v>0.71586872447462191</v>
      </c>
      <c r="V160" s="111">
        <f t="shared" si="54"/>
        <v>0.72621005954398643</v>
      </c>
      <c r="W160" s="111">
        <f t="shared" ref="W160" si="55">IF(W139=0,"",W139/W118)</f>
        <v>0.75787305665165272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>
        <f t="shared" si="56"/>
        <v>0.78454973893554836</v>
      </c>
      <c r="G161" s="111">
        <f t="shared" si="56"/>
        <v>0.78184438788629063</v>
      </c>
      <c r="H161" s="111">
        <f t="shared" si="56"/>
        <v>0.78023416060025008</v>
      </c>
      <c r="I161" s="111">
        <f t="shared" si="56"/>
        <v>0.77181561700665924</v>
      </c>
      <c r="J161" s="111">
        <f t="shared" si="56"/>
        <v>0.79222137064116915</v>
      </c>
      <c r="K161" s="111">
        <f t="shared" si="56"/>
        <v>0.79094110047996347</v>
      </c>
      <c r="L161" s="111">
        <f t="shared" si="56"/>
        <v>0.79117852039637193</v>
      </c>
      <c r="M161" s="111">
        <f t="shared" si="56"/>
        <v>0.79813445710000708</v>
      </c>
      <c r="N161" s="111">
        <f t="shared" si="56"/>
        <v>0.79557310999511399</v>
      </c>
      <c r="O161" s="111">
        <f t="shared" si="56"/>
        <v>0.82698172402423864</v>
      </c>
      <c r="P161" s="111">
        <f t="shared" si="56"/>
        <v>0.83853956413802944</v>
      </c>
      <c r="Q161" s="111">
        <f t="shared" si="56"/>
        <v>0.83522293311903262</v>
      </c>
      <c r="R161" s="111">
        <f t="shared" ref="R161:V161" si="57">IF(R140=0,"",R140/R119)</f>
        <v>0.8227700897849376</v>
      </c>
      <c r="S161" s="111">
        <f t="shared" si="57"/>
        <v>0.82889543922609721</v>
      </c>
      <c r="T161" s="111">
        <f t="shared" si="57"/>
        <v>0.85041160604717414</v>
      </c>
      <c r="U161" s="111">
        <f t="shared" si="57"/>
        <v>0.84826803924579908</v>
      </c>
      <c r="V161" s="111">
        <f t="shared" si="57"/>
        <v>0.87608794112383204</v>
      </c>
      <c r="W161" s="111">
        <f t="shared" ref="W161" si="58">IF(W140=0,"",W140/W119)</f>
        <v>0.87431700482328722</v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>
        <f t="shared" si="59"/>
        <v>0.60118568765352287</v>
      </c>
      <c r="G162" s="112">
        <f t="shared" si="59"/>
        <v>0.60230244676601186</v>
      </c>
      <c r="H162" s="112">
        <f t="shared" si="59"/>
        <v>0.60349323158086543</v>
      </c>
      <c r="I162" s="112">
        <f t="shared" si="59"/>
        <v>0.60477075061030383</v>
      </c>
      <c r="J162" s="112">
        <f t="shared" si="59"/>
        <v>0.60617997296015791</v>
      </c>
      <c r="K162" s="112">
        <f t="shared" si="59"/>
        <v>0.6104085959841411</v>
      </c>
      <c r="L162" s="112">
        <f t="shared" si="59"/>
        <v>0.61219651719652735</v>
      </c>
      <c r="M162" s="112">
        <f t="shared" si="59"/>
        <v>0.61606280141158232</v>
      </c>
      <c r="N162" s="112">
        <f t="shared" si="59"/>
        <v>0.61724888704736325</v>
      </c>
      <c r="O162" s="112">
        <f t="shared" si="59"/>
        <v>0.62646775957867407</v>
      </c>
      <c r="P162" s="112">
        <f t="shared" si="59"/>
        <v>0.63366055443801972</v>
      </c>
      <c r="Q162" s="112">
        <f t="shared" si="59"/>
        <v>0.64511793431094133</v>
      </c>
      <c r="R162" s="112">
        <f t="shared" ref="R162:V162" si="60">IF(R141=0,"",R141/R120)</f>
        <v>0.66713625480684735</v>
      </c>
      <c r="S162" s="112">
        <f t="shared" si="60"/>
        <v>0.68728151972354146</v>
      </c>
      <c r="T162" s="112">
        <f t="shared" si="60"/>
        <v>0.70848093682965452</v>
      </c>
      <c r="U162" s="112">
        <f t="shared" si="60"/>
        <v>0.70848093682965474</v>
      </c>
      <c r="V162" s="112">
        <f t="shared" si="60"/>
        <v>0.72856829715848226</v>
      </c>
      <c r="W162" s="112">
        <f t="shared" ref="W162" si="61">IF(W141=0,"",W141/W120)</f>
        <v>0.73864586068665383</v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0.64520688177251617</v>
      </c>
      <c r="C164" s="112">
        <f t="shared" si="65"/>
        <v>0.64844882307009999</v>
      </c>
      <c r="D164" s="112">
        <f t="shared" si="65"/>
        <v>0.64998231862832445</v>
      </c>
      <c r="E164" s="112">
        <f t="shared" si="65"/>
        <v>0.65162350282090387</v>
      </c>
      <c r="F164" s="112">
        <f t="shared" si="65"/>
        <v>0.65563375114557176</v>
      </c>
      <c r="G164" s="112">
        <f t="shared" si="65"/>
        <v>0.66075146453281519</v>
      </c>
      <c r="H164" s="112">
        <f t="shared" si="65"/>
        <v>0.66883254684585125</v>
      </c>
      <c r="I164" s="112">
        <f t="shared" si="65"/>
        <v>0.67306690254482182</v>
      </c>
      <c r="J164" s="112">
        <f t="shared" si="65"/>
        <v>0.67442612016023951</v>
      </c>
      <c r="K164" s="112">
        <f t="shared" si="65"/>
        <v>0.67571794613715175</v>
      </c>
      <c r="L164" s="112">
        <f t="shared" si="65"/>
        <v>0.67660875364016992</v>
      </c>
      <c r="M164" s="112">
        <f t="shared" si="65"/>
        <v>0.67787950615440584</v>
      </c>
      <c r="N164" s="112">
        <f t="shared" si="65"/>
        <v>0.67935218310538947</v>
      </c>
      <c r="O164" s="112">
        <f t="shared" si="65"/>
        <v>0.6843257657827797</v>
      </c>
      <c r="P164" s="112">
        <f t="shared" si="65"/>
        <v>0.68829665625046321</v>
      </c>
      <c r="Q164" s="112">
        <f t="shared" si="65"/>
        <v>0.69596466248795585</v>
      </c>
      <c r="R164" s="112">
        <f t="shared" ref="R164:V164" si="66">IF(R143=0,"",R143/R122)</f>
        <v>0.70524040556867285</v>
      </c>
      <c r="S164" s="112">
        <f t="shared" si="66"/>
        <v>0.7126677369978045</v>
      </c>
      <c r="T164" s="112">
        <f t="shared" si="66"/>
        <v>0.71854758562306242</v>
      </c>
      <c r="U164" s="112">
        <f t="shared" si="66"/>
        <v>0.72375847452209907</v>
      </c>
      <c r="V164" s="112">
        <f t="shared" si="66"/>
        <v>0.72806592853888041</v>
      </c>
      <c r="W164" s="112">
        <f t="shared" ref="W164" si="67">IF(W143=0,"",W143/W122)</f>
        <v>0.74535970654372929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0.80754175166291597</v>
      </c>
      <c r="C165" s="113">
        <f t="shared" si="68"/>
        <v>0.82117601470350388</v>
      </c>
      <c r="D165" s="113">
        <f t="shared" si="68"/>
        <v>0.81891566838701935</v>
      </c>
      <c r="E165" s="113">
        <f t="shared" si="68"/>
        <v>0.81781706252706254</v>
      </c>
      <c r="F165" s="113">
        <f t="shared" si="68"/>
        <v>0.82778515199844915</v>
      </c>
      <c r="G165" s="113">
        <f t="shared" si="68"/>
        <v>0.82593996284584237</v>
      </c>
      <c r="H165" s="113">
        <f t="shared" si="68"/>
        <v>0.82633323931606384</v>
      </c>
      <c r="I165" s="113">
        <f t="shared" si="68"/>
        <v>0.82068530403153284</v>
      </c>
      <c r="J165" s="113">
        <f t="shared" si="68"/>
        <v>0.83779943936711521</v>
      </c>
      <c r="K165" s="113">
        <f t="shared" si="68"/>
        <v>0.835431857298508</v>
      </c>
      <c r="L165" s="113">
        <f t="shared" si="68"/>
        <v>0.83501484560135353</v>
      </c>
      <c r="M165" s="113">
        <f t="shared" si="68"/>
        <v>0.8391497598828207</v>
      </c>
      <c r="N165" s="113">
        <f t="shared" si="68"/>
        <v>0.83654391226952685</v>
      </c>
      <c r="O165" s="113">
        <f t="shared" si="68"/>
        <v>0.86062775399197489</v>
      </c>
      <c r="P165" s="113">
        <f t="shared" si="68"/>
        <v>0.86915404405863361</v>
      </c>
      <c r="Q165" s="113">
        <f t="shared" si="68"/>
        <v>0.86601180746192041</v>
      </c>
      <c r="R165" s="113">
        <f t="shared" ref="R165:V165" si="69">IF(R144=0,"",R144/R123)</f>
        <v>0.84932918330385065</v>
      </c>
      <c r="S165" s="113">
        <f t="shared" si="69"/>
        <v>0.84924319570879603</v>
      </c>
      <c r="T165" s="113">
        <f t="shared" si="69"/>
        <v>0.8590749322037311</v>
      </c>
      <c r="U165" s="113">
        <f t="shared" si="69"/>
        <v>0.85898486643689509</v>
      </c>
      <c r="V165" s="113">
        <f t="shared" si="69"/>
        <v>0.87586306701670003</v>
      </c>
      <c r="W165" s="113">
        <f t="shared" ref="W165" si="70">IF(W144=0,"",W144/W123)</f>
        <v>0.8767223766054294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0.64520688177251617</v>
      </c>
      <c r="C166" s="111">
        <f t="shared" si="71"/>
        <v>0.66031813697386776</v>
      </c>
      <c r="D166" s="111">
        <f t="shared" si="71"/>
        <v>0.66194416695134195</v>
      </c>
      <c r="E166" s="111">
        <f t="shared" si="71"/>
        <v>0.6641043300991345</v>
      </c>
      <c r="F166" s="111">
        <f t="shared" si="71"/>
        <v>0.66553061773343791</v>
      </c>
      <c r="G166" s="111">
        <f t="shared" si="71"/>
        <v>0.66728458617251407</v>
      </c>
      <c r="H166" s="111">
        <f t="shared" si="71"/>
        <v>0.67110165317089254</v>
      </c>
      <c r="I166" s="111">
        <f t="shared" si="71"/>
        <v>0.67443928140554066</v>
      </c>
      <c r="J166" s="111">
        <f t="shared" si="71"/>
        <v>0.6760207441375532</v>
      </c>
      <c r="K166" s="111">
        <f t="shared" si="71"/>
        <v>0.67793613544943054</v>
      </c>
      <c r="L166" s="111">
        <f t="shared" si="71"/>
        <v>0.67843278540935914</v>
      </c>
      <c r="M166" s="111">
        <f t="shared" si="71"/>
        <v>0.67924205662967185</v>
      </c>
      <c r="N166" s="111">
        <f t="shared" si="71"/>
        <v>0.67970379364002065</v>
      </c>
      <c r="O166" s="111">
        <f t="shared" si="71"/>
        <v>0.68442329260486312</v>
      </c>
      <c r="P166" s="111">
        <f t="shared" si="71"/>
        <v>0.68885263114893291</v>
      </c>
      <c r="Q166" s="111">
        <f t="shared" si="71"/>
        <v>0.69901846272292323</v>
      </c>
      <c r="R166" s="111">
        <f t="shared" ref="R166:V166" si="72">IF(R145=0,"",R145/R124)</f>
        <v>0.70884040186971919</v>
      </c>
      <c r="S166" s="111">
        <f t="shared" si="72"/>
        <v>0.71894367821613336</v>
      </c>
      <c r="T166" s="111">
        <f t="shared" si="72"/>
        <v>0.7230588093145931</v>
      </c>
      <c r="U166" s="111">
        <f t="shared" si="72"/>
        <v>0.72607242260695903</v>
      </c>
      <c r="V166" s="111">
        <f t="shared" si="72"/>
        <v>0.72847288091106288</v>
      </c>
      <c r="W166" s="111">
        <f t="shared" ref="W166" si="73">IF(W145=0,"",W145/W124)</f>
        <v>0.74316202457604907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0.74716804588763175</v>
      </c>
      <c r="C168" s="124">
        <f t="shared" si="77"/>
        <v>0.74914483696215628</v>
      </c>
      <c r="D168" s="124">
        <f t="shared" si="77"/>
        <v>0.74986746258973003</v>
      </c>
      <c r="E168" s="124">
        <f t="shared" si="77"/>
        <v>0.75068228304879181</v>
      </c>
      <c r="F168" s="124">
        <f t="shared" si="77"/>
        <v>0.7533294931159249</v>
      </c>
      <c r="G168" s="124">
        <f t="shared" si="77"/>
        <v>0.75664537019588307</v>
      </c>
      <c r="H168" s="124">
        <f t="shared" si="77"/>
        <v>0.75968602334783752</v>
      </c>
      <c r="I168" s="124">
        <f t="shared" si="77"/>
        <v>0.76104300876506381</v>
      </c>
      <c r="J168" s="124">
        <f t="shared" si="77"/>
        <v>0.76187565194709916</v>
      </c>
      <c r="K168" s="124">
        <f t="shared" si="77"/>
        <v>0.76192997005647922</v>
      </c>
      <c r="L168" s="124">
        <f t="shared" si="77"/>
        <v>0.76304130964160377</v>
      </c>
      <c r="M168" s="124">
        <f t="shared" si="77"/>
        <v>0.76311847402406319</v>
      </c>
      <c r="N168" s="124">
        <f t="shared" si="77"/>
        <v>0.76456374059321786</v>
      </c>
      <c r="O168" s="124">
        <f t="shared" si="77"/>
        <v>0.76784191361611953</v>
      </c>
      <c r="P168" s="124">
        <f t="shared" si="77"/>
        <v>0.76888784685299949</v>
      </c>
      <c r="Q168" s="124">
        <f t="shared" si="77"/>
        <v>0.77461612966854954</v>
      </c>
      <c r="R168" s="124">
        <f t="shared" ref="R168:V168" si="78">IF(R147=0,"",R147/R126)</f>
        <v>0.7790087983207723</v>
      </c>
      <c r="S168" s="124">
        <f t="shared" si="78"/>
        <v>0.78467215796448175</v>
      </c>
      <c r="T168" s="124">
        <f t="shared" si="78"/>
        <v>0.78901437157786103</v>
      </c>
      <c r="U168" s="124">
        <f t="shared" si="78"/>
        <v>0.79204666865072437</v>
      </c>
      <c r="V168" s="124">
        <f t="shared" si="78"/>
        <v>0.7976888615362806</v>
      </c>
      <c r="W168" s="124">
        <f t="shared" ref="W168" si="79">IF(W147=0,"",W147/W126)</f>
        <v>0.81665978109805593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0.60782016510697878</v>
      </c>
      <c r="C170" s="111">
        <f t="shared" si="83"/>
        <v>0.60896714262291929</v>
      </c>
      <c r="D170" s="111">
        <f t="shared" si="83"/>
        <v>0.60950594704788341</v>
      </c>
      <c r="E170" s="111">
        <f t="shared" si="83"/>
        <v>0.61006534277722357</v>
      </c>
      <c r="F170" s="111">
        <f t="shared" si="83"/>
        <v>0.61140467356586026</v>
      </c>
      <c r="G170" s="111">
        <f t="shared" si="83"/>
        <v>0.6126600346842096</v>
      </c>
      <c r="H170" s="111">
        <f t="shared" si="83"/>
        <v>0.61416688284865883</v>
      </c>
      <c r="I170" s="111">
        <f t="shared" si="83"/>
        <v>0.61476127738319375</v>
      </c>
      <c r="J170" s="111">
        <f t="shared" si="83"/>
        <v>0.61489684651134091</v>
      </c>
      <c r="K170" s="111">
        <f t="shared" si="83"/>
        <v>0.61502279167467611</v>
      </c>
      <c r="L170" s="111">
        <f t="shared" si="83"/>
        <v>0.61509187715991798</v>
      </c>
      <c r="M170" s="111">
        <f t="shared" si="83"/>
        <v>0.61517073772546393</v>
      </c>
      <c r="N170" s="111">
        <f t="shared" si="83"/>
        <v>0.61523803948299216</v>
      </c>
      <c r="O170" s="111">
        <f t="shared" si="83"/>
        <v>0.61534143095476634</v>
      </c>
      <c r="P170" s="111">
        <f t="shared" si="83"/>
        <v>0.61539824577772861</v>
      </c>
      <c r="Q170" s="111">
        <f t="shared" si="83"/>
        <v>0.61546994440758873</v>
      </c>
      <c r="R170" s="111">
        <f t="shared" ref="R170:V170" si="84">IF(R149=0,"",R149/R128)</f>
        <v>0.61559030990281194</v>
      </c>
      <c r="S170" s="111">
        <f t="shared" si="84"/>
        <v>0.61574632138202712</v>
      </c>
      <c r="T170" s="111">
        <f t="shared" si="84"/>
        <v>0.61587800201258691</v>
      </c>
      <c r="U170" s="111">
        <f t="shared" si="84"/>
        <v>0.6160110813164813</v>
      </c>
      <c r="V170" s="111">
        <f t="shared" si="84"/>
        <v>0.61613322770842027</v>
      </c>
      <c r="W170" s="111">
        <f t="shared" ref="W170" si="85">IF(W149=0,"",W149/W128)</f>
        <v>0.61709199046106145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0.75383693184338896</v>
      </c>
      <c r="C171" s="45">
        <f t="shared" si="86"/>
        <v>0.75596096409249069</v>
      </c>
      <c r="D171" s="45">
        <f t="shared" si="86"/>
        <v>0.7569818339916865</v>
      </c>
      <c r="E171" s="45">
        <f t="shared" si="86"/>
        <v>0.75818852242394119</v>
      </c>
      <c r="F171" s="45">
        <f t="shared" si="86"/>
        <v>0.76142483540128392</v>
      </c>
      <c r="G171" s="45">
        <f t="shared" si="86"/>
        <v>0.76506209704569572</v>
      </c>
      <c r="H171" s="45">
        <f t="shared" si="86"/>
        <v>0.77054606022233663</v>
      </c>
      <c r="I171" s="45">
        <f t="shared" si="86"/>
        <v>0.77365759982668736</v>
      </c>
      <c r="J171" s="45">
        <f t="shared" si="86"/>
        <v>0.77505217184669795</v>
      </c>
      <c r="K171" s="45">
        <f t="shared" si="86"/>
        <v>0.7764984559175957</v>
      </c>
      <c r="L171" s="45">
        <f t="shared" si="86"/>
        <v>0.77741007510563076</v>
      </c>
      <c r="M171" s="45">
        <f t="shared" si="86"/>
        <v>0.77862809133720545</v>
      </c>
      <c r="N171" s="45">
        <f t="shared" si="86"/>
        <v>0.77987946603209501</v>
      </c>
      <c r="O171" s="45">
        <f t="shared" si="86"/>
        <v>0.7831776678465181</v>
      </c>
      <c r="P171" s="45">
        <f t="shared" si="86"/>
        <v>0.78556492574675885</v>
      </c>
      <c r="Q171" s="45">
        <f t="shared" si="86"/>
        <v>0.7902560742973368</v>
      </c>
      <c r="R171" s="45">
        <f t="shared" ref="R171:V171" si="87">IF(R150=0,"",R150/R129)</f>
        <v>0.79632255266931407</v>
      </c>
      <c r="S171" s="45">
        <f t="shared" si="87"/>
        <v>0.80224040433305854</v>
      </c>
      <c r="T171" s="45">
        <f t="shared" si="87"/>
        <v>0.80697998984003572</v>
      </c>
      <c r="U171" s="45">
        <f t="shared" si="87"/>
        <v>0.81146985041914932</v>
      </c>
      <c r="V171" s="45">
        <f t="shared" si="87"/>
        <v>0.81588870097526056</v>
      </c>
      <c r="W171" s="45">
        <f t="shared" ref="W171" si="88">IF(W150=0,"",W150/W129)</f>
        <v>0.83659246361777917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790.64445797728297</v>
      </c>
      <c r="C173" s="117">
        <f t="shared" si="89"/>
        <v>866.87312475517774</v>
      </c>
      <c r="D173" s="117">
        <f t="shared" si="89"/>
        <v>776.25917925141755</v>
      </c>
      <c r="E173" s="117">
        <f t="shared" si="89"/>
        <v>545.26994206952509</v>
      </c>
      <c r="F173" s="117">
        <f t="shared" si="89"/>
        <v>605.59986428956006</v>
      </c>
      <c r="G173" s="117">
        <f t="shared" si="89"/>
        <v>470.46608320680213</v>
      </c>
      <c r="H173" s="117">
        <f t="shared" si="89"/>
        <v>464.2065948519475</v>
      </c>
      <c r="I173" s="117">
        <f t="shared" si="89"/>
        <v>383.66095485784496</v>
      </c>
      <c r="J173" s="117">
        <f t="shared" si="89"/>
        <v>541.68300622113088</v>
      </c>
      <c r="K173" s="117">
        <f t="shared" si="89"/>
        <v>888.3300977553746</v>
      </c>
      <c r="L173" s="117">
        <f t="shared" si="89"/>
        <v>502.8558664927379</v>
      </c>
      <c r="M173" s="117">
        <f t="shared" si="89"/>
        <v>422.83621801215537</v>
      </c>
      <c r="N173" s="117">
        <f t="shared" si="89"/>
        <v>403.09524475795041</v>
      </c>
      <c r="O173" s="117">
        <f t="shared" si="89"/>
        <v>486.33477440471376</v>
      </c>
      <c r="P173" s="117">
        <f t="shared" si="89"/>
        <v>318.31083828275962</v>
      </c>
      <c r="Q173" s="117">
        <f t="shared" si="89"/>
        <v>315.39216951465687</v>
      </c>
      <c r="R173" s="117">
        <f t="shared" ref="R173:V173" si="90">R174+R177+R179+R189</f>
        <v>305.25859270697225</v>
      </c>
      <c r="S173" s="117">
        <f t="shared" si="90"/>
        <v>292.41536960598842</v>
      </c>
      <c r="T173" s="117">
        <f t="shared" si="90"/>
        <v>239.07788929883753</v>
      </c>
      <c r="U173" s="117">
        <f t="shared" si="90"/>
        <v>173.49656923826154</v>
      </c>
      <c r="V173" s="117">
        <f t="shared" si="90"/>
        <v>137.14366837232541</v>
      </c>
      <c r="W173" s="117">
        <f t="shared" ref="W173" si="91">W174+W177+W179+W189</f>
        <v>173.12000656259394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784.52152038176121</v>
      </c>
      <c r="C174" s="122">
        <f t="shared" si="92"/>
        <v>860.84805451252782</v>
      </c>
      <c r="D174" s="122">
        <f t="shared" si="92"/>
        <v>770.7533231285131</v>
      </c>
      <c r="E174" s="122">
        <f t="shared" si="92"/>
        <v>540.33148892645283</v>
      </c>
      <c r="F174" s="122">
        <f t="shared" si="92"/>
        <v>598.47473992483935</v>
      </c>
      <c r="G174" s="122">
        <f t="shared" si="92"/>
        <v>462.7636915172036</v>
      </c>
      <c r="H174" s="122">
        <f t="shared" si="92"/>
        <v>455.50880594895102</v>
      </c>
      <c r="I174" s="122">
        <f t="shared" si="92"/>
        <v>374.90398732693347</v>
      </c>
      <c r="J174" s="122">
        <f t="shared" si="92"/>
        <v>533.54667274273413</v>
      </c>
      <c r="K174" s="122">
        <f t="shared" si="92"/>
        <v>878.9041723717454</v>
      </c>
      <c r="L174" s="122">
        <f t="shared" si="92"/>
        <v>495.17648759360975</v>
      </c>
      <c r="M174" s="122">
        <f t="shared" si="92"/>
        <v>415.83508510850942</v>
      </c>
      <c r="N174" s="122">
        <f t="shared" si="92"/>
        <v>397.26444348938645</v>
      </c>
      <c r="O174" s="122">
        <f t="shared" si="92"/>
        <v>480.70416576769247</v>
      </c>
      <c r="P174" s="122">
        <f t="shared" si="92"/>
        <v>312.56979000694668</v>
      </c>
      <c r="Q174" s="122">
        <f t="shared" si="92"/>
        <v>310.33785980263752</v>
      </c>
      <c r="R174" s="122">
        <f t="shared" ref="R174:V174" si="93">SUM(R175:R176)</f>
        <v>300.20731298380485</v>
      </c>
      <c r="S174" s="122">
        <f t="shared" si="93"/>
        <v>287.96752299615798</v>
      </c>
      <c r="T174" s="122">
        <f t="shared" si="93"/>
        <v>235.34658746941554</v>
      </c>
      <c r="U174" s="122">
        <f t="shared" si="93"/>
        <v>170.30417587452197</v>
      </c>
      <c r="V174" s="122">
        <f t="shared" si="93"/>
        <v>134.56164682325911</v>
      </c>
      <c r="W174" s="122">
        <f t="shared" ref="W174" si="94">SUM(W175:W176)</f>
        <v>170.66548635622866</v>
      </c>
      <c r="DA174" s="130" t="s">
        <v>2076</v>
      </c>
    </row>
    <row r="175" spans="1:105" ht="12" customHeight="1" x14ac:dyDescent="0.25">
      <c r="A175" s="97" t="s">
        <v>51</v>
      </c>
      <c r="B175" s="98">
        <v>784.52152038176121</v>
      </c>
      <c r="C175" s="98">
        <v>860.84805451252782</v>
      </c>
      <c r="D175" s="98">
        <v>770.7533231285131</v>
      </c>
      <c r="E175" s="98">
        <v>540.33148892645283</v>
      </c>
      <c r="F175" s="98">
        <v>598.47473992483935</v>
      </c>
      <c r="G175" s="98">
        <v>462.7636915172036</v>
      </c>
      <c r="H175" s="98">
        <v>455.50880594895102</v>
      </c>
      <c r="I175" s="98">
        <v>374.90398732693347</v>
      </c>
      <c r="J175" s="98">
        <v>533.54667274273413</v>
      </c>
      <c r="K175" s="98">
        <v>878.9041723717454</v>
      </c>
      <c r="L175" s="98">
        <v>495.17648759360975</v>
      </c>
      <c r="M175" s="98">
        <v>415.83508510850942</v>
      </c>
      <c r="N175" s="98">
        <v>397.26444348938645</v>
      </c>
      <c r="O175" s="98">
        <v>480.70416576769247</v>
      </c>
      <c r="P175" s="98">
        <v>312.56979000694668</v>
      </c>
      <c r="Q175" s="98">
        <v>310.33785980263752</v>
      </c>
      <c r="R175" s="98">
        <v>300.20731298380485</v>
      </c>
      <c r="S175" s="98">
        <v>287.96752299615798</v>
      </c>
      <c r="T175" s="98">
        <v>235.34658746941554</v>
      </c>
      <c r="U175" s="98">
        <v>170.30417587452197</v>
      </c>
      <c r="V175" s="98">
        <v>134.56164682325911</v>
      </c>
      <c r="W175" s="98">
        <v>170.66548635622866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5.6782990143576786</v>
      </c>
      <c r="C179" s="122">
        <v>5.5805423066104565</v>
      </c>
      <c r="D179" s="122">
        <v>5.1043170633633883</v>
      </c>
      <c r="E179" s="122">
        <v>4.5473003887808305</v>
      </c>
      <c r="F179" s="122">
        <v>6.7303876352223817</v>
      </c>
      <c r="G179" s="122">
        <v>7.3249505035223947</v>
      </c>
      <c r="H179" s="122">
        <v>8.242491380057162</v>
      </c>
      <c r="I179" s="122">
        <v>8.2072173072643864</v>
      </c>
      <c r="J179" s="122">
        <v>7.5977325774140594</v>
      </c>
      <c r="K179" s="122">
        <v>8.8029552298166607</v>
      </c>
      <c r="L179" s="122">
        <v>7.093308110581428</v>
      </c>
      <c r="M179" s="122">
        <v>6.4327929850151166</v>
      </c>
      <c r="N179" s="122">
        <v>5.3202974894111303</v>
      </c>
      <c r="O179" s="122">
        <v>5.1388352988079307</v>
      </c>
      <c r="P179" s="122">
        <v>5.250834060211675</v>
      </c>
      <c r="Q179" s="122">
        <v>4.6315017457253571</v>
      </c>
      <c r="R179" s="122">
        <v>4.6417557427230891</v>
      </c>
      <c r="S179" s="122">
        <v>4.0868867217323332</v>
      </c>
      <c r="T179" s="122">
        <v>3.4281507465937864</v>
      </c>
      <c r="U179" s="122">
        <v>2.9350093371289954</v>
      </c>
      <c r="V179" s="122">
        <v>2.3874602144767385</v>
      </c>
      <c r="W179" s="122">
        <v>2.2671520053675116</v>
      </c>
      <c r="DA179" s="130" t="s">
        <v>2081</v>
      </c>
    </row>
    <row r="180" spans="1:105" ht="12" customHeight="1" x14ac:dyDescent="0.25">
      <c r="A180" s="97" t="s">
        <v>143</v>
      </c>
      <c r="B180" s="98">
        <v>0.52275017823899628</v>
      </c>
      <c r="C180" s="98">
        <v>0.57668548747216886</v>
      </c>
      <c r="D180" s="98">
        <v>0.59615335148693305</v>
      </c>
      <c r="E180" s="98">
        <v>0.43189203354717393</v>
      </c>
      <c r="F180" s="98">
        <v>0.64443919516035986</v>
      </c>
      <c r="G180" s="98">
        <v>0.5740281627964281</v>
      </c>
      <c r="H180" s="98">
        <v>0.685554211048924</v>
      </c>
      <c r="I180" s="98">
        <v>0.67764811306643835</v>
      </c>
      <c r="J180" s="98">
        <v>0.96006397726556825</v>
      </c>
      <c r="K180" s="98">
        <v>1.9263073882543158</v>
      </c>
      <c r="L180" s="98">
        <v>1.0251057663901404</v>
      </c>
      <c r="M180" s="98">
        <v>1.0326972114905109</v>
      </c>
      <c r="N180" s="98">
        <v>1.0469953106134431</v>
      </c>
      <c r="O180" s="98">
        <v>1.0435859923075539</v>
      </c>
      <c r="P180" s="98">
        <v>1.0464254330532008</v>
      </c>
      <c r="Q180" s="98">
        <v>1.0440972373625068</v>
      </c>
      <c r="R180" s="98">
        <v>1.0478627761950874</v>
      </c>
      <c r="S180" s="98">
        <v>1.056799403842013</v>
      </c>
      <c r="T180" s="98">
        <v>1.0554174905845035</v>
      </c>
      <c r="U180" s="98">
        <v>1.0561358854780123</v>
      </c>
      <c r="V180" s="98">
        <v>1.0531309367409576</v>
      </c>
      <c r="W180" s="98">
        <v>1.0508399637715304</v>
      </c>
      <c r="DA180" s="63" t="s">
        <v>2082</v>
      </c>
    </row>
    <row r="181" spans="1:105" ht="12" customHeight="1" x14ac:dyDescent="0.25">
      <c r="A181" s="97" t="s">
        <v>124</v>
      </c>
      <c r="B181" s="98">
        <v>5.1555488361186823</v>
      </c>
      <c r="C181" s="98">
        <v>5.0038568191382877</v>
      </c>
      <c r="D181" s="98">
        <v>4.5081637118764553</v>
      </c>
      <c r="E181" s="98">
        <v>4.1154083552336562</v>
      </c>
      <c r="F181" s="98">
        <v>6.0857491784585447</v>
      </c>
      <c r="G181" s="98">
        <v>6.7505004087731271</v>
      </c>
      <c r="H181" s="98">
        <v>7.5562490424965736</v>
      </c>
      <c r="I181" s="98">
        <v>7.5285956990459058</v>
      </c>
      <c r="J181" s="98">
        <v>6.6366521303161807</v>
      </c>
      <c r="K181" s="98">
        <v>6.8746273748617348</v>
      </c>
      <c r="L181" s="98">
        <v>6.0657576848336996</v>
      </c>
      <c r="M181" s="98">
        <v>5.3975375904876275</v>
      </c>
      <c r="N181" s="98">
        <v>4.2708875009357294</v>
      </c>
      <c r="O181" s="98">
        <v>4.0930587694116225</v>
      </c>
      <c r="P181" s="98">
        <v>4.2021659697644322</v>
      </c>
      <c r="Q181" s="98">
        <v>3.585401877288815</v>
      </c>
      <c r="R181" s="98">
        <v>3.5913192676702321</v>
      </c>
      <c r="S181" s="98">
        <v>3.0282321076071961</v>
      </c>
      <c r="T181" s="98">
        <v>2.371496180780984</v>
      </c>
      <c r="U181" s="98">
        <v>1.877566663605754</v>
      </c>
      <c r="V181" s="98">
        <v>1.3336302347518747</v>
      </c>
      <c r="W181" s="98">
        <v>1.2157381630354247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1.9926160347678206E-4</v>
      </c>
      <c r="G182" s="98">
        <v>4.21931952839626E-4</v>
      </c>
      <c r="H182" s="98">
        <v>6.8812651166437727E-4</v>
      </c>
      <c r="I182" s="98">
        <v>9.7349515204207923E-4</v>
      </c>
      <c r="J182" s="98">
        <v>1.0164698323105587E-3</v>
      </c>
      <c r="K182" s="98">
        <v>2.0204667006106774E-3</v>
      </c>
      <c r="L182" s="98">
        <v>2.4446593575880378E-3</v>
      </c>
      <c r="M182" s="98">
        <v>2.5581830369776869E-3</v>
      </c>
      <c r="N182" s="98">
        <v>2.4146778619576451E-3</v>
      </c>
      <c r="O182" s="98">
        <v>2.1905370887545603E-3</v>
      </c>
      <c r="P182" s="98">
        <v>2.2426573940424826E-3</v>
      </c>
      <c r="Q182" s="98">
        <v>2.0026310740345328E-3</v>
      </c>
      <c r="R182" s="98">
        <v>2.5736988577696194E-3</v>
      </c>
      <c r="S182" s="98">
        <v>1.8552102831245886E-3</v>
      </c>
      <c r="T182" s="98">
        <v>1.2370752282987224E-3</v>
      </c>
      <c r="U182" s="98">
        <v>1.3067880452291426E-3</v>
      </c>
      <c r="V182" s="98">
        <v>6.9904298390621072E-4</v>
      </c>
      <c r="W182" s="98">
        <v>5.7387856055639503E-4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1.9926160347678206E-4</v>
      </c>
      <c r="G183" s="101">
        <v>4.21931952839626E-4</v>
      </c>
      <c r="H183" s="101">
        <v>6.8812651166437727E-4</v>
      </c>
      <c r="I183" s="101">
        <v>9.7349515204207923E-4</v>
      </c>
      <c r="J183" s="101">
        <v>1.0164698323105587E-3</v>
      </c>
      <c r="K183" s="101">
        <v>2.0204667006106774E-3</v>
      </c>
      <c r="L183" s="101">
        <v>2.4446593575880378E-3</v>
      </c>
      <c r="M183" s="101">
        <v>2.5581830369776869E-3</v>
      </c>
      <c r="N183" s="101">
        <v>2.4146778619576451E-3</v>
      </c>
      <c r="O183" s="101">
        <v>2.1905370887545603E-3</v>
      </c>
      <c r="P183" s="101">
        <v>2.2426573940424826E-3</v>
      </c>
      <c r="Q183" s="101">
        <v>2.0026310740345328E-3</v>
      </c>
      <c r="R183" s="101">
        <v>2.5736988577696194E-3</v>
      </c>
      <c r="S183" s="101">
        <v>1.8552102831245886E-3</v>
      </c>
      <c r="T183" s="101">
        <v>1.2370752282987224E-3</v>
      </c>
      <c r="U183" s="101">
        <v>1.3067880452291426E-3</v>
      </c>
      <c r="V183" s="101">
        <v>6.9904298390621072E-4</v>
      </c>
      <c r="W183" s="101">
        <v>5.7387856055639503E-4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0.44463858116407345</v>
      </c>
      <c r="C189" s="122">
        <v>0.4445279360394046</v>
      </c>
      <c r="D189" s="122">
        <v>0.40153905954102481</v>
      </c>
      <c r="E189" s="122">
        <v>0.39115275429138008</v>
      </c>
      <c r="F189" s="122">
        <v>0.3947367294982207</v>
      </c>
      <c r="G189" s="122">
        <v>0.37744118607611366</v>
      </c>
      <c r="H189" s="122">
        <v>0.45529752293929343</v>
      </c>
      <c r="I189" s="122">
        <v>0.5497502236470867</v>
      </c>
      <c r="J189" s="122">
        <v>0.53860090098267255</v>
      </c>
      <c r="K189" s="122">
        <v>0.62297015381248333</v>
      </c>
      <c r="L189" s="122">
        <v>0.58607078854673</v>
      </c>
      <c r="M189" s="122">
        <v>0.56833991863086353</v>
      </c>
      <c r="N189" s="122">
        <v>0.51050377915282952</v>
      </c>
      <c r="O189" s="122">
        <v>0.49177333821333735</v>
      </c>
      <c r="P189" s="122">
        <v>0.49021421560128176</v>
      </c>
      <c r="Q189" s="122">
        <v>0.42280796629400291</v>
      </c>
      <c r="R189" s="122">
        <v>0.40952398044432825</v>
      </c>
      <c r="S189" s="122">
        <v>0.36095988809808743</v>
      </c>
      <c r="T189" s="122">
        <v>0.30315108282822223</v>
      </c>
      <c r="U189" s="122">
        <v>0.25738402661056803</v>
      </c>
      <c r="V189" s="122">
        <v>0.19456133458957819</v>
      </c>
      <c r="W189" s="122">
        <v>0.18736820099778251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0.44463858116407345</v>
      </c>
      <c r="C191" s="98">
        <v>0.4445279360394046</v>
      </c>
      <c r="D191" s="98">
        <v>0.40153905954102481</v>
      </c>
      <c r="E191" s="98">
        <v>0.39115275429138008</v>
      </c>
      <c r="F191" s="98">
        <v>0.3947367294982207</v>
      </c>
      <c r="G191" s="98">
        <v>0.37744118607611366</v>
      </c>
      <c r="H191" s="98">
        <v>0.45529752293929343</v>
      </c>
      <c r="I191" s="98">
        <v>0.5497502236470867</v>
      </c>
      <c r="J191" s="98">
        <v>0.53860090098267255</v>
      </c>
      <c r="K191" s="98">
        <v>0.62297015381248333</v>
      </c>
      <c r="L191" s="98">
        <v>0.58607078854673</v>
      </c>
      <c r="M191" s="98">
        <v>0.56833991863086353</v>
      </c>
      <c r="N191" s="98">
        <v>0.51050377915282952</v>
      </c>
      <c r="O191" s="98">
        <v>0.49177333821333735</v>
      </c>
      <c r="P191" s="98">
        <v>0.49021421560128176</v>
      </c>
      <c r="Q191" s="98">
        <v>0.42280796629400291</v>
      </c>
      <c r="R191" s="98">
        <v>0.40952398044432825</v>
      </c>
      <c r="S191" s="98">
        <v>0.36095988809808743</v>
      </c>
      <c r="T191" s="98">
        <v>0.30315108282822223</v>
      </c>
      <c r="U191" s="98">
        <v>0.25738402661056803</v>
      </c>
      <c r="V191" s="98">
        <v>0.19456133458957819</v>
      </c>
      <c r="W191" s="98">
        <v>0.18736820099778251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18917.92310347037</v>
      </c>
      <c r="C194" s="117">
        <f t="shared" si="96"/>
        <v>20556.6682524803</v>
      </c>
      <c r="D194" s="117">
        <f t="shared" si="96"/>
        <v>20080.01640400846</v>
      </c>
      <c r="E194" s="117">
        <f t="shared" si="96"/>
        <v>16925.067171830698</v>
      </c>
      <c r="F194" s="117">
        <f t="shared" si="96"/>
        <v>19754.370378696869</v>
      </c>
      <c r="G194" s="117">
        <f t="shared" si="96"/>
        <v>17184.210012646156</v>
      </c>
      <c r="H194" s="117">
        <f t="shared" si="96"/>
        <v>17185.962023659056</v>
      </c>
      <c r="I194" s="117">
        <f t="shared" si="96"/>
        <v>13699.884491967605</v>
      </c>
      <c r="J194" s="117">
        <f t="shared" si="96"/>
        <v>17078.374162985256</v>
      </c>
      <c r="K194" s="117">
        <f t="shared" si="96"/>
        <v>26770.813613242433</v>
      </c>
      <c r="L194" s="117">
        <f t="shared" si="96"/>
        <v>16362.730329218248</v>
      </c>
      <c r="M194" s="117">
        <f t="shared" si="96"/>
        <v>14542.453352934477</v>
      </c>
      <c r="N194" s="117">
        <f t="shared" si="96"/>
        <v>15735.024653560642</v>
      </c>
      <c r="O194" s="117">
        <f t="shared" si="96"/>
        <v>19023.120467503668</v>
      </c>
      <c r="P194" s="117">
        <f t="shared" si="96"/>
        <v>14297.390804047298</v>
      </c>
      <c r="Q194" s="117">
        <f t="shared" si="96"/>
        <v>15342.39563587154</v>
      </c>
      <c r="R194" s="117">
        <f t="shared" ref="R194:V194" si="97">R195+R198+R200+R210</f>
        <v>16231.487868462702</v>
      </c>
      <c r="S194" s="117">
        <f t="shared" si="97"/>
        <v>17112.585976191134</v>
      </c>
      <c r="T194" s="117">
        <f t="shared" si="97"/>
        <v>16594.981608889953</v>
      </c>
      <c r="U194" s="117">
        <f t="shared" si="97"/>
        <v>15007.941905947133</v>
      </c>
      <c r="V194" s="117">
        <f t="shared" si="97"/>
        <v>14810.655182441302</v>
      </c>
      <c r="W194" s="117">
        <f t="shared" ref="W194" si="98">W195+W198+W200+W210</f>
        <v>18381.221976747442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16657.099906390176</v>
      </c>
      <c r="C195" s="122">
        <f t="shared" si="99"/>
        <v>18398.127500502844</v>
      </c>
      <c r="D195" s="122">
        <f t="shared" si="99"/>
        <v>17913.788028836032</v>
      </c>
      <c r="E195" s="122">
        <f t="shared" si="99"/>
        <v>14715.18871333533</v>
      </c>
      <c r="F195" s="122">
        <f t="shared" si="99"/>
        <v>17449.775623248886</v>
      </c>
      <c r="G195" s="122">
        <f t="shared" si="99"/>
        <v>14796.14340091586</v>
      </c>
      <c r="H195" s="122">
        <f t="shared" si="99"/>
        <v>14721.579827518295</v>
      </c>
      <c r="I195" s="122">
        <f t="shared" si="99"/>
        <v>11232.569563878471</v>
      </c>
      <c r="J195" s="122">
        <f t="shared" si="99"/>
        <v>14768.197537720607</v>
      </c>
      <c r="K195" s="122">
        <f t="shared" si="99"/>
        <v>24332.702539409533</v>
      </c>
      <c r="L195" s="122">
        <f t="shared" si="99"/>
        <v>13988.567940808663</v>
      </c>
      <c r="M195" s="122">
        <f t="shared" si="99"/>
        <v>12223.811279543614</v>
      </c>
      <c r="N195" s="122">
        <f t="shared" si="99"/>
        <v>13318.859299973399</v>
      </c>
      <c r="O195" s="122">
        <f t="shared" si="99"/>
        <v>16630.011738877351</v>
      </c>
      <c r="P195" s="122">
        <f t="shared" si="99"/>
        <v>11827.973110537865</v>
      </c>
      <c r="Q195" s="122">
        <f t="shared" si="99"/>
        <v>12913.237009377797</v>
      </c>
      <c r="R195" s="122">
        <f t="shared" ref="R195:V195" si="100">SUM(R196:R197)</f>
        <v>13777.853973644647</v>
      </c>
      <c r="S195" s="122">
        <f t="shared" si="100"/>
        <v>14681.609322763574</v>
      </c>
      <c r="T195" s="122">
        <f t="shared" si="100"/>
        <v>14177.069366710459</v>
      </c>
      <c r="U195" s="122">
        <f t="shared" si="100"/>
        <v>12589.297064816057</v>
      </c>
      <c r="V195" s="122">
        <f t="shared" si="100"/>
        <v>12515.58762644633</v>
      </c>
      <c r="W195" s="122">
        <f t="shared" ref="W195" si="101">SUM(W196:W197)</f>
        <v>16114.002455472251</v>
      </c>
      <c r="DA195" s="130" t="s">
        <v>2244</v>
      </c>
    </row>
    <row r="196" spans="1:105" ht="12" customHeight="1" x14ac:dyDescent="0.25">
      <c r="A196" s="97" t="s">
        <v>51</v>
      </c>
      <c r="B196" s="98">
        <v>16558.325168597072</v>
      </c>
      <c r="C196" s="98">
        <v>18290.998608570408</v>
      </c>
      <c r="D196" s="98">
        <v>17811.999360786936</v>
      </c>
      <c r="E196" s="98">
        <v>14632.994145471754</v>
      </c>
      <c r="F196" s="98">
        <v>17352.372527242132</v>
      </c>
      <c r="G196" s="98">
        <v>14714.853194933226</v>
      </c>
      <c r="H196" s="98">
        <v>14642.004836329712</v>
      </c>
      <c r="I196" s="98">
        <v>11171.629244561504</v>
      </c>
      <c r="J196" s="98">
        <v>14686.586979010744</v>
      </c>
      <c r="K196" s="98">
        <v>24198.021916771468</v>
      </c>
      <c r="L196" s="98">
        <v>13911.311743621491</v>
      </c>
      <c r="M196" s="98">
        <v>12156.312851017552</v>
      </c>
      <c r="N196" s="98">
        <v>13245.047376594208</v>
      </c>
      <c r="O196" s="98">
        <v>16537.05110986</v>
      </c>
      <c r="P196" s="98">
        <v>11762.335819034235</v>
      </c>
      <c r="Q196" s="98">
        <v>12842.117038004979</v>
      </c>
      <c r="R196" s="98">
        <v>13702.241408680526</v>
      </c>
      <c r="S196" s="98">
        <v>14601.414192129298</v>
      </c>
      <c r="T196" s="98">
        <v>14099.844394066729</v>
      </c>
      <c r="U196" s="98">
        <v>12520.777179769404</v>
      </c>
      <c r="V196" s="98">
        <v>12448.553814389525</v>
      </c>
      <c r="W196" s="98">
        <v>16026.576785991027</v>
      </c>
      <c r="DA196" s="63" t="s">
        <v>2245</v>
      </c>
    </row>
    <row r="197" spans="1:105" ht="12" customHeight="1" x14ac:dyDescent="0.25">
      <c r="A197" s="97" t="s">
        <v>53</v>
      </c>
      <c r="B197" s="98">
        <v>98.774737793103725</v>
      </c>
      <c r="C197" s="98">
        <v>107.12889193243585</v>
      </c>
      <c r="D197" s="98">
        <v>101.78866804909612</v>
      </c>
      <c r="E197" s="98">
        <v>82.194567863575742</v>
      </c>
      <c r="F197" s="98">
        <v>97.403096006755021</v>
      </c>
      <c r="G197" s="98">
        <v>81.290205982633466</v>
      </c>
      <c r="H197" s="98">
        <v>79.574991188582914</v>
      </c>
      <c r="I197" s="98">
        <v>60.940319316967091</v>
      </c>
      <c r="J197" s="98">
        <v>81.610558709862772</v>
      </c>
      <c r="K197" s="98">
        <v>134.6806226380663</v>
      </c>
      <c r="L197" s="98">
        <v>77.256197187171907</v>
      </c>
      <c r="M197" s="98">
        <v>67.498428526061019</v>
      </c>
      <c r="N197" s="98">
        <v>73.811923379191171</v>
      </c>
      <c r="O197" s="98">
        <v>92.960629017349461</v>
      </c>
      <c r="P197" s="98">
        <v>65.637291503630109</v>
      </c>
      <c r="Q197" s="98">
        <v>71.119971372817687</v>
      </c>
      <c r="R197" s="98">
        <v>75.612564964121674</v>
      </c>
      <c r="S197" s="98">
        <v>80.1951306342756</v>
      </c>
      <c r="T197" s="98">
        <v>77.224972643728819</v>
      </c>
      <c r="U197" s="98">
        <v>68.519885046652945</v>
      </c>
      <c r="V197" s="98">
        <v>67.033812056804152</v>
      </c>
      <c r="W197" s="98">
        <v>87.425669481224816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1.9912328180688554</v>
      </c>
      <c r="C198" s="122">
        <f t="shared" si="102"/>
        <v>2.4890074871563503</v>
      </c>
      <c r="D198" s="122">
        <f t="shared" si="102"/>
        <v>3.246897695151632</v>
      </c>
      <c r="E198" s="122">
        <f t="shared" si="102"/>
        <v>9.3042184082844255</v>
      </c>
      <c r="F198" s="122">
        <f t="shared" si="102"/>
        <v>3.8266867780053242</v>
      </c>
      <c r="G198" s="122">
        <f t="shared" si="102"/>
        <v>3.861384568056959</v>
      </c>
      <c r="H198" s="122">
        <f t="shared" si="102"/>
        <v>6.5947189851444907</v>
      </c>
      <c r="I198" s="122">
        <f t="shared" si="102"/>
        <v>3.1254165993654803</v>
      </c>
      <c r="J198" s="122">
        <f t="shared" si="102"/>
        <v>4.4740279920135047</v>
      </c>
      <c r="K198" s="122">
        <f t="shared" si="102"/>
        <v>6.3677432826591325</v>
      </c>
      <c r="L198" s="122">
        <f t="shared" si="102"/>
        <v>11.07290092317221</v>
      </c>
      <c r="M198" s="122">
        <f t="shared" si="102"/>
        <v>10.21990967750761</v>
      </c>
      <c r="N198" s="122">
        <f t="shared" si="102"/>
        <v>12.31260601197728</v>
      </c>
      <c r="O198" s="122">
        <f t="shared" si="102"/>
        <v>13.037206781963544</v>
      </c>
      <c r="P198" s="122">
        <f t="shared" si="102"/>
        <v>10.661024080355586</v>
      </c>
      <c r="Q198" s="122">
        <f t="shared" si="102"/>
        <v>15.314865764232964</v>
      </c>
      <c r="R198" s="122">
        <f t="shared" si="102"/>
        <v>11.899596758578488</v>
      </c>
      <c r="S198" s="122">
        <f t="shared" si="102"/>
        <v>9.6100392907854335</v>
      </c>
      <c r="T198" s="122">
        <f t="shared" si="102"/>
        <v>7.9318708420932786</v>
      </c>
      <c r="U198" s="122">
        <f t="shared" si="102"/>
        <v>6.4470646459685437</v>
      </c>
      <c r="V198" s="122">
        <f t="shared" si="102"/>
        <v>7.979763602226126</v>
      </c>
      <c r="W198" s="122">
        <f t="shared" si="102"/>
        <v>5.742593510106758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1.9912328180688554</v>
      </c>
      <c r="C199" s="98">
        <f>RES_hhdet_fech!C8</f>
        <v>2.4890074871563503</v>
      </c>
      <c r="D199" s="98">
        <f>RES_hhdet_fech!D8</f>
        <v>3.246897695151632</v>
      </c>
      <c r="E199" s="98">
        <f>RES_hhdet_fech!E8</f>
        <v>9.3042184082844255</v>
      </c>
      <c r="F199" s="98">
        <f>RES_hhdet_fech!F8</f>
        <v>3.8266867780053242</v>
      </c>
      <c r="G199" s="98">
        <f>RES_hhdet_fech!G8</f>
        <v>3.861384568056959</v>
      </c>
      <c r="H199" s="98">
        <f>RES_hhdet_fech!H8</f>
        <v>6.5947189851444907</v>
      </c>
      <c r="I199" s="98">
        <f>RES_hhdet_fech!I8</f>
        <v>3.1254165993654803</v>
      </c>
      <c r="J199" s="98">
        <f>RES_hhdet_fech!J8</f>
        <v>4.4740279920135047</v>
      </c>
      <c r="K199" s="98">
        <f>RES_hhdet_fech!K8</f>
        <v>6.3677432826591325</v>
      </c>
      <c r="L199" s="98">
        <f>RES_hhdet_fech!L8</f>
        <v>11.07290092317221</v>
      </c>
      <c r="M199" s="98">
        <f>RES_hhdet_fech!M8</f>
        <v>10.21990967750761</v>
      </c>
      <c r="N199" s="98">
        <f>RES_hhdet_fech!N8</f>
        <v>12.31260601197728</v>
      </c>
      <c r="O199" s="98">
        <f>RES_hhdet_fech!O8</f>
        <v>13.037206781963544</v>
      </c>
      <c r="P199" s="98">
        <f>RES_hhdet_fech!P8</f>
        <v>10.661024080355586</v>
      </c>
      <c r="Q199" s="98">
        <f>RES_hhdet_fech!Q8</f>
        <v>15.314865764232964</v>
      </c>
      <c r="R199" s="98">
        <f>RES_hhdet_fech!R8</f>
        <v>11.899596758578488</v>
      </c>
      <c r="S199" s="98">
        <f>RES_hhdet_fech!S8</f>
        <v>9.6100392907854335</v>
      </c>
      <c r="T199" s="98">
        <f>RES_hhdet_fech!T8</f>
        <v>7.9318708420932786</v>
      </c>
      <c r="U199" s="98">
        <f>RES_hhdet_fech!U8</f>
        <v>6.4470646459685437</v>
      </c>
      <c r="V199" s="98">
        <f>RES_hhdet_fech!V8</f>
        <v>7.979763602226126</v>
      </c>
      <c r="W199" s="98">
        <f>RES_hhdet_fech!W8</f>
        <v>5.742593510106758</v>
      </c>
      <c r="DA199" s="63" t="s">
        <v>2248</v>
      </c>
    </row>
    <row r="200" spans="1:105" ht="12" customHeight="1" x14ac:dyDescent="0.25">
      <c r="A200" s="121" t="s">
        <v>55</v>
      </c>
      <c r="B200" s="122">
        <v>1950.0151298922442</v>
      </c>
      <c r="C200" s="122">
        <v>1850.0037577429546</v>
      </c>
      <c r="D200" s="122">
        <v>1862.815957748526</v>
      </c>
      <c r="E200" s="122">
        <v>1874.9143166816305</v>
      </c>
      <c r="F200" s="122">
        <v>1973.3534510620777</v>
      </c>
      <c r="G200" s="122">
        <v>2044.5071371655956</v>
      </c>
      <c r="H200" s="122">
        <v>2128.8499510862393</v>
      </c>
      <c r="I200" s="122">
        <v>2141.9399984350957</v>
      </c>
      <c r="J200" s="122">
        <v>2024.4091110692852</v>
      </c>
      <c r="K200" s="122">
        <v>2139.6348123421126</v>
      </c>
      <c r="L200" s="122">
        <v>2072.949636303852</v>
      </c>
      <c r="M200" s="122">
        <v>2034.1795683424239</v>
      </c>
      <c r="N200" s="122">
        <v>2116.8844420470223</v>
      </c>
      <c r="O200" s="122">
        <v>2091.9273558700074</v>
      </c>
      <c r="P200" s="122">
        <v>2165.7446891109657</v>
      </c>
      <c r="Q200" s="122">
        <v>2109.429299292518</v>
      </c>
      <c r="R200" s="122">
        <v>2138.0338656282438</v>
      </c>
      <c r="S200" s="122">
        <v>2118.8991553330361</v>
      </c>
      <c r="T200" s="122">
        <v>2109.2221529139829</v>
      </c>
      <c r="U200" s="122">
        <v>2115.7392511281223</v>
      </c>
      <c r="V200" s="122">
        <v>1979.5468146131025</v>
      </c>
      <c r="W200" s="122">
        <v>1959.8533465342971</v>
      </c>
      <c r="DA200" s="130" t="s">
        <v>2249</v>
      </c>
    </row>
    <row r="201" spans="1:105" ht="12" customHeight="1" x14ac:dyDescent="0.25">
      <c r="A201" s="97" t="s">
        <v>143</v>
      </c>
      <c r="B201" s="98">
        <v>1998.9444220200501</v>
      </c>
      <c r="C201" s="98">
        <v>2080.8126441001755</v>
      </c>
      <c r="D201" s="98">
        <v>2145.1556513473156</v>
      </c>
      <c r="E201" s="98">
        <v>1651.4084729052722</v>
      </c>
      <c r="F201" s="98">
        <v>2368.2377005502567</v>
      </c>
      <c r="G201" s="98">
        <v>2072.5603645502338</v>
      </c>
      <c r="H201" s="98">
        <v>2230.0988009583334</v>
      </c>
      <c r="I201" s="98">
        <v>1773.6459823311461</v>
      </c>
      <c r="J201" s="98">
        <v>2340.0841947873619</v>
      </c>
      <c r="K201" s="98">
        <v>4268.2438830317169</v>
      </c>
      <c r="L201" s="98">
        <v>2168.6002471767188</v>
      </c>
      <c r="M201" s="98">
        <v>2154.9188474482889</v>
      </c>
      <c r="N201" s="98">
        <v>2207.8787388552864</v>
      </c>
      <c r="O201" s="98">
        <v>2217.8606249146496</v>
      </c>
      <c r="P201" s="98">
        <v>2243.5371761909396</v>
      </c>
      <c r="Q201" s="98">
        <v>2243.3895714907003</v>
      </c>
      <c r="R201" s="98">
        <v>2264.0268228503533</v>
      </c>
      <c r="S201" s="98">
        <v>2267.3242286292375</v>
      </c>
      <c r="T201" s="98">
        <v>2228.8606754626189</v>
      </c>
      <c r="U201" s="98">
        <v>2189.4346692733784</v>
      </c>
      <c r="V201" s="98">
        <v>2106.1213264183561</v>
      </c>
      <c r="W201" s="98">
        <v>2098.6346516007534</v>
      </c>
      <c r="DA201" s="63" t="s">
        <v>2250</v>
      </c>
    </row>
    <row r="202" spans="1:105" ht="12" customHeight="1" x14ac:dyDescent="0.25">
      <c r="A202" s="97" t="s">
        <v>124</v>
      </c>
      <c r="B202" s="98">
        <v>2135.6612338572099</v>
      </c>
      <c r="C202" s="98">
        <v>2051.3965208181571</v>
      </c>
      <c r="D202" s="98">
        <v>2057.8353205222556</v>
      </c>
      <c r="E202" s="98">
        <v>2025.1266138208091</v>
      </c>
      <c r="F202" s="98">
        <v>2152.5457588893701</v>
      </c>
      <c r="G202" s="98">
        <v>2219.6699582862948</v>
      </c>
      <c r="H202" s="98">
        <v>2365.6919656048781</v>
      </c>
      <c r="I202" s="98">
        <v>2373.5772854387828</v>
      </c>
      <c r="J202" s="98">
        <v>2220.2112919328902</v>
      </c>
      <c r="K202" s="98">
        <v>2401.6642394609971</v>
      </c>
      <c r="L202" s="98">
        <v>2365.9913425572531</v>
      </c>
      <c r="M202" s="98">
        <v>2328.8200362400385</v>
      </c>
      <c r="N202" s="98">
        <v>2329.7683289222737</v>
      </c>
      <c r="O202" s="98">
        <v>2274.7627458254183</v>
      </c>
      <c r="P202" s="98">
        <v>2444.9782745114294</v>
      </c>
      <c r="Q202" s="98">
        <v>2207.8048572031275</v>
      </c>
      <c r="R202" s="98">
        <v>2377.0329818590803</v>
      </c>
      <c r="S202" s="98">
        <v>2256.4037520009483</v>
      </c>
      <c r="T202" s="98">
        <v>2146.3325076171018</v>
      </c>
      <c r="U202" s="98">
        <v>2184.3004637343774</v>
      </c>
      <c r="V202" s="98">
        <v>2023.047895197868</v>
      </c>
      <c r="W202" s="98">
        <v>2007.4652891884891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1623.7361948194277</v>
      </c>
      <c r="G203" s="98">
        <v>1693.0394945011601</v>
      </c>
      <c r="H203" s="98">
        <v>1821.8205417338859</v>
      </c>
      <c r="I203" s="98">
        <v>1855.6886072451459</v>
      </c>
      <c r="J203" s="98">
        <v>1696.2487867920615</v>
      </c>
      <c r="K203" s="98">
        <v>1841.6963772216016</v>
      </c>
      <c r="L203" s="98">
        <v>1816.8971502522652</v>
      </c>
      <c r="M203" s="98">
        <v>1784.9107550475592</v>
      </c>
      <c r="N203" s="98">
        <v>1809.3104678883792</v>
      </c>
      <c r="O203" s="98">
        <v>1734.896685110273</v>
      </c>
      <c r="P203" s="98">
        <v>1866.6693200886409</v>
      </c>
      <c r="Q203" s="98">
        <v>1726.09100742085</v>
      </c>
      <c r="R203" s="98">
        <v>1934.4729552184058</v>
      </c>
      <c r="S203" s="98">
        <v>1865.7921304257536</v>
      </c>
      <c r="T203" s="98">
        <v>1768.8135655497806</v>
      </c>
      <c r="U203" s="98">
        <v>1842.0946109478407</v>
      </c>
      <c r="V203" s="98">
        <v>1685.229403535506</v>
      </c>
      <c r="W203" s="98">
        <v>1751.1354762243664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877.18613962309405</v>
      </c>
      <c r="G204" s="101">
        <v>928.71093687186533</v>
      </c>
      <c r="H204" s="101">
        <v>1009.753054622846</v>
      </c>
      <c r="I204" s="101">
        <v>1071.3760697768964</v>
      </c>
      <c r="J204" s="101">
        <v>894.93734135460329</v>
      </c>
      <c r="K204" s="101">
        <v>988.27390415501418</v>
      </c>
      <c r="L204" s="101">
        <v>978.34900414126901</v>
      </c>
      <c r="M204" s="101">
        <v>938.46592599110966</v>
      </c>
      <c r="N204" s="101">
        <v>966.35045460854371</v>
      </c>
      <c r="O204" s="101">
        <v>803.59551591923446</v>
      </c>
      <c r="P204" s="101">
        <v>822.7157781748848</v>
      </c>
      <c r="Q204" s="101">
        <v>801.44994878841203</v>
      </c>
      <c r="R204" s="101">
        <v>1029.9904183553519</v>
      </c>
      <c r="S204" s="101">
        <v>1020.8720082346078</v>
      </c>
      <c r="T204" s="101">
        <v>907.63868954240922</v>
      </c>
      <c r="U204" s="101">
        <v>958.7867914165804</v>
      </c>
      <c r="V204" s="101">
        <v>769.32886941606193</v>
      </c>
      <c r="W204" s="101">
        <v>842.10624017784085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746.55005519633369</v>
      </c>
      <c r="G205" s="104">
        <v>764.32855762929501</v>
      </c>
      <c r="H205" s="104">
        <v>812.06748711104001</v>
      </c>
      <c r="I205" s="104">
        <v>784.31253746824973</v>
      </c>
      <c r="J205" s="104">
        <v>801.31144543745825</v>
      </c>
      <c r="K205" s="104">
        <v>853.42247306658794</v>
      </c>
      <c r="L205" s="104">
        <v>838.54814611099607</v>
      </c>
      <c r="M205" s="104">
        <v>846.44482905644952</v>
      </c>
      <c r="N205" s="104">
        <v>842.96001327983538</v>
      </c>
      <c r="O205" s="104">
        <v>931.3011691910383</v>
      </c>
      <c r="P205" s="104">
        <v>1043.9535419137562</v>
      </c>
      <c r="Q205" s="104">
        <v>924.64105863243822</v>
      </c>
      <c r="R205" s="104">
        <v>904.48253686305395</v>
      </c>
      <c r="S205" s="104">
        <v>844.92012219114565</v>
      </c>
      <c r="T205" s="104">
        <v>861.17487600737115</v>
      </c>
      <c r="U205" s="104">
        <v>883.30781953126007</v>
      </c>
      <c r="V205" s="104">
        <v>915.90053411944416</v>
      </c>
      <c r="W205" s="104">
        <v>909.0292360465254</v>
      </c>
      <c r="DA205" s="132" t="s">
        <v>2254</v>
      </c>
    </row>
    <row r="206" spans="1:105" ht="12" customHeight="1" x14ac:dyDescent="0.25">
      <c r="A206" s="106" t="s">
        <v>122</v>
      </c>
      <c r="B206" s="101">
        <v>1935.4706306810663</v>
      </c>
      <c r="C206" s="101">
        <v>1834.5127635269946</v>
      </c>
      <c r="D206" s="101">
        <v>1847.4959764186719</v>
      </c>
      <c r="E206" s="101">
        <v>1866.894706183205</v>
      </c>
      <c r="F206" s="101">
        <v>1948.6469660261296</v>
      </c>
      <c r="G206" s="101">
        <v>2018.3734290743259</v>
      </c>
      <c r="H206" s="101">
        <v>2090.2549248348805</v>
      </c>
      <c r="I206" s="101">
        <v>2122.6602865202476</v>
      </c>
      <c r="J206" s="101">
        <v>2013.6790852660158</v>
      </c>
      <c r="K206" s="101">
        <v>2110.7337497320773</v>
      </c>
      <c r="L206" s="101">
        <v>2074.7498282445899</v>
      </c>
      <c r="M206" s="101">
        <v>2041.0269455556354</v>
      </c>
      <c r="N206" s="101">
        <v>2140.7500547476984</v>
      </c>
      <c r="O206" s="101">
        <v>2128.8510024368875</v>
      </c>
      <c r="P206" s="101">
        <v>2198.107698524163</v>
      </c>
      <c r="Q206" s="101">
        <v>2163.3945180545661</v>
      </c>
      <c r="R206" s="101">
        <v>2168.0039561676531</v>
      </c>
      <c r="S206" s="101">
        <v>2157.6401004050972</v>
      </c>
      <c r="T206" s="101">
        <v>2163.9175642552241</v>
      </c>
      <c r="U206" s="101">
        <v>2168.0112186053361</v>
      </c>
      <c r="V206" s="101">
        <v>2034.2163231142608</v>
      </c>
      <c r="W206" s="101">
        <v>2006.4774477098931</v>
      </c>
      <c r="DA206" s="131" t="s">
        <v>2255</v>
      </c>
    </row>
    <row r="207" spans="1:105" ht="12" customHeight="1" x14ac:dyDescent="0.25">
      <c r="A207" s="107" t="s">
        <v>121</v>
      </c>
      <c r="B207" s="104">
        <v>1546.3955489762477</v>
      </c>
      <c r="C207" s="104">
        <v>1448.6491933985415</v>
      </c>
      <c r="D207" s="104">
        <v>1466.4437013216543</v>
      </c>
      <c r="E207" s="104">
        <v>1487.9135319031986</v>
      </c>
      <c r="F207" s="104">
        <v>1543.5765769057</v>
      </c>
      <c r="G207" s="104">
        <v>1614.5562516844693</v>
      </c>
      <c r="H207" s="104">
        <v>1691.4165776453517</v>
      </c>
      <c r="I207" s="104">
        <v>1737.6793243896386</v>
      </c>
      <c r="J207" s="104">
        <v>1618.5683494929403</v>
      </c>
      <c r="K207" s="104">
        <v>1704.72340545522</v>
      </c>
      <c r="L207" s="104">
        <v>1679.0543922519446</v>
      </c>
      <c r="M207" s="104">
        <v>1647.2245929279472</v>
      </c>
      <c r="N207" s="104">
        <v>1737.0245589422984</v>
      </c>
      <c r="O207" s="104">
        <v>1692.4473825248401</v>
      </c>
      <c r="P207" s="104">
        <v>1741.7146984389494</v>
      </c>
      <c r="Q207" s="104">
        <v>1741.5872613497913</v>
      </c>
      <c r="R207" s="104">
        <v>1803.3919049316717</v>
      </c>
      <c r="S207" s="104">
        <v>1813.8776449922141</v>
      </c>
      <c r="T207" s="104">
        <v>1812.1423180281402</v>
      </c>
      <c r="U207" s="104">
        <v>1827.2651170350275</v>
      </c>
      <c r="V207" s="104">
        <v>1690.1423588215775</v>
      </c>
      <c r="W207" s="104">
        <v>1705.3405713910283</v>
      </c>
      <c r="DA207" s="132" t="s">
        <v>2256</v>
      </c>
    </row>
    <row r="208" spans="1:105" ht="12" customHeight="1" x14ac:dyDescent="0.25">
      <c r="A208" s="108" t="s">
        <v>53</v>
      </c>
      <c r="B208" s="98">
        <v>838.84540962659912</v>
      </c>
      <c r="C208" s="98">
        <v>762.63483646800501</v>
      </c>
      <c r="D208" s="98">
        <v>785.52106350927943</v>
      </c>
      <c r="E208" s="98">
        <v>807.01385054431046</v>
      </c>
      <c r="F208" s="98">
        <v>794.77171802444184</v>
      </c>
      <c r="G208" s="98">
        <v>844.65494977455705</v>
      </c>
      <c r="H208" s="98">
        <v>893.11132402682335</v>
      </c>
      <c r="I208" s="98">
        <v>957.09163282613008</v>
      </c>
      <c r="J208" s="98">
        <v>810.33797368144701</v>
      </c>
      <c r="K208" s="98">
        <v>871.07929679418612</v>
      </c>
      <c r="L208" s="98">
        <v>861.46545910179748</v>
      </c>
      <c r="M208" s="98">
        <v>826.03245461478798</v>
      </c>
      <c r="N208" s="98">
        <v>886.45208110068677</v>
      </c>
      <c r="O208" s="98">
        <v>747.45755128733992</v>
      </c>
      <c r="P208" s="98">
        <v>732.438540412203</v>
      </c>
      <c r="Q208" s="98">
        <v>775.30379905257666</v>
      </c>
      <c r="R208" s="98">
        <v>933.22883011295312</v>
      </c>
      <c r="S208" s="98">
        <v>972.95230862862036</v>
      </c>
      <c r="T208" s="98">
        <v>922.13180131336935</v>
      </c>
      <c r="U208" s="98">
        <v>940.65751607104494</v>
      </c>
      <c r="V208" s="98">
        <v>772.70030865885178</v>
      </c>
      <c r="W208" s="98">
        <v>818.53289947643896</v>
      </c>
      <c r="DA208" s="63" t="s">
        <v>2257</v>
      </c>
    </row>
    <row r="209" spans="1:105" ht="12" customHeight="1" x14ac:dyDescent="0.25">
      <c r="A209" s="108" t="s">
        <v>52</v>
      </c>
      <c r="B209" s="98">
        <v>707.55013934964859</v>
      </c>
      <c r="C209" s="98">
        <v>686.01435693053668</v>
      </c>
      <c r="D209" s="98">
        <v>680.922637812375</v>
      </c>
      <c r="E209" s="98">
        <v>680.89968135888853</v>
      </c>
      <c r="F209" s="98">
        <v>748.80485888125804</v>
      </c>
      <c r="G209" s="98">
        <v>769.90130190991215</v>
      </c>
      <c r="H209" s="98">
        <v>798.30525361852835</v>
      </c>
      <c r="I209" s="98">
        <v>780.58769156350877</v>
      </c>
      <c r="J209" s="98">
        <v>808.23037581149322</v>
      </c>
      <c r="K209" s="98">
        <v>833.64410866103401</v>
      </c>
      <c r="L209" s="98">
        <v>817.58893315014711</v>
      </c>
      <c r="M209" s="98">
        <v>821.19213831315926</v>
      </c>
      <c r="N209" s="98">
        <v>850.57247784161166</v>
      </c>
      <c r="O209" s="98">
        <v>944.9898312375002</v>
      </c>
      <c r="P209" s="98">
        <v>1009.2761580267461</v>
      </c>
      <c r="Q209" s="98">
        <v>966.28346229721478</v>
      </c>
      <c r="R209" s="98">
        <v>870.16307481871866</v>
      </c>
      <c r="S209" s="98">
        <v>840.92533636359394</v>
      </c>
      <c r="T209" s="98">
        <v>890.01051671477069</v>
      </c>
      <c r="U209" s="98">
        <v>886.60760096398246</v>
      </c>
      <c r="V209" s="98">
        <v>917.44205016272599</v>
      </c>
      <c r="W209" s="98">
        <v>886.80767191458904</v>
      </c>
      <c r="DA209" s="63" t="s">
        <v>2258</v>
      </c>
    </row>
    <row r="210" spans="1:105" ht="12" customHeight="1" x14ac:dyDescent="0.25">
      <c r="A210" s="121" t="s">
        <v>54</v>
      </c>
      <c r="B210" s="122">
        <v>308.8168343698805</v>
      </c>
      <c r="C210" s="122">
        <v>306.0479867473482</v>
      </c>
      <c r="D210" s="122">
        <v>300.16551972874578</v>
      </c>
      <c r="E210" s="122">
        <v>325.65992340545029</v>
      </c>
      <c r="F210" s="122">
        <v>327.4146176078994</v>
      </c>
      <c r="G210" s="122">
        <v>339.69808999664508</v>
      </c>
      <c r="H210" s="122">
        <v>328.93752606937608</v>
      </c>
      <c r="I210" s="122">
        <v>322.24951305467437</v>
      </c>
      <c r="J210" s="122">
        <v>281.29348620334929</v>
      </c>
      <c r="K210" s="122">
        <v>292.10851820813025</v>
      </c>
      <c r="L210" s="122">
        <v>290.13985118255965</v>
      </c>
      <c r="M210" s="122">
        <v>274.24259537093235</v>
      </c>
      <c r="N210" s="122">
        <v>286.96830552824355</v>
      </c>
      <c r="O210" s="122">
        <v>288.14416597434786</v>
      </c>
      <c r="P210" s="122">
        <v>293.01198031811413</v>
      </c>
      <c r="Q210" s="122">
        <v>304.41446143699164</v>
      </c>
      <c r="R210" s="122">
        <v>303.70043243123257</v>
      </c>
      <c r="S210" s="122">
        <v>302.46745880373896</v>
      </c>
      <c r="T210" s="122">
        <v>300.75821842342071</v>
      </c>
      <c r="U210" s="122">
        <v>296.45852535698617</v>
      </c>
      <c r="V210" s="122">
        <v>307.54097777964222</v>
      </c>
      <c r="W210" s="122">
        <v>301.62358123078644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380.59121483733333</v>
      </c>
      <c r="C212" s="98">
        <v>368.18316797142296</v>
      </c>
      <c r="D212" s="98">
        <v>365.97279828030912</v>
      </c>
      <c r="E212" s="98">
        <v>407.26731179622334</v>
      </c>
      <c r="F212" s="98">
        <v>404.58754615448066</v>
      </c>
      <c r="G212" s="98">
        <v>397.2185883698433</v>
      </c>
      <c r="H212" s="98">
        <v>412.49294820695991</v>
      </c>
      <c r="I212" s="98">
        <v>405.51296151456489</v>
      </c>
      <c r="J212" s="98">
        <v>343.92515089047242</v>
      </c>
      <c r="K212" s="98">
        <v>369.1021428694483</v>
      </c>
      <c r="L212" s="98">
        <v>354.19977281900572</v>
      </c>
      <c r="M212" s="98">
        <v>352.63377061742835</v>
      </c>
      <c r="N212" s="98">
        <v>355.81559604172435</v>
      </c>
      <c r="O212" s="98">
        <v>352.18423082255566</v>
      </c>
      <c r="P212" s="98">
        <v>383.57855013428275</v>
      </c>
      <c r="Q212" s="98">
        <v>368.78903223766224</v>
      </c>
      <c r="R212" s="98">
        <v>394.14073078433262</v>
      </c>
      <c r="S212" s="98">
        <v>387.37485553721643</v>
      </c>
      <c r="T212" s="98">
        <v>383.81555642285304</v>
      </c>
      <c r="U212" s="98">
        <v>398.40074217124601</v>
      </c>
      <c r="V212" s="98">
        <v>382.70540373643911</v>
      </c>
      <c r="W212" s="98">
        <v>399.23969006451148</v>
      </c>
      <c r="DA212" s="63" t="s">
        <v>2261</v>
      </c>
    </row>
    <row r="213" spans="1:105" ht="12" customHeight="1" x14ac:dyDescent="0.25">
      <c r="A213" s="109" t="s">
        <v>120</v>
      </c>
      <c r="B213" s="33">
        <v>306.05458737996673</v>
      </c>
      <c r="C213" s="33">
        <v>303.55699292333685</v>
      </c>
      <c r="D213" s="33">
        <v>297.45449087922771</v>
      </c>
      <c r="E213" s="33">
        <v>322.21342310462541</v>
      </c>
      <c r="F213" s="33">
        <v>323.89068339525022</v>
      </c>
      <c r="G213" s="33">
        <v>336.84674087009165</v>
      </c>
      <c r="H213" s="33">
        <v>324.03898724664805</v>
      </c>
      <c r="I213" s="33">
        <v>316.64287579405578</v>
      </c>
      <c r="J213" s="33">
        <v>276.77489838295912</v>
      </c>
      <c r="K213" s="33">
        <v>286.1883833511128</v>
      </c>
      <c r="L213" s="33">
        <v>285.13156003967936</v>
      </c>
      <c r="M213" s="33">
        <v>267.9971107394291</v>
      </c>
      <c r="N213" s="33">
        <v>281.38406164578532</v>
      </c>
      <c r="O213" s="33">
        <v>282.9698149317083</v>
      </c>
      <c r="P213" s="33">
        <v>285.68307446270268</v>
      </c>
      <c r="Q213" s="33">
        <v>299.28048667510893</v>
      </c>
      <c r="R213" s="33">
        <v>296.49243945904033</v>
      </c>
      <c r="S213" s="33">
        <v>295.72627230970562</v>
      </c>
      <c r="T213" s="33">
        <v>294.15306851664548</v>
      </c>
      <c r="U213" s="33">
        <v>288.3184892893849</v>
      </c>
      <c r="V213" s="33">
        <v>301.60296424964423</v>
      </c>
      <c r="W213" s="33">
        <v>294.43323322556415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11664.309124559637</v>
      </c>
      <c r="C215" s="117">
        <f t="shared" si="103"/>
        <v>12715.648668184505</v>
      </c>
      <c r="D215" s="117">
        <f t="shared" si="103"/>
        <v>12429.964806580783</v>
      </c>
      <c r="E215" s="117">
        <f t="shared" si="103"/>
        <v>10512.098120489796</v>
      </c>
      <c r="F215" s="117">
        <f t="shared" si="103"/>
        <v>12247.885871293422</v>
      </c>
      <c r="G215" s="117">
        <f t="shared" si="103"/>
        <v>10684.524389762559</v>
      </c>
      <c r="H215" s="117">
        <f t="shared" si="103"/>
        <v>10767.958837562303</v>
      </c>
      <c r="I215" s="117">
        <f t="shared" si="103"/>
        <v>8746.5970593336806</v>
      </c>
      <c r="J215" s="117">
        <f t="shared" si="103"/>
        <v>11043.583137605752</v>
      </c>
      <c r="K215" s="117">
        <f t="shared" si="103"/>
        <v>17487.958883556304</v>
      </c>
      <c r="L215" s="117">
        <f t="shared" si="103"/>
        <v>10856.354997126744</v>
      </c>
      <c r="M215" s="117">
        <f t="shared" si="103"/>
        <v>9772.810130894808</v>
      </c>
      <c r="N215" s="117">
        <f t="shared" si="103"/>
        <v>10696.263013896205</v>
      </c>
      <c r="O215" s="117">
        <f t="shared" si="103"/>
        <v>13141.950059162611</v>
      </c>
      <c r="P215" s="117">
        <f t="shared" si="103"/>
        <v>9912.1398806111265</v>
      </c>
      <c r="Q215" s="117">
        <f t="shared" si="103"/>
        <v>10676.203800768397</v>
      </c>
      <c r="R215" s="117">
        <f t="shared" ref="R215:V215" si="104">R216+R219+R221+R231</f>
        <v>11309.26300227102</v>
      </c>
      <c r="S215" s="117">
        <f t="shared" si="104"/>
        <v>11947.60916669494</v>
      </c>
      <c r="T215" s="117">
        <f t="shared" si="104"/>
        <v>11605.554449661542</v>
      </c>
      <c r="U215" s="117">
        <f t="shared" si="104"/>
        <v>10520.56177030178</v>
      </c>
      <c r="V215" s="117">
        <f t="shared" si="104"/>
        <v>10402.838675837651</v>
      </c>
      <c r="W215" s="117">
        <f t="shared" ref="W215" si="105">W216+W219+W221+W231</f>
        <v>12951.233799105268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10182.767943491788</v>
      </c>
      <c r="C216" s="122">
        <f t="shared" si="106"/>
        <v>11291.52561374938</v>
      </c>
      <c r="D216" s="122">
        <f t="shared" si="106"/>
        <v>10997.056169564888</v>
      </c>
      <c r="E216" s="122">
        <f t="shared" si="106"/>
        <v>9035.0583041605623</v>
      </c>
      <c r="F216" s="122">
        <f t="shared" si="106"/>
        <v>10714.204094064373</v>
      </c>
      <c r="G216" s="122">
        <f t="shared" si="106"/>
        <v>9086.9210546016366</v>
      </c>
      <c r="H216" s="122">
        <f t="shared" si="106"/>
        <v>9099.4550386420069</v>
      </c>
      <c r="I216" s="122">
        <f t="shared" si="106"/>
        <v>7067.2098504713349</v>
      </c>
      <c r="J216" s="122">
        <f t="shared" si="106"/>
        <v>9458.601845701809</v>
      </c>
      <c r="K216" s="122">
        <f t="shared" si="106"/>
        <v>15799.407814455655</v>
      </c>
      <c r="L216" s="122">
        <f t="shared" si="106"/>
        <v>9191.3037990796056</v>
      </c>
      <c r="M216" s="122">
        <f t="shared" si="106"/>
        <v>8141.3576139428751</v>
      </c>
      <c r="N216" s="122">
        <f t="shared" si="106"/>
        <v>8982.5869206232874</v>
      </c>
      <c r="O216" s="122">
        <f t="shared" si="106"/>
        <v>11420.501569612146</v>
      </c>
      <c r="P216" s="122">
        <f t="shared" si="106"/>
        <v>8131.0490443939689</v>
      </c>
      <c r="Q216" s="122">
        <f t="shared" si="106"/>
        <v>8885.4369099584692</v>
      </c>
      <c r="R216" s="122">
        <f t="shared" ref="R216:V216" si="107">SUM(R217:R218)</f>
        <v>9492.3966210958824</v>
      </c>
      <c r="S216" s="122">
        <f t="shared" si="107"/>
        <v>10134.117969191029</v>
      </c>
      <c r="T216" s="122">
        <f t="shared" si="107"/>
        <v>9787.6074198221122</v>
      </c>
      <c r="U216" s="122">
        <f t="shared" si="107"/>
        <v>8692.3405261840326</v>
      </c>
      <c r="V216" s="122">
        <f t="shared" si="107"/>
        <v>8643.5025794599405</v>
      </c>
      <c r="W216" s="122">
        <f t="shared" ref="W216" si="108">SUM(W217:W218)</f>
        <v>11182.012223246895</v>
      </c>
      <c r="DA216" s="130" t="s">
        <v>2412</v>
      </c>
    </row>
    <row r="217" spans="1:105" ht="12" customHeight="1" x14ac:dyDescent="0.25">
      <c r="A217" s="97" t="s">
        <v>51</v>
      </c>
      <c r="B217" s="98">
        <v>10083.993205698684</v>
      </c>
      <c r="C217" s="98">
        <v>11184.396721816944</v>
      </c>
      <c r="D217" s="98">
        <v>10895.267501515793</v>
      </c>
      <c r="E217" s="98">
        <v>8952.8637362969857</v>
      </c>
      <c r="F217" s="98">
        <v>10616.800998057617</v>
      </c>
      <c r="G217" s="98">
        <v>9005.6308486190028</v>
      </c>
      <c r="H217" s="98">
        <v>9019.8800474534237</v>
      </c>
      <c r="I217" s="98">
        <v>7006.2695311543675</v>
      </c>
      <c r="J217" s="98">
        <v>9376.9912869919463</v>
      </c>
      <c r="K217" s="98">
        <v>15664.727191817588</v>
      </c>
      <c r="L217" s="98">
        <v>9114.0476018924328</v>
      </c>
      <c r="M217" s="98">
        <v>8073.8591854168144</v>
      </c>
      <c r="N217" s="98">
        <v>8908.7749972440961</v>
      </c>
      <c r="O217" s="98">
        <v>11327.540940594798</v>
      </c>
      <c r="P217" s="98">
        <v>8065.4117528903389</v>
      </c>
      <c r="Q217" s="98">
        <v>8814.3169385856509</v>
      </c>
      <c r="R217" s="98">
        <v>9416.7840561317607</v>
      </c>
      <c r="S217" s="98">
        <v>10053.922838556753</v>
      </c>
      <c r="T217" s="98">
        <v>9710.3824471783828</v>
      </c>
      <c r="U217" s="98">
        <v>8623.8206411373794</v>
      </c>
      <c r="V217" s="98">
        <v>8576.4687674031356</v>
      </c>
      <c r="W217" s="98">
        <v>11094.58655376567</v>
      </c>
      <c r="DA217" s="63" t="s">
        <v>2413</v>
      </c>
    </row>
    <row r="218" spans="1:105" ht="12" customHeight="1" x14ac:dyDescent="0.25">
      <c r="A218" s="97" t="s">
        <v>53</v>
      </c>
      <c r="B218" s="98">
        <v>98.774737793103725</v>
      </c>
      <c r="C218" s="98">
        <v>107.12889193243585</v>
      </c>
      <c r="D218" s="98">
        <v>101.78866804909612</v>
      </c>
      <c r="E218" s="98">
        <v>82.194567863575742</v>
      </c>
      <c r="F218" s="98">
        <v>97.403096006755021</v>
      </c>
      <c r="G218" s="98">
        <v>81.290205982633466</v>
      </c>
      <c r="H218" s="98">
        <v>79.574991188582914</v>
      </c>
      <c r="I218" s="98">
        <v>60.940319316967091</v>
      </c>
      <c r="J218" s="98">
        <v>81.610558709862772</v>
      </c>
      <c r="K218" s="98">
        <v>134.6806226380663</v>
      </c>
      <c r="L218" s="98">
        <v>77.256197187171907</v>
      </c>
      <c r="M218" s="98">
        <v>67.498428526061019</v>
      </c>
      <c r="N218" s="98">
        <v>73.811923379191171</v>
      </c>
      <c r="O218" s="98">
        <v>92.960629017349461</v>
      </c>
      <c r="P218" s="98">
        <v>65.637291503630109</v>
      </c>
      <c r="Q218" s="98">
        <v>71.119971372817687</v>
      </c>
      <c r="R218" s="98">
        <v>75.612564964121674</v>
      </c>
      <c r="S218" s="98">
        <v>80.1951306342756</v>
      </c>
      <c r="T218" s="98">
        <v>77.224972643728819</v>
      </c>
      <c r="U218" s="98">
        <v>68.519885046652945</v>
      </c>
      <c r="V218" s="98">
        <v>67.033812056804152</v>
      </c>
      <c r="W218" s="98">
        <v>87.425669481224816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3.8688722559701003</v>
      </c>
      <c r="C219" s="122">
        <f t="shared" si="109"/>
        <v>5.1381955769332999</v>
      </c>
      <c r="D219" s="122">
        <f t="shared" si="109"/>
        <v>6.97980175906737</v>
      </c>
      <c r="E219" s="122">
        <f t="shared" si="109"/>
        <v>20.692278010925342</v>
      </c>
      <c r="F219" s="122">
        <f t="shared" si="109"/>
        <v>8.7533670579019898</v>
      </c>
      <c r="G219" s="122">
        <f t="shared" si="109"/>
        <v>9.2041708900742858</v>
      </c>
      <c r="H219" s="122">
        <f t="shared" si="109"/>
        <v>17.322001165886601</v>
      </c>
      <c r="I219" s="122">
        <f t="shared" si="109"/>
        <v>9.0275483132629368</v>
      </c>
      <c r="J219" s="122">
        <f t="shared" si="109"/>
        <v>13.640696762999513</v>
      </c>
      <c r="K219" s="122">
        <f t="shared" si="109"/>
        <v>20.315992200732104</v>
      </c>
      <c r="L219" s="122">
        <f t="shared" si="109"/>
        <v>36.291868388823936</v>
      </c>
      <c r="M219" s="122">
        <f t="shared" si="109"/>
        <v>33.993123516843774</v>
      </c>
      <c r="N219" s="122">
        <f t="shared" si="109"/>
        <v>41.547459782419054</v>
      </c>
      <c r="O219" s="122">
        <f t="shared" si="109"/>
        <v>45.011158981856717</v>
      </c>
      <c r="P219" s="122">
        <f t="shared" si="109"/>
        <v>37.620695578743145</v>
      </c>
      <c r="Q219" s="122">
        <f t="shared" si="109"/>
        <v>55.474849509235554</v>
      </c>
      <c r="R219" s="122">
        <f t="shared" si="109"/>
        <v>44.258949809051536</v>
      </c>
      <c r="S219" s="122">
        <f t="shared" si="109"/>
        <v>36.855097167408701</v>
      </c>
      <c r="T219" s="122">
        <f t="shared" si="109"/>
        <v>31.523528631762758</v>
      </c>
      <c r="U219" s="122">
        <f t="shared" si="109"/>
        <v>26.512666903540953</v>
      </c>
      <c r="V219" s="122">
        <f t="shared" si="109"/>
        <v>34.059680329779049</v>
      </c>
      <c r="W219" s="122">
        <f t="shared" si="109"/>
        <v>25.623394264369413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3.8688722559701003</v>
      </c>
      <c r="C220" s="98">
        <f>RES_hhdet_tesh!C8</f>
        <v>5.1381955769332999</v>
      </c>
      <c r="D220" s="98">
        <f>RES_hhdet_tesh!D8</f>
        <v>6.97980175906737</v>
      </c>
      <c r="E220" s="98">
        <f>RES_hhdet_tesh!E8</f>
        <v>20.692278010925342</v>
      </c>
      <c r="F220" s="98">
        <f>RES_hhdet_tesh!F8</f>
        <v>8.7533670579019898</v>
      </c>
      <c r="G220" s="98">
        <f>RES_hhdet_tesh!G8</f>
        <v>9.2041708900742858</v>
      </c>
      <c r="H220" s="98">
        <f>RES_hhdet_tesh!H8</f>
        <v>17.322001165886601</v>
      </c>
      <c r="I220" s="98">
        <f>RES_hhdet_tesh!I8</f>
        <v>9.0275483132629368</v>
      </c>
      <c r="J220" s="98">
        <f>RES_hhdet_tesh!J8</f>
        <v>13.640696762999513</v>
      </c>
      <c r="K220" s="98">
        <f>RES_hhdet_tesh!K8</f>
        <v>20.315992200732104</v>
      </c>
      <c r="L220" s="98">
        <f>RES_hhdet_tesh!L8</f>
        <v>36.291868388823936</v>
      </c>
      <c r="M220" s="98">
        <f>RES_hhdet_tesh!M8</f>
        <v>33.993123516843774</v>
      </c>
      <c r="N220" s="98">
        <f>RES_hhdet_tesh!N8</f>
        <v>41.547459782419054</v>
      </c>
      <c r="O220" s="98">
        <f>RES_hhdet_tesh!O8</f>
        <v>45.011158981856717</v>
      </c>
      <c r="P220" s="98">
        <f>RES_hhdet_tesh!P8</f>
        <v>37.620695578743145</v>
      </c>
      <c r="Q220" s="98">
        <f>RES_hhdet_tesh!Q8</f>
        <v>55.474849509235554</v>
      </c>
      <c r="R220" s="98">
        <f>RES_hhdet_tesh!R8</f>
        <v>44.258949809051536</v>
      </c>
      <c r="S220" s="98">
        <f>RES_hhdet_tesh!S8</f>
        <v>36.855097167408701</v>
      </c>
      <c r="T220" s="98">
        <f>RES_hhdet_tesh!T8</f>
        <v>31.523528631762758</v>
      </c>
      <c r="U220" s="98">
        <f>RES_hhdet_tesh!U8</f>
        <v>26.512666903540953</v>
      </c>
      <c r="V220" s="98">
        <f>RES_hhdet_tesh!V8</f>
        <v>34.059680329779049</v>
      </c>
      <c r="W220" s="98">
        <f>RES_hhdet_tesh!W8</f>
        <v>25.623394264369413</v>
      </c>
      <c r="DA220" s="63" t="s">
        <v>2416</v>
      </c>
    </row>
    <row r="221" spans="1:105" ht="12" customHeight="1" x14ac:dyDescent="0.25">
      <c r="A221" s="121" t="s">
        <v>55</v>
      </c>
      <c r="B221" s="122">
        <v>1246.93423813853</v>
      </c>
      <c r="C221" s="122">
        <v>1189.7105897237532</v>
      </c>
      <c r="D221" s="122">
        <v>1200.8444786209052</v>
      </c>
      <c r="E221" s="122">
        <v>1211.8804035188091</v>
      </c>
      <c r="F221" s="122">
        <v>1278.2773222498445</v>
      </c>
      <c r="G221" s="122">
        <v>1331.3681772105031</v>
      </c>
      <c r="H221" s="122">
        <v>1401.2925566448878</v>
      </c>
      <c r="I221" s="122">
        <v>1425.1139215608764</v>
      </c>
      <c r="J221" s="122">
        <v>1357.0299369512936</v>
      </c>
      <c r="K221" s="122">
        <v>1445.6688423683529</v>
      </c>
      <c r="L221" s="122">
        <v>1407.3706376327539</v>
      </c>
      <c r="M221" s="122">
        <v>1388.1798025432233</v>
      </c>
      <c r="N221" s="122">
        <v>1452.7230723841274</v>
      </c>
      <c r="O221" s="122">
        <v>1455.1881627695448</v>
      </c>
      <c r="P221" s="122">
        <v>1518.1767899894874</v>
      </c>
      <c r="Q221" s="122">
        <v>1499.4876893672338</v>
      </c>
      <c r="R221" s="122">
        <v>1536.022122448333</v>
      </c>
      <c r="S221" s="122">
        <v>1539.2983067229404</v>
      </c>
      <c r="T221" s="122">
        <v>1549.1209445014363</v>
      </c>
      <c r="U221" s="122">
        <v>1566.8995898120979</v>
      </c>
      <c r="V221" s="122">
        <v>1479.9544036071331</v>
      </c>
      <c r="W221" s="122">
        <v>1497.2743337720574</v>
      </c>
      <c r="DA221" s="130" t="s">
        <v>2417</v>
      </c>
    </row>
    <row r="222" spans="1:105" ht="12" customHeight="1" x14ac:dyDescent="0.25">
      <c r="A222" s="97" t="s">
        <v>143</v>
      </c>
      <c r="B222" s="98">
        <v>1175.8538395887465</v>
      </c>
      <c r="C222" s="98">
        <v>1232.933426265768</v>
      </c>
      <c r="D222" s="98">
        <v>1274.6219655163491</v>
      </c>
      <c r="E222" s="98">
        <v>983.22304595802791</v>
      </c>
      <c r="F222" s="98">
        <v>1422.5312029355405</v>
      </c>
      <c r="G222" s="98">
        <v>1253.3876206707221</v>
      </c>
      <c r="H222" s="98">
        <v>1365.8906503868573</v>
      </c>
      <c r="I222" s="98">
        <v>1105.0631977866997</v>
      </c>
      <c r="J222" s="98">
        <v>1476.0964476851777</v>
      </c>
      <c r="K222" s="98">
        <v>2724.2345950390327</v>
      </c>
      <c r="L222" s="98">
        <v>1397.6999493727947</v>
      </c>
      <c r="M222" s="98">
        <v>1402.727992228175</v>
      </c>
      <c r="N222" s="98">
        <v>1452.3646581143319</v>
      </c>
      <c r="O222" s="98">
        <v>1478.5302664982858</v>
      </c>
      <c r="P222" s="98">
        <v>1496.6443251995681</v>
      </c>
      <c r="Q222" s="98">
        <v>1497.7719669735825</v>
      </c>
      <c r="R222" s="98">
        <v>1514.2460283698574</v>
      </c>
      <c r="S222" s="98">
        <v>1535.8814100377551</v>
      </c>
      <c r="T222" s="98">
        <v>1526.0013922667924</v>
      </c>
      <c r="U222" s="98">
        <v>1519.5850367407704</v>
      </c>
      <c r="V222" s="98">
        <v>1484.4438464830453</v>
      </c>
      <c r="W222" s="98">
        <v>1485.0916096938336</v>
      </c>
      <c r="DA222" s="63" t="s">
        <v>2418</v>
      </c>
    </row>
    <row r="223" spans="1:105" ht="12" customHeight="1" x14ac:dyDescent="0.25">
      <c r="A223" s="97" t="s">
        <v>124</v>
      </c>
      <c r="B223" s="98">
        <v>1229.9449206891682</v>
      </c>
      <c r="C223" s="98">
        <v>1187.8879026890522</v>
      </c>
      <c r="D223" s="98">
        <v>1194.8961570279798</v>
      </c>
      <c r="E223" s="98">
        <v>1181.717869633387</v>
      </c>
      <c r="F223" s="98">
        <v>1273.912223330396</v>
      </c>
      <c r="G223" s="98">
        <v>1323.2793879099224</v>
      </c>
      <c r="H223" s="98">
        <v>1420.4008195395347</v>
      </c>
      <c r="I223" s="98">
        <v>1430.0411361182232</v>
      </c>
      <c r="J223" s="98">
        <v>1340.3317846419807</v>
      </c>
      <c r="K223" s="98">
        <v>1454.7279881537208</v>
      </c>
      <c r="L223" s="98">
        <v>1437.7301804658387</v>
      </c>
      <c r="M223" s="98">
        <v>1425.6444132698089</v>
      </c>
      <c r="N223" s="98">
        <v>1439.3361793605497</v>
      </c>
      <c r="O223" s="98">
        <v>1436.5203036170183</v>
      </c>
      <c r="P223" s="98">
        <v>1566.5277696074024</v>
      </c>
      <c r="Q223" s="98">
        <v>1444.8061080918649</v>
      </c>
      <c r="R223" s="98">
        <v>1593.7494640675959</v>
      </c>
      <c r="S223" s="98">
        <v>1549.4432798634607</v>
      </c>
      <c r="T223" s="98">
        <v>1504.1790934420142</v>
      </c>
      <c r="U223" s="98">
        <v>1563.6723868428537</v>
      </c>
      <c r="V223" s="98">
        <v>1469.1577324319799</v>
      </c>
      <c r="W223" s="98">
        <v>1521.4038548393744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1273.9018077457827</v>
      </c>
      <c r="G224" s="98">
        <v>1323.6934272455744</v>
      </c>
      <c r="H224" s="98">
        <v>1421.4466211440315</v>
      </c>
      <c r="I224" s="98">
        <v>1432.2494473731404</v>
      </c>
      <c r="J224" s="98">
        <v>1343.804538820827</v>
      </c>
      <c r="K224" s="98">
        <v>1456.673359349616</v>
      </c>
      <c r="L224" s="98">
        <v>1437.4899990489719</v>
      </c>
      <c r="M224" s="98">
        <v>1424.5987764518477</v>
      </c>
      <c r="N224" s="98">
        <v>1439.4387558846729</v>
      </c>
      <c r="O224" s="98">
        <v>1434.7278516564302</v>
      </c>
      <c r="P224" s="98">
        <v>1565.2760780569606</v>
      </c>
      <c r="Q224" s="98">
        <v>1441.6707940484284</v>
      </c>
      <c r="R224" s="98">
        <v>1591.6264870515813</v>
      </c>
      <c r="S224" s="98">
        <v>1546.5465874538509</v>
      </c>
      <c r="T224" s="98">
        <v>1504.2195850772175</v>
      </c>
      <c r="U224" s="98">
        <v>1562.5899837339775</v>
      </c>
      <c r="V224" s="98">
        <v>1476.4091584647649</v>
      </c>
      <c r="W224" s="98">
        <v>1531.0475246122885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527.35175254944886</v>
      </c>
      <c r="G225" s="101">
        <v>559.36486961627963</v>
      </c>
      <c r="H225" s="101">
        <v>609.3791340329916</v>
      </c>
      <c r="I225" s="101">
        <v>647.93690990489085</v>
      </c>
      <c r="J225" s="101">
        <v>542.493093383369</v>
      </c>
      <c r="K225" s="101">
        <v>603.25088628302774</v>
      </c>
      <c r="L225" s="101">
        <v>598.9418529379758</v>
      </c>
      <c r="M225" s="101">
        <v>578.15394739539784</v>
      </c>
      <c r="N225" s="101">
        <v>596.47874260483707</v>
      </c>
      <c r="O225" s="101">
        <v>503.42668246539159</v>
      </c>
      <c r="P225" s="101">
        <v>521.32253614320439</v>
      </c>
      <c r="Q225" s="101">
        <v>517.0297354159901</v>
      </c>
      <c r="R225" s="101">
        <v>687.14395018852736</v>
      </c>
      <c r="S225" s="101">
        <v>701.62646526270498</v>
      </c>
      <c r="T225" s="101">
        <v>643.04470906984614</v>
      </c>
      <c r="U225" s="101">
        <v>679.28216420271758</v>
      </c>
      <c r="V225" s="101">
        <v>560.50862434532064</v>
      </c>
      <c r="W225" s="101">
        <v>622.01828856576321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746.55005519633369</v>
      </c>
      <c r="G226" s="104">
        <v>764.32855762929501</v>
      </c>
      <c r="H226" s="104">
        <v>812.06748711104001</v>
      </c>
      <c r="I226" s="104">
        <v>784.31253746824973</v>
      </c>
      <c r="J226" s="104">
        <v>801.31144543745825</v>
      </c>
      <c r="K226" s="104">
        <v>853.42247306658794</v>
      </c>
      <c r="L226" s="104">
        <v>838.54814611099607</v>
      </c>
      <c r="M226" s="104">
        <v>846.44482905644952</v>
      </c>
      <c r="N226" s="104">
        <v>842.96001327983538</v>
      </c>
      <c r="O226" s="104">
        <v>931.3011691910383</v>
      </c>
      <c r="P226" s="104">
        <v>1043.9535419137562</v>
      </c>
      <c r="Q226" s="104">
        <v>924.64105863243822</v>
      </c>
      <c r="R226" s="104">
        <v>904.48253686305395</v>
      </c>
      <c r="S226" s="104">
        <v>844.92012219114565</v>
      </c>
      <c r="T226" s="104">
        <v>861.17487600737115</v>
      </c>
      <c r="U226" s="104">
        <v>883.30781953126007</v>
      </c>
      <c r="V226" s="104">
        <v>915.90053411944416</v>
      </c>
      <c r="W226" s="104">
        <v>909.0292360465254</v>
      </c>
      <c r="DA226" s="132" t="s">
        <v>2422</v>
      </c>
    </row>
    <row r="227" spans="1:105" ht="12" customHeight="1" x14ac:dyDescent="0.25">
      <c r="A227" s="106" t="s">
        <v>122</v>
      </c>
      <c r="B227" s="101">
        <v>1248.778970384016</v>
      </c>
      <c r="C227" s="101">
        <v>1189.5876424161563</v>
      </c>
      <c r="D227" s="101">
        <v>1200.8397184091086</v>
      </c>
      <c r="E227" s="101">
        <v>1216.5124678409022</v>
      </c>
      <c r="F227" s="101">
        <v>1277.598719994149</v>
      </c>
      <c r="G227" s="101">
        <v>1333.643199234981</v>
      </c>
      <c r="H227" s="101">
        <v>1398.0305249343965</v>
      </c>
      <c r="I227" s="101">
        <v>1428.6923842030869</v>
      </c>
      <c r="J227" s="101">
        <v>1358.0777727237792</v>
      </c>
      <c r="K227" s="101">
        <v>1426.260674211328</v>
      </c>
      <c r="L227" s="101">
        <v>1403.7938954037286</v>
      </c>
      <c r="M227" s="101">
        <v>1383.5703379010893</v>
      </c>
      <c r="N227" s="101">
        <v>1454.3232231758313</v>
      </c>
      <c r="O227" s="101">
        <v>1456.8275924800612</v>
      </c>
      <c r="P227" s="101">
        <v>1512.9501789725828</v>
      </c>
      <c r="Q227" s="101">
        <v>1505.64613558614</v>
      </c>
      <c r="R227" s="101">
        <v>1528.9639893221629</v>
      </c>
      <c r="S227" s="101">
        <v>1537.6804876114163</v>
      </c>
      <c r="T227" s="101">
        <v>1554.8777412829293</v>
      </c>
      <c r="U227" s="101">
        <v>1569.1164923245949</v>
      </c>
      <c r="V227" s="101">
        <v>1481.0435961371313</v>
      </c>
      <c r="W227" s="101">
        <v>1495.547441611657</v>
      </c>
      <c r="DA227" s="131" t="s">
        <v>2423</v>
      </c>
    </row>
    <row r="228" spans="1:105" ht="12" customHeight="1" x14ac:dyDescent="0.25">
      <c r="A228" s="107" t="s">
        <v>121</v>
      </c>
      <c r="B228" s="104">
        <v>1248.7789703840158</v>
      </c>
      <c r="C228" s="104">
        <v>1189.5959713384598</v>
      </c>
      <c r="D228" s="104">
        <v>1200.893723819757</v>
      </c>
      <c r="E228" s="104">
        <v>1216.8410739553408</v>
      </c>
      <c r="F228" s="104">
        <v>1277.7497713351306</v>
      </c>
      <c r="G228" s="104">
        <v>1333.526530528793</v>
      </c>
      <c r="H228" s="104">
        <v>1397.6737396385743</v>
      </c>
      <c r="I228" s="104">
        <v>1426.0878846460191</v>
      </c>
      <c r="J228" s="104">
        <v>1356.0356557825423</v>
      </c>
      <c r="K228" s="104">
        <v>1424.1802407996918</v>
      </c>
      <c r="L228" s="104">
        <v>1402.035344102532</v>
      </c>
      <c r="M228" s="104">
        <v>1382.2681216285639</v>
      </c>
      <c r="N228" s="104">
        <v>1453.0973202458397</v>
      </c>
      <c r="O228" s="104">
        <v>1456.5671895719499</v>
      </c>
      <c r="P228" s="104">
        <v>1513.8183737445763</v>
      </c>
      <c r="Q228" s="104">
        <v>1508.2351320541889</v>
      </c>
      <c r="R228" s="104">
        <v>1531.6733737923921</v>
      </c>
      <c r="S228" s="104">
        <v>1540.4232478579329</v>
      </c>
      <c r="T228" s="104">
        <v>1556.7660390035367</v>
      </c>
      <c r="U228" s="104">
        <v>1569.5930825011305</v>
      </c>
      <c r="V228" s="104">
        <v>1480.3332700923072</v>
      </c>
      <c r="W228" s="104">
        <v>1495.1102386716032</v>
      </c>
      <c r="DA228" s="132" t="s">
        <v>2424</v>
      </c>
    </row>
    <row r="229" spans="1:105" ht="12" customHeight="1" x14ac:dyDescent="0.25">
      <c r="A229" s="108" t="s">
        <v>53</v>
      </c>
      <c r="B229" s="98">
        <v>541.22883103436698</v>
      </c>
      <c r="C229" s="98">
        <v>503.58161440792333</v>
      </c>
      <c r="D229" s="98">
        <v>519.97108600738227</v>
      </c>
      <c r="E229" s="98">
        <v>535.94139259645237</v>
      </c>
      <c r="F229" s="98">
        <v>528.94491245387246</v>
      </c>
      <c r="G229" s="98">
        <v>563.62522861888078</v>
      </c>
      <c r="H229" s="98">
        <v>599.36848602004579</v>
      </c>
      <c r="I229" s="98">
        <v>645.5001930825108</v>
      </c>
      <c r="J229" s="98">
        <v>547.80527997104878</v>
      </c>
      <c r="K229" s="98">
        <v>590.5361321386581</v>
      </c>
      <c r="L229" s="98">
        <v>584.44641095238489</v>
      </c>
      <c r="M229" s="98">
        <v>561.07598331540476</v>
      </c>
      <c r="N229" s="98">
        <v>602.52484240422802</v>
      </c>
      <c r="O229" s="98">
        <v>511.57735833444946</v>
      </c>
      <c r="P229" s="98">
        <v>504.54221571783017</v>
      </c>
      <c r="Q229" s="98">
        <v>541.9516697569743</v>
      </c>
      <c r="R229" s="98">
        <v>661.51029897367357</v>
      </c>
      <c r="S229" s="98">
        <v>699.49791149433884</v>
      </c>
      <c r="T229" s="98">
        <v>666.75552228876575</v>
      </c>
      <c r="U229" s="98">
        <v>682.98548153714808</v>
      </c>
      <c r="V229" s="98">
        <v>562.89121992958133</v>
      </c>
      <c r="W229" s="98">
        <v>608.30256675701401</v>
      </c>
      <c r="DA229" s="63" t="s">
        <v>2425</v>
      </c>
    </row>
    <row r="230" spans="1:105" ht="12" customHeight="1" x14ac:dyDescent="0.25">
      <c r="A230" s="108" t="s">
        <v>52</v>
      </c>
      <c r="B230" s="98">
        <v>707.55013934964859</v>
      </c>
      <c r="C230" s="98">
        <v>686.01435693053668</v>
      </c>
      <c r="D230" s="98">
        <v>680.922637812375</v>
      </c>
      <c r="E230" s="98">
        <v>680.89968135888853</v>
      </c>
      <c r="F230" s="98">
        <v>748.80485888125804</v>
      </c>
      <c r="G230" s="98">
        <v>769.90130190991215</v>
      </c>
      <c r="H230" s="98">
        <v>798.30525361852835</v>
      </c>
      <c r="I230" s="98">
        <v>780.58769156350877</v>
      </c>
      <c r="J230" s="98">
        <v>808.23037581149322</v>
      </c>
      <c r="K230" s="98">
        <v>833.64410866103401</v>
      </c>
      <c r="L230" s="98">
        <v>817.58893315014711</v>
      </c>
      <c r="M230" s="98">
        <v>821.19213831315926</v>
      </c>
      <c r="N230" s="98">
        <v>850.57247784161166</v>
      </c>
      <c r="O230" s="98">
        <v>944.9898312375002</v>
      </c>
      <c r="P230" s="98">
        <v>1009.2761580267461</v>
      </c>
      <c r="Q230" s="98">
        <v>966.28346229721478</v>
      </c>
      <c r="R230" s="98">
        <v>870.16307481871866</v>
      </c>
      <c r="S230" s="98">
        <v>840.92533636359394</v>
      </c>
      <c r="T230" s="98">
        <v>890.01051671477069</v>
      </c>
      <c r="U230" s="98">
        <v>886.60760096398246</v>
      </c>
      <c r="V230" s="98">
        <v>917.44205016272599</v>
      </c>
      <c r="W230" s="98">
        <v>886.80767191458904</v>
      </c>
      <c r="DA230" s="63" t="s">
        <v>2426</v>
      </c>
    </row>
    <row r="231" spans="1:105" ht="12" customHeight="1" x14ac:dyDescent="0.25">
      <c r="A231" s="121" t="s">
        <v>54</v>
      </c>
      <c r="B231" s="122">
        <v>230.73807067334803</v>
      </c>
      <c r="C231" s="122">
        <v>229.27426913443836</v>
      </c>
      <c r="D231" s="122">
        <v>225.08435663592215</v>
      </c>
      <c r="E231" s="122">
        <v>244.46713479949815</v>
      </c>
      <c r="F231" s="122">
        <v>246.65108792130323</v>
      </c>
      <c r="G231" s="122">
        <v>257.03098706034598</v>
      </c>
      <c r="H231" s="122">
        <v>249.88924110951996</v>
      </c>
      <c r="I231" s="122">
        <v>245.24573898820606</v>
      </c>
      <c r="J231" s="122">
        <v>214.31065818964913</v>
      </c>
      <c r="K231" s="122">
        <v>222.56623453156317</v>
      </c>
      <c r="L231" s="122">
        <v>221.38869202556037</v>
      </c>
      <c r="M231" s="122">
        <v>209.2795908918645</v>
      </c>
      <c r="N231" s="122">
        <v>219.40556110637129</v>
      </c>
      <c r="O231" s="122">
        <v>221.24916779906405</v>
      </c>
      <c r="P231" s="122">
        <v>225.2933506489282</v>
      </c>
      <c r="Q231" s="122">
        <v>235.80435193345835</v>
      </c>
      <c r="R231" s="122">
        <v>236.58530891775337</v>
      </c>
      <c r="S231" s="122">
        <v>237.33779361356278</v>
      </c>
      <c r="T231" s="122">
        <v>237.30255670623237</v>
      </c>
      <c r="U231" s="122">
        <v>234.80898740210719</v>
      </c>
      <c r="V231" s="122">
        <v>245.32201244079741</v>
      </c>
      <c r="W231" s="122">
        <v>246.32384782194575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231.33101504069359</v>
      </c>
      <c r="C233" s="98">
        <v>224.21145176141178</v>
      </c>
      <c r="D233" s="98">
        <v>223.06259700960385</v>
      </c>
      <c r="E233" s="98">
        <v>248.45967217292136</v>
      </c>
      <c r="F233" s="98">
        <v>247.36671658539271</v>
      </c>
      <c r="G233" s="98">
        <v>243.35995412788094</v>
      </c>
      <c r="H233" s="98">
        <v>253.33950819732183</v>
      </c>
      <c r="I233" s="98">
        <v>249.29366621613582</v>
      </c>
      <c r="J233" s="98">
        <v>211.47849071848862</v>
      </c>
      <c r="K233" s="98">
        <v>227.00623032067321</v>
      </c>
      <c r="L233" s="98">
        <v>217.86540315285873</v>
      </c>
      <c r="M233" s="98">
        <v>216.92997681763541</v>
      </c>
      <c r="N233" s="98">
        <v>218.91128972618282</v>
      </c>
      <c r="O233" s="98">
        <v>216.71354855405514</v>
      </c>
      <c r="P233" s="98">
        <v>236.05356687060208</v>
      </c>
      <c r="Q233" s="98">
        <v>226.97856516944242</v>
      </c>
      <c r="R233" s="98">
        <v>242.62921460884812</v>
      </c>
      <c r="S233" s="98">
        <v>238.52464229293514</v>
      </c>
      <c r="T233" s="98">
        <v>236.38355803105608</v>
      </c>
      <c r="U233" s="98">
        <v>245.4192719821979</v>
      </c>
      <c r="V233" s="98">
        <v>235.79751566558636</v>
      </c>
      <c r="W233" s="98">
        <v>246.36761501296667</v>
      </c>
      <c r="DA233" s="63" t="s">
        <v>2429</v>
      </c>
    </row>
    <row r="234" spans="1:105" ht="12" customHeight="1" x14ac:dyDescent="0.25">
      <c r="A234" s="109" t="s">
        <v>120</v>
      </c>
      <c r="B234" s="33">
        <v>230.71525112710856</v>
      </c>
      <c r="C234" s="33">
        <v>229.47723702734308</v>
      </c>
      <c r="D234" s="33">
        <v>225.16764603482116</v>
      </c>
      <c r="E234" s="33">
        <v>244.29851916885613</v>
      </c>
      <c r="F234" s="33">
        <v>246.61841029223777</v>
      </c>
      <c r="G234" s="33">
        <v>257.70867395308039</v>
      </c>
      <c r="H234" s="33">
        <v>249.68696498134062</v>
      </c>
      <c r="I234" s="33">
        <v>244.97316728904906</v>
      </c>
      <c r="J234" s="33">
        <v>214.51498610436158</v>
      </c>
      <c r="K234" s="33">
        <v>222.22483777369203</v>
      </c>
      <c r="L234" s="33">
        <v>221.66414750543282</v>
      </c>
      <c r="M234" s="33">
        <v>208.67007881892735</v>
      </c>
      <c r="N234" s="33">
        <v>219.44565174625714</v>
      </c>
      <c r="O234" s="33">
        <v>221.61563972917617</v>
      </c>
      <c r="P234" s="33">
        <v>224.42260317739883</v>
      </c>
      <c r="Q234" s="33">
        <v>236.50822251366802</v>
      </c>
      <c r="R234" s="33">
        <v>236.10361623717506</v>
      </c>
      <c r="S234" s="33">
        <v>237.24356426964641</v>
      </c>
      <c r="T234" s="33">
        <v>237.37564024297791</v>
      </c>
      <c r="U234" s="33">
        <v>233.96176137673231</v>
      </c>
      <c r="V234" s="33">
        <v>246.07445071193021</v>
      </c>
      <c r="W234" s="33">
        <v>246.32062395512284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5697.1476806813926</v>
      </c>
      <c r="C236" s="117">
        <f t="shared" si="110"/>
        <v>6286.6092648970043</v>
      </c>
      <c r="D236" s="117">
        <f t="shared" si="110"/>
        <v>6358.975197229669</v>
      </c>
      <c r="E236" s="117">
        <f t="shared" si="110"/>
        <v>5225.8955536661406</v>
      </c>
      <c r="F236" s="117">
        <f t="shared" si="110"/>
        <v>6157.3486008658519</v>
      </c>
      <c r="G236" s="117">
        <f t="shared" si="110"/>
        <v>5311.9794416295244</v>
      </c>
      <c r="H236" s="117">
        <f t="shared" si="110"/>
        <v>5290.7065745606042</v>
      </c>
      <c r="I236" s="117">
        <f t="shared" si="110"/>
        <v>4055.6983747842974</v>
      </c>
      <c r="J236" s="117">
        <f t="shared" si="110"/>
        <v>5287.2398143613136</v>
      </c>
      <c r="K236" s="117">
        <f t="shared" si="110"/>
        <v>8536.7105300343519</v>
      </c>
      <c r="L236" s="117">
        <f t="shared" si="110"/>
        <v>5005.9318529520351</v>
      </c>
      <c r="M236" s="117">
        <f t="shared" si="110"/>
        <v>4397.7183123293571</v>
      </c>
      <c r="N236" s="117">
        <f t="shared" si="110"/>
        <v>4788.2074568860298</v>
      </c>
      <c r="O236" s="117">
        <f t="shared" si="110"/>
        <v>5914.6825710515504</v>
      </c>
      <c r="P236" s="117">
        <f t="shared" si="110"/>
        <v>4235.729527774949</v>
      </c>
      <c r="Q236" s="117">
        <f t="shared" si="110"/>
        <v>4615.6527712847301</v>
      </c>
      <c r="R236" s="117">
        <f t="shared" ref="R236:V236" si="111">R237+R240+R242+R252</f>
        <v>4926.306668393001</v>
      </c>
      <c r="S236" s="117">
        <f t="shared" si="111"/>
        <v>5243.4257926765968</v>
      </c>
      <c r="T236" s="117">
        <f t="shared" si="111"/>
        <v>5065.3168350778105</v>
      </c>
      <c r="U236" s="117">
        <f t="shared" si="111"/>
        <v>4510.9739538301537</v>
      </c>
      <c r="V236" s="117">
        <f t="shared" si="111"/>
        <v>4486.6577803620066</v>
      </c>
      <c r="W236" s="117">
        <f t="shared" ref="W236" si="112">W237+W240+W242+W252</f>
        <v>5748.8213642357032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5653.0276222033681</v>
      </c>
      <c r="C237" s="122">
        <f t="shared" si="113"/>
        <v>6242.9151402005036</v>
      </c>
      <c r="D237" s="122">
        <f t="shared" si="113"/>
        <v>6313.8722168580525</v>
      </c>
      <c r="E237" s="122">
        <f t="shared" si="113"/>
        <v>5178.565161265602</v>
      </c>
      <c r="F237" s="122">
        <f t="shared" si="113"/>
        <v>6084.904934469766</v>
      </c>
      <c r="G237" s="122">
        <f t="shared" si="113"/>
        <v>5225.0126064697188</v>
      </c>
      <c r="H237" s="122">
        <f t="shared" si="113"/>
        <v>5191.575176076487</v>
      </c>
      <c r="I237" s="122">
        <f t="shared" si="113"/>
        <v>3963.1280505606196</v>
      </c>
      <c r="J237" s="122">
        <f t="shared" si="113"/>
        <v>5207.8229860395131</v>
      </c>
      <c r="K237" s="122">
        <f t="shared" si="113"/>
        <v>8446.1288907528869</v>
      </c>
      <c r="L237" s="122">
        <f t="shared" si="113"/>
        <v>4929.4836100188122</v>
      </c>
      <c r="M237" s="122">
        <f t="shared" si="113"/>
        <v>4324.9028602326534</v>
      </c>
      <c r="N237" s="122">
        <f t="shared" si="113"/>
        <v>4718.9456968508221</v>
      </c>
      <c r="O237" s="122">
        <f t="shared" si="113"/>
        <v>5846.2045091844629</v>
      </c>
      <c r="P237" s="122">
        <f t="shared" si="113"/>
        <v>4159.3339898993554</v>
      </c>
      <c r="Q237" s="122">
        <f t="shared" si="113"/>
        <v>4541.6847375662219</v>
      </c>
      <c r="R237" s="122">
        <f t="shared" ref="R237:V237" si="114">SUM(R238:R239)</f>
        <v>4844.7883964141838</v>
      </c>
      <c r="S237" s="122">
        <f t="shared" si="114"/>
        <v>5163.669541603751</v>
      </c>
      <c r="T237" s="122">
        <f t="shared" si="114"/>
        <v>4986.2621553298914</v>
      </c>
      <c r="U237" s="122">
        <f t="shared" si="114"/>
        <v>4427.970564325472</v>
      </c>
      <c r="V237" s="122">
        <f t="shared" si="114"/>
        <v>4402.1868951241249</v>
      </c>
      <c r="W237" s="122">
        <f t="shared" ref="W237" si="115">SUM(W238:W239)</f>
        <v>5667.3137529464257</v>
      </c>
      <c r="DA237" s="130" t="s">
        <v>2580</v>
      </c>
    </row>
    <row r="238" spans="1:105" ht="12" customHeight="1" x14ac:dyDescent="0.25">
      <c r="A238" s="97" t="s">
        <v>51</v>
      </c>
      <c r="B238" s="98">
        <v>5653.0276222033681</v>
      </c>
      <c r="C238" s="98">
        <v>6242.9151402005036</v>
      </c>
      <c r="D238" s="98">
        <v>6313.8722168580525</v>
      </c>
      <c r="E238" s="98">
        <v>5178.565161265602</v>
      </c>
      <c r="F238" s="98">
        <v>6084.904934469766</v>
      </c>
      <c r="G238" s="98">
        <v>5225.0126064697188</v>
      </c>
      <c r="H238" s="98">
        <v>5191.575176076487</v>
      </c>
      <c r="I238" s="98">
        <v>3963.1280505606196</v>
      </c>
      <c r="J238" s="98">
        <v>5207.8229860395131</v>
      </c>
      <c r="K238" s="98">
        <v>8446.1288907528869</v>
      </c>
      <c r="L238" s="98">
        <v>4929.4836100188122</v>
      </c>
      <c r="M238" s="98">
        <v>4324.9028602326534</v>
      </c>
      <c r="N238" s="98">
        <v>4718.9456968508221</v>
      </c>
      <c r="O238" s="98">
        <v>5846.2045091844629</v>
      </c>
      <c r="P238" s="98">
        <v>4159.3339898993554</v>
      </c>
      <c r="Q238" s="98">
        <v>4541.6847375662219</v>
      </c>
      <c r="R238" s="98">
        <v>4844.7883964141838</v>
      </c>
      <c r="S238" s="98">
        <v>5163.669541603751</v>
      </c>
      <c r="T238" s="98">
        <v>4986.2621553298914</v>
      </c>
      <c r="U238" s="98">
        <v>4427.970564325472</v>
      </c>
      <c r="V238" s="98">
        <v>4402.1868951241249</v>
      </c>
      <c r="W238" s="98">
        <v>5667.3137529464257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40.916125742062405</v>
      </c>
      <c r="C242" s="122">
        <v>40.470384841836051</v>
      </c>
      <c r="D242" s="122">
        <v>41.813644813868656</v>
      </c>
      <c r="E242" s="122">
        <v>43.58156400978369</v>
      </c>
      <c r="F242" s="122">
        <v>68.430238070870345</v>
      </c>
      <c r="G242" s="122">
        <v>82.705189331493614</v>
      </c>
      <c r="H242" s="122">
        <v>93.942231366049256</v>
      </c>
      <c r="I242" s="122">
        <v>86.758888213962095</v>
      </c>
      <c r="J242" s="122">
        <v>74.159672208314788</v>
      </c>
      <c r="K242" s="122">
        <v>84.594995481613111</v>
      </c>
      <c r="L242" s="122">
        <v>70.613906249566242</v>
      </c>
      <c r="M242" s="122">
        <v>66.90441902687617</v>
      </c>
      <c r="N242" s="122">
        <v>63.197689486382735</v>
      </c>
      <c r="O242" s="122">
        <v>62.49723683560876</v>
      </c>
      <c r="P242" s="122">
        <v>69.872307817957335</v>
      </c>
      <c r="Q242" s="122">
        <v>67.780388779987959</v>
      </c>
      <c r="R242" s="122">
        <v>74.909315625322179</v>
      </c>
      <c r="S242" s="122">
        <v>73.28372403048941</v>
      </c>
      <c r="T242" s="122">
        <v>72.631851238242049</v>
      </c>
      <c r="U242" s="122">
        <v>76.311311123709615</v>
      </c>
      <c r="V242" s="122">
        <v>78.105807389561903</v>
      </c>
      <c r="W242" s="122">
        <v>75.28564804966166</v>
      </c>
      <c r="DA242" s="130" t="s">
        <v>2585</v>
      </c>
    </row>
    <row r="243" spans="1:105" ht="12" customHeight="1" x14ac:dyDescent="0.25">
      <c r="A243" s="97" t="s">
        <v>143</v>
      </c>
      <c r="B243" s="98">
        <v>682.44148595169236</v>
      </c>
      <c r="C243" s="98">
        <v>710.20380230562671</v>
      </c>
      <c r="D243" s="98">
        <v>760.3996830190473</v>
      </c>
      <c r="E243" s="98">
        <v>584.42765026681184</v>
      </c>
      <c r="F243" s="98">
        <v>830.46288036128851</v>
      </c>
      <c r="G243" s="98">
        <v>735.93354204670266</v>
      </c>
      <c r="H243" s="98">
        <v>790.71996660775551</v>
      </c>
      <c r="I243" s="98">
        <v>629.19973358072275</v>
      </c>
      <c r="J243" s="98">
        <v>829.78736150870202</v>
      </c>
      <c r="K243" s="98">
        <v>1489.7968973351244</v>
      </c>
      <c r="L243" s="98">
        <v>768.44510224148451</v>
      </c>
      <c r="M243" s="98">
        <v>766.66459650371996</v>
      </c>
      <c r="N243" s="98">
        <v>786.62307333842455</v>
      </c>
      <c r="O243" s="98">
        <v>784.0616020342253</v>
      </c>
      <c r="P243" s="98">
        <v>793.34756107141834</v>
      </c>
      <c r="Q243" s="98">
        <v>793.38695848214797</v>
      </c>
      <c r="R243" s="98">
        <v>800.50632253253423</v>
      </c>
      <c r="S243" s="98">
        <v>801.82048849925116</v>
      </c>
      <c r="T243" s="98">
        <v>788.21321178827759</v>
      </c>
      <c r="U243" s="98">
        <v>774.29317117156324</v>
      </c>
      <c r="V243" s="98">
        <v>744.78849840237456</v>
      </c>
      <c r="W243" s="98">
        <v>742.11861848271928</v>
      </c>
      <c r="DA243" s="63" t="s">
        <v>2586</v>
      </c>
    </row>
    <row r="244" spans="1:105" ht="12" customHeight="1" x14ac:dyDescent="0.25">
      <c r="A244" s="97" t="s">
        <v>124</v>
      </c>
      <c r="B244" s="98">
        <v>485.13680588300389</v>
      </c>
      <c r="C244" s="98">
        <v>465.99523366905265</v>
      </c>
      <c r="D244" s="98">
        <v>467.45787140983572</v>
      </c>
      <c r="E244" s="98">
        <v>460.02776159553503</v>
      </c>
      <c r="F244" s="98">
        <v>488.97229458930934</v>
      </c>
      <c r="G244" s="98">
        <v>504.22022772431484</v>
      </c>
      <c r="H244" s="98">
        <v>537.39058690680417</v>
      </c>
      <c r="I244" s="98">
        <v>539.18181616027402</v>
      </c>
      <c r="J244" s="98">
        <v>504.34319707547542</v>
      </c>
      <c r="K244" s="98">
        <v>545.5620486359602</v>
      </c>
      <c r="L244" s="98">
        <v>537.45859337530567</v>
      </c>
      <c r="M244" s="98">
        <v>529.01475943228729</v>
      </c>
      <c r="N244" s="98">
        <v>529.23017359798382</v>
      </c>
      <c r="O244" s="98">
        <v>516.73510534170214</v>
      </c>
      <c r="P244" s="98">
        <v>555.40126483801635</v>
      </c>
      <c r="Q244" s="98">
        <v>501.52495136226258</v>
      </c>
      <c r="R244" s="98">
        <v>539.96681215910871</v>
      </c>
      <c r="S244" s="98">
        <v>512.56467630453551</v>
      </c>
      <c r="T244" s="98">
        <v>487.56089243030101</v>
      </c>
      <c r="U244" s="98">
        <v>496.18569334190119</v>
      </c>
      <c r="V244" s="98">
        <v>459.55555987314779</v>
      </c>
      <c r="W244" s="98">
        <v>456.01581509205727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199.26160347678206</v>
      </c>
      <c r="G245" s="98">
        <v>210.96597641981299</v>
      </c>
      <c r="H245" s="98">
        <v>229.37550388812576</v>
      </c>
      <c r="I245" s="98">
        <v>243.3737880105198</v>
      </c>
      <c r="J245" s="98">
        <v>203.29396646211174</v>
      </c>
      <c r="K245" s="98">
        <v>224.49630006785304</v>
      </c>
      <c r="L245" s="98">
        <v>222.24175978073072</v>
      </c>
      <c r="M245" s="98">
        <v>213.18191974814056</v>
      </c>
      <c r="N245" s="98">
        <v>219.51616926887684</v>
      </c>
      <c r="O245" s="98">
        <v>182.54475739621338</v>
      </c>
      <c r="P245" s="98">
        <v>186.8881161702069</v>
      </c>
      <c r="Q245" s="98">
        <v>182.0573703667757</v>
      </c>
      <c r="R245" s="98">
        <v>233.97262343360174</v>
      </c>
      <c r="S245" s="98">
        <v>231.90128539057358</v>
      </c>
      <c r="T245" s="98">
        <v>206.17920471645371</v>
      </c>
      <c r="U245" s="98">
        <v>217.79800753819043</v>
      </c>
      <c r="V245" s="98">
        <v>174.76074597655267</v>
      </c>
      <c r="W245" s="98">
        <v>191.29285351879832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199.26160347678206</v>
      </c>
      <c r="G246" s="101">
        <v>210.96597641981299</v>
      </c>
      <c r="H246" s="101">
        <v>229.37550388812576</v>
      </c>
      <c r="I246" s="101">
        <v>243.3737880105198</v>
      </c>
      <c r="J246" s="101">
        <v>203.29396646211174</v>
      </c>
      <c r="K246" s="101">
        <v>224.49630006785304</v>
      </c>
      <c r="L246" s="101">
        <v>222.24175978073072</v>
      </c>
      <c r="M246" s="101">
        <v>213.18191974814056</v>
      </c>
      <c r="N246" s="101">
        <v>219.51616926887684</v>
      </c>
      <c r="O246" s="101">
        <v>182.54475739621338</v>
      </c>
      <c r="P246" s="101">
        <v>186.8881161702069</v>
      </c>
      <c r="Q246" s="101">
        <v>182.0573703667757</v>
      </c>
      <c r="R246" s="101">
        <v>233.97262343360174</v>
      </c>
      <c r="S246" s="101">
        <v>231.90128539057358</v>
      </c>
      <c r="T246" s="101">
        <v>206.17920471645371</v>
      </c>
      <c r="U246" s="101">
        <v>217.79800753819043</v>
      </c>
      <c r="V246" s="101">
        <v>174.76074597655267</v>
      </c>
      <c r="W246" s="101">
        <v>191.29285351879832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3.203932735962022</v>
      </c>
      <c r="C252" s="122">
        <v>3.2237398546645535</v>
      </c>
      <c r="D252" s="122">
        <v>3.2893355577484358</v>
      </c>
      <c r="E252" s="122">
        <v>3.7488283907550324</v>
      </c>
      <c r="F252" s="122">
        <v>4.0134283252152505</v>
      </c>
      <c r="G252" s="122">
        <v>4.2616458283120533</v>
      </c>
      <c r="H252" s="122">
        <v>5.189167118068081</v>
      </c>
      <c r="I252" s="122">
        <v>5.8114360097157087</v>
      </c>
      <c r="J252" s="122">
        <v>5.2571561134852036</v>
      </c>
      <c r="K252" s="122">
        <v>5.9866437998508868</v>
      </c>
      <c r="L252" s="122">
        <v>5.8343366836571695</v>
      </c>
      <c r="M252" s="122">
        <v>5.9110330698276998</v>
      </c>
      <c r="N252" s="122">
        <v>6.0640705488249624</v>
      </c>
      <c r="O252" s="122">
        <v>5.980825031478715</v>
      </c>
      <c r="P252" s="122">
        <v>6.5232300576359199</v>
      </c>
      <c r="Q252" s="122">
        <v>6.1876449385198944</v>
      </c>
      <c r="R252" s="122">
        <v>6.608956353495171</v>
      </c>
      <c r="S252" s="122">
        <v>6.4725270423556065</v>
      </c>
      <c r="T252" s="122">
        <v>6.4228285096765241</v>
      </c>
      <c r="U252" s="122">
        <v>6.6920783809721023</v>
      </c>
      <c r="V252" s="122">
        <v>6.3650778483193697</v>
      </c>
      <c r="W252" s="122">
        <v>6.2219632396155449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86.455100362448661</v>
      </c>
      <c r="C254" s="98">
        <v>83.636488436388447</v>
      </c>
      <c r="D254" s="98">
        <v>83.134380857355026</v>
      </c>
      <c r="E254" s="98">
        <v>92.514842547630096</v>
      </c>
      <c r="F254" s="98">
        <v>91.906106984451853</v>
      </c>
      <c r="G254" s="98">
        <v>90.23217453409363</v>
      </c>
      <c r="H254" s="98">
        <v>93.701898114693023</v>
      </c>
      <c r="I254" s="98">
        <v>92.116324337648564</v>
      </c>
      <c r="J254" s="98">
        <v>78.126037276279746</v>
      </c>
      <c r="K254" s="98">
        <v>83.845242774223863</v>
      </c>
      <c r="L254" s="98">
        <v>80.460020393565344</v>
      </c>
      <c r="M254" s="98">
        <v>80.104287333455048</v>
      </c>
      <c r="N254" s="98">
        <v>80.827070796838115</v>
      </c>
      <c r="O254" s="98">
        <v>80.002169873651752</v>
      </c>
      <c r="P254" s="98">
        <v>87.133703448503681</v>
      </c>
      <c r="Q254" s="98">
        <v>83.77411656310737</v>
      </c>
      <c r="R254" s="98">
        <v>89.53300840496901</v>
      </c>
      <c r="S254" s="98">
        <v>87.996072183834087</v>
      </c>
      <c r="T254" s="98">
        <v>87.187541797015314</v>
      </c>
      <c r="U254" s="98">
        <v>90.500712591620257</v>
      </c>
      <c r="V254" s="98">
        <v>86.935359512769523</v>
      </c>
      <c r="W254" s="98">
        <v>90.691287995054466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151.8572830994818</v>
      </c>
      <c r="C257" s="118">
        <f t="shared" si="117"/>
        <v>165.02207101726734</v>
      </c>
      <c r="D257" s="118">
        <f t="shared" si="117"/>
        <v>161.21000459696307</v>
      </c>
      <c r="E257" s="118">
        <f t="shared" si="117"/>
        <v>135.89741192491505</v>
      </c>
      <c r="F257" s="118">
        <f t="shared" si="117"/>
        <v>158.64018663881697</v>
      </c>
      <c r="G257" s="118">
        <f t="shared" si="117"/>
        <v>138.02485521014572</v>
      </c>
      <c r="H257" s="118">
        <f t="shared" si="117"/>
        <v>138.06086010177435</v>
      </c>
      <c r="I257" s="118">
        <f t="shared" si="117"/>
        <v>110.07632912182079</v>
      </c>
      <c r="J257" s="118">
        <f t="shared" si="117"/>
        <v>137.24928011573451</v>
      </c>
      <c r="K257" s="118">
        <f t="shared" si="117"/>
        <v>215.18966988917188</v>
      </c>
      <c r="L257" s="118">
        <f t="shared" si="117"/>
        <v>131.55799973508888</v>
      </c>
      <c r="M257" s="118">
        <f t="shared" si="117"/>
        <v>116.96316332051896</v>
      </c>
      <c r="N257" s="118">
        <f t="shared" si="117"/>
        <v>126.58909616702044</v>
      </c>
      <c r="O257" s="118">
        <f t="shared" si="117"/>
        <v>153.08517863652483</v>
      </c>
      <c r="P257" s="118">
        <f t="shared" si="117"/>
        <v>115.08918501261178</v>
      </c>
      <c r="Q257" s="118">
        <f t="shared" si="117"/>
        <v>123.5414341711552</v>
      </c>
      <c r="R257" s="118">
        <f t="shared" ref="R257:V257" si="118">R258+R261+R263+R273</f>
        <v>130.74250992668485</v>
      </c>
      <c r="S257" s="118">
        <f t="shared" si="118"/>
        <v>137.88627347089911</v>
      </c>
      <c r="T257" s="118">
        <f t="shared" si="118"/>
        <v>133.76815153987175</v>
      </c>
      <c r="U257" s="118">
        <f t="shared" si="118"/>
        <v>121.02743121957612</v>
      </c>
      <c r="V257" s="118">
        <f t="shared" si="118"/>
        <v>119.48808821869537</v>
      </c>
      <c r="W257" s="118">
        <f t="shared" ref="W257" si="119">W258+W261+W263+W273</f>
        <v>148.36498268954867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133.70928311031267</v>
      </c>
      <c r="C258" s="123">
        <f t="shared" si="120"/>
        <v>147.69402637056194</v>
      </c>
      <c r="D258" s="123">
        <f t="shared" si="120"/>
        <v>143.81869976466692</v>
      </c>
      <c r="E258" s="123">
        <f t="shared" si="120"/>
        <v>118.15350815607364</v>
      </c>
      <c r="F258" s="123">
        <f t="shared" si="120"/>
        <v>140.13282167995342</v>
      </c>
      <c r="G258" s="123">
        <f t="shared" si="120"/>
        <v>118.84372625084586</v>
      </c>
      <c r="H258" s="123">
        <f t="shared" si="120"/>
        <v>118.2636136543361</v>
      </c>
      <c r="I258" s="123">
        <f t="shared" si="120"/>
        <v>90.251857592096627</v>
      </c>
      <c r="J258" s="123">
        <f t="shared" si="120"/>
        <v>118.68369092487519</v>
      </c>
      <c r="K258" s="123">
        <f t="shared" si="120"/>
        <v>195.59159847038953</v>
      </c>
      <c r="L258" s="123">
        <f t="shared" si="120"/>
        <v>112.46949503072952</v>
      </c>
      <c r="M258" s="123">
        <f t="shared" si="120"/>
        <v>98.314610361116223</v>
      </c>
      <c r="N258" s="123">
        <f t="shared" si="120"/>
        <v>107.15091954926307</v>
      </c>
      <c r="O258" s="123">
        <f t="shared" si="120"/>
        <v>133.82706176530985</v>
      </c>
      <c r="P258" s="123">
        <f t="shared" si="120"/>
        <v>95.211203519563938</v>
      </c>
      <c r="Q258" s="123">
        <f t="shared" si="120"/>
        <v>103.98114204541881</v>
      </c>
      <c r="R258" s="123">
        <f t="shared" ref="R258:V258" si="121">SUM(R259:R260)</f>
        <v>110.9788101075824</v>
      </c>
      <c r="S258" s="123">
        <f t="shared" si="121"/>
        <v>118.29845009328409</v>
      </c>
      <c r="T258" s="123">
        <f t="shared" si="121"/>
        <v>114.27794306330972</v>
      </c>
      <c r="U258" s="123">
        <f t="shared" si="121"/>
        <v>101.52293326848942</v>
      </c>
      <c r="V258" s="123">
        <f t="shared" si="121"/>
        <v>100.97214606620311</v>
      </c>
      <c r="W258" s="123">
        <f t="shared" ref="W258" si="122">SUM(W259:W260)</f>
        <v>130.06500320761205</v>
      </c>
      <c r="DA258" s="130" t="s">
        <v>2748</v>
      </c>
    </row>
    <row r="259" spans="1:105" ht="12" customHeight="1" x14ac:dyDescent="0.25">
      <c r="A259" s="97" t="s">
        <v>51</v>
      </c>
      <c r="B259" s="99">
        <v>132.91640202933539</v>
      </c>
      <c r="C259" s="99">
        <v>146.83403138521979</v>
      </c>
      <c r="D259" s="99">
        <v>143.00150164520534</v>
      </c>
      <c r="E259" s="99">
        <v>117.49353860123857</v>
      </c>
      <c r="F259" s="99">
        <v>139.35061272904838</v>
      </c>
      <c r="G259" s="99">
        <v>118.19079725949283</v>
      </c>
      <c r="H259" s="99">
        <v>117.62435984294267</v>
      </c>
      <c r="I259" s="99">
        <v>89.762212102760103</v>
      </c>
      <c r="J259" s="99">
        <v>118.0278328012695</v>
      </c>
      <c r="K259" s="99">
        <v>194.50900609405556</v>
      </c>
      <c r="L259" s="99">
        <v>111.84834742488435</v>
      </c>
      <c r="M259" s="99">
        <v>97.771728804065944</v>
      </c>
      <c r="N259" s="99">
        <v>106.55709876584238</v>
      </c>
      <c r="O259" s="99">
        <v>133.07897763665207</v>
      </c>
      <c r="P259" s="99">
        <v>94.682845409393963</v>
      </c>
      <c r="Q259" s="99">
        <v>103.40846334059734</v>
      </c>
      <c r="R259" s="99">
        <v>110.36976079518932</v>
      </c>
      <c r="S259" s="99">
        <v>117.65227027399453</v>
      </c>
      <c r="T259" s="99">
        <v>113.65545115058987</v>
      </c>
      <c r="U259" s="99">
        <v>100.97037344872021</v>
      </c>
      <c r="V259" s="99">
        <v>100.43133663204824</v>
      </c>
      <c r="W259" s="99">
        <v>129.35934240031574</v>
      </c>
      <c r="DA259" s="63" t="s">
        <v>2749</v>
      </c>
    </row>
    <row r="260" spans="1:105" ht="12" customHeight="1" x14ac:dyDescent="0.25">
      <c r="A260" s="97" t="s">
        <v>53</v>
      </c>
      <c r="B260" s="99">
        <v>0.79288108097726873</v>
      </c>
      <c r="C260" s="99">
        <v>0.85999498534216701</v>
      </c>
      <c r="D260" s="99">
        <v>0.81719811946158716</v>
      </c>
      <c r="E260" s="99">
        <v>0.65996955483506869</v>
      </c>
      <c r="F260" s="99">
        <v>0.78220895090504761</v>
      </c>
      <c r="G260" s="99">
        <v>0.65292899135304228</v>
      </c>
      <c r="H260" s="99">
        <v>0.6392538113934344</v>
      </c>
      <c r="I260" s="99">
        <v>0.48964548933652308</v>
      </c>
      <c r="J260" s="99">
        <v>0.65585812360569862</v>
      </c>
      <c r="K260" s="99">
        <v>1.0825923763339587</v>
      </c>
      <c r="L260" s="99">
        <v>0.62114760584516215</v>
      </c>
      <c r="M260" s="99">
        <v>0.54288155705027419</v>
      </c>
      <c r="N260" s="99">
        <v>0.59382078342068523</v>
      </c>
      <c r="O260" s="99">
        <v>0.74808412865779006</v>
      </c>
      <c r="P260" s="99">
        <v>0.52835811016997536</v>
      </c>
      <c r="Q260" s="99">
        <v>0.57267870482146421</v>
      </c>
      <c r="R260" s="99">
        <v>0.60904931239307714</v>
      </c>
      <c r="S260" s="99">
        <v>0.64617981928955759</v>
      </c>
      <c r="T260" s="99">
        <v>0.6224919127198576</v>
      </c>
      <c r="U260" s="99">
        <v>0.55255981976921864</v>
      </c>
      <c r="V260" s="99">
        <v>0.54080943415486227</v>
      </c>
      <c r="W260" s="99">
        <v>0.70566080729630165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1.598395363574508E-2</v>
      </c>
      <c r="C261" s="123">
        <f t="shared" si="123"/>
        <v>1.9980921288568574E-2</v>
      </c>
      <c r="D261" s="123">
        <f t="shared" si="123"/>
        <v>2.6067328921941201E-2</v>
      </c>
      <c r="E261" s="123">
        <f t="shared" si="123"/>
        <v>7.4706894148960742E-2</v>
      </c>
      <c r="F261" s="123">
        <f t="shared" si="123"/>
        <v>3.0730734163297795E-2</v>
      </c>
      <c r="G261" s="123">
        <f t="shared" si="123"/>
        <v>3.1014928560843535E-2</v>
      </c>
      <c r="H261" s="123">
        <f t="shared" si="123"/>
        <v>5.2977690394354807E-2</v>
      </c>
      <c r="I261" s="123">
        <f t="shared" si="123"/>
        <v>2.5112210722380006E-2</v>
      </c>
      <c r="J261" s="123">
        <f t="shared" si="123"/>
        <v>3.5955244642219684E-2</v>
      </c>
      <c r="K261" s="123">
        <f t="shared" si="123"/>
        <v>5.1185316768131102E-2</v>
      </c>
      <c r="L261" s="123">
        <f t="shared" si="123"/>
        <v>8.9027238572534265E-2</v>
      </c>
      <c r="M261" s="123">
        <f t="shared" si="123"/>
        <v>8.2197476293782851E-2</v>
      </c>
      <c r="N261" s="123">
        <f t="shared" si="123"/>
        <v>9.9055559227492207E-2</v>
      </c>
      <c r="O261" s="123">
        <f t="shared" si="123"/>
        <v>0.10491460286694508</v>
      </c>
      <c r="P261" s="123">
        <f t="shared" si="123"/>
        <v>8.5817656495800851E-2</v>
      </c>
      <c r="Q261" s="123">
        <f t="shared" si="123"/>
        <v>0.12331975563375484</v>
      </c>
      <c r="R261" s="123">
        <f t="shared" si="123"/>
        <v>9.5849694121685244E-2</v>
      </c>
      <c r="S261" s="123">
        <f t="shared" si="123"/>
        <v>7.7433796829943571E-2</v>
      </c>
      <c r="T261" s="123">
        <f t="shared" si="123"/>
        <v>6.3936901275710237E-2</v>
      </c>
      <c r="U261" s="123">
        <f t="shared" si="123"/>
        <v>5.1990584578350735E-2</v>
      </c>
      <c r="V261" s="123">
        <f t="shared" si="123"/>
        <v>6.4378427930557119E-2</v>
      </c>
      <c r="W261" s="123">
        <f t="shared" si="123"/>
        <v>4.6351640157433378E-2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1.598395363574508E-2</v>
      </c>
      <c r="C262" s="99">
        <f>RES_hhdet_fecs!C8</f>
        <v>1.9980921288568574E-2</v>
      </c>
      <c r="D262" s="99">
        <f>RES_hhdet_fecs!D8</f>
        <v>2.6067328921941201E-2</v>
      </c>
      <c r="E262" s="99">
        <f>RES_hhdet_fecs!E8</f>
        <v>7.4706894148960742E-2</v>
      </c>
      <c r="F262" s="99">
        <f>RES_hhdet_fecs!F8</f>
        <v>3.0730734163297795E-2</v>
      </c>
      <c r="G262" s="99">
        <f>RES_hhdet_fecs!G8</f>
        <v>3.1014928560843535E-2</v>
      </c>
      <c r="H262" s="99">
        <f>RES_hhdet_fecs!H8</f>
        <v>5.2977690394354807E-2</v>
      </c>
      <c r="I262" s="99">
        <f>RES_hhdet_fecs!I8</f>
        <v>2.5112210722380006E-2</v>
      </c>
      <c r="J262" s="99">
        <f>RES_hhdet_fecs!J8</f>
        <v>3.5955244642219684E-2</v>
      </c>
      <c r="K262" s="99">
        <f>RES_hhdet_fecs!K8</f>
        <v>5.1185316768131102E-2</v>
      </c>
      <c r="L262" s="99">
        <f>RES_hhdet_fecs!L8</f>
        <v>8.9027238572534265E-2</v>
      </c>
      <c r="M262" s="99">
        <f>RES_hhdet_fecs!M8</f>
        <v>8.2197476293782851E-2</v>
      </c>
      <c r="N262" s="99">
        <f>RES_hhdet_fecs!N8</f>
        <v>9.9055559227492207E-2</v>
      </c>
      <c r="O262" s="99">
        <f>RES_hhdet_fecs!O8</f>
        <v>0.10491460286694508</v>
      </c>
      <c r="P262" s="99">
        <f>RES_hhdet_fecs!P8</f>
        <v>8.5817656495800851E-2</v>
      </c>
      <c r="Q262" s="99">
        <f>RES_hhdet_fecs!Q8</f>
        <v>0.12331975563375484</v>
      </c>
      <c r="R262" s="99">
        <f>RES_hhdet_fecs!R8</f>
        <v>9.5849694121685244E-2</v>
      </c>
      <c r="S262" s="99">
        <f>RES_hhdet_fecs!S8</f>
        <v>7.7433796829943571E-2</v>
      </c>
      <c r="T262" s="99">
        <f>RES_hhdet_fecs!T8</f>
        <v>6.3936901275710237E-2</v>
      </c>
      <c r="U262" s="99">
        <f>RES_hhdet_fecs!U8</f>
        <v>5.1990584578350735E-2</v>
      </c>
      <c r="V262" s="99">
        <f>RES_hhdet_fecs!V8</f>
        <v>6.4378427930557119E-2</v>
      </c>
      <c r="W262" s="99">
        <f>RES_hhdet_fecs!W8</f>
        <v>4.6351640157433378E-2</v>
      </c>
      <c r="DA262" s="63" t="s">
        <v>2752</v>
      </c>
    </row>
    <row r="263" spans="1:105" ht="12" customHeight="1" x14ac:dyDescent="0.25">
      <c r="A263" s="121" t="s">
        <v>55</v>
      </c>
      <c r="B263" s="123">
        <v>15.653092467322548</v>
      </c>
      <c r="C263" s="123">
        <v>14.85121264510526</v>
      </c>
      <c r="D263" s="123">
        <v>14.955394610732888</v>
      </c>
      <c r="E263" s="123">
        <v>15.054356986072998</v>
      </c>
      <c r="F263" s="123">
        <v>15.847286133626332</v>
      </c>
      <c r="G263" s="123">
        <v>16.421633661117983</v>
      </c>
      <c r="H263" s="123">
        <v>17.101798250803419</v>
      </c>
      <c r="I263" s="123">
        <v>17.210137236206076</v>
      </c>
      <c r="J263" s="123">
        <v>16.269036531368872</v>
      </c>
      <c r="K263" s="123">
        <v>17.198853781699214</v>
      </c>
      <c r="L263" s="123">
        <v>16.666723842337138</v>
      </c>
      <c r="M263" s="123">
        <v>16.36065602557272</v>
      </c>
      <c r="N263" s="123">
        <v>17.030446034167518</v>
      </c>
      <c r="O263" s="123">
        <v>16.834413340074768</v>
      </c>
      <c r="P263" s="123">
        <v>17.433515991226496</v>
      </c>
      <c r="Q263" s="123">
        <v>16.985738544503967</v>
      </c>
      <c r="R263" s="123">
        <v>17.221582898978181</v>
      </c>
      <c r="S263" s="123">
        <v>17.073229539708517</v>
      </c>
      <c r="T263" s="123">
        <v>17.001931983528433</v>
      </c>
      <c r="U263" s="123">
        <v>17.061798899487844</v>
      </c>
      <c r="V263" s="123">
        <v>15.97041194355449</v>
      </c>
      <c r="W263" s="123">
        <v>15.819057525144332</v>
      </c>
      <c r="DA263" s="130" t="s">
        <v>2753</v>
      </c>
    </row>
    <row r="264" spans="1:105" ht="12" customHeight="1" x14ac:dyDescent="0.25">
      <c r="A264" s="97" t="s">
        <v>143</v>
      </c>
      <c r="B264" s="99">
        <v>16.045855950177938</v>
      </c>
      <c r="C264" s="99">
        <v>16.704069341922462</v>
      </c>
      <c r="D264" s="99">
        <v>17.222124995170219</v>
      </c>
      <c r="E264" s="99">
        <v>13.259748704112715</v>
      </c>
      <c r="F264" s="99">
        <v>19.018458377470143</v>
      </c>
      <c r="G264" s="99">
        <v>16.646959273706081</v>
      </c>
      <c r="H264" s="99">
        <v>17.915165770085334</v>
      </c>
      <c r="I264" s="99">
        <v>14.250955109230858</v>
      </c>
      <c r="J264" s="99">
        <v>18.805939492816051</v>
      </c>
      <c r="K264" s="99">
        <v>34.309080234368992</v>
      </c>
      <c r="L264" s="99">
        <v>17.435764386713995</v>
      </c>
      <c r="M264" s="99">
        <v>17.331747194203587</v>
      </c>
      <c r="N264" s="99">
        <v>17.762499910340196</v>
      </c>
      <c r="O264" s="99">
        <v>17.847838925057694</v>
      </c>
      <c r="P264" s="99">
        <v>18.059719335657977</v>
      </c>
      <c r="Q264" s="99">
        <v>18.064425637582676</v>
      </c>
      <c r="R264" s="99">
        <v>18.236439675744151</v>
      </c>
      <c r="S264" s="99">
        <v>18.26917854910619</v>
      </c>
      <c r="T264" s="99">
        <v>17.966309311052498</v>
      </c>
      <c r="U264" s="99">
        <v>17.656095386419111</v>
      </c>
      <c r="V264" s="99">
        <v>16.991578546012079</v>
      </c>
      <c r="W264" s="99">
        <v>16.93923799790424</v>
      </c>
      <c r="DA264" s="63" t="s">
        <v>2754</v>
      </c>
    </row>
    <row r="265" spans="1:105" ht="12" customHeight="1" x14ac:dyDescent="0.25">
      <c r="A265" s="97" t="s">
        <v>124</v>
      </c>
      <c r="B265" s="99">
        <v>17.143304305690368</v>
      </c>
      <c r="C265" s="99">
        <v>16.4679265231701</v>
      </c>
      <c r="D265" s="99">
        <v>16.521084186712205</v>
      </c>
      <c r="E265" s="99">
        <v>16.260465193104871</v>
      </c>
      <c r="F265" s="99">
        <v>17.286314592291752</v>
      </c>
      <c r="G265" s="99">
        <v>17.828554491670744</v>
      </c>
      <c r="H265" s="99">
        <v>19.004433214599199</v>
      </c>
      <c r="I265" s="99">
        <v>19.071304916565218</v>
      </c>
      <c r="J265" s="99">
        <v>17.842588446331906</v>
      </c>
      <c r="K265" s="99">
        <v>19.305103772363289</v>
      </c>
      <c r="L265" s="99">
        <v>19.022808672801787</v>
      </c>
      <c r="M265" s="99">
        <v>18.730413062516476</v>
      </c>
      <c r="N265" s="99">
        <v>18.74310803638193</v>
      </c>
      <c r="O265" s="99">
        <v>18.305748622854253</v>
      </c>
      <c r="P265" s="99">
        <v>19.68125239378686</v>
      </c>
      <c r="Q265" s="99">
        <v>17.777887163279551</v>
      </c>
      <c r="R265" s="99">
        <v>19.146689492994845</v>
      </c>
      <c r="S265" s="99">
        <v>18.181185779989011</v>
      </c>
      <c r="T265" s="99">
        <v>17.301069618544904</v>
      </c>
      <c r="U265" s="99">
        <v>17.614691994026423</v>
      </c>
      <c r="V265" s="99">
        <v>16.321366097202151</v>
      </c>
      <c r="W265" s="99">
        <v>16.203359779730071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13.039636701159639</v>
      </c>
      <c r="G266" s="99">
        <v>13.598619367524641</v>
      </c>
      <c r="H266" s="99">
        <v>14.635323329389582</v>
      </c>
      <c r="I266" s="99">
        <v>14.910154169438007</v>
      </c>
      <c r="J266" s="99">
        <v>13.63179671920855</v>
      </c>
      <c r="K266" s="99">
        <v>14.803959310910138</v>
      </c>
      <c r="L266" s="99">
        <v>14.608036067474023</v>
      </c>
      <c r="M266" s="99">
        <v>14.355817625026223</v>
      </c>
      <c r="N266" s="99">
        <v>14.555997328144644</v>
      </c>
      <c r="O266" s="99">
        <v>13.961272516236809</v>
      </c>
      <c r="P266" s="99">
        <v>15.026059907114858</v>
      </c>
      <c r="Q266" s="99">
        <v>13.898987070058853</v>
      </c>
      <c r="R266" s="99">
        <v>15.581926413656609</v>
      </c>
      <c r="S266" s="99">
        <v>15.033795844396316</v>
      </c>
      <c r="T266" s="99">
        <v>14.257980313487732</v>
      </c>
      <c r="U266" s="99">
        <v>14.855066752230469</v>
      </c>
      <c r="V266" s="99">
        <v>13.595944079308319</v>
      </c>
      <c r="W266" s="99">
        <v>14.134380453363937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7.0443638667855506</v>
      </c>
      <c r="G267" s="102">
        <v>7.4594754428329431</v>
      </c>
      <c r="H267" s="102">
        <v>8.1117004110511175</v>
      </c>
      <c r="I267" s="102">
        <v>8.6083313285706886</v>
      </c>
      <c r="J267" s="102">
        <v>7.1921076723932353</v>
      </c>
      <c r="K267" s="102">
        <v>7.9439623415107263</v>
      </c>
      <c r="L267" s="102">
        <v>7.8660245226806733</v>
      </c>
      <c r="M267" s="102">
        <v>7.5479659936671464</v>
      </c>
      <c r="N267" s="102">
        <v>7.7743399405353477</v>
      </c>
      <c r="O267" s="102">
        <v>6.4667919922051347</v>
      </c>
      <c r="P267" s="102">
        <v>6.6225851768953943</v>
      </c>
      <c r="Q267" s="102">
        <v>6.4535082029968009</v>
      </c>
      <c r="R267" s="102">
        <v>8.2964379844599527</v>
      </c>
      <c r="S267" s="102">
        <v>8.2257723702349512</v>
      </c>
      <c r="T267" s="102">
        <v>7.3162569641606847</v>
      </c>
      <c r="U267" s="102">
        <v>7.7318731095584656</v>
      </c>
      <c r="V267" s="102">
        <v>6.2067231115445551</v>
      </c>
      <c r="W267" s="102">
        <v>6.797104017610816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5.995272834374088</v>
      </c>
      <c r="G268" s="105">
        <v>6.1391439246917008</v>
      </c>
      <c r="H268" s="105">
        <v>6.5236229183384662</v>
      </c>
      <c r="I268" s="105">
        <v>6.3018228408673211</v>
      </c>
      <c r="J268" s="105">
        <v>6.4396890468153147</v>
      </c>
      <c r="K268" s="105">
        <v>6.8599969693994165</v>
      </c>
      <c r="L268" s="105">
        <v>6.7420115447933489</v>
      </c>
      <c r="M268" s="105">
        <v>6.8078516313590756</v>
      </c>
      <c r="N268" s="105">
        <v>6.7816573876092949</v>
      </c>
      <c r="O268" s="105">
        <v>7.4944805240316716</v>
      </c>
      <c r="P268" s="105">
        <v>8.4034747302194646</v>
      </c>
      <c r="Q268" s="105">
        <v>7.4454788670620529</v>
      </c>
      <c r="R268" s="105">
        <v>7.2854884291966568</v>
      </c>
      <c r="S268" s="105">
        <v>6.8080234741613648</v>
      </c>
      <c r="T268" s="105">
        <v>6.941723349327046</v>
      </c>
      <c r="U268" s="105">
        <v>7.1231936426720015</v>
      </c>
      <c r="V268" s="105">
        <v>7.3892209677637659</v>
      </c>
      <c r="W268" s="105">
        <v>7.3372764357531199</v>
      </c>
      <c r="DA268" s="132" t="s">
        <v>2758</v>
      </c>
    </row>
    <row r="269" spans="1:105" ht="12" customHeight="1" x14ac:dyDescent="0.25">
      <c r="A269" s="106" t="s">
        <v>122</v>
      </c>
      <c r="B269" s="102">
        <v>15.5363413777779</v>
      </c>
      <c r="C269" s="102">
        <v>14.726856114356373</v>
      </c>
      <c r="D269" s="102">
        <v>14.832399977117044</v>
      </c>
      <c r="E269" s="102">
        <v>14.989964667843633</v>
      </c>
      <c r="F269" s="102">
        <v>15.648877309545627</v>
      </c>
      <c r="G269" s="102">
        <v>16.211725770516836</v>
      </c>
      <c r="H269" s="102">
        <v>16.79175086954087</v>
      </c>
      <c r="I269" s="102">
        <v>17.05522790719991</v>
      </c>
      <c r="J269" s="102">
        <v>16.18280535367786</v>
      </c>
      <c r="K269" s="102">
        <v>16.966540703271765</v>
      </c>
      <c r="L269" s="102">
        <v>16.681197566837739</v>
      </c>
      <c r="M269" s="102">
        <v>16.415728638141523</v>
      </c>
      <c r="N269" s="102">
        <v>17.22244613634512</v>
      </c>
      <c r="O269" s="102">
        <v>17.131549818827484</v>
      </c>
      <c r="P269" s="102">
        <v>17.694027327103669</v>
      </c>
      <c r="Q269" s="102">
        <v>17.420282189411402</v>
      </c>
      <c r="R269" s="102">
        <v>17.462988054907576</v>
      </c>
      <c r="S269" s="102">
        <v>17.385388353937966</v>
      </c>
      <c r="T269" s="102">
        <v>17.44281852653679</v>
      </c>
      <c r="U269" s="102">
        <v>17.483331844391735</v>
      </c>
      <c r="V269" s="102">
        <v>16.411469747830665</v>
      </c>
      <c r="W269" s="102">
        <v>16.195386366207437</v>
      </c>
      <c r="DA269" s="131" t="s">
        <v>2759</v>
      </c>
    </row>
    <row r="270" spans="1:105" ht="12" customHeight="1" x14ac:dyDescent="0.25">
      <c r="A270" s="107" t="s">
        <v>121</v>
      </c>
      <c r="B270" s="105">
        <v>12.413171645759903</v>
      </c>
      <c r="C270" s="105">
        <v>11.629272172706152</v>
      </c>
      <c r="D270" s="105">
        <v>11.773167465344262</v>
      </c>
      <c r="E270" s="105">
        <v>11.946989403400574</v>
      </c>
      <c r="F270" s="105">
        <v>12.395903871261726</v>
      </c>
      <c r="G270" s="105">
        <v>12.968236113466146</v>
      </c>
      <c r="H270" s="105">
        <v>13.587742552825597</v>
      </c>
      <c r="I270" s="105">
        <v>13.961968900675409</v>
      </c>
      <c r="J270" s="105">
        <v>13.007522769204154</v>
      </c>
      <c r="K270" s="105">
        <v>13.702940529636852</v>
      </c>
      <c r="L270" s="105">
        <v>13.499766411027482</v>
      </c>
      <c r="M270" s="105">
        <v>13.248424761103299</v>
      </c>
      <c r="N270" s="105">
        <v>13.97445341063796</v>
      </c>
      <c r="O270" s="105">
        <v>13.619669303431227</v>
      </c>
      <c r="P270" s="105">
        <v>14.020217249085862</v>
      </c>
      <c r="Q270" s="105">
        <v>14.023767415977305</v>
      </c>
      <c r="R270" s="105">
        <v>14.526085713334123</v>
      </c>
      <c r="S270" s="105">
        <v>14.615489987785899</v>
      </c>
      <c r="T270" s="105">
        <v>14.607242955903308</v>
      </c>
      <c r="U270" s="105">
        <v>14.735478365907962</v>
      </c>
      <c r="V270" s="105">
        <v>13.635580383536952</v>
      </c>
      <c r="W270" s="105">
        <v>13.764744513410504</v>
      </c>
      <c r="DA270" s="132" t="s">
        <v>2760</v>
      </c>
    </row>
    <row r="271" spans="1:105" ht="12" customHeight="1" x14ac:dyDescent="0.25">
      <c r="A271" s="108" t="s">
        <v>53</v>
      </c>
      <c r="B271" s="99">
        <v>6.7335501973257994</v>
      </c>
      <c r="C271" s="99">
        <v>6.1221779034489376</v>
      </c>
      <c r="D271" s="99">
        <v>6.3064616936300455</v>
      </c>
      <c r="E271" s="99">
        <v>6.479802565218975</v>
      </c>
      <c r="F271" s="99">
        <v>6.3825235259645847</v>
      </c>
      <c r="G271" s="99">
        <v>6.7843314914895947</v>
      </c>
      <c r="H271" s="99">
        <v>7.1746764825868725</v>
      </c>
      <c r="I271" s="99">
        <v>7.6900745868682074</v>
      </c>
      <c r="J271" s="99">
        <v>6.5122301734827985</v>
      </c>
      <c r="K271" s="99">
        <v>7.0019263901531303</v>
      </c>
      <c r="L271" s="99">
        <v>6.9262690492386261</v>
      </c>
      <c r="M271" s="99">
        <v>6.6436774148333697</v>
      </c>
      <c r="N271" s="99">
        <v>7.1315533475517841</v>
      </c>
      <c r="O271" s="99">
        <v>6.0150317061550602</v>
      </c>
      <c r="P271" s="99">
        <v>5.8958837904888863</v>
      </c>
      <c r="Q271" s="99">
        <v>6.2429717970090293</v>
      </c>
      <c r="R271" s="99">
        <v>7.5170360581655773</v>
      </c>
      <c r="S271" s="99">
        <v>7.8396548767300214</v>
      </c>
      <c r="T271" s="99">
        <v>7.4330824489580598</v>
      </c>
      <c r="U271" s="99">
        <v>7.5856745409144137</v>
      </c>
      <c r="V271" s="99">
        <v>6.2339229095753703</v>
      </c>
      <c r="W271" s="99">
        <v>6.606830580430052</v>
      </c>
      <c r="DA271" s="63" t="s">
        <v>2761</v>
      </c>
    </row>
    <row r="272" spans="1:105" ht="12" customHeight="1" x14ac:dyDescent="0.25">
      <c r="A272" s="108" t="s">
        <v>52</v>
      </c>
      <c r="B272" s="99">
        <v>5.6796214484341032</v>
      </c>
      <c r="C272" s="99">
        <v>5.507094269257216</v>
      </c>
      <c r="D272" s="99">
        <v>5.4667057717142171</v>
      </c>
      <c r="E272" s="99">
        <v>5.4671868381816022</v>
      </c>
      <c r="F272" s="99">
        <v>6.0133803452971408</v>
      </c>
      <c r="G272" s="99">
        <v>6.1839046219765512</v>
      </c>
      <c r="H272" s="99">
        <v>6.4130660702387248</v>
      </c>
      <c r="I272" s="99">
        <v>6.2718943138072039</v>
      </c>
      <c r="J272" s="99">
        <v>6.4952925957213541</v>
      </c>
      <c r="K272" s="99">
        <v>6.7010141394837213</v>
      </c>
      <c r="L272" s="99">
        <v>6.5734973617888564</v>
      </c>
      <c r="M272" s="99">
        <v>6.6047473462699298</v>
      </c>
      <c r="N272" s="99">
        <v>6.8429000630861756</v>
      </c>
      <c r="O272" s="99">
        <v>7.6046375972761657</v>
      </c>
      <c r="P272" s="99">
        <v>8.1243334585969738</v>
      </c>
      <c r="Q272" s="99">
        <v>7.780795618968277</v>
      </c>
      <c r="R272" s="99">
        <v>7.0090496551685462</v>
      </c>
      <c r="S272" s="99">
        <v>6.7758351110558799</v>
      </c>
      <c r="T272" s="99">
        <v>7.1741605069452472</v>
      </c>
      <c r="U272" s="99">
        <v>7.1498038249935485</v>
      </c>
      <c r="V272" s="99">
        <v>7.4016574739615848</v>
      </c>
      <c r="W272" s="99">
        <v>7.1579139329804491</v>
      </c>
      <c r="DA272" s="63" t="s">
        <v>2762</v>
      </c>
    </row>
    <row r="273" spans="1:105" ht="12" customHeight="1" x14ac:dyDescent="0.25">
      <c r="A273" s="121" t="s">
        <v>54</v>
      </c>
      <c r="B273" s="123">
        <v>2.4789235682108219</v>
      </c>
      <c r="C273" s="123">
        <v>2.4568510803115609</v>
      </c>
      <c r="D273" s="123">
        <v>2.4098428926413211</v>
      </c>
      <c r="E273" s="123">
        <v>2.6148398886194668</v>
      </c>
      <c r="F273" s="123">
        <v>2.6293480910739331</v>
      </c>
      <c r="G273" s="123">
        <v>2.728480369621018</v>
      </c>
      <c r="H273" s="123">
        <v>2.6424705062404725</v>
      </c>
      <c r="I273" s="123">
        <v>2.589222082795696</v>
      </c>
      <c r="J273" s="123">
        <v>2.2605974148482133</v>
      </c>
      <c r="K273" s="123">
        <v>2.3480323203150255</v>
      </c>
      <c r="L273" s="123">
        <v>2.3327536234496842</v>
      </c>
      <c r="M273" s="123">
        <v>2.2056994575362197</v>
      </c>
      <c r="N273" s="123">
        <v>2.3086750243623779</v>
      </c>
      <c r="O273" s="123">
        <v>2.3187889282732361</v>
      </c>
      <c r="P273" s="123">
        <v>2.3586478453255286</v>
      </c>
      <c r="Q273" s="123">
        <v>2.4512338255986719</v>
      </c>
      <c r="R273" s="123">
        <v>2.4462672260025875</v>
      </c>
      <c r="S273" s="123">
        <v>2.437160041076567</v>
      </c>
      <c r="T273" s="123">
        <v>2.4243395917578918</v>
      </c>
      <c r="U273" s="123">
        <v>2.390708467020501</v>
      </c>
      <c r="V273" s="123">
        <v>2.4811517810071977</v>
      </c>
      <c r="W273" s="123">
        <v>2.43457031663484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3.0550683360229112</v>
      </c>
      <c r="C275" s="99">
        <v>2.9556515747639076</v>
      </c>
      <c r="D275" s="99">
        <v>2.9381687398101204</v>
      </c>
      <c r="E275" s="99">
        <v>3.2700947696586091</v>
      </c>
      <c r="F275" s="99">
        <v>3.2490959014772605</v>
      </c>
      <c r="G275" s="99">
        <v>3.1904892983837292</v>
      </c>
      <c r="H275" s="99">
        <v>3.3137005153956771</v>
      </c>
      <c r="I275" s="99">
        <v>3.2582302603363464</v>
      </c>
      <c r="J275" s="99">
        <v>2.763932849985157</v>
      </c>
      <c r="K275" s="99">
        <v>2.9669239578199909</v>
      </c>
      <c r="L275" s="99">
        <v>2.8478018448720333</v>
      </c>
      <c r="M275" s="99">
        <v>2.8361900364448447</v>
      </c>
      <c r="N275" s="99">
        <v>2.8625550767636714</v>
      </c>
      <c r="O275" s="99">
        <v>2.8341399603990931</v>
      </c>
      <c r="P275" s="99">
        <v>3.0876782574046362</v>
      </c>
      <c r="Q275" s="99">
        <v>2.9695966021570439</v>
      </c>
      <c r="R275" s="99">
        <v>3.1747519897547116</v>
      </c>
      <c r="S275" s="99">
        <v>3.1213093883454848</v>
      </c>
      <c r="T275" s="99">
        <v>3.0938447974795142</v>
      </c>
      <c r="U275" s="99">
        <v>3.2127935144692721</v>
      </c>
      <c r="V275" s="99">
        <v>3.0875566597245836</v>
      </c>
      <c r="W275" s="99">
        <v>3.2224837815643057</v>
      </c>
      <c r="DA275" s="63" t="s">
        <v>2765</v>
      </c>
    </row>
    <row r="276" spans="1:105" ht="12" customHeight="1" x14ac:dyDescent="0.25">
      <c r="A276" s="109" t="s">
        <v>120</v>
      </c>
      <c r="B276" s="110">
        <v>2.4567505568900878</v>
      </c>
      <c r="C276" s="110">
        <v>2.4368542133737496</v>
      </c>
      <c r="D276" s="110">
        <v>2.3880777225089869</v>
      </c>
      <c r="E276" s="110">
        <v>2.5871667062134271</v>
      </c>
      <c r="F276" s="110">
        <v>2.6010486530012091</v>
      </c>
      <c r="G276" s="110">
        <v>2.7055781209836649</v>
      </c>
      <c r="H276" s="110">
        <v>2.6031188259460127</v>
      </c>
      <c r="I276" s="110">
        <v>2.5441736702540894</v>
      </c>
      <c r="J276" s="110">
        <v>2.2242840679470541</v>
      </c>
      <c r="K276" s="110">
        <v>2.3004449782197969</v>
      </c>
      <c r="L276" s="110">
        <v>2.2924864582766595</v>
      </c>
      <c r="M276" s="110">
        <v>2.1554677929579107</v>
      </c>
      <c r="N276" s="110">
        <v>2.2637494903120299</v>
      </c>
      <c r="O276" s="110">
        <v>2.2771492585332638</v>
      </c>
      <c r="P276" s="110">
        <v>2.2996526193088562</v>
      </c>
      <c r="Q276" s="110">
        <v>2.4098935668715038</v>
      </c>
      <c r="R276" s="110">
        <v>2.3882077862053674</v>
      </c>
      <c r="S276" s="110">
        <v>2.3828422958960398</v>
      </c>
      <c r="T276" s="110">
        <v>2.371097068536308</v>
      </c>
      <c r="U276" s="110">
        <v>2.3250653787496107</v>
      </c>
      <c r="V276" s="110">
        <v>2.4332456029363332</v>
      </c>
      <c r="W276" s="110">
        <v>2.3765330512845741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93.631329570378981</v>
      </c>
      <c r="C278" s="118">
        <f t="shared" si="124"/>
        <v>102.07698308788841</v>
      </c>
      <c r="D278" s="118">
        <f t="shared" si="124"/>
        <v>99.792482401008598</v>
      </c>
      <c r="E278" s="118">
        <f t="shared" si="124"/>
        <v>84.405391953360663</v>
      </c>
      <c r="F278" s="118">
        <f t="shared" si="124"/>
        <v>98.358331007515105</v>
      </c>
      <c r="G278" s="118">
        <f t="shared" si="124"/>
        <v>85.818895998184871</v>
      </c>
      <c r="H278" s="118">
        <f t="shared" si="124"/>
        <v>86.502789695902919</v>
      </c>
      <c r="I278" s="118">
        <f t="shared" si="124"/>
        <v>70.277475489932812</v>
      </c>
      <c r="J278" s="118">
        <f t="shared" si="124"/>
        <v>88.751061492712324</v>
      </c>
      <c r="K278" s="118">
        <f t="shared" si="124"/>
        <v>140.57204811012454</v>
      </c>
      <c r="L278" s="118">
        <f t="shared" si="124"/>
        <v>87.286187518820242</v>
      </c>
      <c r="M278" s="118">
        <f t="shared" si="124"/>
        <v>78.601509642086427</v>
      </c>
      <c r="N278" s="118">
        <f t="shared" si="124"/>
        <v>86.051995284764317</v>
      </c>
      <c r="O278" s="118">
        <f t="shared" si="124"/>
        <v>105.7575057612618</v>
      </c>
      <c r="P278" s="118">
        <f t="shared" si="124"/>
        <v>79.789390681522804</v>
      </c>
      <c r="Q278" s="118">
        <f t="shared" si="124"/>
        <v>85.967899691405748</v>
      </c>
      <c r="R278" s="118">
        <f t="shared" ref="R278:V278" si="125">R279+R282+R284+R294</f>
        <v>91.094632994846222</v>
      </c>
      <c r="S278" s="118">
        <f t="shared" si="125"/>
        <v>96.268986298995102</v>
      </c>
      <c r="T278" s="118">
        <f t="shared" si="125"/>
        <v>93.549580404169106</v>
      </c>
      <c r="U278" s="118">
        <f t="shared" si="125"/>
        <v>84.840184885173656</v>
      </c>
      <c r="V278" s="118">
        <f t="shared" si="125"/>
        <v>83.92709776249437</v>
      </c>
      <c r="W278" s="118">
        <f t="shared" ref="W278" si="126">W279+W282+W284+W294</f>
        <v>104.53655262110932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81.73875461241812</v>
      </c>
      <c r="C279" s="123">
        <f t="shared" si="127"/>
        <v>90.644598572077328</v>
      </c>
      <c r="D279" s="123">
        <f t="shared" si="127"/>
        <v>88.288547179409491</v>
      </c>
      <c r="E279" s="123">
        <f t="shared" si="127"/>
        <v>72.545711497659212</v>
      </c>
      <c r="F279" s="123">
        <f t="shared" si="127"/>
        <v>86.041888685134239</v>
      </c>
      <c r="G279" s="123">
        <f t="shared" si="127"/>
        <v>72.986826973390833</v>
      </c>
      <c r="H279" s="123">
        <f t="shared" si="127"/>
        <v>73.099113530152323</v>
      </c>
      <c r="I279" s="123">
        <f t="shared" si="127"/>
        <v>56.783874194674191</v>
      </c>
      <c r="J279" s="123">
        <f t="shared" si="127"/>
        <v>76.01345899995269</v>
      </c>
      <c r="K279" s="123">
        <f t="shared" si="127"/>
        <v>126.9991043662318</v>
      </c>
      <c r="L279" s="123">
        <f t="shared" si="127"/>
        <v>73.899008199459033</v>
      </c>
      <c r="M279" s="123">
        <f t="shared" si="127"/>
        <v>65.479937747794224</v>
      </c>
      <c r="N279" s="123">
        <f t="shared" si="127"/>
        <v>72.265381501394103</v>
      </c>
      <c r="O279" s="123">
        <f t="shared" si="127"/>
        <v>91.904455206985901</v>
      </c>
      <c r="P279" s="123">
        <f t="shared" si="127"/>
        <v>65.452208773084166</v>
      </c>
      <c r="Q279" s="123">
        <f t="shared" si="127"/>
        <v>71.548123588147178</v>
      </c>
      <c r="R279" s="123">
        <f t="shared" ref="R279:V279" si="128">SUM(R280:R281)</f>
        <v>76.460012139306116</v>
      </c>
      <c r="S279" s="123">
        <f t="shared" si="128"/>
        <v>81.656610148248689</v>
      </c>
      <c r="T279" s="123">
        <f t="shared" si="128"/>
        <v>78.895547063827991</v>
      </c>
      <c r="U279" s="123">
        <f t="shared" si="128"/>
        <v>70.096996094647452</v>
      </c>
      <c r="V279" s="123">
        <f t="shared" si="128"/>
        <v>69.733282289729885</v>
      </c>
      <c r="W279" s="123">
        <f t="shared" ref="W279" si="129">SUM(W280:W281)</f>
        <v>90.256189280290187</v>
      </c>
      <c r="DA279" s="130" t="s">
        <v>2916</v>
      </c>
    </row>
    <row r="280" spans="1:105" ht="12" customHeight="1" x14ac:dyDescent="0.25">
      <c r="A280" s="97" t="s">
        <v>51</v>
      </c>
      <c r="B280" s="99">
        <v>80.945873531440853</v>
      </c>
      <c r="C280" s="99">
        <v>89.784603586735159</v>
      </c>
      <c r="D280" s="99">
        <v>87.471349059947897</v>
      </c>
      <c r="E280" s="99">
        <v>71.88574194282414</v>
      </c>
      <c r="F280" s="99">
        <v>85.259679734229195</v>
      </c>
      <c r="G280" s="99">
        <v>72.333897982037797</v>
      </c>
      <c r="H280" s="99">
        <v>72.459859718758892</v>
      </c>
      <c r="I280" s="99">
        <v>56.294228705337666</v>
      </c>
      <c r="J280" s="99">
        <v>75.357600876346993</v>
      </c>
      <c r="K280" s="99">
        <v>125.91651198989784</v>
      </c>
      <c r="L280" s="99">
        <v>73.277860593613866</v>
      </c>
      <c r="M280" s="99">
        <v>64.937056190743945</v>
      </c>
      <c r="N280" s="99">
        <v>71.671560717973421</v>
      </c>
      <c r="O280" s="99">
        <v>91.156371078328107</v>
      </c>
      <c r="P280" s="99">
        <v>64.923850662914191</v>
      </c>
      <c r="Q280" s="99">
        <v>70.975444883325707</v>
      </c>
      <c r="R280" s="99">
        <v>75.850962826913033</v>
      </c>
      <c r="S280" s="99">
        <v>81.010430328959131</v>
      </c>
      <c r="T280" s="99">
        <v>78.273055151108139</v>
      </c>
      <c r="U280" s="99">
        <v>69.544436274878237</v>
      </c>
      <c r="V280" s="99">
        <v>69.192472855575019</v>
      </c>
      <c r="W280" s="99">
        <v>89.550528472993889</v>
      </c>
      <c r="DA280" s="63" t="s">
        <v>2917</v>
      </c>
    </row>
    <row r="281" spans="1:105" ht="12" customHeight="1" x14ac:dyDescent="0.25">
      <c r="A281" s="97" t="s">
        <v>53</v>
      </c>
      <c r="B281" s="99">
        <v>0.79288108097726873</v>
      </c>
      <c r="C281" s="99">
        <v>0.85999498534216701</v>
      </c>
      <c r="D281" s="99">
        <v>0.81719811946158716</v>
      </c>
      <c r="E281" s="99">
        <v>0.65996955483506869</v>
      </c>
      <c r="F281" s="99">
        <v>0.78220895090504761</v>
      </c>
      <c r="G281" s="99">
        <v>0.65292899135304228</v>
      </c>
      <c r="H281" s="99">
        <v>0.6392538113934344</v>
      </c>
      <c r="I281" s="99">
        <v>0.48964548933652308</v>
      </c>
      <c r="J281" s="99">
        <v>0.65585812360569862</v>
      </c>
      <c r="K281" s="99">
        <v>1.0825923763339587</v>
      </c>
      <c r="L281" s="99">
        <v>0.62114760584516215</v>
      </c>
      <c r="M281" s="99">
        <v>0.54288155705027419</v>
      </c>
      <c r="N281" s="99">
        <v>0.59382078342068523</v>
      </c>
      <c r="O281" s="99">
        <v>0.74808412865779006</v>
      </c>
      <c r="P281" s="99">
        <v>0.52835811016997536</v>
      </c>
      <c r="Q281" s="99">
        <v>0.57267870482146421</v>
      </c>
      <c r="R281" s="99">
        <v>0.60904931239307714</v>
      </c>
      <c r="S281" s="99">
        <v>0.64617981928955759</v>
      </c>
      <c r="T281" s="99">
        <v>0.6224919127198576</v>
      </c>
      <c r="U281" s="99">
        <v>0.55255981976921864</v>
      </c>
      <c r="V281" s="99">
        <v>0.54080943415486227</v>
      </c>
      <c r="W281" s="99">
        <v>0.70566080729630165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3.1056074508665602E-2</v>
      </c>
      <c r="C282" s="123">
        <f t="shared" si="130"/>
        <v>4.1247718987486658E-2</v>
      </c>
      <c r="D282" s="123">
        <f t="shared" si="130"/>
        <v>5.603650171523375E-2</v>
      </c>
      <c r="E282" s="123">
        <f t="shared" si="130"/>
        <v>0.16614569383782371</v>
      </c>
      <c r="F282" s="123">
        <f t="shared" si="130"/>
        <v>7.0295117341788338E-2</v>
      </c>
      <c r="G282" s="123">
        <f t="shared" si="130"/>
        <v>7.3928586388145201E-2</v>
      </c>
      <c r="H282" s="123">
        <f t="shared" si="130"/>
        <v>0.139153710240602</v>
      </c>
      <c r="I282" s="123">
        <f t="shared" si="130"/>
        <v>7.2534872821482382E-2</v>
      </c>
      <c r="J282" s="123">
        <f t="shared" si="130"/>
        <v>0.10962260184323433</v>
      </c>
      <c r="K282" s="123">
        <f t="shared" si="130"/>
        <v>0.16330440001957894</v>
      </c>
      <c r="L282" s="123">
        <f t="shared" si="130"/>
        <v>0.29179027679489283</v>
      </c>
      <c r="M282" s="123">
        <f t="shared" si="130"/>
        <v>0.27340251064810039</v>
      </c>
      <c r="N282" s="123">
        <f t="shared" si="130"/>
        <v>0.3342514865842241</v>
      </c>
      <c r="O282" s="123">
        <f t="shared" si="130"/>
        <v>0.36221929652105983</v>
      </c>
      <c r="P282" s="123">
        <f t="shared" si="130"/>
        <v>0.30283394033962163</v>
      </c>
      <c r="Q282" s="123">
        <f t="shared" si="130"/>
        <v>0.44669963097393744</v>
      </c>
      <c r="R282" s="123">
        <f t="shared" si="130"/>
        <v>0.35650004680086139</v>
      </c>
      <c r="S282" s="123">
        <f t="shared" si="130"/>
        <v>0.29696341709501056</v>
      </c>
      <c r="T282" s="123">
        <f t="shared" si="130"/>
        <v>0.25410357507272907</v>
      </c>
      <c r="U282" s="123">
        <f t="shared" si="130"/>
        <v>0.21380413052134173</v>
      </c>
      <c r="V282" s="123">
        <f t="shared" si="130"/>
        <v>0.27478366337027721</v>
      </c>
      <c r="W282" s="123">
        <f t="shared" si="130"/>
        <v>0.20682055041224981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3.1056074508665602E-2</v>
      </c>
      <c r="C283" s="99">
        <f>RES_hhdet_tess!C8</f>
        <v>4.1247718987486658E-2</v>
      </c>
      <c r="D283" s="99">
        <f>RES_hhdet_tess!D8</f>
        <v>5.603650171523375E-2</v>
      </c>
      <c r="E283" s="99">
        <f>RES_hhdet_tess!E8</f>
        <v>0.16614569383782371</v>
      </c>
      <c r="F283" s="99">
        <f>RES_hhdet_tess!F8</f>
        <v>7.0295117341788338E-2</v>
      </c>
      <c r="G283" s="99">
        <f>RES_hhdet_tess!G8</f>
        <v>7.3928586388145201E-2</v>
      </c>
      <c r="H283" s="99">
        <f>RES_hhdet_tess!H8</f>
        <v>0.139153710240602</v>
      </c>
      <c r="I283" s="99">
        <f>RES_hhdet_tess!I8</f>
        <v>7.2534872821482382E-2</v>
      </c>
      <c r="J283" s="99">
        <f>RES_hhdet_tess!J8</f>
        <v>0.10962260184323433</v>
      </c>
      <c r="K283" s="99">
        <f>RES_hhdet_tess!K8</f>
        <v>0.16330440001957894</v>
      </c>
      <c r="L283" s="99">
        <f>RES_hhdet_tess!L8</f>
        <v>0.29179027679489283</v>
      </c>
      <c r="M283" s="99">
        <f>RES_hhdet_tess!M8</f>
        <v>0.27340251064810039</v>
      </c>
      <c r="N283" s="99">
        <f>RES_hhdet_tess!N8</f>
        <v>0.3342514865842241</v>
      </c>
      <c r="O283" s="99">
        <f>RES_hhdet_tess!O8</f>
        <v>0.36221929652105983</v>
      </c>
      <c r="P283" s="99">
        <f>RES_hhdet_tess!P8</f>
        <v>0.30283394033962163</v>
      </c>
      <c r="Q283" s="99">
        <f>RES_hhdet_tess!Q8</f>
        <v>0.44669963097393744</v>
      </c>
      <c r="R283" s="99">
        <f>RES_hhdet_tess!R8</f>
        <v>0.35650004680086139</v>
      </c>
      <c r="S283" s="99">
        <f>RES_hhdet_tess!S8</f>
        <v>0.29696341709501056</v>
      </c>
      <c r="T283" s="99">
        <f>RES_hhdet_tess!T8</f>
        <v>0.25410357507272907</v>
      </c>
      <c r="U283" s="99">
        <f>RES_hhdet_tess!U8</f>
        <v>0.21380413052134173</v>
      </c>
      <c r="V283" s="99">
        <f>RES_hhdet_tess!V8</f>
        <v>0.27478366337027721</v>
      </c>
      <c r="W283" s="99">
        <f>RES_hhdet_tess!W8</f>
        <v>0.20682055041224981</v>
      </c>
      <c r="DA283" s="63" t="s">
        <v>2920</v>
      </c>
    </row>
    <row r="284" spans="1:105" ht="12" customHeight="1" x14ac:dyDescent="0.25">
      <c r="A284" s="121" t="s">
        <v>55</v>
      </c>
      <c r="B284" s="123">
        <v>10.009346405087312</v>
      </c>
      <c r="C284" s="123">
        <v>9.5505994948232846</v>
      </c>
      <c r="D284" s="123">
        <v>9.6408359447390186</v>
      </c>
      <c r="E284" s="123">
        <v>9.7306207844677104</v>
      </c>
      <c r="F284" s="123">
        <v>10.265381740365024</v>
      </c>
      <c r="G284" s="123">
        <v>10.693648399061798</v>
      </c>
      <c r="H284" s="123">
        <v>11.257074544810225</v>
      </c>
      <c r="I284" s="123">
        <v>11.450557058185352</v>
      </c>
      <c r="J284" s="123">
        <v>10.905685761689003</v>
      </c>
      <c r="K284" s="123">
        <v>11.620603148363861</v>
      </c>
      <c r="L284" s="123">
        <v>11.315401662658065</v>
      </c>
      <c r="M284" s="123">
        <v>11.164959379453361</v>
      </c>
      <c r="N284" s="123">
        <v>11.687233084345353</v>
      </c>
      <c r="O284" s="123">
        <v>11.710367929797643</v>
      </c>
      <c r="P284" s="123">
        <v>12.220812304822209</v>
      </c>
      <c r="Q284" s="123">
        <v>12.074311213386753</v>
      </c>
      <c r="R284" s="123">
        <v>12.372457116639477</v>
      </c>
      <c r="S284" s="123">
        <v>12.403041104915042</v>
      </c>
      <c r="T284" s="123">
        <v>12.487090985786192</v>
      </c>
      <c r="U284" s="123">
        <v>12.635831982986204</v>
      </c>
      <c r="V284" s="123">
        <v>11.939844669903863</v>
      </c>
      <c r="W284" s="123">
        <v>12.085327128556065</v>
      </c>
      <c r="DA284" s="130" t="s">
        <v>2921</v>
      </c>
    </row>
    <row r="285" spans="1:105" ht="12" customHeight="1" x14ac:dyDescent="0.25">
      <c r="A285" s="97" t="s">
        <v>143</v>
      </c>
      <c r="B285" s="99">
        <v>9.4387723443745717</v>
      </c>
      <c r="C285" s="99">
        <v>9.8975779990146684</v>
      </c>
      <c r="D285" s="99">
        <v>10.233149654163709</v>
      </c>
      <c r="E285" s="99">
        <v>7.8946491576124789</v>
      </c>
      <c r="F285" s="99">
        <v>11.42383235745131</v>
      </c>
      <c r="G285" s="99">
        <v>10.067302758634394</v>
      </c>
      <c r="H285" s="99">
        <v>10.972678616290334</v>
      </c>
      <c r="I285" s="99">
        <v>8.8790018873005927</v>
      </c>
      <c r="J285" s="99">
        <v>11.862556288599947</v>
      </c>
      <c r="K285" s="99">
        <v>21.897995020858406</v>
      </c>
      <c r="L285" s="99">
        <v>11.237648355114395</v>
      </c>
      <c r="M285" s="99">
        <v>11.281968679386617</v>
      </c>
      <c r="N285" s="99">
        <v>11.684349622802348</v>
      </c>
      <c r="O285" s="99">
        <v>11.898209358083331</v>
      </c>
      <c r="P285" s="99">
        <v>12.047483208769028</v>
      </c>
      <c r="Q285" s="99">
        <v>12.060495717411948</v>
      </c>
      <c r="R285" s="99">
        <v>12.197053529532022</v>
      </c>
      <c r="S285" s="99">
        <v>12.375509138010052</v>
      </c>
      <c r="T285" s="99">
        <v>12.300729841209746</v>
      </c>
      <c r="U285" s="99">
        <v>12.254276746871124</v>
      </c>
      <c r="V285" s="99">
        <v>11.976064198331326</v>
      </c>
      <c r="W285" s="99">
        <v>11.986993641845348</v>
      </c>
      <c r="DA285" s="63" t="s">
        <v>2922</v>
      </c>
    </row>
    <row r="286" spans="1:105" ht="12" customHeight="1" x14ac:dyDescent="0.25">
      <c r="A286" s="97" t="s">
        <v>124</v>
      </c>
      <c r="B286" s="99">
        <v>9.8729703570685192</v>
      </c>
      <c r="C286" s="99">
        <v>9.5359675717125736</v>
      </c>
      <c r="D286" s="99">
        <v>9.593080557888424</v>
      </c>
      <c r="E286" s="99">
        <v>9.4884350223368141</v>
      </c>
      <c r="F286" s="99">
        <v>10.230327213493089</v>
      </c>
      <c r="G286" s="99">
        <v>10.628678640707099</v>
      </c>
      <c r="H286" s="99">
        <v>11.410577921965023</v>
      </c>
      <c r="I286" s="99">
        <v>11.490146420532628</v>
      </c>
      <c r="J286" s="99">
        <v>10.771492110592915</v>
      </c>
      <c r="K286" s="99">
        <v>11.693422548595571</v>
      </c>
      <c r="L286" s="99">
        <v>11.559495444541177</v>
      </c>
      <c r="M286" s="99">
        <v>11.466282634670753</v>
      </c>
      <c r="N286" s="99">
        <v>11.579534829932017</v>
      </c>
      <c r="O286" s="99">
        <v>11.560141653408982</v>
      </c>
      <c r="P286" s="99">
        <v>12.610021421020669</v>
      </c>
      <c r="Q286" s="99">
        <v>11.633999209066451</v>
      </c>
      <c r="R286" s="99">
        <v>12.837443296332962</v>
      </c>
      <c r="S286" s="99">
        <v>12.484785181628808</v>
      </c>
      <c r="T286" s="99">
        <v>12.124825544059002</v>
      </c>
      <c r="U286" s="99">
        <v>12.609807089777027</v>
      </c>
      <c r="V286" s="99">
        <v>11.852740245288373</v>
      </c>
      <c r="W286" s="99">
        <v>12.280089804290482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10.23024356970919</v>
      </c>
      <c r="G287" s="99">
        <v>10.632004235500959</v>
      </c>
      <c r="H287" s="99">
        <v>11.41897921301954</v>
      </c>
      <c r="I287" s="99">
        <v>11.507889839949208</v>
      </c>
      <c r="J287" s="99">
        <v>10.799400681193189</v>
      </c>
      <c r="K287" s="99">
        <v>11.70905986883187</v>
      </c>
      <c r="L287" s="99">
        <v>11.557564361760933</v>
      </c>
      <c r="M287" s="99">
        <v>11.457872706377019</v>
      </c>
      <c r="N287" s="99">
        <v>11.580360063432606</v>
      </c>
      <c r="O287" s="99">
        <v>11.545717215049736</v>
      </c>
      <c r="P287" s="99">
        <v>12.599945725224011</v>
      </c>
      <c r="Q287" s="99">
        <v>11.608752748038066</v>
      </c>
      <c r="R287" s="99">
        <v>12.820342994386539</v>
      </c>
      <c r="S287" s="99">
        <v>12.46144480967636</v>
      </c>
      <c r="T287" s="99">
        <v>12.125151937382094</v>
      </c>
      <c r="U287" s="99">
        <v>12.601078346779996</v>
      </c>
      <c r="V287" s="99">
        <v>11.911242656075981</v>
      </c>
      <c r="W287" s="99">
        <v>12.357929183017973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4.2349707353351</v>
      </c>
      <c r="G288" s="102">
        <v>4.4928603108092613</v>
      </c>
      <c r="H288" s="102">
        <v>4.8953562946810747</v>
      </c>
      <c r="I288" s="102">
        <v>5.2060669990818891</v>
      </c>
      <c r="J288" s="102">
        <v>4.3597116343778755</v>
      </c>
      <c r="K288" s="102">
        <v>4.8490628994324512</v>
      </c>
      <c r="L288" s="102">
        <v>4.8155528169675845</v>
      </c>
      <c r="M288" s="102">
        <v>4.6500210750179409</v>
      </c>
      <c r="N288" s="102">
        <v>4.7987026758233071</v>
      </c>
      <c r="O288" s="102">
        <v>4.0512366910180617</v>
      </c>
      <c r="P288" s="102">
        <v>4.1964709950045469</v>
      </c>
      <c r="Q288" s="102">
        <v>4.1632738809760115</v>
      </c>
      <c r="R288" s="102">
        <v>5.5348545651898826</v>
      </c>
      <c r="S288" s="102">
        <v>5.6534213355149943</v>
      </c>
      <c r="T288" s="102">
        <v>5.1834285880550466</v>
      </c>
      <c r="U288" s="102">
        <v>5.4778847041079963</v>
      </c>
      <c r="V288" s="102">
        <v>4.522021688312214</v>
      </c>
      <c r="W288" s="102">
        <v>5.0206527472648537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5.995272834374088</v>
      </c>
      <c r="G289" s="105">
        <v>6.1391439246917008</v>
      </c>
      <c r="H289" s="105">
        <v>6.5236229183384662</v>
      </c>
      <c r="I289" s="105">
        <v>6.3018228408673211</v>
      </c>
      <c r="J289" s="105">
        <v>6.4396890468153147</v>
      </c>
      <c r="K289" s="105">
        <v>6.8599969693994165</v>
      </c>
      <c r="L289" s="105">
        <v>6.7420115447933489</v>
      </c>
      <c r="M289" s="105">
        <v>6.8078516313590756</v>
      </c>
      <c r="N289" s="105">
        <v>6.7816573876092949</v>
      </c>
      <c r="O289" s="105">
        <v>7.4944805240316716</v>
      </c>
      <c r="P289" s="105">
        <v>8.4034747302194646</v>
      </c>
      <c r="Q289" s="105">
        <v>7.4454788670620529</v>
      </c>
      <c r="R289" s="105">
        <v>7.2854884291966568</v>
      </c>
      <c r="S289" s="105">
        <v>6.8080234741613648</v>
      </c>
      <c r="T289" s="105">
        <v>6.941723349327046</v>
      </c>
      <c r="U289" s="105">
        <v>7.1231936426720015</v>
      </c>
      <c r="V289" s="105">
        <v>7.3892209677637659</v>
      </c>
      <c r="W289" s="105">
        <v>7.3372764357531199</v>
      </c>
      <c r="DA289" s="132" t="s">
        <v>2926</v>
      </c>
    </row>
    <row r="290" spans="1:105" ht="12" customHeight="1" x14ac:dyDescent="0.25">
      <c r="A290" s="106" t="s">
        <v>122</v>
      </c>
      <c r="B290" s="102">
        <v>10.024154374509397</v>
      </c>
      <c r="C290" s="102">
        <v>9.5496125148770972</v>
      </c>
      <c r="D290" s="102">
        <v>9.6407977279492432</v>
      </c>
      <c r="E290" s="102">
        <v>9.7678132840218552</v>
      </c>
      <c r="F290" s="102">
        <v>10.259932131674223</v>
      </c>
      <c r="G290" s="102">
        <v>10.71192154547338</v>
      </c>
      <c r="H290" s="102">
        <v>11.230869500076057</v>
      </c>
      <c r="I290" s="102">
        <v>11.479309419695046</v>
      </c>
      <c r="J290" s="102">
        <v>10.914106627989312</v>
      </c>
      <c r="K290" s="102">
        <v>11.464596037067183</v>
      </c>
      <c r="L290" s="102">
        <v>11.286644294923516</v>
      </c>
      <c r="M290" s="102">
        <v>11.127886022388111</v>
      </c>
      <c r="N290" s="102">
        <v>11.70010638114104</v>
      </c>
      <c r="O290" s="102">
        <v>11.723560948814958</v>
      </c>
      <c r="P290" s="102">
        <v>12.178739844849776</v>
      </c>
      <c r="Q290" s="102">
        <v>12.123900814398654</v>
      </c>
      <c r="R290" s="102">
        <v>12.315604778283909</v>
      </c>
      <c r="S290" s="102">
        <v>12.390005375028954</v>
      </c>
      <c r="T290" s="102">
        <v>12.533495138704234</v>
      </c>
      <c r="U290" s="102">
        <v>12.653709585260598</v>
      </c>
      <c r="V290" s="102">
        <v>11.948631960642079</v>
      </c>
      <c r="W290" s="102">
        <v>12.071388429278691</v>
      </c>
      <c r="DA290" s="131" t="s">
        <v>2927</v>
      </c>
    </row>
    <row r="291" spans="1:105" ht="12" customHeight="1" x14ac:dyDescent="0.25">
      <c r="A291" s="107" t="s">
        <v>121</v>
      </c>
      <c r="B291" s="105">
        <v>10.024154374509395</v>
      </c>
      <c r="C291" s="105">
        <v>9.5496793766851962</v>
      </c>
      <c r="D291" s="105">
        <v>9.6412313039147062</v>
      </c>
      <c r="E291" s="105">
        <v>9.7704517799310011</v>
      </c>
      <c r="F291" s="105">
        <v>10.261145170230552</v>
      </c>
      <c r="G291" s="105">
        <v>10.71098445373234</v>
      </c>
      <c r="H291" s="105">
        <v>11.228003318669099</v>
      </c>
      <c r="I291" s="105">
        <v>11.458382692129604</v>
      </c>
      <c r="J291" s="105">
        <v>10.897695283594226</v>
      </c>
      <c r="K291" s="105">
        <v>11.447873057125515</v>
      </c>
      <c r="L291" s="105">
        <v>11.272505365358452</v>
      </c>
      <c r="M291" s="105">
        <v>11.117412457105448</v>
      </c>
      <c r="N291" s="105">
        <v>11.690243927963312</v>
      </c>
      <c r="O291" s="105">
        <v>11.721465402725462</v>
      </c>
      <c r="P291" s="105">
        <v>12.185728520623588</v>
      </c>
      <c r="Q291" s="105">
        <v>12.144748167336092</v>
      </c>
      <c r="R291" s="105">
        <v>12.337428515507803</v>
      </c>
      <c r="S291" s="105">
        <v>12.412105424077209</v>
      </c>
      <c r="T291" s="105">
        <v>12.548716252026063</v>
      </c>
      <c r="U291" s="105">
        <v>12.657552916023208</v>
      </c>
      <c r="V291" s="105">
        <v>11.94290125527743</v>
      </c>
      <c r="W291" s="105">
        <v>12.067859523163801</v>
      </c>
      <c r="DA291" s="132" t="s">
        <v>2928</v>
      </c>
    </row>
    <row r="292" spans="1:105" ht="12" customHeight="1" x14ac:dyDescent="0.25">
      <c r="A292" s="108" t="s">
        <v>53</v>
      </c>
      <c r="B292" s="99">
        <v>4.3445329260752894</v>
      </c>
      <c r="C292" s="99">
        <v>4.0425851074279819</v>
      </c>
      <c r="D292" s="99">
        <v>4.1745255322004899</v>
      </c>
      <c r="E292" s="99">
        <v>4.3032649417494007</v>
      </c>
      <c r="F292" s="99">
        <v>4.2477648249334097</v>
      </c>
      <c r="G292" s="99">
        <v>4.5270798317557883</v>
      </c>
      <c r="H292" s="99">
        <v>4.8149372484303745</v>
      </c>
      <c r="I292" s="99">
        <v>5.1864883783224043</v>
      </c>
      <c r="J292" s="99">
        <v>4.4024026878728684</v>
      </c>
      <c r="K292" s="99">
        <v>4.746858917641795</v>
      </c>
      <c r="L292" s="99">
        <v>4.6990080035695954</v>
      </c>
      <c r="M292" s="99">
        <v>4.5126651108355205</v>
      </c>
      <c r="N292" s="99">
        <v>4.8473438648771365</v>
      </c>
      <c r="O292" s="99">
        <v>4.1168278054492937</v>
      </c>
      <c r="P292" s="99">
        <v>4.0613950620266142</v>
      </c>
      <c r="Q292" s="99">
        <v>4.3639525483678172</v>
      </c>
      <c r="R292" s="99">
        <v>5.3283788603392575</v>
      </c>
      <c r="S292" s="99">
        <v>5.6362703130213285</v>
      </c>
      <c r="T292" s="99">
        <v>5.3745557450808148</v>
      </c>
      <c r="U292" s="99">
        <v>5.5077490910296598</v>
      </c>
      <c r="V292" s="99">
        <v>4.5412437813158455</v>
      </c>
      <c r="W292" s="99">
        <v>4.9099455901833506</v>
      </c>
      <c r="DA292" s="63" t="s">
        <v>2929</v>
      </c>
    </row>
    <row r="293" spans="1:105" ht="12" customHeight="1" x14ac:dyDescent="0.25">
      <c r="A293" s="108" t="s">
        <v>52</v>
      </c>
      <c r="B293" s="99">
        <v>5.6796214484341032</v>
      </c>
      <c r="C293" s="99">
        <v>5.507094269257216</v>
      </c>
      <c r="D293" s="99">
        <v>5.4667057717142171</v>
      </c>
      <c r="E293" s="99">
        <v>5.4671868381816022</v>
      </c>
      <c r="F293" s="99">
        <v>6.0133803452971408</v>
      </c>
      <c r="G293" s="99">
        <v>6.1839046219765512</v>
      </c>
      <c r="H293" s="99">
        <v>6.4130660702387248</v>
      </c>
      <c r="I293" s="99">
        <v>6.2718943138072039</v>
      </c>
      <c r="J293" s="99">
        <v>6.4952925957213541</v>
      </c>
      <c r="K293" s="99">
        <v>6.7010141394837213</v>
      </c>
      <c r="L293" s="99">
        <v>6.5734973617888564</v>
      </c>
      <c r="M293" s="99">
        <v>6.6047473462699298</v>
      </c>
      <c r="N293" s="99">
        <v>6.8429000630861756</v>
      </c>
      <c r="O293" s="99">
        <v>7.6046375972761657</v>
      </c>
      <c r="P293" s="99">
        <v>8.1243334585969738</v>
      </c>
      <c r="Q293" s="99">
        <v>7.780795618968277</v>
      </c>
      <c r="R293" s="99">
        <v>7.0090496551685462</v>
      </c>
      <c r="S293" s="99">
        <v>6.7758351110558799</v>
      </c>
      <c r="T293" s="99">
        <v>7.1741605069452472</v>
      </c>
      <c r="U293" s="99">
        <v>7.1498038249935485</v>
      </c>
      <c r="V293" s="99">
        <v>7.4016574739615848</v>
      </c>
      <c r="W293" s="99">
        <v>7.1579139329804491</v>
      </c>
      <c r="DA293" s="63" t="s">
        <v>2930</v>
      </c>
    </row>
    <row r="294" spans="1:105" ht="12" customHeight="1" x14ac:dyDescent="0.25">
      <c r="A294" s="121" t="s">
        <v>54</v>
      </c>
      <c r="B294" s="123">
        <v>1.8521724783648752</v>
      </c>
      <c r="C294" s="123">
        <v>1.8405373020003017</v>
      </c>
      <c r="D294" s="123">
        <v>1.8070627751448427</v>
      </c>
      <c r="E294" s="123">
        <v>1.9629139773959101</v>
      </c>
      <c r="F294" s="123">
        <v>1.9807654646740507</v>
      </c>
      <c r="G294" s="123">
        <v>2.0644920393440955</v>
      </c>
      <c r="H294" s="123">
        <v>2.007447910699772</v>
      </c>
      <c r="I294" s="123">
        <v>1.9705093642517812</v>
      </c>
      <c r="J294" s="123">
        <v>1.7222941292274099</v>
      </c>
      <c r="K294" s="123">
        <v>1.7890361955092724</v>
      </c>
      <c r="L294" s="123">
        <v>1.779987379908244</v>
      </c>
      <c r="M294" s="123">
        <v>1.6832100041907436</v>
      </c>
      <c r="N294" s="123">
        <v>1.7651292124406379</v>
      </c>
      <c r="O294" s="123">
        <v>1.7804633279571931</v>
      </c>
      <c r="P294" s="123">
        <v>1.8135356632768118</v>
      </c>
      <c r="Q294" s="123">
        <v>1.8987652588978754</v>
      </c>
      <c r="R294" s="123">
        <v>1.9056636920997647</v>
      </c>
      <c r="S294" s="123">
        <v>1.9123716287363541</v>
      </c>
      <c r="T294" s="123">
        <v>1.9128387794821811</v>
      </c>
      <c r="U294" s="123">
        <v>1.8935526770186679</v>
      </c>
      <c r="V294" s="123">
        <v>1.9791871394903469</v>
      </c>
      <c r="W294" s="123">
        <v>1.9882156618508333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1.8569321404145489</v>
      </c>
      <c r="C296" s="99">
        <v>1.7998946940729086</v>
      </c>
      <c r="D296" s="99">
        <v>1.7908313203444539</v>
      </c>
      <c r="E296" s="99">
        <v>1.994971486565785</v>
      </c>
      <c r="F296" s="99">
        <v>1.9865124190268793</v>
      </c>
      <c r="G296" s="99">
        <v>1.9546852842073748</v>
      </c>
      <c r="H296" s="99">
        <v>2.0351651162345572</v>
      </c>
      <c r="I296" s="99">
        <v>2.0030337968529484</v>
      </c>
      <c r="J296" s="99">
        <v>1.6995335934249765</v>
      </c>
      <c r="K296" s="99">
        <v>1.8247258552249295</v>
      </c>
      <c r="L296" s="99">
        <v>1.7516597825418165</v>
      </c>
      <c r="M296" s="99">
        <v>1.7447411170493854</v>
      </c>
      <c r="N296" s="99">
        <v>1.7611527733401675</v>
      </c>
      <c r="O296" s="99">
        <v>1.7439637387580629</v>
      </c>
      <c r="P296" s="99">
        <v>1.9001517831328467</v>
      </c>
      <c r="Q296" s="99">
        <v>1.82769745564256</v>
      </c>
      <c r="R296" s="99">
        <v>1.954346561237672</v>
      </c>
      <c r="S296" s="99">
        <v>1.9219347737689167</v>
      </c>
      <c r="T296" s="99">
        <v>1.9054309524087201</v>
      </c>
      <c r="U296" s="99">
        <v>1.9791164068947944</v>
      </c>
      <c r="V296" s="99">
        <v>1.9023462504887365</v>
      </c>
      <c r="W296" s="99">
        <v>1.9885689309940058</v>
      </c>
      <c r="DA296" s="63" t="s">
        <v>2933</v>
      </c>
    </row>
    <row r="297" spans="1:105" ht="12" customHeight="1" x14ac:dyDescent="0.25">
      <c r="A297" s="109" t="s">
        <v>120</v>
      </c>
      <c r="B297" s="110">
        <v>1.8519893021105613</v>
      </c>
      <c r="C297" s="110">
        <v>1.8421666604948674</v>
      </c>
      <c r="D297" s="110">
        <v>1.8077314540995426</v>
      </c>
      <c r="E297" s="110">
        <v>1.9615601022483731</v>
      </c>
      <c r="F297" s="110">
        <v>1.980503042482177</v>
      </c>
      <c r="G297" s="110">
        <v>2.0699352709607157</v>
      </c>
      <c r="H297" s="110">
        <v>2.0058229556232945</v>
      </c>
      <c r="I297" s="110">
        <v>1.9683192952710324</v>
      </c>
      <c r="J297" s="110">
        <v>1.7239361976663725</v>
      </c>
      <c r="K297" s="110">
        <v>1.7862919735110594</v>
      </c>
      <c r="L297" s="110">
        <v>1.7822020697074994</v>
      </c>
      <c r="M297" s="110">
        <v>1.6783077735696368</v>
      </c>
      <c r="N297" s="110">
        <v>1.765451743734973</v>
      </c>
      <c r="O297" s="110">
        <v>1.7834124456365097</v>
      </c>
      <c r="P297" s="110">
        <v>1.8065264391307014</v>
      </c>
      <c r="Q297" s="110">
        <v>1.9044330296302814</v>
      </c>
      <c r="R297" s="110">
        <v>1.9017837206157897</v>
      </c>
      <c r="S297" s="110">
        <v>1.9116123669215523</v>
      </c>
      <c r="T297" s="110">
        <v>1.9134278882771683</v>
      </c>
      <c r="U297" s="110">
        <v>1.8867204551086898</v>
      </c>
      <c r="V297" s="110">
        <v>1.9852575941334898</v>
      </c>
      <c r="W297" s="110">
        <v>1.9881896402432395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45.73194232119927</v>
      </c>
      <c r="C299" s="118">
        <f t="shared" si="131"/>
        <v>50.466800739680735</v>
      </c>
      <c r="D299" s="118">
        <f t="shared" si="131"/>
        <v>51.052270085433214</v>
      </c>
      <c r="E299" s="118">
        <f t="shared" si="131"/>
        <v>41.960582698020247</v>
      </c>
      <c r="F299" s="118">
        <f t="shared" si="131"/>
        <v>49.447434290034494</v>
      </c>
      <c r="G299" s="118">
        <f t="shared" si="131"/>
        <v>42.666214668618586</v>
      </c>
      <c r="H299" s="118">
        <f t="shared" si="131"/>
        <v>42.502101379276283</v>
      </c>
      <c r="I299" s="118">
        <f t="shared" si="131"/>
        <v>32.586872493949897</v>
      </c>
      <c r="J299" s="118">
        <f t="shared" si="131"/>
        <v>42.490570319809336</v>
      </c>
      <c r="K299" s="118">
        <f t="shared" si="131"/>
        <v>68.619951094381904</v>
      </c>
      <c r="L299" s="118">
        <f t="shared" si="131"/>
        <v>40.248196244397867</v>
      </c>
      <c r="M299" s="118">
        <f t="shared" si="131"/>
        <v>35.370307383438991</v>
      </c>
      <c r="N299" s="118">
        <f t="shared" si="131"/>
        <v>38.521379379614075</v>
      </c>
      <c r="O299" s="118">
        <f t="shared" si="131"/>
        <v>47.597356044425304</v>
      </c>
      <c r="P299" s="118">
        <f t="shared" si="131"/>
        <v>34.096197408794069</v>
      </c>
      <c r="Q299" s="118">
        <f t="shared" si="131"/>
        <v>37.166579231431108</v>
      </c>
      <c r="R299" s="118">
        <f t="shared" ref="R299:V299" si="132">R300+R303+R305+R315</f>
        <v>39.680755314224122</v>
      </c>
      <c r="S299" s="118">
        <f t="shared" si="132"/>
        <v>42.249397243600782</v>
      </c>
      <c r="T299" s="118">
        <f t="shared" si="132"/>
        <v>40.830299542433515</v>
      </c>
      <c r="U299" s="118">
        <f t="shared" si="132"/>
        <v>36.377512209994393</v>
      </c>
      <c r="V299" s="118">
        <f t="shared" si="132"/>
        <v>36.197059080989519</v>
      </c>
      <c r="W299" s="118">
        <f t="shared" ref="W299" si="133">W300+W303+W305+W315</f>
        <v>46.401908603742484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45.377783348566915</v>
      </c>
      <c r="C300" s="123">
        <f t="shared" si="134"/>
        <v>50.116038891498782</v>
      </c>
      <c r="D300" s="123">
        <f t="shared" si="134"/>
        <v>50.690166214263385</v>
      </c>
      <c r="E300" s="123">
        <f t="shared" si="134"/>
        <v>41.580550065515894</v>
      </c>
      <c r="F300" s="123">
        <f t="shared" si="134"/>
        <v>48.86566546938564</v>
      </c>
      <c r="G300" s="123">
        <f t="shared" si="134"/>
        <v>41.967690568751138</v>
      </c>
      <c r="H300" s="123">
        <f t="shared" si="134"/>
        <v>41.705744089590205</v>
      </c>
      <c r="I300" s="123">
        <f t="shared" si="134"/>
        <v>31.843085093250746</v>
      </c>
      <c r="J300" s="123">
        <f t="shared" si="134"/>
        <v>41.852341972531072</v>
      </c>
      <c r="K300" s="123">
        <f t="shared" si="134"/>
        <v>67.891836015901205</v>
      </c>
      <c r="L300" s="123">
        <f t="shared" si="134"/>
        <v>39.633544672123406</v>
      </c>
      <c r="M300" s="123">
        <f t="shared" si="134"/>
        <v>34.784661659904621</v>
      </c>
      <c r="N300" s="123">
        <f t="shared" si="134"/>
        <v>37.964164898236703</v>
      </c>
      <c r="O300" s="123">
        <f t="shared" si="134"/>
        <v>47.046291020602652</v>
      </c>
      <c r="P300" s="123">
        <f t="shared" si="134"/>
        <v>33.48123903539539</v>
      </c>
      <c r="Q300" s="123">
        <f t="shared" si="134"/>
        <v>36.5709670998394</v>
      </c>
      <c r="R300" s="123">
        <f t="shared" ref="R300:V300" si="135">SUM(R301:R302)</f>
        <v>39.024136304940029</v>
      </c>
      <c r="S300" s="123">
        <f t="shared" si="135"/>
        <v>41.60675373771894</v>
      </c>
      <c r="T300" s="123">
        <f t="shared" si="135"/>
        <v>40.193058801245193</v>
      </c>
      <c r="U300" s="123">
        <f t="shared" si="135"/>
        <v>35.708154140965028</v>
      </c>
      <c r="V300" s="123">
        <f t="shared" si="135"/>
        <v>35.515572376796896</v>
      </c>
      <c r="W300" s="123">
        <f t="shared" ref="W300" si="136">SUM(W301:W302)</f>
        <v>45.744015708846931</v>
      </c>
      <c r="DA300" s="130" t="s">
        <v>3084</v>
      </c>
    </row>
    <row r="301" spans="1:105" ht="12" customHeight="1" x14ac:dyDescent="0.25">
      <c r="A301" s="97" t="s">
        <v>51</v>
      </c>
      <c r="B301" s="99">
        <v>45.377783348566915</v>
      </c>
      <c r="C301" s="99">
        <v>50.116038891498782</v>
      </c>
      <c r="D301" s="99">
        <v>50.690166214263385</v>
      </c>
      <c r="E301" s="99">
        <v>41.580550065515894</v>
      </c>
      <c r="F301" s="99">
        <v>48.86566546938564</v>
      </c>
      <c r="G301" s="99">
        <v>41.967690568751138</v>
      </c>
      <c r="H301" s="99">
        <v>41.705744089590205</v>
      </c>
      <c r="I301" s="99">
        <v>31.843085093250746</v>
      </c>
      <c r="J301" s="99">
        <v>41.852341972531072</v>
      </c>
      <c r="K301" s="99">
        <v>67.891836015901205</v>
      </c>
      <c r="L301" s="99">
        <v>39.633544672123406</v>
      </c>
      <c r="M301" s="99">
        <v>34.784661659904621</v>
      </c>
      <c r="N301" s="99">
        <v>37.964164898236703</v>
      </c>
      <c r="O301" s="99">
        <v>47.046291020602652</v>
      </c>
      <c r="P301" s="99">
        <v>33.48123903539539</v>
      </c>
      <c r="Q301" s="99">
        <v>36.5709670998394</v>
      </c>
      <c r="R301" s="99">
        <v>39.024136304940029</v>
      </c>
      <c r="S301" s="99">
        <v>41.60675373771894</v>
      </c>
      <c r="T301" s="99">
        <v>40.193058801245193</v>
      </c>
      <c r="U301" s="99">
        <v>35.708154140965028</v>
      </c>
      <c r="V301" s="99">
        <v>35.515572376796896</v>
      </c>
      <c r="W301" s="99">
        <v>45.744015708846931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0.32844047711593427</v>
      </c>
      <c r="C305" s="123">
        <v>0.32488274069703887</v>
      </c>
      <c r="D305" s="123">
        <v>0.33569583495529043</v>
      </c>
      <c r="E305" s="123">
        <v>0.3499319498375148</v>
      </c>
      <c r="F305" s="123">
        <v>0.54953843282236126</v>
      </c>
      <c r="G305" s="123">
        <v>0.66429424304092677</v>
      </c>
      <c r="H305" s="123">
        <v>0.7546708903709809</v>
      </c>
      <c r="I305" s="123">
        <v>0.69709346373560144</v>
      </c>
      <c r="J305" s="123">
        <v>0.59597954272896059</v>
      </c>
      <c r="K305" s="123">
        <v>0.67999312291948977</v>
      </c>
      <c r="L305" s="123">
        <v>0.56774291776266539</v>
      </c>
      <c r="M305" s="123">
        <v>0.5381040117227468</v>
      </c>
      <c r="N305" s="123">
        <v>0.50842871670460765</v>
      </c>
      <c r="O305" s="123">
        <v>0.50293539809159704</v>
      </c>
      <c r="P305" s="123">
        <v>0.56244856645050589</v>
      </c>
      <c r="Q305" s="123">
        <v>0.54578741399289388</v>
      </c>
      <c r="R305" s="123">
        <v>0.60338473103097212</v>
      </c>
      <c r="S305" s="123">
        <v>0.5904905095403391</v>
      </c>
      <c r="T305" s="123">
        <v>0.58546786685523067</v>
      </c>
      <c r="U305" s="123">
        <v>0.61539163838584843</v>
      </c>
      <c r="V305" s="123">
        <v>0.63013509455143835</v>
      </c>
      <c r="W305" s="123">
        <v>0.60767199720396359</v>
      </c>
      <c r="DA305" s="130" t="s">
        <v>3089</v>
      </c>
    </row>
    <row r="306" spans="1:105" ht="12" customHeight="1" x14ac:dyDescent="0.25">
      <c r="A306" s="97" t="s">
        <v>143</v>
      </c>
      <c r="B306" s="99">
        <v>5.4780701541167716</v>
      </c>
      <c r="C306" s="99">
        <v>5.7012790624118548</v>
      </c>
      <c r="D306" s="99">
        <v>6.1047777018030294</v>
      </c>
      <c r="E306" s="99">
        <v>4.6925784295146435</v>
      </c>
      <c r="F306" s="99">
        <v>6.6691463109954672</v>
      </c>
      <c r="G306" s="99">
        <v>5.9110730438311361</v>
      </c>
      <c r="H306" s="99">
        <v>6.3521307994994753</v>
      </c>
      <c r="I306" s="99">
        <v>5.0555168547297962</v>
      </c>
      <c r="J306" s="99">
        <v>6.6685339558280781</v>
      </c>
      <c r="K306" s="99">
        <v>11.975314130194221</v>
      </c>
      <c r="L306" s="99">
        <v>6.1783760120151987</v>
      </c>
      <c r="M306" s="99">
        <v>6.1661890354167657</v>
      </c>
      <c r="N306" s="99">
        <v>6.3284237597620638</v>
      </c>
      <c r="O306" s="99">
        <v>6.3095962943875552</v>
      </c>
      <c r="P306" s="99">
        <v>6.3861809113874104</v>
      </c>
      <c r="Q306" s="99">
        <v>6.3885826587868078</v>
      </c>
      <c r="R306" s="99">
        <v>6.447973634224593</v>
      </c>
      <c r="S306" s="99">
        <v>6.4607441157987848</v>
      </c>
      <c r="T306" s="99">
        <v>6.3535969394350014</v>
      </c>
      <c r="U306" s="99">
        <v>6.2440749108056917</v>
      </c>
      <c r="V306" s="99">
        <v>6.0087384862540185</v>
      </c>
      <c r="W306" s="99">
        <v>5.9900487641172262</v>
      </c>
      <c r="DA306" s="63" t="s">
        <v>3090</v>
      </c>
    </row>
    <row r="307" spans="1:105" ht="12" customHeight="1" x14ac:dyDescent="0.25">
      <c r="A307" s="97" t="s">
        <v>124</v>
      </c>
      <c r="B307" s="99">
        <v>3.8942730060806245</v>
      </c>
      <c r="C307" s="99">
        <v>3.7408541890033202</v>
      </c>
      <c r="D307" s="99">
        <v>3.7529294838535456</v>
      </c>
      <c r="E307" s="99">
        <v>3.6937272732657025</v>
      </c>
      <c r="F307" s="99">
        <v>3.9267592227849946</v>
      </c>
      <c r="G307" s="99">
        <v>4.0499344383279272</v>
      </c>
      <c r="H307" s="99">
        <v>4.3170470490283552</v>
      </c>
      <c r="I307" s="99">
        <v>4.3322376248469565</v>
      </c>
      <c r="J307" s="99">
        <v>4.0531223914687562</v>
      </c>
      <c r="K307" s="99">
        <v>4.3853473729300454</v>
      </c>
      <c r="L307" s="99">
        <v>4.3212212181136538</v>
      </c>
      <c r="M307" s="99">
        <v>4.2548006312812436</v>
      </c>
      <c r="N307" s="99">
        <v>4.2576844215445195</v>
      </c>
      <c r="O307" s="99">
        <v>4.1583338571675732</v>
      </c>
      <c r="P307" s="99">
        <v>4.4707932937726236</v>
      </c>
      <c r="Q307" s="99">
        <v>4.0384248480105844</v>
      </c>
      <c r="R307" s="99">
        <v>4.3493619852287093</v>
      </c>
      <c r="S307" s="99">
        <v>4.1300381617823048</v>
      </c>
      <c r="T307" s="99">
        <v>3.9301109745486618</v>
      </c>
      <c r="U307" s="99">
        <v>4.0013534333630414</v>
      </c>
      <c r="V307" s="99">
        <v>3.7075615226404417</v>
      </c>
      <c r="W307" s="99">
        <v>3.6807552075634837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1.6001976959790059</v>
      </c>
      <c r="G308" s="99">
        <v>1.6944944415939318</v>
      </c>
      <c r="H308" s="99">
        <v>1.8426538653743725</v>
      </c>
      <c r="I308" s="99">
        <v>1.9554685445981177</v>
      </c>
      <c r="J308" s="99">
        <v>1.6337591788608479</v>
      </c>
      <c r="K308" s="99">
        <v>1.8045504854975767</v>
      </c>
      <c r="L308" s="99">
        <v>1.7868461305721421</v>
      </c>
      <c r="M308" s="99">
        <v>1.7145959551214296</v>
      </c>
      <c r="N308" s="99">
        <v>1.7660190608920099</v>
      </c>
      <c r="O308" s="99">
        <v>1.4689964689493191</v>
      </c>
      <c r="P308" s="99">
        <v>1.5043864487835583</v>
      </c>
      <c r="Q308" s="99">
        <v>1.4659789233927536</v>
      </c>
      <c r="R308" s="99">
        <v>1.884618852549923</v>
      </c>
      <c r="S308" s="99">
        <v>1.8685664516225717</v>
      </c>
      <c r="T308" s="99">
        <v>1.6619609319787414</v>
      </c>
      <c r="U308" s="99">
        <v>1.7563722955673011</v>
      </c>
      <c r="V308" s="99">
        <v>1.4099192220184615</v>
      </c>
      <c r="W308" s="99">
        <v>1.5440301486404728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1.6001976959790059</v>
      </c>
      <c r="G309" s="102">
        <v>1.6944944415939318</v>
      </c>
      <c r="H309" s="102">
        <v>1.8426538653743725</v>
      </c>
      <c r="I309" s="102">
        <v>1.9554685445981177</v>
      </c>
      <c r="J309" s="102">
        <v>1.6337591788608479</v>
      </c>
      <c r="K309" s="102">
        <v>1.8045504854975767</v>
      </c>
      <c r="L309" s="102">
        <v>1.7868461305721421</v>
      </c>
      <c r="M309" s="102">
        <v>1.7145959551214296</v>
      </c>
      <c r="N309" s="102">
        <v>1.7660190608920099</v>
      </c>
      <c r="O309" s="102">
        <v>1.4689964689493191</v>
      </c>
      <c r="P309" s="102">
        <v>1.5043864487835583</v>
      </c>
      <c r="Q309" s="102">
        <v>1.4659789233927536</v>
      </c>
      <c r="R309" s="102">
        <v>1.884618852549923</v>
      </c>
      <c r="S309" s="102">
        <v>1.8685664516225717</v>
      </c>
      <c r="T309" s="102">
        <v>1.6619609319787414</v>
      </c>
      <c r="U309" s="102">
        <v>1.7563722955673011</v>
      </c>
      <c r="V309" s="102">
        <v>1.4099192220184615</v>
      </c>
      <c r="W309" s="102">
        <v>1.5440301486404728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2.5718495516425334E-2</v>
      </c>
      <c r="C315" s="123">
        <v>2.5879107484913615E-2</v>
      </c>
      <c r="D315" s="123">
        <v>2.6408036214538348E-2</v>
      </c>
      <c r="E315" s="123">
        <v>3.0100682666841547E-2</v>
      </c>
      <c r="F315" s="123">
        <v>3.2230387826496877E-2</v>
      </c>
      <c r="G315" s="123">
        <v>3.4229856826517857E-2</v>
      </c>
      <c r="H315" s="123">
        <v>4.1686399315095893E-2</v>
      </c>
      <c r="I315" s="123">
        <v>4.669393696355114E-2</v>
      </c>
      <c r="J315" s="123">
        <v>4.2248804549305727E-2</v>
      </c>
      <c r="K315" s="123">
        <v>4.8121955561213056E-2</v>
      </c>
      <c r="L315" s="123">
        <v>4.6908654511796273E-2</v>
      </c>
      <c r="M315" s="123">
        <v>4.7541711811627411E-2</v>
      </c>
      <c r="N315" s="123">
        <v>4.8785764672767198E-2</v>
      </c>
      <c r="O315" s="123">
        <v>4.8129625731054719E-2</v>
      </c>
      <c r="P315" s="123">
        <v>5.250980694817179E-2</v>
      </c>
      <c r="Q315" s="123">
        <v>4.9824717598818E-2</v>
      </c>
      <c r="R315" s="123">
        <v>5.3234278253119029E-2</v>
      </c>
      <c r="S315" s="123">
        <v>5.2152996341507864E-2</v>
      </c>
      <c r="T315" s="123">
        <v>5.1772874333091128E-2</v>
      </c>
      <c r="U315" s="123">
        <v>5.3966430643509346E-2</v>
      </c>
      <c r="V315" s="123">
        <v>5.1351609641180219E-2</v>
      </c>
      <c r="W315" s="123">
        <v>5.0220897691586157E-2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0.69398932321096474</v>
      </c>
      <c r="C317" s="99">
        <v>0.67140581172336933</v>
      </c>
      <c r="D317" s="99">
        <v>0.66743441093526701</v>
      </c>
      <c r="E317" s="99">
        <v>0.74283472787564964</v>
      </c>
      <c r="F317" s="99">
        <v>0.7380646249795747</v>
      </c>
      <c r="G317" s="99">
        <v>0.72475154902084804</v>
      </c>
      <c r="H317" s="99">
        <v>0.75274020907728212</v>
      </c>
      <c r="I317" s="99">
        <v>0.74013958593800455</v>
      </c>
      <c r="J317" s="99">
        <v>0.62785498620262847</v>
      </c>
      <c r="K317" s="99">
        <v>0.67396644625838897</v>
      </c>
      <c r="L317" s="99">
        <v>0.64690666708113109</v>
      </c>
      <c r="M317" s="99">
        <v>0.64426892867881103</v>
      </c>
      <c r="N317" s="99">
        <v>0.65025801123763571</v>
      </c>
      <c r="O317" s="99">
        <v>0.64380323340425805</v>
      </c>
      <c r="P317" s="99">
        <v>0.70139699295203728</v>
      </c>
      <c r="Q317" s="99">
        <v>0.67457356414599412</v>
      </c>
      <c r="R317" s="99">
        <v>0.72117666199268038</v>
      </c>
      <c r="S317" s="99">
        <v>0.70903664065656036</v>
      </c>
      <c r="T317" s="99">
        <v>0.70279778419544658</v>
      </c>
      <c r="U317" s="99">
        <v>0.72981817474683996</v>
      </c>
      <c r="V317" s="99">
        <v>0.70136937082303652</v>
      </c>
      <c r="W317" s="99">
        <v>0.73201941582014796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5.6610085681556113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2.6632499131430576</v>
      </c>
      <c r="I322" s="117">
        <f t="shared" si="138"/>
        <v>6.9946287914927758</v>
      </c>
      <c r="J322" s="117">
        <f t="shared" si="138"/>
        <v>9.1008242891708839</v>
      </c>
      <c r="K322" s="117">
        <f t="shared" si="138"/>
        <v>9.6026052227320733</v>
      </c>
      <c r="L322" s="117">
        <f t="shared" si="138"/>
        <v>3.0873334292757493</v>
      </c>
      <c r="M322" s="117">
        <f t="shared" si="138"/>
        <v>2.861884205513884</v>
      </c>
      <c r="N322" s="117">
        <f t="shared" si="138"/>
        <v>9.8271900330589412E-2</v>
      </c>
      <c r="O322" s="117">
        <f t="shared" si="138"/>
        <v>3.1064072012636559</v>
      </c>
      <c r="P322" s="117">
        <f t="shared" si="138"/>
        <v>9.2591408115571703E-4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0.21368398095671051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5.0486883380221936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2.2269376546123425</v>
      </c>
      <c r="I323" s="122">
        <f t="shared" si="141"/>
        <v>5.5809173965299257</v>
      </c>
      <c r="J323" s="122">
        <f t="shared" si="141"/>
        <v>7.7051969710293351</v>
      </c>
      <c r="K323" s="122">
        <f t="shared" si="141"/>
        <v>8.6143713017970853</v>
      </c>
      <c r="L323" s="122">
        <f t="shared" si="141"/>
        <v>2.5653482869650683</v>
      </c>
      <c r="M323" s="122">
        <f t="shared" si="141"/>
        <v>2.3240769216994424</v>
      </c>
      <c r="N323" s="122">
        <f t="shared" si="141"/>
        <v>8.0101983700880564E-2</v>
      </c>
      <c r="O323" s="122">
        <f t="shared" si="141"/>
        <v>2.6327599921857154</v>
      </c>
      <c r="P323" s="122">
        <f t="shared" si="141"/>
        <v>7.2807821054079872E-4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0.15823794923541226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5.0176761204862199</v>
      </c>
      <c r="D324" s="98">
        <v>0</v>
      </c>
      <c r="E324" s="98">
        <v>0</v>
      </c>
      <c r="F324" s="98">
        <v>0</v>
      </c>
      <c r="G324" s="98">
        <v>0</v>
      </c>
      <c r="H324" s="98">
        <v>2.2138231655823164</v>
      </c>
      <c r="I324" s="98">
        <v>5.5482320918957262</v>
      </c>
      <c r="J324" s="98">
        <v>7.659644885632364</v>
      </c>
      <c r="K324" s="98">
        <v>8.5636053992417835</v>
      </c>
      <c r="L324" s="98">
        <v>2.5503058098176141</v>
      </c>
      <c r="M324" s="98">
        <v>2.3105110306347094</v>
      </c>
      <c r="N324" s="98">
        <v>7.9634444423262674E-2</v>
      </c>
      <c r="O324" s="98">
        <v>2.6174093927315396</v>
      </c>
      <c r="P324" s="98">
        <v>7.2383132520806033E-4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0.1572058358844195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3.1012217535973979E-2</v>
      </c>
      <c r="D325" s="98">
        <v>0</v>
      </c>
      <c r="E325" s="98">
        <v>0</v>
      </c>
      <c r="F325" s="98">
        <v>0</v>
      </c>
      <c r="G325" s="98">
        <v>0</v>
      </c>
      <c r="H325" s="98">
        <v>1.3114489030025944E-2</v>
      </c>
      <c r="I325" s="98">
        <v>3.2685304634199518E-2</v>
      </c>
      <c r="J325" s="98">
        <v>4.5552085396970955E-2</v>
      </c>
      <c r="K325" s="98">
        <v>5.0765902555301654E-2</v>
      </c>
      <c r="L325" s="98">
        <v>1.5042477147454084E-2</v>
      </c>
      <c r="M325" s="98">
        <v>1.3565891064733108E-2</v>
      </c>
      <c r="N325" s="98">
        <v>4.6753927761788473E-4</v>
      </c>
      <c r="O325" s="98">
        <v>1.5350599454175709E-2</v>
      </c>
      <c r="P325" s="98">
        <v>4.2468853327384134E-6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1.0321133509927762E-3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1.4476309879571478E-3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7.1035545447545433E-3</v>
      </c>
      <c r="I326" s="122">
        <f t="shared" si="144"/>
        <v>6.5449548690750163E-3</v>
      </c>
      <c r="J326" s="122">
        <f t="shared" si="144"/>
        <v>5.7327842802154805E-3</v>
      </c>
      <c r="K326" s="122">
        <f t="shared" si="144"/>
        <v>1.1095651503585267E-3</v>
      </c>
      <c r="L326" s="122">
        <f t="shared" si="144"/>
        <v>3.0262148995944056E-3</v>
      </c>
      <c r="M326" s="122">
        <f t="shared" si="144"/>
        <v>5.1621222587526375E-4</v>
      </c>
      <c r="N326" s="122">
        <f t="shared" si="144"/>
        <v>9.8302466033825525E-5</v>
      </c>
      <c r="O326" s="122">
        <f t="shared" si="144"/>
        <v>3.8527981850437335E-3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8.944878361108931E-4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1.4476309879571478E-3</v>
      </c>
      <c r="D327" s="98">
        <v>0</v>
      </c>
      <c r="E327" s="98">
        <v>0</v>
      </c>
      <c r="F327" s="98">
        <v>0</v>
      </c>
      <c r="G327" s="98">
        <v>0</v>
      </c>
      <c r="H327" s="98">
        <v>7.1035545447545433E-3</v>
      </c>
      <c r="I327" s="98">
        <v>6.5449548690750163E-3</v>
      </c>
      <c r="J327" s="98">
        <v>5.7327842802154805E-3</v>
      </c>
      <c r="K327" s="98">
        <v>1.1095651503585267E-3</v>
      </c>
      <c r="L327" s="98">
        <v>3.0262148995944056E-3</v>
      </c>
      <c r="M327" s="98">
        <v>5.1621222587526375E-4</v>
      </c>
      <c r="N327" s="98">
        <v>9.8302466033825525E-5</v>
      </c>
      <c r="O327" s="98">
        <v>3.8527981850437335E-3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8.944878361108931E-4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0.52248324017772874</v>
      </c>
      <c r="D328" s="122">
        <v>0</v>
      </c>
      <c r="E328" s="122">
        <v>0</v>
      </c>
      <c r="F328" s="122">
        <v>0</v>
      </c>
      <c r="G328" s="122">
        <v>0</v>
      </c>
      <c r="H328" s="122">
        <v>0.37023967452710838</v>
      </c>
      <c r="I328" s="122">
        <v>1.2160260754424348</v>
      </c>
      <c r="J328" s="122">
        <v>1.2142075960535277</v>
      </c>
      <c r="K328" s="122">
        <v>0.86162043775147157</v>
      </c>
      <c r="L328" s="122">
        <v>0.45337675341132289</v>
      </c>
      <c r="M328" s="122">
        <v>0.47175104864933087</v>
      </c>
      <c r="N328" s="122">
        <v>1.5853992222600231E-2</v>
      </c>
      <c r="O328" s="122">
        <v>0.40998543136705967</v>
      </c>
      <c r="P328" s="122">
        <v>1.736932572996071E-4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4.661621142921199E-2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5.0967647378033205E-4</v>
      </c>
      <c r="D329" s="98">
        <v>0</v>
      </c>
      <c r="E329" s="98">
        <v>0</v>
      </c>
      <c r="F329" s="98">
        <v>0</v>
      </c>
      <c r="G329" s="98">
        <v>0</v>
      </c>
      <c r="H329" s="98">
        <v>7.1641235814557498E-4</v>
      </c>
      <c r="I329" s="98">
        <v>3.2962165343603782E-3</v>
      </c>
      <c r="J329" s="98">
        <v>1.0606817523244095E-2</v>
      </c>
      <c r="K329" s="98">
        <v>1.6939201880525206E-2</v>
      </c>
      <c r="L329" s="98">
        <v>4.3818944521512755E-3</v>
      </c>
      <c r="M329" s="98">
        <v>2.9537385178620237E-3</v>
      </c>
      <c r="N329" s="98">
        <v>1.7765395027563054E-4</v>
      </c>
      <c r="O329" s="98">
        <v>1.9657971673619277E-3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4.9978932542680744E-2</v>
      </c>
      <c r="D330" s="98">
        <v>0</v>
      </c>
      <c r="E330" s="98">
        <v>0</v>
      </c>
      <c r="F330" s="98">
        <v>0</v>
      </c>
      <c r="G330" s="98">
        <v>0</v>
      </c>
      <c r="H330" s="98">
        <v>4.7018074384741593E-2</v>
      </c>
      <c r="I330" s="98">
        <v>8.2649854170673581E-2</v>
      </c>
      <c r="J330" s="98">
        <v>7.7904608304056808E-2</v>
      </c>
      <c r="K330" s="98">
        <v>9.2243513594437276E-2</v>
      </c>
      <c r="L330" s="98">
        <v>5.5713260205511921E-2</v>
      </c>
      <c r="M330" s="98">
        <v>8.2834923582631184E-2</v>
      </c>
      <c r="N330" s="98">
        <v>2.2146826398563783E-3</v>
      </c>
      <c r="O330" s="98">
        <v>4.7751300436030077E-2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3.9134224557048364E-3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1.5363901971056408E-4</v>
      </c>
      <c r="L331" s="98">
        <v>1.5082124012974024E-4</v>
      </c>
      <c r="M331" s="98">
        <v>1.4708603090492613E-4</v>
      </c>
      <c r="N331" s="98">
        <v>0</v>
      </c>
      <c r="O331" s="98">
        <v>1.3916427538183135E-4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8.210724591128071E-5</v>
      </c>
      <c r="L332" s="101">
        <v>8.0708693768289508E-5</v>
      </c>
      <c r="M332" s="101">
        <v>7.6495763447045239E-5</v>
      </c>
      <c r="N332" s="101">
        <v>0</v>
      </c>
      <c r="O332" s="101">
        <v>6.2102253745731481E-5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7.1531773799283374E-5</v>
      </c>
      <c r="L333" s="104">
        <v>7.011254636145072E-5</v>
      </c>
      <c r="M333" s="104">
        <v>7.0590267457880875E-5</v>
      </c>
      <c r="N333" s="104">
        <v>0</v>
      </c>
      <c r="O333" s="104">
        <v>7.7062021636099869E-5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0.45815548800208467</v>
      </c>
      <c r="D334" s="101">
        <v>0</v>
      </c>
      <c r="E334" s="101">
        <v>0</v>
      </c>
      <c r="F334" s="101">
        <v>0</v>
      </c>
      <c r="G334" s="101">
        <v>0</v>
      </c>
      <c r="H334" s="101">
        <v>0.31465149476208476</v>
      </c>
      <c r="I334" s="101">
        <v>1.0316720144643277</v>
      </c>
      <c r="J334" s="101">
        <v>1.0336913382941504</v>
      </c>
      <c r="K334" s="101">
        <v>0.58326822729259176</v>
      </c>
      <c r="L334" s="101">
        <v>0.35536273261015439</v>
      </c>
      <c r="M334" s="101">
        <v>0.35038485760985932</v>
      </c>
      <c r="N334" s="101">
        <v>1.2890336172134828E-2</v>
      </c>
      <c r="O334" s="101">
        <v>0.3164629096477497</v>
      </c>
      <c r="P334" s="101">
        <v>1.736932572996071E-4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3.5772486633356811E-2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1.3839143159182971E-2</v>
      </c>
      <c r="D335" s="104">
        <v>0</v>
      </c>
      <c r="E335" s="104">
        <v>0</v>
      </c>
      <c r="F335" s="104">
        <v>0</v>
      </c>
      <c r="G335" s="104">
        <v>0</v>
      </c>
      <c r="H335" s="104">
        <v>7.8536930221364525E-3</v>
      </c>
      <c r="I335" s="104">
        <v>9.8407990273073315E-2</v>
      </c>
      <c r="J335" s="104">
        <v>9.2004831932076245E-2</v>
      </c>
      <c r="K335" s="104">
        <v>0.16901585596420679</v>
      </c>
      <c r="L335" s="104">
        <v>3.7768044903375556E-2</v>
      </c>
      <c r="M335" s="104">
        <v>3.5430442908073401E-2</v>
      </c>
      <c r="N335" s="104">
        <v>5.7131946033339254E-4</v>
      </c>
      <c r="O335" s="104">
        <v>4.3666259840536126E-2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6.9303023401503464E-3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7.2444039439077115E-3</v>
      </c>
      <c r="D336" s="98">
        <v>0</v>
      </c>
      <c r="E336" s="98">
        <v>0</v>
      </c>
      <c r="F336" s="98">
        <v>0</v>
      </c>
      <c r="G336" s="98">
        <v>0</v>
      </c>
      <c r="H336" s="98">
        <v>4.1366164234224621E-3</v>
      </c>
      <c r="I336" s="98">
        <v>5.4139735848709888E-2</v>
      </c>
      <c r="J336" s="98">
        <v>4.600059412136881E-2</v>
      </c>
      <c r="K336" s="98">
        <v>8.6251193534813531E-2</v>
      </c>
      <c r="L336" s="98">
        <v>1.9329302488272963E-2</v>
      </c>
      <c r="M336" s="98">
        <v>1.7681889283003724E-2</v>
      </c>
      <c r="N336" s="98">
        <v>2.8896958146634082E-4</v>
      </c>
      <c r="O336" s="98">
        <v>1.9016402559413403E-2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3.258965130830337E-3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6.5947392152752582E-3</v>
      </c>
      <c r="D337" s="98">
        <v>0</v>
      </c>
      <c r="E337" s="98">
        <v>0</v>
      </c>
      <c r="F337" s="98">
        <v>0</v>
      </c>
      <c r="G337" s="98">
        <v>0</v>
      </c>
      <c r="H337" s="98">
        <v>3.7170765987139909E-3</v>
      </c>
      <c r="I337" s="98">
        <v>4.4268254424363419E-2</v>
      </c>
      <c r="J337" s="98">
        <v>4.6004237810707435E-2</v>
      </c>
      <c r="K337" s="98">
        <v>8.276466242939326E-2</v>
      </c>
      <c r="L337" s="98">
        <v>1.8438742415102596E-2</v>
      </c>
      <c r="M337" s="98">
        <v>1.7748553625069677E-2</v>
      </c>
      <c r="N337" s="98">
        <v>2.8234987886705172E-4</v>
      </c>
      <c r="O337" s="98">
        <v>2.464985728112272E-2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3.6713372093200099E-3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8.838935896773252E-2</v>
      </c>
      <c r="D338" s="122">
        <v>0</v>
      </c>
      <c r="E338" s="122">
        <v>0</v>
      </c>
      <c r="F338" s="122">
        <v>0</v>
      </c>
      <c r="G338" s="122">
        <v>0</v>
      </c>
      <c r="H338" s="122">
        <v>5.8969029458852518E-2</v>
      </c>
      <c r="I338" s="122">
        <v>0.19114036465134043</v>
      </c>
      <c r="J338" s="122">
        <v>0.17568693780780453</v>
      </c>
      <c r="K338" s="122">
        <v>0.12550391803315972</v>
      </c>
      <c r="L338" s="122">
        <v>6.5582173999764071E-2</v>
      </c>
      <c r="M338" s="122">
        <v>6.5540022939235526E-2</v>
      </c>
      <c r="N338" s="122">
        <v>2.2176219410747961E-3</v>
      </c>
      <c r="O338" s="122">
        <v>5.9808979525837372E-2</v>
      </c>
      <c r="P338" s="122">
        <v>2.4142613315311183E-5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7.9353324559753476E-3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5.0227950094397624E-3</v>
      </c>
      <c r="D340" s="98">
        <v>0</v>
      </c>
      <c r="E340" s="98">
        <v>0</v>
      </c>
      <c r="F340" s="98">
        <v>0</v>
      </c>
      <c r="G340" s="98">
        <v>0</v>
      </c>
      <c r="H340" s="98">
        <v>5.0658792605010224E-3</v>
      </c>
      <c r="I340" s="98">
        <v>1.9412254661740378E-2</v>
      </c>
      <c r="J340" s="98">
        <v>1.6581933444364184E-2</v>
      </c>
      <c r="K340" s="98">
        <v>1.2910373824219296E-2</v>
      </c>
      <c r="L340" s="98">
        <v>5.5090694889947112E-3</v>
      </c>
      <c r="M340" s="98">
        <v>6.0908204479681108E-3</v>
      </c>
      <c r="N340" s="98">
        <v>1.8347613367880006E-4</v>
      </c>
      <c r="O340" s="98">
        <v>5.1765730106747643E-3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6.1485356388143303E-4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8.3366563958292755E-2</v>
      </c>
      <c r="D341" s="33">
        <v>0</v>
      </c>
      <c r="E341" s="33">
        <v>0</v>
      </c>
      <c r="F341" s="33">
        <v>0</v>
      </c>
      <c r="G341" s="33">
        <v>0</v>
      </c>
      <c r="H341" s="33">
        <v>5.3903150198351492E-2</v>
      </c>
      <c r="I341" s="33">
        <v>0.17172810998960006</v>
      </c>
      <c r="J341" s="33">
        <v>0.15910500436344036</v>
      </c>
      <c r="K341" s="33">
        <v>0.11259354420894042</v>
      </c>
      <c r="L341" s="33">
        <v>6.007310451076936E-2</v>
      </c>
      <c r="M341" s="33">
        <v>5.9449202491267408E-2</v>
      </c>
      <c r="N341" s="33">
        <v>2.0341458073959962E-3</v>
      </c>
      <c r="O341" s="33">
        <v>5.4632406515162608E-2</v>
      </c>
      <c r="P341" s="33">
        <v>2.4142613315311183E-5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7.3204788920939153E-3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3.6872738427511726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1.8139731229661629</v>
      </c>
      <c r="I343" s="117">
        <f t="shared" si="145"/>
        <v>4.7873682492165255</v>
      </c>
      <c r="J343" s="117">
        <f t="shared" si="145"/>
        <v>6.2646297326918674</v>
      </c>
      <c r="K343" s="117">
        <f t="shared" si="145"/>
        <v>6.6608758094277816</v>
      </c>
      <c r="L343" s="117">
        <f t="shared" si="145"/>
        <v>2.1620096458856155</v>
      </c>
      <c r="M343" s="117">
        <f t="shared" si="145"/>
        <v>2.0130089620072638</v>
      </c>
      <c r="N343" s="117">
        <f t="shared" si="145"/>
        <v>6.9936901160376444E-2</v>
      </c>
      <c r="O343" s="117">
        <f t="shared" si="145"/>
        <v>2.2409648396329835</v>
      </c>
      <c r="P343" s="117">
        <f t="shared" si="145"/>
        <v>6.6944555914930906E-4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0.18002019734794025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3.268728373177487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1.4996508513670623</v>
      </c>
      <c r="I344" s="122">
        <f t="shared" si="148"/>
        <v>3.7904938711431644</v>
      </c>
      <c r="J344" s="122">
        <f t="shared" si="148"/>
        <v>5.2794521422543026</v>
      </c>
      <c r="K344" s="122">
        <f t="shared" si="148"/>
        <v>5.9553570649548577</v>
      </c>
      <c r="L344" s="122">
        <f t="shared" si="148"/>
        <v>1.7896296010790496</v>
      </c>
      <c r="M344" s="122">
        <f t="shared" si="148"/>
        <v>1.6362569162205318</v>
      </c>
      <c r="N344" s="122">
        <f t="shared" si="148"/>
        <v>5.6897476826786517E-2</v>
      </c>
      <c r="O344" s="122">
        <f t="shared" si="148"/>
        <v>1.8858687491043353</v>
      </c>
      <c r="P344" s="122">
        <f t="shared" si="148"/>
        <v>5.260977736185787E-4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0.13201047444144595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3.2377161556415128</v>
      </c>
      <c r="D345" s="98">
        <v>0</v>
      </c>
      <c r="E345" s="98">
        <v>0</v>
      </c>
      <c r="F345" s="98">
        <v>0</v>
      </c>
      <c r="G345" s="98">
        <v>0</v>
      </c>
      <c r="H345" s="98">
        <v>1.4865363623370365</v>
      </c>
      <c r="I345" s="98">
        <v>3.7578085665089649</v>
      </c>
      <c r="J345" s="98">
        <v>5.2339000568573315</v>
      </c>
      <c r="K345" s="98">
        <v>5.9045911623995559</v>
      </c>
      <c r="L345" s="98">
        <v>1.7745871239315956</v>
      </c>
      <c r="M345" s="98">
        <v>1.6226910251557987</v>
      </c>
      <c r="N345" s="98">
        <v>5.6429937549168634E-2</v>
      </c>
      <c r="O345" s="98">
        <v>1.8705181496501597</v>
      </c>
      <c r="P345" s="98">
        <v>5.2185088828584031E-4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0.13097836109045319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3.1012217535973979E-2</v>
      </c>
      <c r="D346" s="98">
        <v>0</v>
      </c>
      <c r="E346" s="98">
        <v>0</v>
      </c>
      <c r="F346" s="98">
        <v>0</v>
      </c>
      <c r="G346" s="98">
        <v>0</v>
      </c>
      <c r="H346" s="98">
        <v>1.3114489030025944E-2</v>
      </c>
      <c r="I346" s="98">
        <v>3.2685304634199518E-2</v>
      </c>
      <c r="J346" s="98">
        <v>4.5552085396970955E-2</v>
      </c>
      <c r="K346" s="98">
        <v>5.0765902555301654E-2</v>
      </c>
      <c r="L346" s="98">
        <v>1.5042477147454084E-2</v>
      </c>
      <c r="M346" s="98">
        <v>1.3565891064733108E-2</v>
      </c>
      <c r="N346" s="98">
        <v>4.6753927761788473E-4</v>
      </c>
      <c r="O346" s="98">
        <v>1.5350599454175709E-2</v>
      </c>
      <c r="P346" s="98">
        <v>4.2468853327384134E-6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1.0321133509927762E-3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3.7352468718086698E-3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2.16679262594465E-2</v>
      </c>
      <c r="I347" s="122">
        <f t="shared" si="151"/>
        <v>2.0594892714862385E-2</v>
      </c>
      <c r="J347" s="122">
        <f t="shared" si="151"/>
        <v>1.8601948302954002E-2</v>
      </c>
      <c r="K347" s="122">
        <f t="shared" si="151"/>
        <v>3.7119604304968802E-3</v>
      </c>
      <c r="L347" s="122">
        <f t="shared" si="151"/>
        <v>1.0436184492639229E-2</v>
      </c>
      <c r="M347" s="122">
        <f t="shared" si="151"/>
        <v>1.8438198497763372E-3</v>
      </c>
      <c r="N347" s="122">
        <f t="shared" si="151"/>
        <v>3.6576683238780843E-4</v>
      </c>
      <c r="O347" s="122">
        <f t="shared" si="151"/>
        <v>1.5021172947980006E-2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4.2074078954968917E-3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3.7352468718086698E-3</v>
      </c>
      <c r="D348" s="98">
        <v>0</v>
      </c>
      <c r="E348" s="98">
        <v>0</v>
      </c>
      <c r="F348" s="98">
        <v>0</v>
      </c>
      <c r="G348" s="98">
        <v>0</v>
      </c>
      <c r="H348" s="98">
        <v>2.16679262594465E-2</v>
      </c>
      <c r="I348" s="98">
        <v>2.0594892714862385E-2</v>
      </c>
      <c r="J348" s="98">
        <v>1.8601948302954002E-2</v>
      </c>
      <c r="K348" s="98">
        <v>3.7119604304968802E-3</v>
      </c>
      <c r="L348" s="98">
        <v>1.0436184492639229E-2</v>
      </c>
      <c r="M348" s="98">
        <v>1.8438198497763372E-3</v>
      </c>
      <c r="N348" s="98">
        <v>3.6576683238780843E-4</v>
      </c>
      <c r="O348" s="98">
        <v>1.5021172947980006E-2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4.2074078954968917E-3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0.34767720948841341</v>
      </c>
      <c r="D349" s="122">
        <v>0</v>
      </c>
      <c r="E349" s="122">
        <v>0</v>
      </c>
      <c r="F349" s="122">
        <v>0</v>
      </c>
      <c r="G349" s="122">
        <v>0</v>
      </c>
      <c r="H349" s="122">
        <v>0.24773877607990447</v>
      </c>
      <c r="I349" s="122">
        <v>0.83090015716774146</v>
      </c>
      <c r="J349" s="122">
        <v>0.83247963225016841</v>
      </c>
      <c r="K349" s="122">
        <v>0.60598532534408467</v>
      </c>
      <c r="L349" s="122">
        <v>0.31155199223834068</v>
      </c>
      <c r="M349" s="122">
        <v>0.32449087423030243</v>
      </c>
      <c r="N349" s="122">
        <v>1.0956860584883205E-2</v>
      </c>
      <c r="O349" s="122">
        <v>0.29355626052590533</v>
      </c>
      <c r="P349" s="122">
        <v>1.2405091509415256E-4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3.6982359142330973E-2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3.1740584306240156E-4</v>
      </c>
      <c r="D350" s="98">
        <v>0</v>
      </c>
      <c r="E350" s="98">
        <v>0</v>
      </c>
      <c r="F350" s="98">
        <v>0</v>
      </c>
      <c r="G350" s="98">
        <v>0</v>
      </c>
      <c r="H350" s="98">
        <v>4.6225395321674629E-4</v>
      </c>
      <c r="I350" s="98">
        <v>2.1432757329087489E-3</v>
      </c>
      <c r="J350" s="98">
        <v>6.9514450868098038E-3</v>
      </c>
      <c r="K350" s="98">
        <v>1.1191417383703278E-2</v>
      </c>
      <c r="L350" s="98">
        <v>2.9188328697706866E-3</v>
      </c>
      <c r="M350" s="98">
        <v>1.9839170084238991E-3</v>
      </c>
      <c r="N350" s="98">
        <v>1.2028365373784267E-4</v>
      </c>
      <c r="O350" s="98">
        <v>1.3411429698310215E-3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2.9766841698335419E-2</v>
      </c>
      <c r="D351" s="98">
        <v>0</v>
      </c>
      <c r="E351" s="98">
        <v>0</v>
      </c>
      <c r="F351" s="98">
        <v>0</v>
      </c>
      <c r="G351" s="98">
        <v>0</v>
      </c>
      <c r="H351" s="98">
        <v>2.8487733260562174E-2</v>
      </c>
      <c r="I351" s="98">
        <v>5.0303673937595196E-2</v>
      </c>
      <c r="J351" s="98">
        <v>4.7668517516434888E-2</v>
      </c>
      <c r="K351" s="98">
        <v>5.6805088438722721E-2</v>
      </c>
      <c r="L351" s="98">
        <v>3.456930540674525E-2</v>
      </c>
      <c r="M351" s="98">
        <v>5.2211450534490882E-2</v>
      </c>
      <c r="N351" s="98">
        <v>1.4321939874336867E-3</v>
      </c>
      <c r="O351" s="98">
        <v>3.2030544545708937E-2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3.1497623385123999E-3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1.2209478016910494E-4</v>
      </c>
      <c r="L352" s="98">
        <v>1.2019117169344031E-4</v>
      </c>
      <c r="M352" s="98">
        <v>1.1880609958005803E-4</v>
      </c>
      <c r="N352" s="98">
        <v>0</v>
      </c>
      <c r="O352" s="98">
        <v>1.1871887677570717E-4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5.0563006369821578E-5</v>
      </c>
      <c r="L353" s="101">
        <v>5.007862533198959E-5</v>
      </c>
      <c r="M353" s="101">
        <v>4.8215832122177151E-5</v>
      </c>
      <c r="N353" s="101">
        <v>0</v>
      </c>
      <c r="O353" s="101">
        <v>4.1656855139607301E-5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7.1531773799283374E-5</v>
      </c>
      <c r="L354" s="104">
        <v>7.011254636145072E-5</v>
      </c>
      <c r="M354" s="104">
        <v>7.0590267457880875E-5</v>
      </c>
      <c r="N354" s="104">
        <v>0</v>
      </c>
      <c r="O354" s="104">
        <v>7.7062021636099869E-5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0.30615723159638453</v>
      </c>
      <c r="D355" s="101">
        <v>0</v>
      </c>
      <c r="E355" s="101">
        <v>0</v>
      </c>
      <c r="F355" s="101">
        <v>0</v>
      </c>
      <c r="G355" s="101">
        <v>0</v>
      </c>
      <c r="H355" s="101">
        <v>0.21228092695904335</v>
      </c>
      <c r="I355" s="101">
        <v>0.69757770562689336</v>
      </c>
      <c r="J355" s="101">
        <v>0.70067451470173447</v>
      </c>
      <c r="K355" s="101">
        <v>0.3964732984054965</v>
      </c>
      <c r="L355" s="101">
        <v>0.24232414408264324</v>
      </c>
      <c r="M355" s="101">
        <v>0.24030152432108931</v>
      </c>
      <c r="N355" s="101">
        <v>8.9220232823756188E-3</v>
      </c>
      <c r="O355" s="101">
        <v>0.22207161106718892</v>
      </c>
      <c r="P355" s="101">
        <v>1.2405091509415256E-4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2.7642918900582032E-2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1.1435730350631085E-2</v>
      </c>
      <c r="D356" s="104">
        <v>0</v>
      </c>
      <c r="E356" s="104">
        <v>0</v>
      </c>
      <c r="F356" s="104">
        <v>0</v>
      </c>
      <c r="G356" s="104">
        <v>0</v>
      </c>
      <c r="H356" s="104">
        <v>6.5078619070822012E-3</v>
      </c>
      <c r="I356" s="104">
        <v>8.0875501870344202E-2</v>
      </c>
      <c r="J356" s="104">
        <v>7.7185154945189294E-2</v>
      </c>
      <c r="K356" s="104">
        <v>0.14139342633599306</v>
      </c>
      <c r="L356" s="104">
        <v>3.1619518707488102E-2</v>
      </c>
      <c r="M356" s="104">
        <v>2.9875176266718241E-2</v>
      </c>
      <c r="N356" s="104">
        <v>4.8235966133605652E-4</v>
      </c>
      <c r="O356" s="104">
        <v>3.7994243066400729E-2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6.1896779032365439E-3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4.8409911353558266E-3</v>
      </c>
      <c r="D357" s="98">
        <v>0</v>
      </c>
      <c r="E357" s="98">
        <v>0</v>
      </c>
      <c r="F357" s="98">
        <v>0</v>
      </c>
      <c r="G357" s="98">
        <v>0</v>
      </c>
      <c r="H357" s="98">
        <v>2.7907853083682099E-3</v>
      </c>
      <c r="I357" s="98">
        <v>3.660724744598079E-2</v>
      </c>
      <c r="J357" s="98">
        <v>3.1180917134481855E-2</v>
      </c>
      <c r="K357" s="98">
        <v>5.862876390659981E-2</v>
      </c>
      <c r="L357" s="98">
        <v>1.3180776292385505E-2</v>
      </c>
      <c r="M357" s="98">
        <v>1.2126622641648563E-2</v>
      </c>
      <c r="N357" s="98">
        <v>2.0000978246900481E-4</v>
      </c>
      <c r="O357" s="98">
        <v>1.3344385785278006E-2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2.5183406939165336E-3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6.5947392152752582E-3</v>
      </c>
      <c r="D358" s="98">
        <v>0</v>
      </c>
      <c r="E358" s="98">
        <v>0</v>
      </c>
      <c r="F358" s="98">
        <v>0</v>
      </c>
      <c r="G358" s="98">
        <v>0</v>
      </c>
      <c r="H358" s="98">
        <v>3.7170765987139909E-3</v>
      </c>
      <c r="I358" s="98">
        <v>4.4268254424363419E-2</v>
      </c>
      <c r="J358" s="98">
        <v>4.6004237810707435E-2</v>
      </c>
      <c r="K358" s="98">
        <v>8.276466242939326E-2</v>
      </c>
      <c r="L358" s="98">
        <v>1.8438742415102596E-2</v>
      </c>
      <c r="M358" s="98">
        <v>1.7748553625069677E-2</v>
      </c>
      <c r="N358" s="98">
        <v>2.8234987886705172E-4</v>
      </c>
      <c r="O358" s="98">
        <v>2.464985728112272E-2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3.6713372093200099E-3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6.7133013213463585E-2</v>
      </c>
      <c r="D359" s="122">
        <v>0</v>
      </c>
      <c r="E359" s="122">
        <v>0</v>
      </c>
      <c r="F359" s="122">
        <v>0</v>
      </c>
      <c r="G359" s="122">
        <v>0</v>
      </c>
      <c r="H359" s="122">
        <v>4.4915569259749537E-2</v>
      </c>
      <c r="I359" s="122">
        <v>0.14537932819075783</v>
      </c>
      <c r="J359" s="122">
        <v>0.13409600988444267</v>
      </c>
      <c r="K359" s="122">
        <v>9.5821458698342507E-2</v>
      </c>
      <c r="L359" s="122">
        <v>5.0391868075585988E-2</v>
      </c>
      <c r="M359" s="122">
        <v>5.0417351706653089E-2</v>
      </c>
      <c r="N359" s="122">
        <v>1.7167969163189131E-3</v>
      </c>
      <c r="O359" s="122">
        <v>4.6518657054762665E-2</v>
      </c>
      <c r="P359" s="122">
        <v>1.9296870436577721E-5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6.8199558686664313E-3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3.0845943492541607E-3</v>
      </c>
      <c r="D361" s="98">
        <v>0</v>
      </c>
      <c r="E361" s="98">
        <v>0</v>
      </c>
      <c r="F361" s="98">
        <v>0</v>
      </c>
      <c r="G361" s="98">
        <v>0</v>
      </c>
      <c r="H361" s="98">
        <v>3.1150085702680154E-3</v>
      </c>
      <c r="I361" s="98">
        <v>1.1939516086189823E-2</v>
      </c>
      <c r="J361" s="98">
        <v>1.020115505529425E-2</v>
      </c>
      <c r="K361" s="98">
        <v>7.9442421101043863E-3</v>
      </c>
      <c r="L361" s="98">
        <v>3.3906825426197281E-3</v>
      </c>
      <c r="M361" s="98">
        <v>3.749176727458706E-3</v>
      </c>
      <c r="N361" s="98">
        <v>1.1293789667730839E-4</v>
      </c>
      <c r="O361" s="98">
        <v>3.186415890175702E-3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3.8130843252221912E-4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6.4048418864209422E-2</v>
      </c>
      <c r="D362" s="33">
        <v>0</v>
      </c>
      <c r="E362" s="33">
        <v>0</v>
      </c>
      <c r="F362" s="33">
        <v>0</v>
      </c>
      <c r="G362" s="33">
        <v>0</v>
      </c>
      <c r="H362" s="33">
        <v>4.1800560689481521E-2</v>
      </c>
      <c r="I362" s="33">
        <v>0.13343981210456801</v>
      </c>
      <c r="J362" s="33">
        <v>0.12389485482914843</v>
      </c>
      <c r="K362" s="33">
        <v>8.7877216588238119E-2</v>
      </c>
      <c r="L362" s="33">
        <v>4.7001185532966262E-2</v>
      </c>
      <c r="M362" s="33">
        <v>4.6668174979194385E-2</v>
      </c>
      <c r="N362" s="33">
        <v>1.6038590196416048E-3</v>
      </c>
      <c r="O362" s="33">
        <v>4.3332241164586963E-2</v>
      </c>
      <c r="P362" s="33">
        <v>1.9296870436577721E-5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6.4386474361442124E-3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0.65134574490716723</v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>
        <f t="shared" si="152"/>
        <v>0.68111261883995955</v>
      </c>
      <c r="I364" s="119">
        <f t="shared" si="152"/>
        <v>0.68443492741733014</v>
      </c>
      <c r="J364" s="119">
        <f t="shared" si="152"/>
        <v>0.68835849738865762</v>
      </c>
      <c r="K364" s="119">
        <f t="shared" si="152"/>
        <v>0.69365298842647527</v>
      </c>
      <c r="L364" s="119">
        <f t="shared" si="152"/>
        <v>0.70028381948780849</v>
      </c>
      <c r="M364" s="119">
        <f t="shared" si="152"/>
        <v>0.70338588756626685</v>
      </c>
      <c r="N364" s="119">
        <f t="shared" si="152"/>
        <v>0.71166733242266367</v>
      </c>
      <c r="O364" s="119">
        <f t="shared" si="152"/>
        <v>0.72140086422713068</v>
      </c>
      <c r="P364" s="119">
        <f t="shared" si="152"/>
        <v>0.72301045288534072</v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>
        <f t="shared" ref="W364" si="154">IF(W343=0,"",W343/W322)</f>
        <v>0.84245995671715757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0.64744110832913881</v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>
        <f t="shared" si="155"/>
        <v>0.67341393606643929</v>
      </c>
      <c r="I365" s="124">
        <f t="shared" si="155"/>
        <v>0.67918831292862325</v>
      </c>
      <c r="J365" s="124">
        <f t="shared" si="155"/>
        <v>0.68518068546520516</v>
      </c>
      <c r="K365" s="124">
        <f t="shared" si="155"/>
        <v>0.69132811395214433</v>
      </c>
      <c r="L365" s="124">
        <f t="shared" si="155"/>
        <v>0.69761662000143787</v>
      </c>
      <c r="M365" s="124">
        <f t="shared" si="155"/>
        <v>0.70404593795632475</v>
      </c>
      <c r="N365" s="124">
        <f t="shared" si="155"/>
        <v>0.71031295603433398</v>
      </c>
      <c r="O365" s="124">
        <f t="shared" si="155"/>
        <v>0.71630864746569189</v>
      </c>
      <c r="P365" s="124">
        <f t="shared" si="155"/>
        <v>0.72258414824391748</v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>
        <f t="shared" ref="W365" si="157">IF(W344=0,"",W344/W323)</f>
        <v>0.83425294045648035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0.64526208505617411</v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>
        <f t="shared" si="158"/>
        <v>0.67147926963986893</v>
      </c>
      <c r="I366" s="111">
        <f t="shared" si="158"/>
        <v>0.6772983725749282</v>
      </c>
      <c r="J366" s="111">
        <f t="shared" si="158"/>
        <v>0.68330844771601074</v>
      </c>
      <c r="K366" s="111">
        <f t="shared" si="158"/>
        <v>0.68949827638278904</v>
      </c>
      <c r="L366" s="111">
        <f t="shared" si="158"/>
        <v>0.69583307111648141</v>
      </c>
      <c r="M366" s="111">
        <f t="shared" si="158"/>
        <v>0.7023082788356293</v>
      </c>
      <c r="N366" s="111">
        <f t="shared" si="158"/>
        <v>0.70861218355765188</v>
      </c>
      <c r="O366" s="111">
        <f t="shared" si="158"/>
        <v>0.71464485259529043</v>
      </c>
      <c r="P366" s="111">
        <f t="shared" si="158"/>
        <v>0.72095648545721325</v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>
        <f t="shared" ref="W366" si="160">IF(W345=0,"",W345/W324)</f>
        <v>0.83316475087318509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2.5802479381017775</v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>
        <f t="shared" si="164"/>
        <v>3.0502935006597061</v>
      </c>
      <c r="I368" s="124">
        <f t="shared" si="164"/>
        <v>3.1466821585238853</v>
      </c>
      <c r="J368" s="124">
        <f t="shared" si="164"/>
        <v>3.2448366088275002</v>
      </c>
      <c r="K368" s="124">
        <f t="shared" si="164"/>
        <v>3.3454190853934609</v>
      </c>
      <c r="L368" s="124">
        <f t="shared" si="164"/>
        <v>3.4485933216566873</v>
      </c>
      <c r="M368" s="124">
        <f t="shared" si="164"/>
        <v>3.5718252248870086</v>
      </c>
      <c r="N368" s="124">
        <f t="shared" si="164"/>
        <v>3.7208306886416196</v>
      </c>
      <c r="O368" s="124">
        <f t="shared" si="164"/>
        <v>3.8987697321627293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>
        <f t="shared" ref="W368" si="166">IF(W347=0,"",W347/W326)</f>
        <v>4.7037061049260407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2.5802479381017775</v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>
        <f t="shared" si="167"/>
        <v>3.0502935006597061</v>
      </c>
      <c r="I369" s="111">
        <f t="shared" si="167"/>
        <v>3.1466821585238853</v>
      </c>
      <c r="J369" s="111">
        <f t="shared" si="167"/>
        <v>3.2448366088275002</v>
      </c>
      <c r="K369" s="111">
        <f t="shared" si="167"/>
        <v>3.3454190853934609</v>
      </c>
      <c r="L369" s="111">
        <f t="shared" si="167"/>
        <v>3.4485933216566873</v>
      </c>
      <c r="M369" s="111">
        <f t="shared" si="167"/>
        <v>3.5718252248870086</v>
      </c>
      <c r="N369" s="111">
        <f t="shared" si="167"/>
        <v>3.7208306886416196</v>
      </c>
      <c r="O369" s="111">
        <f t="shared" si="167"/>
        <v>3.8987697321627293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>
        <f t="shared" ref="W369" si="169">IF(W348=0,"",W348/W327)</f>
        <v>4.7037061049260407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0.66543227179908582</v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>
        <f t="shared" si="170"/>
        <v>0.66913081748013858</v>
      </c>
      <c r="I370" s="124">
        <f t="shared" si="170"/>
        <v>0.68329139806104044</v>
      </c>
      <c r="J370" s="124">
        <f t="shared" si="170"/>
        <v>0.68561556932762668</v>
      </c>
      <c r="K370" s="124">
        <f t="shared" si="170"/>
        <v>0.70330890354167408</v>
      </c>
      <c r="L370" s="124">
        <f t="shared" si="170"/>
        <v>0.68718122377061386</v>
      </c>
      <c r="M370" s="124">
        <f t="shared" si="170"/>
        <v>0.68784346141752384</v>
      </c>
      <c r="N370" s="124">
        <f t="shared" si="170"/>
        <v>0.69111050586135325</v>
      </c>
      <c r="O370" s="124">
        <f t="shared" si="170"/>
        <v>0.71601632171920915</v>
      </c>
      <c r="P370" s="124">
        <f t="shared" si="170"/>
        <v>0.71419534081380354</v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>
        <f t="shared" ref="W370" si="172">IF(W349=0,"",W349/W328)</f>
        <v>0.79333686733615649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0.62275945504834473</v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>
        <f t="shared" si="173"/>
        <v>0.64523447698932113</v>
      </c>
      <c r="I371" s="111">
        <f t="shared" si="173"/>
        <v>0.6502229785473258</v>
      </c>
      <c r="J371" s="111">
        <f t="shared" si="173"/>
        <v>0.65537519350891071</v>
      </c>
      <c r="K371" s="111">
        <f t="shared" si="173"/>
        <v>0.66068150451467933</v>
      </c>
      <c r="L371" s="111">
        <f t="shared" si="173"/>
        <v>0.6661120895638406</v>
      </c>
      <c r="M371" s="111">
        <f t="shared" si="173"/>
        <v>0.67166304546818811</v>
      </c>
      <c r="N371" s="111">
        <f t="shared" si="173"/>
        <v>0.67706714965370762</v>
      </c>
      <c r="O371" s="111">
        <f t="shared" si="173"/>
        <v>0.68223873352651976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0.59558778437125059</v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>
        <f t="shared" si="176"/>
        <v>0.60588898276546765</v>
      </c>
      <c r="I372" s="111">
        <f t="shared" si="176"/>
        <v>0.60863596726640457</v>
      </c>
      <c r="J372" s="111">
        <f t="shared" si="176"/>
        <v>0.61188315497829926</v>
      </c>
      <c r="K372" s="111">
        <f t="shared" si="176"/>
        <v>0.61581661653170527</v>
      </c>
      <c r="L372" s="111">
        <f t="shared" si="176"/>
        <v>0.62048613344880466</v>
      </c>
      <c r="M372" s="111">
        <f t="shared" si="176"/>
        <v>0.63030722159606811</v>
      </c>
      <c r="N372" s="111">
        <f t="shared" si="176"/>
        <v>0.64668136267441201</v>
      </c>
      <c r="O372" s="111">
        <f t="shared" si="176"/>
        <v>0.6707784762557113</v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>
        <f t="shared" ref="W372" si="178">IF(W351=0,"",W351/W330)</f>
        <v>0.80486131363630264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>
        <f t="shared" si="179"/>
        <v>0.7946860140029246</v>
      </c>
      <c r="L373" s="111">
        <f t="shared" si="179"/>
        <v>0.79691144025900351</v>
      </c>
      <c r="M373" s="111">
        <f t="shared" si="179"/>
        <v>0.80773203851596376</v>
      </c>
      <c r="N373" s="111" t="str">
        <f t="shared" si="179"/>
        <v/>
      </c>
      <c r="O373" s="111">
        <f t="shared" si="179"/>
        <v>0.8530844316903371</v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>
        <f t="shared" si="182"/>
        <v>0.61581661653170527</v>
      </c>
      <c r="L374" s="112">
        <f t="shared" si="182"/>
        <v>0.62048613344880466</v>
      </c>
      <c r="M374" s="112">
        <f t="shared" si="182"/>
        <v>0.63030722159606811</v>
      </c>
      <c r="N374" s="112" t="str">
        <f t="shared" si="182"/>
        <v/>
      </c>
      <c r="O374" s="112">
        <f t="shared" si="182"/>
        <v>0.6707784762557113</v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 t="str">
        <f t="shared" si="185"/>
        <v/>
      </c>
      <c r="O375" s="113">
        <f t="shared" si="185"/>
        <v>1</v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0.66823870850367606</v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>
        <f t="shared" si="188"/>
        <v>0.67465411889924076</v>
      </c>
      <c r="I376" s="112">
        <f t="shared" si="188"/>
        <v>0.67616228398818667</v>
      </c>
      <c r="J376" s="112">
        <f t="shared" si="188"/>
        <v>0.67783726993206983</v>
      </c>
      <c r="K376" s="112">
        <f t="shared" si="188"/>
        <v>0.67974437806400334</v>
      </c>
      <c r="L376" s="112">
        <f t="shared" si="188"/>
        <v>0.68190646301811697</v>
      </c>
      <c r="M376" s="112">
        <f t="shared" si="188"/>
        <v>0.68582165896180436</v>
      </c>
      <c r="N376" s="112">
        <f t="shared" si="188"/>
        <v>0.69214822353992977</v>
      </c>
      <c r="O376" s="112">
        <f t="shared" si="188"/>
        <v>0.70173029539029907</v>
      </c>
      <c r="P376" s="112">
        <f t="shared" si="188"/>
        <v>0.71419534081380354</v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>
        <f t="shared" ref="W376" si="190">IF(W355=0,"",W355/W334)</f>
        <v>0.77274244823690308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0.826332253311716</v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>
        <f t="shared" si="191"/>
        <v>0.82863716327326697</v>
      </c>
      <c r="I377" s="113">
        <f t="shared" si="191"/>
        <v>0.82183877189161125</v>
      </c>
      <c r="J377" s="113">
        <f t="shared" si="191"/>
        <v>0.83892501430981614</v>
      </c>
      <c r="K377" s="113">
        <f t="shared" si="191"/>
        <v>0.83656900430653414</v>
      </c>
      <c r="L377" s="113">
        <f t="shared" si="191"/>
        <v>0.83720295261198652</v>
      </c>
      <c r="M377" s="113">
        <f t="shared" si="191"/>
        <v>0.8432064014619105</v>
      </c>
      <c r="N377" s="113">
        <f t="shared" si="191"/>
        <v>0.84429061991792886</v>
      </c>
      <c r="O377" s="113">
        <f t="shared" si="191"/>
        <v>0.87010527590755626</v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>
        <f t="shared" ref="W377" si="193">IF(W356=0,"",W356/W335)</f>
        <v>0.89313244926948809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0.66823870850367606</v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>
        <f t="shared" si="194"/>
        <v>0.67465411889924076</v>
      </c>
      <c r="I378" s="111">
        <f t="shared" si="194"/>
        <v>0.67616228398818679</v>
      </c>
      <c r="J378" s="111">
        <f t="shared" si="194"/>
        <v>0.67783726993206983</v>
      </c>
      <c r="K378" s="111">
        <f t="shared" si="194"/>
        <v>0.67974437806400334</v>
      </c>
      <c r="L378" s="111">
        <f t="shared" si="194"/>
        <v>0.68190646301811697</v>
      </c>
      <c r="M378" s="111">
        <f t="shared" si="194"/>
        <v>0.68582165896180436</v>
      </c>
      <c r="N378" s="111">
        <f t="shared" si="194"/>
        <v>0.69214822353992977</v>
      </c>
      <c r="O378" s="111">
        <f t="shared" si="194"/>
        <v>0.70173029539029907</v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>
        <f t="shared" ref="W378" si="196">IF(W357=0,"",W357/W336)</f>
        <v>0.77274244823690308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0.75951465196134305</v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>
        <f t="shared" si="200"/>
        <v>0.76168065969426846</v>
      </c>
      <c r="I380" s="124">
        <f t="shared" si="200"/>
        <v>0.76058936298434188</v>
      </c>
      <c r="J380" s="124">
        <f t="shared" si="200"/>
        <v>0.76326681742918812</v>
      </c>
      <c r="K380" s="124">
        <f t="shared" si="200"/>
        <v>0.76349376338215413</v>
      </c>
      <c r="L380" s="124">
        <f t="shared" si="200"/>
        <v>0.76837751788721231</v>
      </c>
      <c r="M380" s="124">
        <f t="shared" si="200"/>
        <v>0.76926051358567271</v>
      </c>
      <c r="N380" s="124">
        <f t="shared" si="200"/>
        <v>0.77416122402128096</v>
      </c>
      <c r="O380" s="124">
        <f t="shared" si="200"/>
        <v>0.77778717215308257</v>
      </c>
      <c r="P380" s="124">
        <f t="shared" si="200"/>
        <v>0.799286729425422</v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>
        <f t="shared" ref="W380" si="202">IF(W359=0,"",W359/W338)</f>
        <v>0.85944173183707862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0.61411909971580014</v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>
        <f t="shared" si="206"/>
        <v>0.61489988412395302</v>
      </c>
      <c r="I382" s="111">
        <f t="shared" si="206"/>
        <v>0.61505045623172361</v>
      </c>
      <c r="J382" s="111">
        <f t="shared" si="206"/>
        <v>0.61519696056682627</v>
      </c>
      <c r="K382" s="111">
        <f t="shared" si="206"/>
        <v>0.61533788395819611</v>
      </c>
      <c r="L382" s="111">
        <f t="shared" si="206"/>
        <v>0.6154728215705364</v>
      </c>
      <c r="M382" s="111">
        <f t="shared" si="206"/>
        <v>0.61554543587135724</v>
      </c>
      <c r="N382" s="111">
        <f t="shared" si="206"/>
        <v>0.61554543587135724</v>
      </c>
      <c r="O382" s="111">
        <f t="shared" si="206"/>
        <v>0.61554543587135724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>
        <f t="shared" ref="W382" si="208">IF(W361=0,"",W361/W340)</f>
        <v>0.62016137649931513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0.76827466340404815</v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>
        <f t="shared" si="209"/>
        <v>0.77547528364603635</v>
      </c>
      <c r="I383" s="45">
        <f t="shared" si="209"/>
        <v>0.77704117347270163</v>
      </c>
      <c r="J383" s="45">
        <f t="shared" si="209"/>
        <v>0.77869866711507019</v>
      </c>
      <c r="K383" s="45">
        <f t="shared" si="209"/>
        <v>0.78048184028352385</v>
      </c>
      <c r="L383" s="45">
        <f t="shared" si="209"/>
        <v>0.78239980962762323</v>
      </c>
      <c r="M383" s="45">
        <f t="shared" si="209"/>
        <v>0.78500926881314426</v>
      </c>
      <c r="N383" s="45">
        <f t="shared" si="209"/>
        <v>0.78846807038615319</v>
      </c>
      <c r="O383" s="45">
        <f t="shared" si="209"/>
        <v>0.79316002952497777</v>
      </c>
      <c r="P383" s="45">
        <f t="shared" si="209"/>
        <v>0.799286729425422</v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>
        <f t="shared" ref="W383" si="211">IF(W362=0,"",W362/W341)</f>
        <v>0.87953910270787383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20.064717265087648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9.2695120121958041</v>
      </c>
      <c r="I385" s="117">
        <f t="shared" si="212"/>
        <v>23.173768281882285</v>
      </c>
      <c r="J385" s="117">
        <f t="shared" si="212"/>
        <v>31.881476366258344</v>
      </c>
      <c r="K385" s="117">
        <f t="shared" si="212"/>
        <v>35.109538281478194</v>
      </c>
      <c r="L385" s="117">
        <f t="shared" si="212"/>
        <v>10.69007592025163</v>
      </c>
      <c r="M385" s="117">
        <f t="shared" si="212"/>
        <v>9.8074498920937181</v>
      </c>
      <c r="N385" s="117">
        <f t="shared" si="212"/>
        <v>0.33703997565238253</v>
      </c>
      <c r="O385" s="117">
        <f t="shared" si="212"/>
        <v>10.909438578980009</v>
      </c>
      <c r="P385" s="117">
        <f t="shared" si="212"/>
        <v>2.9767839091535369E-3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0.65848744119481262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19.917386674663298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9.1289587257699818</v>
      </c>
      <c r="I386" s="122">
        <f t="shared" si="215"/>
        <v>22.890534061601475</v>
      </c>
      <c r="J386" s="122">
        <f t="shared" si="215"/>
        <v>31.588112978696543</v>
      </c>
      <c r="K386" s="122">
        <f t="shared" si="215"/>
        <v>34.76275606379329</v>
      </c>
      <c r="L386" s="122">
        <f t="shared" si="215"/>
        <v>10.510062991874724</v>
      </c>
      <c r="M386" s="122">
        <f t="shared" si="215"/>
        <v>9.5600959247375066</v>
      </c>
      <c r="N386" s="122">
        <f t="shared" si="215"/>
        <v>0.32996823437131434</v>
      </c>
      <c r="O386" s="122">
        <f t="shared" si="215"/>
        <v>10.761363620874171</v>
      </c>
      <c r="P386" s="122">
        <f t="shared" si="215"/>
        <v>2.9767839091535369E-3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0.64652432100432744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19.917386674663298</v>
      </c>
      <c r="D387" s="98">
        <v>0</v>
      </c>
      <c r="E387" s="98">
        <v>0</v>
      </c>
      <c r="F387" s="98">
        <v>0</v>
      </c>
      <c r="G387" s="98">
        <v>0</v>
      </c>
      <c r="H387" s="98">
        <v>9.1289587257699818</v>
      </c>
      <c r="I387" s="98">
        <v>22.890534061601475</v>
      </c>
      <c r="J387" s="98">
        <v>31.588112978696543</v>
      </c>
      <c r="K387" s="98">
        <v>34.76275606379329</v>
      </c>
      <c r="L387" s="98">
        <v>10.510062991874724</v>
      </c>
      <c r="M387" s="98">
        <v>9.5600959247375066</v>
      </c>
      <c r="N387" s="98">
        <v>0.32996823437131434</v>
      </c>
      <c r="O387" s="98">
        <v>10.761363620874171</v>
      </c>
      <c r="P387" s="98">
        <v>2.9767839091535369E-3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0.64652432100432744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0.1340610149545241</v>
      </c>
      <c r="D391" s="122">
        <v>0</v>
      </c>
      <c r="E391" s="122">
        <v>0</v>
      </c>
      <c r="F391" s="122">
        <v>0</v>
      </c>
      <c r="G391" s="122">
        <v>0</v>
      </c>
      <c r="H391" s="122">
        <v>0.12716988793117953</v>
      </c>
      <c r="I391" s="122">
        <v>0.23194955152779537</v>
      </c>
      <c r="J391" s="122">
        <v>0.24955606178758999</v>
      </c>
      <c r="K391" s="122">
        <v>0.31267467806161187</v>
      </c>
      <c r="L391" s="122">
        <v>0.16545867855876037</v>
      </c>
      <c r="M391" s="122">
        <v>0.23126280666668064</v>
      </c>
      <c r="N391" s="122">
        <v>6.5870210410052931E-3</v>
      </c>
      <c r="O391" s="122">
        <v>0.13439912102486909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1.0338756513790903E-2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2.0231324548460644E-3</v>
      </c>
      <c r="D392" s="98">
        <v>0</v>
      </c>
      <c r="E392" s="98">
        <v>0</v>
      </c>
      <c r="F392" s="98">
        <v>0</v>
      </c>
      <c r="G392" s="98">
        <v>0</v>
      </c>
      <c r="H392" s="98">
        <v>2.9542101419027344E-3</v>
      </c>
      <c r="I392" s="98">
        <v>1.3599315170034574E-2</v>
      </c>
      <c r="J392" s="98">
        <v>4.374215192366477E-2</v>
      </c>
      <c r="K392" s="98">
        <v>6.8762316271623519E-2</v>
      </c>
      <c r="L392" s="98">
        <v>1.805822130764383E-2</v>
      </c>
      <c r="M392" s="98">
        <v>1.2221548909721415E-2</v>
      </c>
      <c r="N392" s="98">
        <v>7.3611564350180942E-4</v>
      </c>
      <c r="O392" s="98">
        <v>8.082288610108887E-3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0.13203788249967804</v>
      </c>
      <c r="D393" s="98">
        <v>0</v>
      </c>
      <c r="E393" s="98">
        <v>0</v>
      </c>
      <c r="F393" s="98">
        <v>0</v>
      </c>
      <c r="G393" s="98">
        <v>0</v>
      </c>
      <c r="H393" s="98">
        <v>0.12421567778927679</v>
      </c>
      <c r="I393" s="98">
        <v>0.2183502363577608</v>
      </c>
      <c r="J393" s="98">
        <v>0.20581390986392523</v>
      </c>
      <c r="K393" s="98">
        <v>0.24369544505454693</v>
      </c>
      <c r="L393" s="98">
        <v>0.14718723530974395</v>
      </c>
      <c r="M393" s="98">
        <v>0.21883916583318477</v>
      </c>
      <c r="N393" s="98">
        <v>5.8509053975034832E-3</v>
      </c>
      <c r="O393" s="98">
        <v>0.12615276628397515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1.0338756513790903E-2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2.1691673544143192E-4</v>
      </c>
      <c r="L394" s="98">
        <v>2.1322194137258604E-4</v>
      </c>
      <c r="M394" s="98">
        <v>2.0209192377445624E-4</v>
      </c>
      <c r="N394" s="98">
        <v>0</v>
      </c>
      <c r="O394" s="98">
        <v>1.6406613078503865E-4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2.1691673544143192E-4</v>
      </c>
      <c r="L395" s="101">
        <v>2.1322194137258604E-4</v>
      </c>
      <c r="M395" s="101">
        <v>2.0209192377445624E-4</v>
      </c>
      <c r="N395" s="101">
        <v>0</v>
      </c>
      <c r="O395" s="101">
        <v>1.6406613078503865E-4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1.3269575469824635E-2</v>
      </c>
      <c r="D401" s="122">
        <v>0</v>
      </c>
      <c r="E401" s="122">
        <v>0</v>
      </c>
      <c r="F401" s="122">
        <v>0</v>
      </c>
      <c r="G401" s="122">
        <v>0</v>
      </c>
      <c r="H401" s="122">
        <v>1.3383398494643246E-2</v>
      </c>
      <c r="I401" s="122">
        <v>5.1284668753015787E-2</v>
      </c>
      <c r="J401" s="122">
        <v>4.380732577420917E-2</v>
      </c>
      <c r="K401" s="122">
        <v>3.4107539623289294E-2</v>
      </c>
      <c r="L401" s="122">
        <v>1.4554249818146051E-2</v>
      </c>
      <c r="M401" s="122">
        <v>1.6091160689529878E-2</v>
      </c>
      <c r="N401" s="122">
        <v>4.8472024006291855E-4</v>
      </c>
      <c r="O401" s="122">
        <v>1.367583708096975E-2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1.6243636766942928E-3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1.3269575469824635E-2</v>
      </c>
      <c r="D403" s="98">
        <v>0</v>
      </c>
      <c r="E403" s="98">
        <v>0</v>
      </c>
      <c r="F403" s="98">
        <v>0</v>
      </c>
      <c r="G403" s="98">
        <v>0</v>
      </c>
      <c r="H403" s="98">
        <v>1.3383398494643246E-2</v>
      </c>
      <c r="I403" s="98">
        <v>5.1284668753015787E-2</v>
      </c>
      <c r="J403" s="98">
        <v>4.380732577420917E-2</v>
      </c>
      <c r="K403" s="98">
        <v>3.4107539623289294E-2</v>
      </c>
      <c r="L403" s="98">
        <v>1.4554249818146051E-2</v>
      </c>
      <c r="M403" s="98">
        <v>1.6091160689529878E-2</v>
      </c>
      <c r="N403" s="98">
        <v>4.8472024006291855E-4</v>
      </c>
      <c r="O403" s="98">
        <v>1.367583708096975E-2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1.6243636766942928E-3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19329.86777676153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14819.902626724288</v>
      </c>
      <c r="I406" s="117">
        <f t="shared" si="219"/>
        <v>11803.182362893354</v>
      </c>
      <c r="J406" s="117">
        <f t="shared" si="219"/>
        <v>14542.81210264597</v>
      </c>
      <c r="K406" s="117">
        <f t="shared" si="219"/>
        <v>22308.889081177393</v>
      </c>
      <c r="L406" s="117">
        <f t="shared" si="219"/>
        <v>13564.672377210793</v>
      </c>
      <c r="M406" s="117">
        <f t="shared" si="219"/>
        <v>11878.555785198598</v>
      </c>
      <c r="N406" s="117">
        <f t="shared" si="219"/>
        <v>12559.364844447855</v>
      </c>
      <c r="O406" s="117">
        <f t="shared" si="219"/>
        <v>14776.080061634488</v>
      </c>
      <c r="P406" s="117">
        <f t="shared" si="219"/>
        <v>10768.380763840989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7717.8406786538599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17239.062058484473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12392.002355570115</v>
      </c>
      <c r="I407" s="122">
        <f t="shared" si="222"/>
        <v>9417.5956647769926</v>
      </c>
      <c r="J407" s="122">
        <f t="shared" si="222"/>
        <v>12312.646437630003</v>
      </c>
      <c r="K407" s="122">
        <f t="shared" si="222"/>
        <v>20013.01203353977</v>
      </c>
      <c r="L407" s="122">
        <f t="shared" si="222"/>
        <v>11271.250690367868</v>
      </c>
      <c r="M407" s="122">
        <f t="shared" si="222"/>
        <v>9646.329264584052</v>
      </c>
      <c r="N407" s="122">
        <f t="shared" si="222"/>
        <v>10237.209565288362</v>
      </c>
      <c r="O407" s="122">
        <f t="shared" si="222"/>
        <v>12523.107856490744</v>
      </c>
      <c r="P407" s="122">
        <f t="shared" si="222"/>
        <v>8467.5495885894907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5715.2402161734308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17133.168902306148</v>
      </c>
      <c r="D408" s="98">
        <v>0</v>
      </c>
      <c r="E408" s="98">
        <v>0</v>
      </c>
      <c r="F408" s="98">
        <v>0</v>
      </c>
      <c r="G408" s="98">
        <v>0</v>
      </c>
      <c r="H408" s="98">
        <v>12319.025557761885</v>
      </c>
      <c r="I408" s="98">
        <v>9362.4403988315862</v>
      </c>
      <c r="J408" s="98">
        <v>12239.855732330914</v>
      </c>
      <c r="K408" s="98">
        <v>19895.072072149807</v>
      </c>
      <c r="L408" s="98">
        <v>11205.159262628958</v>
      </c>
      <c r="M408" s="98">
        <v>9590.0225861105173</v>
      </c>
      <c r="N408" s="98">
        <v>10177.457018049945</v>
      </c>
      <c r="O408" s="98">
        <v>12450.090485671904</v>
      </c>
      <c r="P408" s="98">
        <v>8418.1583121697422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5677.96233334099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105.89315617832571</v>
      </c>
      <c r="D409" s="98">
        <v>0</v>
      </c>
      <c r="E409" s="98">
        <v>0</v>
      </c>
      <c r="F409" s="98">
        <v>0</v>
      </c>
      <c r="G409" s="98">
        <v>0</v>
      </c>
      <c r="H409" s="98">
        <v>72.976797808230486</v>
      </c>
      <c r="I409" s="98">
        <v>55.155265945406327</v>
      </c>
      <c r="J409" s="98">
        <v>72.790705299089339</v>
      </c>
      <c r="K409" s="98">
        <v>117.93996138996368</v>
      </c>
      <c r="L409" s="98">
        <v>66.091427738908578</v>
      </c>
      <c r="M409" s="98">
        <v>56.306678473535349</v>
      </c>
      <c r="N409" s="98">
        <v>59.752547238417577</v>
      </c>
      <c r="O409" s="98">
        <v>73.017370818839865</v>
      </c>
      <c r="P409" s="98">
        <v>49.391276419747747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37.277882832440952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4.9430265384444008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39.52839203612217</v>
      </c>
      <c r="I410" s="122">
        <f t="shared" si="225"/>
        <v>11.044373930258624</v>
      </c>
      <c r="J410" s="122">
        <f t="shared" si="225"/>
        <v>9.1607970842135256</v>
      </c>
      <c r="K410" s="122">
        <f t="shared" si="225"/>
        <v>2.5777552334537885</v>
      </c>
      <c r="L410" s="122">
        <f t="shared" si="225"/>
        <v>13.296138754168091</v>
      </c>
      <c r="M410" s="122">
        <f t="shared" si="225"/>
        <v>2.1425939282402986</v>
      </c>
      <c r="N410" s="122">
        <f t="shared" si="225"/>
        <v>12.563271208498801</v>
      </c>
      <c r="O410" s="122">
        <f t="shared" si="225"/>
        <v>18.326397910862422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32.307122776303373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4.9430265384444008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39.52839203612217</v>
      </c>
      <c r="I411" s="98">
        <f>RES_hhdet_in_fech!I8</f>
        <v>11.044373930258624</v>
      </c>
      <c r="J411" s="98">
        <f>RES_hhdet_in_fech!J8</f>
        <v>9.1607970842135256</v>
      </c>
      <c r="K411" s="98">
        <f>RES_hhdet_in_fech!K8</f>
        <v>2.5777552334537885</v>
      </c>
      <c r="L411" s="98">
        <f>RES_hhdet_in_fech!L8</f>
        <v>13.296138754168091</v>
      </c>
      <c r="M411" s="98">
        <f>RES_hhdet_in_fech!M8</f>
        <v>2.1425939282402986</v>
      </c>
      <c r="N411" s="98">
        <f>RES_hhdet_in_fech!N8</f>
        <v>12.563271208498801</v>
      </c>
      <c r="O411" s="98">
        <f>RES_hhdet_in_fech!O8</f>
        <v>18.326397910862422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32.307122776303373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1784.0516979644701</v>
      </c>
      <c r="D412" s="122">
        <v>0</v>
      </c>
      <c r="E412" s="122">
        <v>0</v>
      </c>
      <c r="F412" s="122">
        <v>0</v>
      </c>
      <c r="G412" s="122">
        <v>0</v>
      </c>
      <c r="H412" s="122">
        <v>2060.2332127991726</v>
      </c>
      <c r="I412" s="122">
        <v>2051.9998922512359</v>
      </c>
      <c r="J412" s="122">
        <v>1940.2630313413752</v>
      </c>
      <c r="K412" s="122">
        <v>2001.7270657310457</v>
      </c>
      <c r="L412" s="122">
        <v>1991.9802199371686</v>
      </c>
      <c r="M412" s="122">
        <v>1958.053067734375</v>
      </c>
      <c r="N412" s="122">
        <v>2026.1750499872603</v>
      </c>
      <c r="O412" s="122">
        <v>1950.1556510424964</v>
      </c>
      <c r="P412" s="122">
        <v>2020.0525823944306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1683.6849034836505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1975.8457966884207</v>
      </c>
      <c r="D413" s="98">
        <v>0</v>
      </c>
      <c r="E413" s="98">
        <v>0</v>
      </c>
      <c r="F413" s="98">
        <v>0</v>
      </c>
      <c r="G413" s="98">
        <v>0</v>
      </c>
      <c r="H413" s="98">
        <v>2082.968931308259</v>
      </c>
      <c r="I413" s="98">
        <v>1666.7390562874434</v>
      </c>
      <c r="J413" s="98">
        <v>2202.8087106308717</v>
      </c>
      <c r="K413" s="98">
        <v>4020.4677116430234</v>
      </c>
      <c r="L413" s="98">
        <v>2038.4572991407733</v>
      </c>
      <c r="M413" s="98">
        <v>2020.7046448667845</v>
      </c>
      <c r="N413" s="98">
        <v>2066.1154417055832</v>
      </c>
      <c r="O413" s="98">
        <v>2078.3837324017472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1990.5992653129351</v>
      </c>
      <c r="D414" s="98">
        <v>0</v>
      </c>
      <c r="E414" s="98">
        <v>0</v>
      </c>
      <c r="F414" s="98">
        <v>0</v>
      </c>
      <c r="G414" s="98">
        <v>0</v>
      </c>
      <c r="H414" s="98">
        <v>2307.2582493440705</v>
      </c>
      <c r="I414" s="98">
        <v>2305.0786666784984</v>
      </c>
      <c r="J414" s="98">
        <v>2141.9162992344695</v>
      </c>
      <c r="K414" s="98">
        <v>2302.1288907796252</v>
      </c>
      <c r="L414" s="98">
        <v>2249.8097784378601</v>
      </c>
      <c r="M414" s="98">
        <v>2189.4776392409108</v>
      </c>
      <c r="N414" s="98">
        <v>2146.39659179414</v>
      </c>
      <c r="O414" s="98">
        <v>2056.8430521149253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1685.6704874017498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1786.8217992338602</v>
      </c>
      <c r="L415" s="98">
        <v>1754.0510227088789</v>
      </c>
      <c r="M415" s="98">
        <v>1710.6105394242907</v>
      </c>
      <c r="N415" s="98">
        <v>0</v>
      </c>
      <c r="O415" s="98">
        <v>1618.4805226906985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954.90726994819465</v>
      </c>
      <c r="L416" s="101">
        <v>938.64210852520705</v>
      </c>
      <c r="M416" s="101">
        <v>889.64572888913619</v>
      </c>
      <c r="N416" s="101">
        <v>0</v>
      </c>
      <c r="O416" s="101">
        <v>722.24921106285706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831.91452928566571</v>
      </c>
      <c r="L417" s="104">
        <v>815.40891418367187</v>
      </c>
      <c r="M417" s="104">
        <v>820.96481053515458</v>
      </c>
      <c r="N417" s="104">
        <v>0</v>
      </c>
      <c r="O417" s="104">
        <v>896.23131162784136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1776.708344602949</v>
      </c>
      <c r="D418" s="101">
        <v>0</v>
      </c>
      <c r="E418" s="101">
        <v>0</v>
      </c>
      <c r="F418" s="101">
        <v>0</v>
      </c>
      <c r="G418" s="101">
        <v>0</v>
      </c>
      <c r="H418" s="101">
        <v>2039.7975942491894</v>
      </c>
      <c r="I418" s="101">
        <v>2075.1202919785765</v>
      </c>
      <c r="J418" s="101">
        <v>1962.7477982630155</v>
      </c>
      <c r="K418" s="101">
        <v>2048.7494664490614</v>
      </c>
      <c r="L418" s="101">
        <v>2002.3588082636122</v>
      </c>
      <c r="M418" s="101">
        <v>1954.4248892099108</v>
      </c>
      <c r="N418" s="101">
        <v>2025.8731038098388</v>
      </c>
      <c r="O418" s="101">
        <v>1992.6711636184782</v>
      </c>
      <c r="P418" s="101">
        <v>2020.0525823944306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1726.2822387798328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1437.0467405473032</v>
      </c>
      <c r="D419" s="104">
        <v>0</v>
      </c>
      <c r="E419" s="104">
        <v>0</v>
      </c>
      <c r="F419" s="104">
        <v>0</v>
      </c>
      <c r="G419" s="104">
        <v>0</v>
      </c>
      <c r="H419" s="104">
        <v>1660.6990881353991</v>
      </c>
      <c r="I419" s="104">
        <v>1708.1864580236456</v>
      </c>
      <c r="J419" s="104">
        <v>1587.5611207270722</v>
      </c>
      <c r="K419" s="104">
        <v>1667.2217174416667</v>
      </c>
      <c r="L419" s="104">
        <v>1632.87123504185</v>
      </c>
      <c r="M419" s="104">
        <v>1590.9500039416744</v>
      </c>
      <c r="N419" s="104">
        <v>1661.1113309193388</v>
      </c>
      <c r="O419" s="104">
        <v>1607.0841833716302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1492.5817817768245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752.25373096113105</v>
      </c>
      <c r="D420" s="98">
        <v>0</v>
      </c>
      <c r="E420" s="98">
        <v>0</v>
      </c>
      <c r="F420" s="98">
        <v>0</v>
      </c>
      <c r="G420" s="98">
        <v>0</v>
      </c>
      <c r="H420" s="98">
        <v>874.70634553460422</v>
      </c>
      <c r="I420" s="98">
        <v>939.76884764253123</v>
      </c>
      <c r="J420" s="98">
        <v>793.74912408237276</v>
      </c>
      <c r="K420" s="98">
        <v>850.80693877004353</v>
      </c>
      <c r="L420" s="98">
        <v>835.68694400971958</v>
      </c>
      <c r="M420" s="98">
        <v>793.97827166537957</v>
      </c>
      <c r="N420" s="98">
        <v>840.17905811338585</v>
      </c>
      <c r="O420" s="98">
        <v>699.87582837334764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701.88452725105219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684.79300958617182</v>
      </c>
      <c r="D421" s="98">
        <v>0</v>
      </c>
      <c r="E421" s="98">
        <v>0</v>
      </c>
      <c r="F421" s="98">
        <v>0</v>
      </c>
      <c r="G421" s="98">
        <v>0</v>
      </c>
      <c r="H421" s="98">
        <v>785.99274260079483</v>
      </c>
      <c r="I421" s="98">
        <v>768.4176103811144</v>
      </c>
      <c r="J421" s="98">
        <v>793.81199664469966</v>
      </c>
      <c r="K421" s="98">
        <v>816.41477867162303</v>
      </c>
      <c r="L421" s="98">
        <v>797.18429103213077</v>
      </c>
      <c r="M421" s="98">
        <v>796.97173227629469</v>
      </c>
      <c r="N421" s="98">
        <v>820.93227280595283</v>
      </c>
      <c r="O421" s="98">
        <v>907.20835499828229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790.69725452577245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301.81099377414245</v>
      </c>
      <c r="D422" s="122">
        <v>0</v>
      </c>
      <c r="E422" s="122">
        <v>0</v>
      </c>
      <c r="F422" s="122">
        <v>0</v>
      </c>
      <c r="G422" s="122">
        <v>0</v>
      </c>
      <c r="H422" s="122">
        <v>328.13866631887788</v>
      </c>
      <c r="I422" s="122">
        <v>322.54243193486496</v>
      </c>
      <c r="J422" s="122">
        <v>280.74183659037743</v>
      </c>
      <c r="K422" s="122">
        <v>291.57222667312175</v>
      </c>
      <c r="L422" s="122">
        <v>288.14532815158901</v>
      </c>
      <c r="M422" s="122">
        <v>272.03085895193044</v>
      </c>
      <c r="N422" s="122">
        <v>283.41695796373494</v>
      </c>
      <c r="O422" s="122">
        <v>284.49015619038386</v>
      </c>
      <c r="P422" s="122">
        <v>280.7785928570691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286.60843622047605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365.0944122486527</v>
      </c>
      <c r="D424" s="98">
        <v>0</v>
      </c>
      <c r="E424" s="98">
        <v>0</v>
      </c>
      <c r="F424" s="98">
        <v>0</v>
      </c>
      <c r="G424" s="98">
        <v>0</v>
      </c>
      <c r="H424" s="98">
        <v>412.00122936802023</v>
      </c>
      <c r="I424" s="98">
        <v>405.3223011059975</v>
      </c>
      <c r="J424" s="98">
        <v>343.75737247407392</v>
      </c>
      <c r="K424" s="98">
        <v>368.91313900656121</v>
      </c>
      <c r="L424" s="98">
        <v>353.98054230391432</v>
      </c>
      <c r="M424" s="98">
        <v>352.41911348193594</v>
      </c>
      <c r="N424" s="98">
        <v>355.63790578074077</v>
      </c>
      <c r="O424" s="98">
        <v>352.06750943945912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397.26371933005919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298.69166322703165</v>
      </c>
      <c r="D425" s="33">
        <v>0</v>
      </c>
      <c r="E425" s="33">
        <v>0</v>
      </c>
      <c r="F425" s="33">
        <v>0</v>
      </c>
      <c r="G425" s="33">
        <v>0</v>
      </c>
      <c r="H425" s="33">
        <v>321.97926903278267</v>
      </c>
      <c r="I425" s="33">
        <v>315.26407563994456</v>
      </c>
      <c r="J425" s="33">
        <v>275.47881505833129</v>
      </c>
      <c r="K425" s="33">
        <v>284.72774932593546</v>
      </c>
      <c r="L425" s="33">
        <v>283.31314090034374</v>
      </c>
      <c r="M425" s="33">
        <v>265.81861782908112</v>
      </c>
      <c r="N425" s="33">
        <v>278.31900870606393</v>
      </c>
      <c r="O425" s="33">
        <v>279.40848186954315</v>
      </c>
      <c r="P425" s="33">
        <v>280.7785928570691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280.05647866793498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12590.427126011786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10094.022689041376</v>
      </c>
      <c r="I427" s="117">
        <f t="shared" si="226"/>
        <v>8078.5102638404232</v>
      </c>
      <c r="J427" s="117">
        <f t="shared" si="226"/>
        <v>10010.668286782964</v>
      </c>
      <c r="K427" s="117">
        <f t="shared" si="226"/>
        <v>15474.627579633461</v>
      </c>
      <c r="L427" s="117">
        <f t="shared" si="226"/>
        <v>9499.1205824139433</v>
      </c>
      <c r="M427" s="117">
        <f t="shared" si="226"/>
        <v>8355.2085039773283</v>
      </c>
      <c r="N427" s="117">
        <f t="shared" si="226"/>
        <v>8938.0896757711871</v>
      </c>
      <c r="O427" s="117">
        <f t="shared" si="226"/>
        <v>10659.47692635239</v>
      </c>
      <c r="P427" s="117">
        <f t="shared" si="226"/>
        <v>7785.6518529064633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6501.9717240886494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11161.277445699992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8344.947082009061</v>
      </c>
      <c r="I428" s="122">
        <f t="shared" si="229"/>
        <v>6396.3209114038018</v>
      </c>
      <c r="J428" s="122">
        <f t="shared" si="229"/>
        <v>8436.3875260260411</v>
      </c>
      <c r="K428" s="122">
        <f t="shared" si="229"/>
        <v>13835.557863648621</v>
      </c>
      <c r="L428" s="122">
        <f t="shared" si="229"/>
        <v>7863.0118098033045</v>
      </c>
      <c r="M428" s="122">
        <f t="shared" si="229"/>
        <v>6791.458934919624</v>
      </c>
      <c r="N428" s="122">
        <f t="shared" si="229"/>
        <v>7271.6225878629366</v>
      </c>
      <c r="O428" s="122">
        <f t="shared" si="229"/>
        <v>8970.410450749865</v>
      </c>
      <c r="P428" s="122">
        <f t="shared" si="229"/>
        <v>6118.5171071840705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4767.955955757815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11055.384289521666</v>
      </c>
      <c r="D429" s="98">
        <v>0</v>
      </c>
      <c r="E429" s="98">
        <v>0</v>
      </c>
      <c r="F429" s="98">
        <v>0</v>
      </c>
      <c r="G429" s="98">
        <v>0</v>
      </c>
      <c r="H429" s="98">
        <v>8271.9702842008301</v>
      </c>
      <c r="I429" s="98">
        <v>6341.1656454583954</v>
      </c>
      <c r="J429" s="98">
        <v>8363.5968207269525</v>
      </c>
      <c r="K429" s="98">
        <v>13717.617902258657</v>
      </c>
      <c r="L429" s="98">
        <v>7796.9203820643961</v>
      </c>
      <c r="M429" s="98">
        <v>6735.1522564460884</v>
      </c>
      <c r="N429" s="98">
        <v>7211.8700406245189</v>
      </c>
      <c r="O429" s="98">
        <v>8897.3930799310256</v>
      </c>
      <c r="P429" s="98">
        <v>6069.1258307643229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4730.6780729253742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105.89315617832571</v>
      </c>
      <c r="D430" s="98">
        <v>0</v>
      </c>
      <c r="E430" s="98">
        <v>0</v>
      </c>
      <c r="F430" s="98">
        <v>0</v>
      </c>
      <c r="G430" s="98">
        <v>0</v>
      </c>
      <c r="H430" s="98">
        <v>72.976797808230486</v>
      </c>
      <c r="I430" s="98">
        <v>55.155265945406327</v>
      </c>
      <c r="J430" s="98">
        <v>72.790705299089339</v>
      </c>
      <c r="K430" s="98">
        <v>117.93996138996368</v>
      </c>
      <c r="L430" s="98">
        <v>66.091427738908578</v>
      </c>
      <c r="M430" s="98">
        <v>56.306678473535349</v>
      </c>
      <c r="N430" s="98">
        <v>59.752547238417577</v>
      </c>
      <c r="O430" s="98">
        <v>73.017370818839865</v>
      </c>
      <c r="P430" s="98">
        <v>49.391276419747747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37.277882832440952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12.754234033803533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120.57319731931234</v>
      </c>
      <c r="I431" s="122">
        <f t="shared" si="232"/>
        <v>34.753134398411134</v>
      </c>
      <c r="J431" s="122">
        <f t="shared" si="232"/>
        <v>29.725289744896269</v>
      </c>
      <c r="K431" s="122">
        <f t="shared" si="232"/>
        <v>8.6236715554691799</v>
      </c>
      <c r="L431" s="122">
        <f t="shared" si="232"/>
        <v>45.852975311444744</v>
      </c>
      <c r="M431" s="122">
        <f t="shared" si="232"/>
        <v>7.6529710395784436</v>
      </c>
      <c r="N431" s="122">
        <f t="shared" si="232"/>
        <v>46.745805062310026</v>
      </c>
      <c r="O431" s="122">
        <f t="shared" si="232"/>
        <v>71.450405474440672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151.96321063549331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12.754234033803533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120.57319731931234</v>
      </c>
      <c r="I432" s="98">
        <f>RES_hhdet_in_tesh!I8</f>
        <v>34.753134398411134</v>
      </c>
      <c r="J432" s="98">
        <f>RES_hhdet_in_tesh!J8</f>
        <v>29.725289744896269</v>
      </c>
      <c r="K432" s="98">
        <f>RES_hhdet_in_tesh!K8</f>
        <v>8.6236715554691799</v>
      </c>
      <c r="L432" s="98">
        <f>RES_hhdet_in_tesh!L8</f>
        <v>45.852975311444744</v>
      </c>
      <c r="M432" s="98">
        <f>RES_hhdet_in_tesh!M8</f>
        <v>7.6529710395784436</v>
      </c>
      <c r="N432" s="98">
        <f>RES_hhdet_in_tesh!N8</f>
        <v>46.745805062310026</v>
      </c>
      <c r="O432" s="98">
        <f>RES_hhdet_in_tesh!O8</f>
        <v>71.450405474440672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151.96321063549331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1187.1655743835138</v>
      </c>
      <c r="D433" s="122">
        <v>0</v>
      </c>
      <c r="E433" s="122">
        <v>0</v>
      </c>
      <c r="F433" s="122">
        <v>0</v>
      </c>
      <c r="G433" s="122">
        <v>0</v>
      </c>
      <c r="H433" s="122">
        <v>1378.5655338800425</v>
      </c>
      <c r="I433" s="122">
        <v>1402.1138751974513</v>
      </c>
      <c r="J433" s="122">
        <v>1330.2745428784638</v>
      </c>
      <c r="K433" s="122">
        <v>1407.8324677889941</v>
      </c>
      <c r="L433" s="122">
        <v>1368.85140526328</v>
      </c>
      <c r="M433" s="122">
        <v>1346.8339997496137</v>
      </c>
      <c r="N433" s="122">
        <v>1400.310863760348</v>
      </c>
      <c r="O433" s="122">
        <v>1396.3432760393778</v>
      </c>
      <c r="P433" s="122">
        <v>1442.7121425449943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1335.7293069108982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1230.4766516052434</v>
      </c>
      <c r="D434" s="98">
        <v>0</v>
      </c>
      <c r="E434" s="98">
        <v>0</v>
      </c>
      <c r="F434" s="98">
        <v>0</v>
      </c>
      <c r="G434" s="98">
        <v>0</v>
      </c>
      <c r="H434" s="98">
        <v>1344.0033689776899</v>
      </c>
      <c r="I434" s="98">
        <v>1083.7520336403804</v>
      </c>
      <c r="J434" s="98">
        <v>1443.6661849928216</v>
      </c>
      <c r="K434" s="98">
        <v>2656.2486565810023</v>
      </c>
      <c r="L434" s="98">
        <v>1357.8410510173233</v>
      </c>
      <c r="M434" s="98">
        <v>1357.2326357629379</v>
      </c>
      <c r="N434" s="98">
        <v>1398.8988929711102</v>
      </c>
      <c r="O434" s="98">
        <v>1417.9538853758893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1185.5766059987704</v>
      </c>
      <c r="D435" s="98">
        <v>0</v>
      </c>
      <c r="E435" s="98">
        <v>0</v>
      </c>
      <c r="F435" s="98">
        <v>0</v>
      </c>
      <c r="G435" s="98">
        <v>0</v>
      </c>
      <c r="H435" s="98">
        <v>1397.9423536723125</v>
      </c>
      <c r="I435" s="98">
        <v>1402.9537839190218</v>
      </c>
      <c r="J435" s="98">
        <v>1310.60250287503</v>
      </c>
      <c r="K435" s="98">
        <v>1417.6892243397967</v>
      </c>
      <c r="L435" s="98">
        <v>1395.9757704182198</v>
      </c>
      <c r="M435" s="98">
        <v>1380.0435675366568</v>
      </c>
      <c r="N435" s="98">
        <v>1388.034672821148</v>
      </c>
      <c r="O435" s="98">
        <v>1379.686048394796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1356.7309628481189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1419.9622933666903</v>
      </c>
      <c r="L436" s="98">
        <v>1397.823326794711</v>
      </c>
      <c r="M436" s="98">
        <v>1381.714938116075</v>
      </c>
      <c r="N436" s="98">
        <v>0</v>
      </c>
      <c r="O436" s="98">
        <v>1380.7005369014744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588.04776408102498</v>
      </c>
      <c r="L437" s="101">
        <v>582.41441261103887</v>
      </c>
      <c r="M437" s="101">
        <v>560.75012758092021</v>
      </c>
      <c r="N437" s="101">
        <v>0</v>
      </c>
      <c r="O437" s="101">
        <v>484.4692252736329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831.91452928566571</v>
      </c>
      <c r="L438" s="104">
        <v>815.40891418367187</v>
      </c>
      <c r="M438" s="104">
        <v>820.96481053515458</v>
      </c>
      <c r="N438" s="104">
        <v>0</v>
      </c>
      <c r="O438" s="104">
        <v>896.23131162784136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1187.2652895851791</v>
      </c>
      <c r="D439" s="101">
        <v>0</v>
      </c>
      <c r="E439" s="101">
        <v>0</v>
      </c>
      <c r="F439" s="101">
        <v>0</v>
      </c>
      <c r="G439" s="101">
        <v>0</v>
      </c>
      <c r="H439" s="101">
        <v>1376.1578486809778</v>
      </c>
      <c r="I439" s="101">
        <v>1403.1180761744672</v>
      </c>
      <c r="J439" s="101">
        <v>1330.4236091397831</v>
      </c>
      <c r="K439" s="101">
        <v>1392.6259318803759</v>
      </c>
      <c r="L439" s="101">
        <v>1365.4214126362117</v>
      </c>
      <c r="M439" s="101">
        <v>1340.3869198341815</v>
      </c>
      <c r="N439" s="101">
        <v>1402.2044699193032</v>
      </c>
      <c r="O439" s="101">
        <v>1398.3177242617255</v>
      </c>
      <c r="P439" s="101">
        <v>1442.7121425449943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1333.9715635426101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1187.4780712307099</v>
      </c>
      <c r="D440" s="104">
        <v>0</v>
      </c>
      <c r="E440" s="104">
        <v>0</v>
      </c>
      <c r="F440" s="104">
        <v>0</v>
      </c>
      <c r="G440" s="104">
        <v>0</v>
      </c>
      <c r="H440" s="104">
        <v>1376.1169814430182</v>
      </c>
      <c r="I440" s="104">
        <v>1403.8538608240347</v>
      </c>
      <c r="J440" s="104">
        <v>1331.844735923667</v>
      </c>
      <c r="K440" s="104">
        <v>1394.7460121184049</v>
      </c>
      <c r="L440" s="104">
        <v>1367.0446192122179</v>
      </c>
      <c r="M440" s="104">
        <v>1341.4992277294716</v>
      </c>
      <c r="N440" s="104">
        <v>1402.4607153345842</v>
      </c>
      <c r="O440" s="104">
        <v>1398.332426779242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1333.0732224933522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502.68506164453811</v>
      </c>
      <c r="D441" s="98">
        <v>0</v>
      </c>
      <c r="E441" s="98">
        <v>0</v>
      </c>
      <c r="F441" s="98">
        <v>0</v>
      </c>
      <c r="G441" s="98">
        <v>0</v>
      </c>
      <c r="H441" s="98">
        <v>590.12423884222335</v>
      </c>
      <c r="I441" s="98">
        <v>635.43625044292025</v>
      </c>
      <c r="J441" s="98">
        <v>538.03273927896726</v>
      </c>
      <c r="K441" s="98">
        <v>578.33123344678188</v>
      </c>
      <c r="L441" s="98">
        <v>569.86032818008709</v>
      </c>
      <c r="M441" s="98">
        <v>544.52749545317681</v>
      </c>
      <c r="N441" s="98">
        <v>581.52844252863144</v>
      </c>
      <c r="O441" s="98">
        <v>491.12407178095953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542.37596796757941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684.79300958617182</v>
      </c>
      <c r="D442" s="98">
        <v>0</v>
      </c>
      <c r="E442" s="98">
        <v>0</v>
      </c>
      <c r="F442" s="98">
        <v>0</v>
      </c>
      <c r="G442" s="98">
        <v>0</v>
      </c>
      <c r="H442" s="98">
        <v>785.99274260079483</v>
      </c>
      <c r="I442" s="98">
        <v>768.4176103811144</v>
      </c>
      <c r="J442" s="98">
        <v>793.81199664469966</v>
      </c>
      <c r="K442" s="98">
        <v>816.41477867162303</v>
      </c>
      <c r="L442" s="98">
        <v>797.18429103213077</v>
      </c>
      <c r="M442" s="98">
        <v>796.97173227629469</v>
      </c>
      <c r="N442" s="98">
        <v>820.93227280595283</v>
      </c>
      <c r="O442" s="98">
        <v>907.20835499828229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790.69725452577245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229.22987189447491</v>
      </c>
      <c r="D443" s="122">
        <v>0</v>
      </c>
      <c r="E443" s="122">
        <v>0</v>
      </c>
      <c r="F443" s="122">
        <v>0</v>
      </c>
      <c r="G443" s="122">
        <v>0</v>
      </c>
      <c r="H443" s="122">
        <v>249.93687583296037</v>
      </c>
      <c r="I443" s="122">
        <v>245.32234284075938</v>
      </c>
      <c r="J443" s="122">
        <v>214.28092813356255</v>
      </c>
      <c r="K443" s="122">
        <v>222.61357664037621</v>
      </c>
      <c r="L443" s="122">
        <v>221.40439203591424</v>
      </c>
      <c r="M443" s="122">
        <v>209.26259826851373</v>
      </c>
      <c r="N443" s="122">
        <v>219.41041908559293</v>
      </c>
      <c r="O443" s="122">
        <v>221.27279408870751</v>
      </c>
      <c r="P443" s="122">
        <v>224.42260317739891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246.32325078444282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224.21145176141181</v>
      </c>
      <c r="D445" s="98">
        <v>0</v>
      </c>
      <c r="E445" s="98">
        <v>0</v>
      </c>
      <c r="F445" s="98">
        <v>0</v>
      </c>
      <c r="G445" s="98">
        <v>0</v>
      </c>
      <c r="H445" s="98">
        <v>253.33950819732178</v>
      </c>
      <c r="I445" s="98">
        <v>249.29366621613585</v>
      </c>
      <c r="J445" s="98">
        <v>211.47849071848864</v>
      </c>
      <c r="K445" s="98">
        <v>227.00623032067324</v>
      </c>
      <c r="L445" s="98">
        <v>217.86540315285879</v>
      </c>
      <c r="M445" s="98">
        <v>216.92997681763558</v>
      </c>
      <c r="N445" s="98">
        <v>218.91128972618276</v>
      </c>
      <c r="O445" s="98">
        <v>216.71354855405508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246.36761501296712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229.47723702734308</v>
      </c>
      <c r="D446" s="33">
        <v>0</v>
      </c>
      <c r="E446" s="33">
        <v>0</v>
      </c>
      <c r="F446" s="33">
        <v>0</v>
      </c>
      <c r="G446" s="33">
        <v>0</v>
      </c>
      <c r="H446" s="33">
        <v>249.68696498134057</v>
      </c>
      <c r="I446" s="33">
        <v>244.97316728904906</v>
      </c>
      <c r="J446" s="33">
        <v>214.51498610436153</v>
      </c>
      <c r="K446" s="33">
        <v>222.22483777369195</v>
      </c>
      <c r="L446" s="33">
        <v>221.66414750543291</v>
      </c>
      <c r="M446" s="33">
        <v>208.67007881892761</v>
      </c>
      <c r="N446" s="33">
        <v>219.44565174625725</v>
      </c>
      <c r="O446" s="33">
        <v>221.61563972917608</v>
      </c>
      <c r="P446" s="33">
        <v>224.42260317739891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246.32062395512233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5890.9915634432318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4435.17321157694</v>
      </c>
      <c r="I448" s="117">
        <f t="shared" si="233"/>
        <v>3362.4155951657408</v>
      </c>
      <c r="J448" s="117">
        <f t="shared" si="233"/>
        <v>4380.5271181998278</v>
      </c>
      <c r="K448" s="117">
        <f t="shared" si="233"/>
        <v>7013.4914665357946</v>
      </c>
      <c r="L448" s="117">
        <f t="shared" si="233"/>
        <v>4038.5628712699777</v>
      </c>
      <c r="M448" s="117">
        <f t="shared" si="233"/>
        <v>3500.1605610612837</v>
      </c>
      <c r="N448" s="117">
        <f t="shared" si="233"/>
        <v>3703.735996180028</v>
      </c>
      <c r="O448" s="117">
        <f t="shared" si="233"/>
        <v>4461.9380691124779</v>
      </c>
      <c r="P448" s="117">
        <f t="shared" si="233"/>
        <v>2976.783909153537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2044.9920534000391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5847.7353713045504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4367.922835296642</v>
      </c>
      <c r="I449" s="122">
        <f t="shared" si="236"/>
        <v>3321.3195098086876</v>
      </c>
      <c r="J449" s="122">
        <f t="shared" si="236"/>
        <v>4340.2188758857574</v>
      </c>
      <c r="K449" s="122">
        <f t="shared" si="236"/>
        <v>6944.2181509774846</v>
      </c>
      <c r="L449" s="122">
        <f t="shared" si="236"/>
        <v>3970.5564759632507</v>
      </c>
      <c r="M449" s="122">
        <f t="shared" si="236"/>
        <v>3411.8829138963265</v>
      </c>
      <c r="N449" s="122">
        <f t="shared" si="236"/>
        <v>3626.0245535309268</v>
      </c>
      <c r="O449" s="122">
        <f t="shared" si="236"/>
        <v>4401.3757140589651</v>
      </c>
      <c r="P449" s="122">
        <f t="shared" si="236"/>
        <v>2976.783909153537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2007.8395062246193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5847.7353713045504</v>
      </c>
      <c r="D450" s="98">
        <v>0</v>
      </c>
      <c r="E450" s="98">
        <v>0</v>
      </c>
      <c r="F450" s="98">
        <v>0</v>
      </c>
      <c r="G450" s="98">
        <v>0</v>
      </c>
      <c r="H450" s="98">
        <v>4367.922835296642</v>
      </c>
      <c r="I450" s="98">
        <v>3321.3195098086876</v>
      </c>
      <c r="J450" s="98">
        <v>4340.2188758857574</v>
      </c>
      <c r="K450" s="98">
        <v>6944.2181509774846</v>
      </c>
      <c r="L450" s="98">
        <v>3970.5564759632507</v>
      </c>
      <c r="M450" s="98">
        <v>3411.8829138963265</v>
      </c>
      <c r="N450" s="98">
        <v>3626.0245535309268</v>
      </c>
      <c r="O450" s="98">
        <v>4401.3757140589651</v>
      </c>
      <c r="P450" s="98">
        <v>2976.783909153537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2007.8395062246193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39.360251014246657</v>
      </c>
      <c r="D454" s="122">
        <v>0</v>
      </c>
      <c r="E454" s="122">
        <v>0</v>
      </c>
      <c r="F454" s="122">
        <v>0</v>
      </c>
      <c r="G454" s="122">
        <v>0</v>
      </c>
      <c r="H454" s="122">
        <v>60.846836330707909</v>
      </c>
      <c r="I454" s="122">
        <v>33.654897203684762</v>
      </c>
      <c r="J454" s="122">
        <v>34.289098899091783</v>
      </c>
      <c r="K454" s="122">
        <v>62.459983631964022</v>
      </c>
      <c r="L454" s="122">
        <v>62.508000966664291</v>
      </c>
      <c r="M454" s="122">
        <v>82.534906019514864</v>
      </c>
      <c r="N454" s="122">
        <v>72.38484660445377</v>
      </c>
      <c r="O454" s="122">
        <v>54.968965654343187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32.107939483822676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674.37748494868811</v>
      </c>
      <c r="D455" s="98">
        <v>0</v>
      </c>
      <c r="E455" s="98">
        <v>0</v>
      </c>
      <c r="F455" s="98">
        <v>0</v>
      </c>
      <c r="G455" s="98">
        <v>0</v>
      </c>
      <c r="H455" s="98">
        <v>738.55253547568361</v>
      </c>
      <c r="I455" s="98">
        <v>591.27457261019879</v>
      </c>
      <c r="J455" s="98">
        <v>781.10985577972804</v>
      </c>
      <c r="K455" s="98">
        <v>1403.3125769719086</v>
      </c>
      <c r="L455" s="98">
        <v>722.32885230575323</v>
      </c>
      <c r="M455" s="98">
        <v>718.91464174831856</v>
      </c>
      <c r="N455" s="98">
        <v>736.11564350180947</v>
      </c>
      <c r="O455" s="98">
        <v>734.75351000989883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452.1845291084864</v>
      </c>
      <c r="D456" s="98">
        <v>0</v>
      </c>
      <c r="E456" s="98">
        <v>0</v>
      </c>
      <c r="F456" s="98">
        <v>0</v>
      </c>
      <c r="G456" s="98">
        <v>0</v>
      </c>
      <c r="H456" s="98">
        <v>524.11678392099918</v>
      </c>
      <c r="I456" s="98">
        <v>523.62166992268772</v>
      </c>
      <c r="J456" s="98">
        <v>486.55770653410218</v>
      </c>
      <c r="K456" s="98">
        <v>522.95159882949986</v>
      </c>
      <c r="L456" s="98">
        <v>511.06678926994431</v>
      </c>
      <c r="M456" s="98">
        <v>497.3617405299654</v>
      </c>
      <c r="N456" s="98">
        <v>487.57544979195694</v>
      </c>
      <c r="O456" s="98">
        <v>467.23246771842645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382.91690791818155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216.91673544143191</v>
      </c>
      <c r="L457" s="98">
        <v>213.22194137258603</v>
      </c>
      <c r="M457" s="98">
        <v>202.09192377445623</v>
      </c>
      <c r="N457" s="98">
        <v>0</v>
      </c>
      <c r="O457" s="98">
        <v>164.06613078503867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216.91673544143191</v>
      </c>
      <c r="L458" s="101">
        <v>213.22194137258603</v>
      </c>
      <c r="M458" s="101">
        <v>202.09192377445623</v>
      </c>
      <c r="N458" s="101">
        <v>0</v>
      </c>
      <c r="O458" s="101">
        <v>164.06613078503867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3.8959411244347137</v>
      </c>
      <c r="D464" s="122">
        <v>0</v>
      </c>
      <c r="E464" s="122">
        <v>0</v>
      </c>
      <c r="F464" s="122">
        <v>0</v>
      </c>
      <c r="G464" s="122">
        <v>0</v>
      </c>
      <c r="H464" s="122">
        <v>6.40353994959007</v>
      </c>
      <c r="I464" s="122">
        <v>7.441188153368512</v>
      </c>
      <c r="J464" s="122">
        <v>6.0191434149779024</v>
      </c>
      <c r="K464" s="122">
        <v>6.813331926346244</v>
      </c>
      <c r="L464" s="122">
        <v>5.498394340062732</v>
      </c>
      <c r="M464" s="122">
        <v>5.7427411454424977</v>
      </c>
      <c r="N464" s="122">
        <v>5.3265960446474567</v>
      </c>
      <c r="O464" s="122">
        <v>5.5933893991696317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5.0446076915971823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82.934846686403972</v>
      </c>
      <c r="D466" s="98">
        <v>0</v>
      </c>
      <c r="E466" s="98">
        <v>0</v>
      </c>
      <c r="F466" s="98">
        <v>0</v>
      </c>
      <c r="G466" s="98">
        <v>0</v>
      </c>
      <c r="H466" s="98">
        <v>93.590199263239484</v>
      </c>
      <c r="I466" s="98">
        <v>92.073013919238392</v>
      </c>
      <c r="J466" s="98">
        <v>78.087924731210649</v>
      </c>
      <c r="K466" s="98">
        <v>83.80230865673046</v>
      </c>
      <c r="L466" s="98">
        <v>80.410219989757181</v>
      </c>
      <c r="M466" s="98">
        <v>80.055525818556603</v>
      </c>
      <c r="N466" s="98">
        <v>80.786706677153092</v>
      </c>
      <c r="O466" s="98">
        <v>79.975655444267545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90.24242648301626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155.50322645606255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119.66449007568849</v>
      </c>
      <c r="I469" s="118">
        <f t="shared" si="240"/>
        <v>95.338526391287644</v>
      </c>
      <c r="J469" s="118">
        <f t="shared" si="240"/>
        <v>117.50235467754175</v>
      </c>
      <c r="K469" s="118">
        <f t="shared" si="240"/>
        <v>180.28629202917782</v>
      </c>
      <c r="L469" s="118">
        <f t="shared" si="240"/>
        <v>109.7451387652536</v>
      </c>
      <c r="M469" s="118">
        <f t="shared" si="240"/>
        <v>96.265585242484562</v>
      </c>
      <c r="N469" s="118">
        <f t="shared" si="240"/>
        <v>101.87269093498011</v>
      </c>
      <c r="O469" s="118">
        <f t="shared" si="240"/>
        <v>119.92370755853943</v>
      </c>
      <c r="P469" s="118">
        <f t="shared" si="240"/>
        <v>87.429440392840334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62.961465926461528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138.68329582644193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100.06021498562281</v>
      </c>
      <c r="I470" s="123">
        <f t="shared" si="243"/>
        <v>76.069289215719792</v>
      </c>
      <c r="J470" s="123">
        <f t="shared" si="243"/>
        <v>99.483163127050375</v>
      </c>
      <c r="K470" s="123">
        <f t="shared" si="243"/>
        <v>161.7324699017141</v>
      </c>
      <c r="L470" s="123">
        <f t="shared" si="243"/>
        <v>91.190184080710566</v>
      </c>
      <c r="M470" s="123">
        <f t="shared" si="243"/>
        <v>78.175289057782038</v>
      </c>
      <c r="N470" s="123">
        <f t="shared" si="243"/>
        <v>83.037008558778908</v>
      </c>
      <c r="O470" s="123">
        <f t="shared" si="243"/>
        <v>101.63842629719191</v>
      </c>
      <c r="P470" s="123">
        <f t="shared" si="243"/>
        <v>68.74878760926552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46.62442736443078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137.83141584280636</v>
      </c>
      <c r="D471" s="99">
        <v>0</v>
      </c>
      <c r="E471" s="99">
        <v>0</v>
      </c>
      <c r="F471" s="99">
        <v>0</v>
      </c>
      <c r="G471" s="99">
        <v>0</v>
      </c>
      <c r="H471" s="99">
        <v>99.470957990011314</v>
      </c>
      <c r="I471" s="99">
        <v>75.623780401547279</v>
      </c>
      <c r="J471" s="99">
        <v>98.895032082592621</v>
      </c>
      <c r="K471" s="99">
        <v>160.77935393777301</v>
      </c>
      <c r="L471" s="99">
        <v>90.655470620134409</v>
      </c>
      <c r="M471" s="99">
        <v>77.718971349271598</v>
      </c>
      <c r="N471" s="99">
        <v>82.552338127368671</v>
      </c>
      <c r="O471" s="99">
        <v>101.045812167582</v>
      </c>
      <c r="P471" s="99">
        <v>68.347775446678654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46.320317672680218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0.85187998363557194</v>
      </c>
      <c r="D472" s="99">
        <v>0</v>
      </c>
      <c r="E472" s="99">
        <v>0</v>
      </c>
      <c r="F472" s="99">
        <v>0</v>
      </c>
      <c r="G472" s="99">
        <v>0</v>
      </c>
      <c r="H472" s="99">
        <v>0.58925699561149947</v>
      </c>
      <c r="I472" s="99">
        <v>0.4455088141725192</v>
      </c>
      <c r="J472" s="99">
        <v>0.58813104445775211</v>
      </c>
      <c r="K472" s="99">
        <v>0.95311596394107656</v>
      </c>
      <c r="L472" s="99">
        <v>0.53471346057616165</v>
      </c>
      <c r="M472" s="99">
        <v>0.45631770851044279</v>
      </c>
      <c r="N472" s="99">
        <v>0.48467043141023763</v>
      </c>
      <c r="O472" s="99">
        <v>0.59261412960991788</v>
      </c>
      <c r="P472" s="99">
        <v>0.40101216258686162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0.30410969175055969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3.9765226749772682E-2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0.31917516569810223</v>
      </c>
      <c r="I473" s="123">
        <f t="shared" si="246"/>
        <v>8.9209359226327931E-2</v>
      </c>
      <c r="J473" s="123">
        <f t="shared" si="246"/>
        <v>7.4016993448082935E-2</v>
      </c>
      <c r="K473" s="123">
        <f t="shared" si="246"/>
        <v>2.0831782842575499E-2</v>
      </c>
      <c r="L473" s="123">
        <f t="shared" si="246"/>
        <v>0.10757256438199987</v>
      </c>
      <c r="M473" s="123">
        <f t="shared" si="246"/>
        <v>1.7363900306471294E-2</v>
      </c>
      <c r="N473" s="123">
        <f t="shared" si="246"/>
        <v>0.10190437659922909</v>
      </c>
      <c r="O473" s="123">
        <f t="shared" si="246"/>
        <v>0.14873833753582019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0.26355866809847395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3.9765226749772682E-2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0.31917516569810223</v>
      </c>
      <c r="I474" s="99">
        <f>RES_hhdet_in_fecs!I8</f>
        <v>8.9209359226327931E-2</v>
      </c>
      <c r="J474" s="99">
        <f>RES_hhdet_in_fecs!J8</f>
        <v>7.4016993448082935E-2</v>
      </c>
      <c r="K474" s="99">
        <f>RES_hhdet_in_fecs!K8</f>
        <v>2.0831782842575499E-2</v>
      </c>
      <c r="L474" s="99">
        <f>RES_hhdet_in_fecs!L8</f>
        <v>0.10757256438199987</v>
      </c>
      <c r="M474" s="99">
        <f>RES_hhdet_in_fecs!M8</f>
        <v>1.7363900306471294E-2</v>
      </c>
      <c r="N474" s="99">
        <f>RES_hhdet_in_fecs!N8</f>
        <v>0.10190437659922909</v>
      </c>
      <c r="O474" s="99">
        <f>RES_hhdet_in_fecs!O8</f>
        <v>0.14873833753582019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0.26355866809847395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14.352182767200025</v>
      </c>
      <c r="D475" s="123">
        <v>0</v>
      </c>
      <c r="E475" s="123">
        <v>0</v>
      </c>
      <c r="F475" s="123">
        <v>0</v>
      </c>
      <c r="G475" s="123">
        <v>0</v>
      </c>
      <c r="H475" s="123">
        <v>16.635517996052013</v>
      </c>
      <c r="I475" s="123">
        <v>16.574737207936973</v>
      </c>
      <c r="J475" s="123">
        <v>15.676849378733023</v>
      </c>
      <c r="K475" s="123">
        <v>16.176688539797528</v>
      </c>
      <c r="L475" s="123">
        <v>16.116139009882684</v>
      </c>
      <c r="M475" s="123">
        <v>15.868353687926081</v>
      </c>
      <c r="N475" s="123">
        <v>16.434899949480247</v>
      </c>
      <c r="O475" s="123">
        <v>15.827600758369432</v>
      </c>
      <c r="P475" s="123">
        <v>16.400986435760196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13.735353461594547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15.895111126113179</v>
      </c>
      <c r="D476" s="99">
        <v>0</v>
      </c>
      <c r="E476" s="99">
        <v>0</v>
      </c>
      <c r="F476" s="99">
        <v>0</v>
      </c>
      <c r="G476" s="99">
        <v>0</v>
      </c>
      <c r="H476" s="99">
        <v>16.819099375121816</v>
      </c>
      <c r="I476" s="99">
        <v>13.462847613437834</v>
      </c>
      <c r="J476" s="99">
        <v>17.798154069269295</v>
      </c>
      <c r="K476" s="99">
        <v>32.4908700436687</v>
      </c>
      <c r="L476" s="99">
        <v>16.492162356762229</v>
      </c>
      <c r="M476" s="99">
        <v>16.376091400159694</v>
      </c>
      <c r="N476" s="99">
        <v>16.758868178107786</v>
      </c>
      <c r="O476" s="99">
        <v>16.868308907322056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16.013798537689183</v>
      </c>
      <c r="D477" s="99">
        <v>0</v>
      </c>
      <c r="E477" s="99">
        <v>0</v>
      </c>
      <c r="F477" s="99">
        <v>0</v>
      </c>
      <c r="G477" s="99">
        <v>0</v>
      </c>
      <c r="H477" s="99">
        <v>18.630141427704569</v>
      </c>
      <c r="I477" s="99">
        <v>18.618945004866553</v>
      </c>
      <c r="J477" s="99">
        <v>17.306158321090095</v>
      </c>
      <c r="K477" s="99">
        <v>18.604345558474488</v>
      </c>
      <c r="L477" s="99">
        <v>18.202112035149415</v>
      </c>
      <c r="M477" s="99">
        <v>17.743852883150463</v>
      </c>
      <c r="N477" s="99">
        <v>17.410052126672809</v>
      </c>
      <c r="O477" s="99">
        <v>16.693483227401973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13.751551680683122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14.439960480711447</v>
      </c>
      <c r="L478" s="99">
        <v>14.191170087670265</v>
      </c>
      <c r="M478" s="99">
        <v>13.863042585095572</v>
      </c>
      <c r="N478" s="99">
        <v>0</v>
      </c>
      <c r="O478" s="99">
        <v>13.135702032118068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7.7169549009913876</v>
      </c>
      <c r="L479" s="102">
        <v>7.5940948359410783</v>
      </c>
      <c r="M479" s="102">
        <v>7.2098214882911025</v>
      </c>
      <c r="N479" s="102">
        <v>0</v>
      </c>
      <c r="O479" s="102">
        <v>5.8618255187165538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6.7230055797200592</v>
      </c>
      <c r="L480" s="105">
        <v>6.5970752517291862</v>
      </c>
      <c r="M480" s="105">
        <v>6.6532210968044705</v>
      </c>
      <c r="N480" s="105">
        <v>0</v>
      </c>
      <c r="O480" s="105">
        <v>7.2738765134015129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14.293107601559402</v>
      </c>
      <c r="D481" s="102">
        <v>0</v>
      </c>
      <c r="E481" s="102">
        <v>0</v>
      </c>
      <c r="F481" s="102">
        <v>0</v>
      </c>
      <c r="G481" s="102">
        <v>0</v>
      </c>
      <c r="H481" s="102">
        <v>16.470508958222354</v>
      </c>
      <c r="I481" s="102">
        <v>16.761488947578979</v>
      </c>
      <c r="J481" s="102">
        <v>15.858520780317573</v>
      </c>
      <c r="K481" s="102">
        <v>16.556693758206805</v>
      </c>
      <c r="L481" s="102">
        <v>16.200107098782979</v>
      </c>
      <c r="M481" s="102">
        <v>15.838950388792952</v>
      </c>
      <c r="N481" s="102">
        <v>16.43245077549793</v>
      </c>
      <c r="O481" s="102">
        <v>16.172659655965813</v>
      </c>
      <c r="P481" s="102">
        <v>16.400986435760196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14.082858779011444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11.560627693062916</v>
      </c>
      <c r="D482" s="105">
        <v>0</v>
      </c>
      <c r="E482" s="105">
        <v>0</v>
      </c>
      <c r="F482" s="105">
        <v>0</v>
      </c>
      <c r="G482" s="105">
        <v>0</v>
      </c>
      <c r="H482" s="105">
        <v>13.409447724206057</v>
      </c>
      <c r="I482" s="105">
        <v>13.797633104569444</v>
      </c>
      <c r="J482" s="105">
        <v>12.827104452928191</v>
      </c>
      <c r="K482" s="105">
        <v>13.473428476619247</v>
      </c>
      <c r="L482" s="105">
        <v>13.210763613909444</v>
      </c>
      <c r="M482" s="105">
        <v>12.893295783635351</v>
      </c>
      <c r="N482" s="105">
        <v>13.473761079418564</v>
      </c>
      <c r="O482" s="105">
        <v>13.043208538712708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12.17635099098597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6.0516648964716735</v>
      </c>
      <c r="D483" s="99">
        <v>0</v>
      </c>
      <c r="E483" s="99">
        <v>0</v>
      </c>
      <c r="F483" s="99">
        <v>0</v>
      </c>
      <c r="G483" s="99">
        <v>0</v>
      </c>
      <c r="H483" s="99">
        <v>7.0628864062586203</v>
      </c>
      <c r="I483" s="99">
        <v>7.5908491733846644</v>
      </c>
      <c r="J483" s="99">
        <v>6.4132982290230967</v>
      </c>
      <c r="K483" s="99">
        <v>6.8756820505672387</v>
      </c>
      <c r="L483" s="99">
        <v>6.7611348865851193</v>
      </c>
      <c r="M483" s="99">
        <v>6.4345181665033762</v>
      </c>
      <c r="N483" s="99">
        <v>6.8149386993136982</v>
      </c>
      <c r="O483" s="99">
        <v>5.6802415673870952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5.725912283866367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5.5089627965912396</v>
      </c>
      <c r="D484" s="99">
        <v>0</v>
      </c>
      <c r="E484" s="99">
        <v>0</v>
      </c>
      <c r="F484" s="99">
        <v>0</v>
      </c>
      <c r="G484" s="99">
        <v>0</v>
      </c>
      <c r="H484" s="99">
        <v>6.3465613179474376</v>
      </c>
      <c r="I484" s="99">
        <v>6.2067839311847806</v>
      </c>
      <c r="J484" s="99">
        <v>6.4138062239050955</v>
      </c>
      <c r="K484" s="99">
        <v>6.5977464260520069</v>
      </c>
      <c r="L484" s="99">
        <v>6.4496287273243276</v>
      </c>
      <c r="M484" s="99">
        <v>6.4587776171319744</v>
      </c>
      <c r="N484" s="99">
        <v>6.6588223801048638</v>
      </c>
      <c r="O484" s="99">
        <v>7.3629669713256121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6.4504387071196039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2.4279826356708116</v>
      </c>
      <c r="D485" s="123">
        <v>0</v>
      </c>
      <c r="E485" s="123">
        <v>0</v>
      </c>
      <c r="F485" s="123">
        <v>0</v>
      </c>
      <c r="G485" s="123">
        <v>0</v>
      </c>
      <c r="H485" s="123">
        <v>2.6495819283155631</v>
      </c>
      <c r="I485" s="123">
        <v>2.6052906084045455</v>
      </c>
      <c r="J485" s="123">
        <v>2.2683251783102576</v>
      </c>
      <c r="K485" s="123">
        <v>2.3563018048236115</v>
      </c>
      <c r="L485" s="123">
        <v>2.3312431102783471</v>
      </c>
      <c r="M485" s="123">
        <v>2.2045785964699687</v>
      </c>
      <c r="N485" s="123">
        <v>2.2988780501217407</v>
      </c>
      <c r="O485" s="123">
        <v>2.3089421654422781</v>
      </c>
      <c r="P485" s="123">
        <v>2.2796663478146306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2.338126432337726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2.937079535225716</v>
      </c>
      <c r="D487" s="99">
        <v>0</v>
      </c>
      <c r="E487" s="99">
        <v>0</v>
      </c>
      <c r="F487" s="99">
        <v>0</v>
      </c>
      <c r="G487" s="99">
        <v>0</v>
      </c>
      <c r="H487" s="99">
        <v>3.3267369067578243</v>
      </c>
      <c r="I487" s="99">
        <v>3.2739332252000333</v>
      </c>
      <c r="J487" s="99">
        <v>2.7774752515793932</v>
      </c>
      <c r="K487" s="99">
        <v>2.9813220044405444</v>
      </c>
      <c r="L487" s="99">
        <v>2.8638836718687313</v>
      </c>
      <c r="M487" s="99">
        <v>2.8560569839853587</v>
      </c>
      <c r="N487" s="99">
        <v>2.8846833346338498</v>
      </c>
      <c r="O487" s="99">
        <v>2.857404728910939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3.2408425063241291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2.4028885186255917</v>
      </c>
      <c r="D488" s="110">
        <v>0</v>
      </c>
      <c r="E488" s="110">
        <v>0</v>
      </c>
      <c r="F488" s="110">
        <v>0</v>
      </c>
      <c r="G488" s="110">
        <v>0</v>
      </c>
      <c r="H488" s="110">
        <v>2.5998473818763008</v>
      </c>
      <c r="I488" s="110">
        <v>2.5465007208662529</v>
      </c>
      <c r="J488" s="110">
        <v>2.2258012552636615</v>
      </c>
      <c r="K488" s="110">
        <v>2.300989080047771</v>
      </c>
      <c r="L488" s="110">
        <v>2.2921482434300668</v>
      </c>
      <c r="M488" s="110">
        <v>2.1542336691763921</v>
      </c>
      <c r="N488" s="110">
        <v>2.2575270888620622</v>
      </c>
      <c r="O488" s="110">
        <v>2.2676989383740547</v>
      </c>
      <c r="P488" s="110">
        <v>2.2796663478146306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2.2846761384832681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101.28636487149194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81.50499421760054</v>
      </c>
      <c r="I490" s="118">
        <f t="shared" si="247"/>
        <v>65.253017390696186</v>
      </c>
      <c r="J490" s="118">
        <f t="shared" si="247"/>
        <v>80.883744305461732</v>
      </c>
      <c r="K490" s="118">
        <f t="shared" si="247"/>
        <v>125.0561252383674</v>
      </c>
      <c r="L490" s="118">
        <f t="shared" si="247"/>
        <v>76.852744944751336</v>
      </c>
      <c r="M490" s="118">
        <f t="shared" si="247"/>
        <v>67.711854117871113</v>
      </c>
      <c r="N490" s="118">
        <f t="shared" si="247"/>
        <v>72.499466204415782</v>
      </c>
      <c r="O490" s="118">
        <f t="shared" si="247"/>
        <v>86.513066274052022</v>
      </c>
      <c r="P490" s="118">
        <f t="shared" si="247"/>
        <v>63.212399293939377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53.042513859255571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89.789266756609379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67.381943217122384</v>
      </c>
      <c r="I491" s="123">
        <f t="shared" si="250"/>
        <v>51.665372208104252</v>
      </c>
      <c r="J491" s="123">
        <f t="shared" si="250"/>
        <v>68.163941903639198</v>
      </c>
      <c r="K491" s="123">
        <f t="shared" si="250"/>
        <v>111.81020338197396</v>
      </c>
      <c r="L491" s="123">
        <f t="shared" si="250"/>
        <v>63.615787995694234</v>
      </c>
      <c r="M491" s="123">
        <f t="shared" si="250"/>
        <v>55.038994709692965</v>
      </c>
      <c r="N491" s="123">
        <f t="shared" si="250"/>
        <v>58.982263009634543</v>
      </c>
      <c r="O491" s="123">
        <f t="shared" si="250"/>
        <v>72.804483671482956</v>
      </c>
      <c r="P491" s="123">
        <f t="shared" si="250"/>
        <v>49.676784137443107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38.896565625875965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88.937386772973809</v>
      </c>
      <c r="D492" s="99">
        <v>0</v>
      </c>
      <c r="E492" s="99">
        <v>0</v>
      </c>
      <c r="F492" s="99">
        <v>0</v>
      </c>
      <c r="G492" s="99">
        <v>0</v>
      </c>
      <c r="H492" s="99">
        <v>66.792686221510891</v>
      </c>
      <c r="I492" s="99">
        <v>51.219863393931732</v>
      </c>
      <c r="J492" s="99">
        <v>67.575810859181445</v>
      </c>
      <c r="K492" s="99">
        <v>110.85708741803289</v>
      </c>
      <c r="L492" s="99">
        <v>63.08107453511807</v>
      </c>
      <c r="M492" s="99">
        <v>54.582677001182525</v>
      </c>
      <c r="N492" s="99">
        <v>58.497592578224307</v>
      </c>
      <c r="O492" s="99">
        <v>72.211869541873043</v>
      </c>
      <c r="P492" s="99">
        <v>49.275771974856248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38.592455934125404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0.85187998363557194</v>
      </c>
      <c r="D493" s="99">
        <v>0</v>
      </c>
      <c r="E493" s="99">
        <v>0</v>
      </c>
      <c r="F493" s="99">
        <v>0</v>
      </c>
      <c r="G493" s="99">
        <v>0</v>
      </c>
      <c r="H493" s="99">
        <v>0.58925699561149947</v>
      </c>
      <c r="I493" s="99">
        <v>0.4455088141725192</v>
      </c>
      <c r="J493" s="99">
        <v>0.58813104445775211</v>
      </c>
      <c r="K493" s="99">
        <v>0.95311596394107656</v>
      </c>
      <c r="L493" s="99">
        <v>0.53471346057616165</v>
      </c>
      <c r="M493" s="99">
        <v>0.45631770851044279</v>
      </c>
      <c r="N493" s="99">
        <v>0.48467043141023763</v>
      </c>
      <c r="O493" s="99">
        <v>0.59261412960991788</v>
      </c>
      <c r="P493" s="99">
        <v>0.40101216258686162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0.30410969175055969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0.10260414432925062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0.97357793350090605</v>
      </c>
      <c r="I494" s="123">
        <f t="shared" si="253"/>
        <v>0.28071349905083426</v>
      </c>
      <c r="J494" s="123">
        <f t="shared" si="253"/>
        <v>0.24017305001568473</v>
      </c>
      <c r="K494" s="123">
        <f t="shared" si="253"/>
        <v>6.969104390432411E-2</v>
      </c>
      <c r="L494" s="123">
        <f t="shared" si="253"/>
        <v>0.37097402712124877</v>
      </c>
      <c r="M494" s="123">
        <f t="shared" si="253"/>
        <v>6.202081711707743E-2</v>
      </c>
      <c r="N494" s="123">
        <f t="shared" si="253"/>
        <v>0.37916893175730454</v>
      </c>
      <c r="O494" s="123">
        <f t="shared" si="253"/>
        <v>0.57989652839685923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1.239702516140968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0.10260414432925062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0.97357793350090605</v>
      </c>
      <c r="I495" s="99">
        <f>RES_hhdet_in_tess!I8</f>
        <v>0.28071349905083426</v>
      </c>
      <c r="J495" s="99">
        <f>RES_hhdet_in_tess!J8</f>
        <v>0.24017305001568473</v>
      </c>
      <c r="K495" s="99">
        <f>RES_hhdet_in_tess!K8</f>
        <v>6.969104390432411E-2</v>
      </c>
      <c r="L495" s="99">
        <f>RES_hhdet_in_tess!L8</f>
        <v>0.37097402712124877</v>
      </c>
      <c r="M495" s="99">
        <f>RES_hhdet_in_tess!M8</f>
        <v>6.202081711707743E-2</v>
      </c>
      <c r="N495" s="99">
        <f>RES_hhdet_in_tess!N8</f>
        <v>0.37916893175730454</v>
      </c>
      <c r="O495" s="99">
        <f>RES_hhdet_in_tess!O8</f>
        <v>0.57989652839685923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1.239702516140968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9.5504055840536015</v>
      </c>
      <c r="D496" s="123">
        <v>0</v>
      </c>
      <c r="E496" s="123">
        <v>0</v>
      </c>
      <c r="F496" s="123">
        <v>0</v>
      </c>
      <c r="G496" s="123">
        <v>0</v>
      </c>
      <c r="H496" s="123">
        <v>11.131337755903839</v>
      </c>
      <c r="I496" s="123">
        <v>11.3253753593056</v>
      </c>
      <c r="J496" s="123">
        <v>10.748292012063493</v>
      </c>
      <c r="K496" s="123">
        <v>11.377209079860162</v>
      </c>
      <c r="L496" s="123">
        <v>11.074708127268512</v>
      </c>
      <c r="M496" s="123">
        <v>10.914943327700605</v>
      </c>
      <c r="N496" s="123">
        <v>11.358332017866022</v>
      </c>
      <c r="O496" s="123">
        <v>11.332820476647845</v>
      </c>
      <c r="P496" s="123">
        <v>11.713508097170321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10.896762286976251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9.8988307428311231</v>
      </c>
      <c r="D497" s="99">
        <v>0</v>
      </c>
      <c r="E497" s="99">
        <v>0</v>
      </c>
      <c r="F497" s="99">
        <v>0</v>
      </c>
      <c r="G497" s="99">
        <v>0</v>
      </c>
      <c r="H497" s="99">
        <v>10.852262788738145</v>
      </c>
      <c r="I497" s="99">
        <v>8.7538528749383051</v>
      </c>
      <c r="J497" s="99">
        <v>11.664468667248769</v>
      </c>
      <c r="K497" s="99">
        <v>21.466116903441961</v>
      </c>
      <c r="L497" s="99">
        <v>10.985628728888999</v>
      </c>
      <c r="M497" s="99">
        <v>10.999215422696663</v>
      </c>
      <c r="N497" s="99">
        <v>11.346879108773662</v>
      </c>
      <c r="O497" s="99">
        <v>11.508213705665511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9.5376227904298752</v>
      </c>
      <c r="D498" s="99">
        <v>0</v>
      </c>
      <c r="E498" s="99">
        <v>0</v>
      </c>
      <c r="F498" s="99">
        <v>0</v>
      </c>
      <c r="G498" s="99">
        <v>0</v>
      </c>
      <c r="H498" s="99">
        <v>11.287797438408719</v>
      </c>
      <c r="I498" s="99">
        <v>11.332159602516944</v>
      </c>
      <c r="J498" s="99">
        <v>10.589346754062552</v>
      </c>
      <c r="K498" s="99">
        <v>11.456865134606421</v>
      </c>
      <c r="L498" s="99">
        <v>11.294158117291815</v>
      </c>
      <c r="M498" s="99">
        <v>11.184078611187951</v>
      </c>
      <c r="N498" s="99">
        <v>11.258756233509317</v>
      </c>
      <c r="O498" s="99">
        <v>11.197629242676967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11.068091950252123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11.475234636776333</v>
      </c>
      <c r="L499" s="99">
        <v>11.309105793525802</v>
      </c>
      <c r="M499" s="99">
        <v>11.197623647292865</v>
      </c>
      <c r="N499" s="99">
        <v>0</v>
      </c>
      <c r="O499" s="99">
        <v>11.205862902923048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4.7522290570562777</v>
      </c>
      <c r="L500" s="102">
        <v>4.7120305417966133</v>
      </c>
      <c r="M500" s="102">
        <v>4.5444025504883934</v>
      </c>
      <c r="N500" s="102">
        <v>0</v>
      </c>
      <c r="O500" s="102">
        <v>3.9319863895215343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6.7230055797200592</v>
      </c>
      <c r="L501" s="105">
        <v>6.5970752517291862</v>
      </c>
      <c r="M501" s="105">
        <v>6.6532210968044705</v>
      </c>
      <c r="N501" s="105">
        <v>0</v>
      </c>
      <c r="O501" s="105">
        <v>7.2738765134015129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9.5512077641701314</v>
      </c>
      <c r="D502" s="102">
        <v>0</v>
      </c>
      <c r="E502" s="102">
        <v>0</v>
      </c>
      <c r="F502" s="102">
        <v>0</v>
      </c>
      <c r="G502" s="102">
        <v>0</v>
      </c>
      <c r="H502" s="102">
        <v>11.111896709031553</v>
      </c>
      <c r="I502" s="102">
        <v>11.33348664983775</v>
      </c>
      <c r="J502" s="102">
        <v>10.749496430891458</v>
      </c>
      <c r="K502" s="102">
        <v>11.254319501468451</v>
      </c>
      <c r="L502" s="102">
        <v>11.04695773224579</v>
      </c>
      <c r="M502" s="102">
        <v>10.862695231855698</v>
      </c>
      <c r="N502" s="102">
        <v>11.37369161266823</v>
      </c>
      <c r="O502" s="102">
        <v>11.348845237627661</v>
      </c>
      <c r="P502" s="102">
        <v>11.713508097170321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10.882422771067866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9.5529195313065038</v>
      </c>
      <c r="D503" s="105">
        <v>0</v>
      </c>
      <c r="E503" s="105">
        <v>0</v>
      </c>
      <c r="F503" s="105">
        <v>0</v>
      </c>
      <c r="G503" s="105">
        <v>0</v>
      </c>
      <c r="H503" s="105">
        <v>11.111566723247273</v>
      </c>
      <c r="I503" s="105">
        <v>11.339429845670395</v>
      </c>
      <c r="J503" s="105">
        <v>10.760978786726291</v>
      </c>
      <c r="K503" s="105">
        <v>11.271452645280666</v>
      </c>
      <c r="L503" s="105">
        <v>11.060090303823984</v>
      </c>
      <c r="M503" s="105">
        <v>10.871709540703188</v>
      </c>
      <c r="N503" s="105">
        <v>11.37577009436836</v>
      </c>
      <c r="O503" s="105">
        <v>11.348964564296416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10.875094183744261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4.0439567347152643</v>
      </c>
      <c r="D504" s="99">
        <v>0</v>
      </c>
      <c r="E504" s="99">
        <v>0</v>
      </c>
      <c r="F504" s="99">
        <v>0</v>
      </c>
      <c r="G504" s="99">
        <v>0</v>
      </c>
      <c r="H504" s="99">
        <v>4.765005405299835</v>
      </c>
      <c r="I504" s="99">
        <v>5.1326459144856145</v>
      </c>
      <c r="J504" s="99">
        <v>4.3471725628211937</v>
      </c>
      <c r="K504" s="99">
        <v>4.6737062192286594</v>
      </c>
      <c r="L504" s="99">
        <v>4.6104615764996568</v>
      </c>
      <c r="M504" s="99">
        <v>4.4129319235712137</v>
      </c>
      <c r="N504" s="99">
        <v>4.7169477142634966</v>
      </c>
      <c r="O504" s="99">
        <v>3.985997592970802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4.424655476624654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5.5089627965912396</v>
      </c>
      <c r="D505" s="99">
        <v>0</v>
      </c>
      <c r="E505" s="99">
        <v>0</v>
      </c>
      <c r="F505" s="99">
        <v>0</v>
      </c>
      <c r="G505" s="99">
        <v>0</v>
      </c>
      <c r="H505" s="99">
        <v>6.3465613179474376</v>
      </c>
      <c r="I505" s="99">
        <v>6.2067839311847806</v>
      </c>
      <c r="J505" s="99">
        <v>6.4138062239050955</v>
      </c>
      <c r="K505" s="99">
        <v>6.5977464260520069</v>
      </c>
      <c r="L505" s="99">
        <v>6.4496287273243276</v>
      </c>
      <c r="M505" s="99">
        <v>6.4587776171319744</v>
      </c>
      <c r="N505" s="99">
        <v>6.6588223801048638</v>
      </c>
      <c r="O505" s="99">
        <v>7.3629669713256121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6.4504387071196039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1.8440883864997013</v>
      </c>
      <c r="D506" s="123">
        <v>0</v>
      </c>
      <c r="E506" s="123">
        <v>0</v>
      </c>
      <c r="F506" s="123">
        <v>0</v>
      </c>
      <c r="G506" s="123">
        <v>0</v>
      </c>
      <c r="H506" s="123">
        <v>2.0181353110734102</v>
      </c>
      <c r="I506" s="123">
        <v>1.9815563242355017</v>
      </c>
      <c r="J506" s="123">
        <v>1.731337339743366</v>
      </c>
      <c r="K506" s="123">
        <v>1.7990217326289411</v>
      </c>
      <c r="L506" s="123">
        <v>1.7912747946673411</v>
      </c>
      <c r="M506" s="123">
        <v>1.6958952633604698</v>
      </c>
      <c r="N506" s="123">
        <v>1.7797022451579021</v>
      </c>
      <c r="O506" s="123">
        <v>1.7958655975243651</v>
      </c>
      <c r="P506" s="123">
        <v>1.8221070593259525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2.0094834302623852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1.8037166399665174</v>
      </c>
      <c r="D508" s="99">
        <v>0</v>
      </c>
      <c r="E508" s="99">
        <v>0</v>
      </c>
      <c r="F508" s="99">
        <v>0</v>
      </c>
      <c r="G508" s="99">
        <v>0</v>
      </c>
      <c r="H508" s="99">
        <v>2.0456101384762637</v>
      </c>
      <c r="I508" s="99">
        <v>2.013634123831479</v>
      </c>
      <c r="J508" s="99">
        <v>1.7086943328212236</v>
      </c>
      <c r="K508" s="99">
        <v>1.8345203736104523</v>
      </c>
      <c r="L508" s="99">
        <v>1.7626425641748364</v>
      </c>
      <c r="M508" s="99">
        <v>1.7580328410807016</v>
      </c>
      <c r="N508" s="99">
        <v>1.7756536605680335</v>
      </c>
      <c r="O508" s="99">
        <v>1.7588624393183616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2.0098453497394626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1.8460783678445285</v>
      </c>
      <c r="D509" s="110">
        <v>0</v>
      </c>
      <c r="E509" s="110">
        <v>0</v>
      </c>
      <c r="F509" s="110">
        <v>0</v>
      </c>
      <c r="G509" s="110">
        <v>0</v>
      </c>
      <c r="H509" s="110">
        <v>2.0161173858969295</v>
      </c>
      <c r="I509" s="110">
        <v>1.9787359083909934</v>
      </c>
      <c r="J509" s="110">
        <v>1.7332284707368637</v>
      </c>
      <c r="K509" s="110">
        <v>1.7958801916679767</v>
      </c>
      <c r="L509" s="110">
        <v>1.7933763492979751</v>
      </c>
      <c r="M509" s="110">
        <v>1.6910933974928164</v>
      </c>
      <c r="N509" s="110">
        <v>1.7799880275995403</v>
      </c>
      <c r="O509" s="110">
        <v>1.7986481569145261</v>
      </c>
      <c r="P509" s="110">
        <v>1.8221070593259525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2.0094620008196635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47.391332714762221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35.812161127405368</v>
      </c>
      <c r="I511" s="118">
        <f t="shared" si="254"/>
        <v>27.15943362579754</v>
      </c>
      <c r="J511" s="118">
        <f t="shared" si="254"/>
        <v>35.393584644035627</v>
      </c>
      <c r="K511" s="118">
        <f t="shared" si="254"/>
        <v>56.678589690369549</v>
      </c>
      <c r="L511" s="118">
        <f t="shared" si="254"/>
        <v>32.67403962253745</v>
      </c>
      <c r="M511" s="118">
        <f t="shared" si="254"/>
        <v>28.365822491070972</v>
      </c>
      <c r="N511" s="118">
        <f t="shared" si="254"/>
        <v>30.042088681770142</v>
      </c>
      <c r="O511" s="118">
        <f t="shared" si="254"/>
        <v>36.213403955079045</v>
      </c>
      <c r="P511" s="118">
        <f t="shared" si="254"/>
        <v>24.168773101116962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16.68286543490667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47.043349090691343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35.269142580814631</v>
      </c>
      <c r="I512" s="123">
        <f t="shared" si="257"/>
        <v>26.827485842739513</v>
      </c>
      <c r="J512" s="123">
        <f t="shared" si="257"/>
        <v>35.067903933084658</v>
      </c>
      <c r="K512" s="123">
        <f t="shared" si="257"/>
        <v>56.118766690975455</v>
      </c>
      <c r="L512" s="123">
        <f t="shared" si="257"/>
        <v>32.123833094704146</v>
      </c>
      <c r="M512" s="123">
        <f t="shared" si="257"/>
        <v>27.650407290617618</v>
      </c>
      <c r="N512" s="123">
        <f t="shared" si="257"/>
        <v>29.411748383741212</v>
      </c>
      <c r="O512" s="123">
        <f t="shared" si="257"/>
        <v>35.721875611553642</v>
      </c>
      <c r="P512" s="123">
        <f t="shared" si="257"/>
        <v>24.168773101116962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16.379778220430193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47.043349090691343</v>
      </c>
      <c r="D513" s="99">
        <v>0</v>
      </c>
      <c r="E513" s="99">
        <v>0</v>
      </c>
      <c r="F513" s="99">
        <v>0</v>
      </c>
      <c r="G513" s="99">
        <v>0</v>
      </c>
      <c r="H513" s="99">
        <v>35.269142580814631</v>
      </c>
      <c r="I513" s="99">
        <v>26.827485842739513</v>
      </c>
      <c r="J513" s="99">
        <v>35.067903933084658</v>
      </c>
      <c r="K513" s="99">
        <v>56.118766690975455</v>
      </c>
      <c r="L513" s="99">
        <v>32.123833094704146</v>
      </c>
      <c r="M513" s="99">
        <v>27.650407290617618</v>
      </c>
      <c r="N513" s="99">
        <v>29.411748383741212</v>
      </c>
      <c r="O513" s="99">
        <v>35.721875611553642</v>
      </c>
      <c r="P513" s="99">
        <v>24.168773101116962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16.379778220430193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0.31664189830590234</v>
      </c>
      <c r="D517" s="123">
        <v>0</v>
      </c>
      <c r="E517" s="123">
        <v>0</v>
      </c>
      <c r="F517" s="123">
        <v>0</v>
      </c>
      <c r="G517" s="123">
        <v>0</v>
      </c>
      <c r="H517" s="123">
        <v>0.49131265067174312</v>
      </c>
      <c r="I517" s="123">
        <v>0.27184264434791261</v>
      </c>
      <c r="J517" s="123">
        <v>0.27704750855450644</v>
      </c>
      <c r="K517" s="123">
        <v>0.50476197215534446</v>
      </c>
      <c r="L517" s="123">
        <v>0.50572170482717849</v>
      </c>
      <c r="M517" s="123">
        <v>0.66887517090270776</v>
      </c>
      <c r="N517" s="123">
        <v>0.58713471563582464</v>
      </c>
      <c r="O517" s="123">
        <v>0.44613200080330739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0.26193374830486776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5.4251728966774655</v>
      </c>
      <c r="D518" s="99">
        <v>0</v>
      </c>
      <c r="E518" s="99">
        <v>0</v>
      </c>
      <c r="F518" s="99">
        <v>0</v>
      </c>
      <c r="G518" s="99">
        <v>0</v>
      </c>
      <c r="H518" s="99">
        <v>5.9635015679815719</v>
      </c>
      <c r="I518" s="99">
        <v>4.7759362443228657</v>
      </c>
      <c r="J518" s="99">
        <v>6.3111760413416809</v>
      </c>
      <c r="K518" s="99">
        <v>11.340682189039919</v>
      </c>
      <c r="L518" s="99">
        <v>5.8440099344840508</v>
      </c>
      <c r="M518" s="99">
        <v>5.8261913298861474</v>
      </c>
      <c r="N518" s="99">
        <v>5.9708498297200805</v>
      </c>
      <c r="O518" s="99">
        <v>5.963311290578547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3.6376944758214753</v>
      </c>
      <c r="D519" s="99">
        <v>0</v>
      </c>
      <c r="E519" s="99">
        <v>0</v>
      </c>
      <c r="F519" s="99">
        <v>0</v>
      </c>
      <c r="G519" s="99">
        <v>0</v>
      </c>
      <c r="H519" s="99">
        <v>4.232022926717371</v>
      </c>
      <c r="I519" s="99">
        <v>4.2294795473054858</v>
      </c>
      <c r="J519" s="99">
        <v>3.9312669242188263</v>
      </c>
      <c r="K519" s="99">
        <v>4.2261631370630663</v>
      </c>
      <c r="L519" s="99">
        <v>4.1347917699045418</v>
      </c>
      <c r="M519" s="99">
        <v>4.0306936209364599</v>
      </c>
      <c r="N519" s="99">
        <v>3.9548674410949962</v>
      </c>
      <c r="O519" s="99">
        <v>3.7920916499366322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3.1238024797839783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1.7529834753092037</v>
      </c>
      <c r="L520" s="99">
        <v>1.7250745829323755</v>
      </c>
      <c r="M520" s="99">
        <v>1.6377830492802075</v>
      </c>
      <c r="N520" s="99">
        <v>0</v>
      </c>
      <c r="O520" s="99">
        <v>1.3315722848316527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1.7529834753092037</v>
      </c>
      <c r="L521" s="102">
        <v>1.7250745829323755</v>
      </c>
      <c r="M521" s="102">
        <v>1.6377830492802075</v>
      </c>
      <c r="N521" s="102">
        <v>0</v>
      </c>
      <c r="O521" s="102">
        <v>1.3315722848316527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3.1341725764973516E-2</v>
      </c>
      <c r="D527" s="123">
        <v>0</v>
      </c>
      <c r="E527" s="123">
        <v>0</v>
      </c>
      <c r="F527" s="123">
        <v>0</v>
      </c>
      <c r="G527" s="123">
        <v>0</v>
      </c>
      <c r="H527" s="123">
        <v>5.1705895918991565E-2</v>
      </c>
      <c r="I527" s="123">
        <v>6.0105138710112714E-2</v>
      </c>
      <c r="J527" s="123">
        <v>4.8633202396463703E-2</v>
      </c>
      <c r="K527" s="123">
        <v>5.506102723875083E-2</v>
      </c>
      <c r="L527" s="123">
        <v>4.4484823006123123E-2</v>
      </c>
      <c r="M527" s="123">
        <v>4.654002955064418E-2</v>
      </c>
      <c r="N527" s="123">
        <v>4.3205582393104978E-2</v>
      </c>
      <c r="O527" s="123">
        <v>4.5396342722093634E-2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4.1153466171610587E-2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0.66718698722187375</v>
      </c>
      <c r="D529" s="99">
        <v>0</v>
      </c>
      <c r="E529" s="99">
        <v>0</v>
      </c>
      <c r="F529" s="99">
        <v>0</v>
      </c>
      <c r="G529" s="99">
        <v>0</v>
      </c>
      <c r="H529" s="99">
        <v>0.75570155573910747</v>
      </c>
      <c r="I529" s="99">
        <v>0.74370667143643954</v>
      </c>
      <c r="J529" s="99">
        <v>0.63093127814877503</v>
      </c>
      <c r="K529" s="99">
        <v>0.67723710652871416</v>
      </c>
      <c r="L529" s="99">
        <v>0.65055981490170101</v>
      </c>
      <c r="M529" s="99">
        <v>0.64878190448211437</v>
      </c>
      <c r="N529" s="99">
        <v>0.65528466629542548</v>
      </c>
      <c r="O529" s="99">
        <v>0.64908805821940896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0.73618978373658928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46316</v>
      </c>
      <c r="C5" s="120">
        <v>45405</v>
      </c>
      <c r="D5" s="120">
        <v>44829</v>
      </c>
      <c r="E5" s="120">
        <v>42983</v>
      </c>
      <c r="F5" s="120">
        <v>47151</v>
      </c>
      <c r="G5" s="120">
        <v>57048</v>
      </c>
      <c r="H5" s="120">
        <v>64517</v>
      </c>
      <c r="I5" s="120">
        <v>68522</v>
      </c>
      <c r="J5" s="120">
        <v>68851</v>
      </c>
      <c r="K5" s="120">
        <v>71060</v>
      </c>
      <c r="L5" s="120">
        <v>72739</v>
      </c>
      <c r="M5" s="120">
        <v>73776</v>
      </c>
      <c r="N5" s="120">
        <v>74119</v>
      </c>
      <c r="O5" s="120">
        <v>74691</v>
      </c>
      <c r="P5" s="120">
        <v>76714</v>
      </c>
      <c r="Q5" s="120">
        <v>77808</v>
      </c>
      <c r="R5" s="120">
        <v>81501</v>
      </c>
      <c r="S5" s="120">
        <v>85148</v>
      </c>
      <c r="T5" s="120">
        <v>89558</v>
      </c>
      <c r="U5" s="120">
        <v>93652</v>
      </c>
      <c r="V5" s="120">
        <v>101294</v>
      </c>
      <c r="W5" s="120">
        <v>105532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46316</v>
      </c>
      <c r="C7" s="52">
        <v>45405</v>
      </c>
      <c r="D7" s="52">
        <v>44829</v>
      </c>
      <c r="E7" s="52">
        <v>42983</v>
      </c>
      <c r="F7" s="52">
        <v>47151</v>
      </c>
      <c r="G7" s="52">
        <v>57048</v>
      </c>
      <c r="H7" s="52">
        <v>64517</v>
      </c>
      <c r="I7" s="52">
        <v>68522</v>
      </c>
      <c r="J7" s="52">
        <v>68851</v>
      </c>
      <c r="K7" s="52">
        <v>71060</v>
      </c>
      <c r="L7" s="52">
        <v>72739</v>
      </c>
      <c r="M7" s="52">
        <v>73776</v>
      </c>
      <c r="N7" s="52">
        <v>74119</v>
      </c>
      <c r="O7" s="52">
        <v>74691</v>
      </c>
      <c r="P7" s="52">
        <v>76714</v>
      </c>
      <c r="Q7" s="52">
        <v>77808</v>
      </c>
      <c r="R7" s="52">
        <v>81501</v>
      </c>
      <c r="S7" s="52">
        <v>85148</v>
      </c>
      <c r="T7" s="52">
        <v>89558</v>
      </c>
      <c r="U7" s="52">
        <v>93652</v>
      </c>
      <c r="V7" s="52">
        <v>101294</v>
      </c>
      <c r="W7" s="52">
        <v>105532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336</v>
      </c>
      <c r="C9" s="52">
        <v>368</v>
      </c>
      <c r="D9" s="52">
        <v>374</v>
      </c>
      <c r="E9" s="52">
        <v>374</v>
      </c>
      <c r="F9" s="52">
        <v>380</v>
      </c>
      <c r="G9" s="52">
        <v>600</v>
      </c>
      <c r="H9" s="52">
        <v>993</v>
      </c>
      <c r="I9" s="52">
        <v>1314</v>
      </c>
      <c r="J9" s="52">
        <v>1509</v>
      </c>
      <c r="K9" s="52">
        <v>1587</v>
      </c>
      <c r="L9" s="52">
        <v>1667</v>
      </c>
      <c r="M9" s="52">
        <v>1674</v>
      </c>
      <c r="N9" s="52">
        <v>1685</v>
      </c>
      <c r="O9" s="52">
        <v>1688</v>
      </c>
      <c r="P9" s="52">
        <v>1687</v>
      </c>
      <c r="Q9" s="52">
        <v>1685</v>
      </c>
      <c r="R9" s="52">
        <v>1822</v>
      </c>
      <c r="S9" s="52">
        <v>2022</v>
      </c>
      <c r="T9" s="52">
        <v>2477</v>
      </c>
      <c r="U9" s="52">
        <v>3540</v>
      </c>
      <c r="V9" s="52">
        <v>5277</v>
      </c>
      <c r="W9" s="52">
        <v>6903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3566</v>
      </c>
      <c r="C11" s="52">
        <v>3553</v>
      </c>
      <c r="D11" s="52">
        <v>3644</v>
      </c>
      <c r="E11" s="52">
        <v>4243</v>
      </c>
      <c r="F11" s="52">
        <v>7387</v>
      </c>
      <c r="G11" s="52">
        <v>10464</v>
      </c>
      <c r="H11" s="52">
        <v>11554</v>
      </c>
      <c r="I11" s="52">
        <v>11484</v>
      </c>
      <c r="J11" s="52">
        <v>10845</v>
      </c>
      <c r="K11" s="52">
        <v>10490</v>
      </c>
      <c r="L11" s="52">
        <v>9939</v>
      </c>
      <c r="M11" s="52">
        <v>9590</v>
      </c>
      <c r="N11" s="52">
        <v>8899</v>
      </c>
      <c r="O11" s="52">
        <v>8565</v>
      </c>
      <c r="P11" s="52">
        <v>8919</v>
      </c>
      <c r="Q11" s="52">
        <v>8987</v>
      </c>
      <c r="R11" s="52">
        <v>9189</v>
      </c>
      <c r="S11" s="52">
        <v>9287</v>
      </c>
      <c r="T11" s="52">
        <v>9547</v>
      </c>
      <c r="U11" s="52">
        <v>9776</v>
      </c>
      <c r="V11" s="52">
        <v>10370</v>
      </c>
      <c r="W11" s="52">
        <v>10419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1</v>
      </c>
      <c r="H12" s="52">
        <v>1</v>
      </c>
      <c r="I12" s="52">
        <v>1</v>
      </c>
      <c r="J12" s="52">
        <v>1</v>
      </c>
      <c r="K12" s="52">
        <v>3</v>
      </c>
      <c r="L12" s="52">
        <v>4</v>
      </c>
      <c r="M12" s="52">
        <v>6</v>
      </c>
      <c r="N12" s="52">
        <v>5</v>
      </c>
      <c r="O12" s="52">
        <v>7</v>
      </c>
      <c r="P12" s="52">
        <v>9</v>
      </c>
      <c r="Q12" s="52">
        <v>9</v>
      </c>
      <c r="R12" s="52">
        <v>9</v>
      </c>
      <c r="S12" s="52">
        <v>10</v>
      </c>
      <c r="T12" s="52">
        <v>10</v>
      </c>
      <c r="U12" s="52">
        <v>12</v>
      </c>
      <c r="V12" s="52">
        <v>12</v>
      </c>
      <c r="W12" s="52">
        <v>12</v>
      </c>
      <c r="DA12" s="63" t="s">
        <v>1071</v>
      </c>
    </row>
    <row r="13" spans="1:105" ht="12" customHeight="1" x14ac:dyDescent="0.25">
      <c r="A13" s="97" t="s">
        <v>122</v>
      </c>
      <c r="B13" s="52">
        <v>42614</v>
      </c>
      <c r="C13" s="52">
        <v>41530</v>
      </c>
      <c r="D13" s="52">
        <v>40790</v>
      </c>
      <c r="E13" s="52">
        <v>38176</v>
      </c>
      <c r="F13" s="52">
        <v>39193</v>
      </c>
      <c r="G13" s="52">
        <v>45942</v>
      </c>
      <c r="H13" s="52">
        <v>51951</v>
      </c>
      <c r="I13" s="52">
        <v>55135</v>
      </c>
      <c r="J13" s="52">
        <v>55618</v>
      </c>
      <c r="K13" s="52">
        <v>55890</v>
      </c>
      <c r="L13" s="52">
        <v>57168</v>
      </c>
      <c r="M13" s="52">
        <v>57695</v>
      </c>
      <c r="N13" s="52">
        <v>58531</v>
      </c>
      <c r="O13" s="52">
        <v>58174</v>
      </c>
      <c r="P13" s="52">
        <v>58701</v>
      </c>
      <c r="Q13" s="52">
        <v>58573</v>
      </c>
      <c r="R13" s="52">
        <v>60939</v>
      </c>
      <c r="S13" s="52">
        <v>62985</v>
      </c>
      <c r="T13" s="52">
        <v>66288</v>
      </c>
      <c r="U13" s="52">
        <v>69730</v>
      </c>
      <c r="V13" s="52">
        <v>75835</v>
      </c>
      <c r="W13" s="52">
        <v>79185</v>
      </c>
      <c r="DA13" s="63" t="s">
        <v>1072</v>
      </c>
    </row>
    <row r="14" spans="1:105" ht="12" customHeight="1" x14ac:dyDescent="0.25">
      <c r="A14" s="97" t="s">
        <v>121</v>
      </c>
      <c r="B14" s="52">
        <v>136</v>
      </c>
      <c r="C14" s="52">
        <v>322</v>
      </c>
      <c r="D14" s="52">
        <v>395</v>
      </c>
      <c r="E14" s="52">
        <v>564</v>
      </c>
      <c r="F14" s="52">
        <v>571</v>
      </c>
      <c r="G14" s="52">
        <v>641</v>
      </c>
      <c r="H14" s="52">
        <v>1011</v>
      </c>
      <c r="I14" s="52">
        <v>1902</v>
      </c>
      <c r="J14" s="52">
        <v>2387</v>
      </c>
      <c r="K14" s="52">
        <v>4677</v>
      </c>
      <c r="L14" s="52">
        <v>5628</v>
      </c>
      <c r="M14" s="52">
        <v>6485</v>
      </c>
      <c r="N14" s="52">
        <v>6684</v>
      </c>
      <c r="O14" s="52">
        <v>7945</v>
      </c>
      <c r="P14" s="52">
        <v>9085</v>
      </c>
      <c r="Q14" s="52">
        <v>10239</v>
      </c>
      <c r="R14" s="52">
        <v>11364</v>
      </c>
      <c r="S14" s="52">
        <v>12866</v>
      </c>
      <c r="T14" s="52">
        <v>13713</v>
      </c>
      <c r="U14" s="52">
        <v>14134</v>
      </c>
      <c r="V14" s="52">
        <v>15077</v>
      </c>
      <c r="W14" s="52">
        <v>15916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1716</v>
      </c>
      <c r="C16" s="52">
        <v>1745</v>
      </c>
      <c r="D16" s="52">
        <v>1835</v>
      </c>
      <c r="E16" s="52">
        <v>1837</v>
      </c>
      <c r="F16" s="52">
        <v>2198</v>
      </c>
      <c r="G16" s="52">
        <v>2916</v>
      </c>
      <c r="H16" s="52">
        <v>3684</v>
      </c>
      <c r="I16" s="52">
        <v>4223</v>
      </c>
      <c r="J16" s="52">
        <v>4402</v>
      </c>
      <c r="K16" s="52">
        <v>4803</v>
      </c>
      <c r="L16" s="52">
        <v>5018</v>
      </c>
      <c r="M16" s="52">
        <v>5219</v>
      </c>
      <c r="N16" s="52">
        <v>5346</v>
      </c>
      <c r="O16" s="52">
        <v>5418</v>
      </c>
      <c r="P16" s="52">
        <v>5637</v>
      </c>
      <c r="Q16" s="52">
        <v>5690</v>
      </c>
      <c r="R16" s="52">
        <v>6007</v>
      </c>
      <c r="S16" s="52">
        <v>6292</v>
      </c>
      <c r="T16" s="52">
        <v>6522</v>
      </c>
      <c r="U16" s="52">
        <v>6656</v>
      </c>
      <c r="V16" s="52">
        <v>6598</v>
      </c>
      <c r="W16" s="52">
        <v>6570</v>
      </c>
      <c r="DA16" s="63" t="s">
        <v>1074</v>
      </c>
    </row>
    <row r="17" spans="1:105" ht="12" customHeight="1" x14ac:dyDescent="0.25">
      <c r="A17" s="109" t="s">
        <v>120</v>
      </c>
      <c r="B17" s="36">
        <v>44600</v>
      </c>
      <c r="C17" s="36">
        <v>43660</v>
      </c>
      <c r="D17" s="36">
        <v>42994</v>
      </c>
      <c r="E17" s="36">
        <v>41146</v>
      </c>
      <c r="F17" s="36">
        <v>44953</v>
      </c>
      <c r="G17" s="36">
        <v>54132</v>
      </c>
      <c r="H17" s="36">
        <v>60833</v>
      </c>
      <c r="I17" s="36">
        <v>64299</v>
      </c>
      <c r="J17" s="36">
        <v>64449</v>
      </c>
      <c r="K17" s="36">
        <v>66257</v>
      </c>
      <c r="L17" s="36">
        <v>67721</v>
      </c>
      <c r="M17" s="36">
        <v>68557</v>
      </c>
      <c r="N17" s="36">
        <v>68773</v>
      </c>
      <c r="O17" s="36">
        <v>69273</v>
      </c>
      <c r="P17" s="36">
        <v>71077</v>
      </c>
      <c r="Q17" s="36">
        <v>72118</v>
      </c>
      <c r="R17" s="36">
        <v>75494</v>
      </c>
      <c r="S17" s="36">
        <v>78856</v>
      </c>
      <c r="T17" s="36">
        <v>83036</v>
      </c>
      <c r="U17" s="36">
        <v>86996</v>
      </c>
      <c r="V17" s="36">
        <v>94696</v>
      </c>
      <c r="W17" s="36">
        <v>98962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3618</v>
      </c>
      <c r="D21" s="52">
        <v>3619</v>
      </c>
      <c r="E21" s="52">
        <v>3623</v>
      </c>
      <c r="F21" s="52">
        <v>3638</v>
      </c>
      <c r="G21" s="52">
        <v>3661</v>
      </c>
      <c r="H21" s="52">
        <v>3712</v>
      </c>
      <c r="I21" s="52">
        <v>3803</v>
      </c>
      <c r="J21" s="52">
        <v>3948</v>
      </c>
      <c r="K21" s="52">
        <v>4173</v>
      </c>
      <c r="L21" s="52">
        <v>4460</v>
      </c>
      <c r="M21" s="52">
        <v>4844</v>
      </c>
      <c r="N21" s="52">
        <v>5321</v>
      </c>
      <c r="O21" s="52">
        <v>5174</v>
      </c>
      <c r="P21" s="52">
        <v>2967</v>
      </c>
      <c r="Q21" s="52">
        <v>3779</v>
      </c>
      <c r="R21" s="52">
        <v>4724</v>
      </c>
      <c r="S21" s="52">
        <v>5789</v>
      </c>
      <c r="T21" s="52">
        <v>6473</v>
      </c>
      <c r="U21" s="52">
        <v>7178</v>
      </c>
      <c r="V21" s="52">
        <v>8232</v>
      </c>
      <c r="W21" s="52">
        <v>8232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52</v>
      </c>
      <c r="D23" s="52">
        <v>53</v>
      </c>
      <c r="E23" s="52">
        <v>53</v>
      </c>
      <c r="F23" s="52">
        <v>57</v>
      </c>
      <c r="G23" s="52">
        <v>60</v>
      </c>
      <c r="H23" s="52">
        <v>70</v>
      </c>
      <c r="I23" s="52">
        <v>52</v>
      </c>
      <c r="J23" s="52">
        <v>64</v>
      </c>
      <c r="K23" s="52">
        <v>100</v>
      </c>
      <c r="L23" s="52">
        <v>130</v>
      </c>
      <c r="M23" s="52">
        <v>174</v>
      </c>
      <c r="N23" s="52">
        <v>246</v>
      </c>
      <c r="O23" s="52">
        <v>338</v>
      </c>
      <c r="P23" s="52">
        <v>335</v>
      </c>
      <c r="Q23" s="52">
        <v>264</v>
      </c>
      <c r="R23" s="52">
        <v>224</v>
      </c>
      <c r="S23" s="52">
        <v>210</v>
      </c>
      <c r="T23" s="52">
        <v>238</v>
      </c>
      <c r="U23" s="52">
        <v>269</v>
      </c>
      <c r="V23" s="52">
        <v>326</v>
      </c>
      <c r="W23" s="52">
        <v>386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557</v>
      </c>
      <c r="D25" s="52">
        <v>558</v>
      </c>
      <c r="E25" s="52">
        <v>566</v>
      </c>
      <c r="F25" s="52">
        <v>589</v>
      </c>
      <c r="G25" s="52">
        <v>643</v>
      </c>
      <c r="H25" s="52">
        <v>770</v>
      </c>
      <c r="I25" s="52">
        <v>673</v>
      </c>
      <c r="J25" s="52">
        <v>1026</v>
      </c>
      <c r="K25" s="52">
        <v>1326</v>
      </c>
      <c r="L25" s="52">
        <v>1778</v>
      </c>
      <c r="M25" s="52">
        <v>2276</v>
      </c>
      <c r="N25" s="52">
        <v>2667</v>
      </c>
      <c r="O25" s="52">
        <v>1978</v>
      </c>
      <c r="P25" s="52">
        <v>981</v>
      </c>
      <c r="Q25" s="52">
        <v>861</v>
      </c>
      <c r="R25" s="52">
        <v>1028</v>
      </c>
      <c r="S25" s="52">
        <v>1382</v>
      </c>
      <c r="T25" s="52">
        <v>1582</v>
      </c>
      <c r="U25" s="52">
        <v>1727</v>
      </c>
      <c r="V25" s="52">
        <v>1630</v>
      </c>
      <c r="W25" s="52">
        <v>1471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1</v>
      </c>
      <c r="O26" s="52">
        <v>0</v>
      </c>
      <c r="P26" s="52">
        <v>0</v>
      </c>
      <c r="Q26" s="52">
        <v>0</v>
      </c>
      <c r="R26" s="52">
        <v>2</v>
      </c>
      <c r="S26" s="52">
        <v>1</v>
      </c>
      <c r="T26" s="52">
        <v>2</v>
      </c>
      <c r="U26" s="52">
        <v>0</v>
      </c>
      <c r="V26" s="52">
        <v>2</v>
      </c>
      <c r="W26" s="52">
        <v>2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6658</v>
      </c>
      <c r="D27" s="52">
        <v>6670</v>
      </c>
      <c r="E27" s="52">
        <v>6746</v>
      </c>
      <c r="F27" s="52">
        <v>6954</v>
      </c>
      <c r="G27" s="52">
        <v>7352</v>
      </c>
      <c r="H27" s="52">
        <v>8040</v>
      </c>
      <c r="I27" s="52">
        <v>5173</v>
      </c>
      <c r="J27" s="52">
        <v>5153</v>
      </c>
      <c r="K27" s="52">
        <v>6623</v>
      </c>
      <c r="L27" s="52">
        <v>7521</v>
      </c>
      <c r="M27" s="52">
        <v>8633</v>
      </c>
      <c r="N27" s="52">
        <v>10855</v>
      </c>
      <c r="O27" s="52">
        <v>11613</v>
      </c>
      <c r="P27" s="52">
        <v>8432</v>
      </c>
      <c r="Q27" s="52">
        <v>7604</v>
      </c>
      <c r="R27" s="52">
        <v>7589</v>
      </c>
      <c r="S27" s="52">
        <v>8741</v>
      </c>
      <c r="T27" s="52">
        <v>9742</v>
      </c>
      <c r="U27" s="52">
        <v>10163</v>
      </c>
      <c r="V27" s="52">
        <v>10861</v>
      </c>
      <c r="W27" s="52">
        <v>10586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21</v>
      </c>
      <c r="D28" s="52">
        <v>21</v>
      </c>
      <c r="E28" s="52">
        <v>25</v>
      </c>
      <c r="F28" s="52">
        <v>30</v>
      </c>
      <c r="G28" s="52">
        <v>43</v>
      </c>
      <c r="H28" s="52">
        <v>58</v>
      </c>
      <c r="I28" s="52">
        <v>75</v>
      </c>
      <c r="J28" s="52">
        <v>132</v>
      </c>
      <c r="K28" s="52">
        <v>166</v>
      </c>
      <c r="L28" s="52">
        <v>188</v>
      </c>
      <c r="M28" s="52">
        <v>280</v>
      </c>
      <c r="N28" s="52">
        <v>407</v>
      </c>
      <c r="O28" s="52">
        <v>665</v>
      </c>
      <c r="P28" s="52">
        <v>874</v>
      </c>
      <c r="Q28" s="52">
        <v>1180</v>
      </c>
      <c r="R28" s="52">
        <v>1303</v>
      </c>
      <c r="S28" s="52">
        <v>1644</v>
      </c>
      <c r="T28" s="52">
        <v>1295</v>
      </c>
      <c r="U28" s="52">
        <v>1435</v>
      </c>
      <c r="V28" s="52">
        <v>1714</v>
      </c>
      <c r="W28" s="52">
        <v>2262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268</v>
      </c>
      <c r="D30" s="52">
        <v>268</v>
      </c>
      <c r="E30" s="52">
        <v>273</v>
      </c>
      <c r="F30" s="52">
        <v>284</v>
      </c>
      <c r="G30" s="52">
        <v>308</v>
      </c>
      <c r="H30" s="52">
        <v>351</v>
      </c>
      <c r="I30" s="52">
        <v>263</v>
      </c>
      <c r="J30" s="52">
        <v>332</v>
      </c>
      <c r="K30" s="52">
        <v>441</v>
      </c>
      <c r="L30" s="52">
        <v>544</v>
      </c>
      <c r="M30" s="52">
        <v>676</v>
      </c>
      <c r="N30" s="52">
        <v>868</v>
      </c>
      <c r="O30" s="52">
        <v>960</v>
      </c>
      <c r="P30" s="52">
        <v>760</v>
      </c>
      <c r="Q30" s="52">
        <v>740</v>
      </c>
      <c r="R30" s="52">
        <v>733</v>
      </c>
      <c r="S30" s="52">
        <v>866</v>
      </c>
      <c r="T30" s="52">
        <v>898</v>
      </c>
      <c r="U30" s="52">
        <v>950</v>
      </c>
      <c r="V30" s="52">
        <v>1026</v>
      </c>
      <c r="W30" s="52">
        <v>1039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6969</v>
      </c>
      <c r="D31" s="36">
        <v>6980</v>
      </c>
      <c r="E31" s="36">
        <v>7065</v>
      </c>
      <c r="F31" s="36">
        <v>7288</v>
      </c>
      <c r="G31" s="36">
        <v>7731</v>
      </c>
      <c r="H31" s="36">
        <v>8519</v>
      </c>
      <c r="I31" s="36">
        <v>5662</v>
      </c>
      <c r="J31" s="36">
        <v>5974</v>
      </c>
      <c r="K31" s="36">
        <v>7678</v>
      </c>
      <c r="L31" s="36">
        <v>8937</v>
      </c>
      <c r="M31" s="36">
        <v>10528</v>
      </c>
      <c r="N31" s="36">
        <v>13048</v>
      </c>
      <c r="O31" s="36">
        <v>13304</v>
      </c>
      <c r="P31" s="36">
        <v>9535</v>
      </c>
      <c r="Q31" s="36">
        <v>8904</v>
      </c>
      <c r="R31" s="36">
        <v>9191</v>
      </c>
      <c r="S31" s="36">
        <v>10903</v>
      </c>
      <c r="T31" s="36">
        <v>11726</v>
      </c>
      <c r="U31" s="36">
        <v>12355</v>
      </c>
      <c r="V31" s="36">
        <v>13200</v>
      </c>
      <c r="W31" s="36">
        <v>13307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2707</v>
      </c>
      <c r="D35" s="52">
        <v>3043</v>
      </c>
      <c r="E35" s="52">
        <v>1777</v>
      </c>
      <c r="F35" s="52">
        <v>7806</v>
      </c>
      <c r="G35" s="52">
        <v>13558</v>
      </c>
      <c r="H35" s="52">
        <v>11181</v>
      </c>
      <c r="I35" s="52">
        <v>7808</v>
      </c>
      <c r="J35" s="52">
        <v>4277</v>
      </c>
      <c r="K35" s="52">
        <v>6382</v>
      </c>
      <c r="L35" s="52">
        <v>6139</v>
      </c>
      <c r="M35" s="52">
        <v>5881</v>
      </c>
      <c r="N35" s="52">
        <v>5664</v>
      </c>
      <c r="O35" s="52">
        <v>5746</v>
      </c>
      <c r="P35" s="52">
        <v>4990</v>
      </c>
      <c r="Q35" s="52">
        <v>4873</v>
      </c>
      <c r="R35" s="52">
        <v>8417</v>
      </c>
      <c r="S35" s="52">
        <v>9436</v>
      </c>
      <c r="T35" s="52">
        <v>10883</v>
      </c>
      <c r="U35" s="52">
        <v>11272</v>
      </c>
      <c r="V35" s="52">
        <v>15874</v>
      </c>
      <c r="W35" s="52">
        <v>12470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84</v>
      </c>
      <c r="D37" s="52">
        <v>59</v>
      </c>
      <c r="E37" s="52">
        <v>53</v>
      </c>
      <c r="F37" s="52">
        <v>63</v>
      </c>
      <c r="G37" s="52">
        <v>280</v>
      </c>
      <c r="H37" s="52">
        <v>463</v>
      </c>
      <c r="I37" s="52">
        <v>373</v>
      </c>
      <c r="J37" s="52">
        <v>259</v>
      </c>
      <c r="K37" s="52">
        <v>178</v>
      </c>
      <c r="L37" s="52">
        <v>210</v>
      </c>
      <c r="M37" s="52">
        <v>181</v>
      </c>
      <c r="N37" s="52">
        <v>257</v>
      </c>
      <c r="O37" s="52">
        <v>341</v>
      </c>
      <c r="P37" s="52">
        <v>334</v>
      </c>
      <c r="Q37" s="52">
        <v>262</v>
      </c>
      <c r="R37" s="52">
        <v>361</v>
      </c>
      <c r="S37" s="52">
        <v>410</v>
      </c>
      <c r="T37" s="52">
        <v>693</v>
      </c>
      <c r="U37" s="52">
        <v>1332</v>
      </c>
      <c r="V37" s="52">
        <v>2063</v>
      </c>
      <c r="W37" s="52">
        <v>2012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544</v>
      </c>
      <c r="D39" s="52">
        <v>649</v>
      </c>
      <c r="E39" s="52">
        <v>1165</v>
      </c>
      <c r="F39" s="52">
        <v>3733</v>
      </c>
      <c r="G39" s="52">
        <v>3720</v>
      </c>
      <c r="H39" s="52">
        <v>1860</v>
      </c>
      <c r="I39" s="52">
        <v>603</v>
      </c>
      <c r="J39" s="52">
        <v>387</v>
      </c>
      <c r="K39" s="52">
        <v>971</v>
      </c>
      <c r="L39" s="52">
        <v>1227</v>
      </c>
      <c r="M39" s="52">
        <v>1927</v>
      </c>
      <c r="N39" s="52">
        <v>1976</v>
      </c>
      <c r="O39" s="52">
        <v>1644</v>
      </c>
      <c r="P39" s="52">
        <v>1335</v>
      </c>
      <c r="Q39" s="52">
        <v>929</v>
      </c>
      <c r="R39" s="52">
        <v>1230</v>
      </c>
      <c r="S39" s="52">
        <v>1480</v>
      </c>
      <c r="T39" s="52">
        <v>1842</v>
      </c>
      <c r="U39" s="52">
        <v>1956</v>
      </c>
      <c r="V39" s="52">
        <v>2224</v>
      </c>
      <c r="W39" s="52">
        <v>1520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1</v>
      </c>
      <c r="H40" s="52">
        <v>0</v>
      </c>
      <c r="I40" s="52">
        <v>0</v>
      </c>
      <c r="J40" s="52">
        <v>0</v>
      </c>
      <c r="K40" s="52">
        <v>2</v>
      </c>
      <c r="L40" s="52">
        <v>1</v>
      </c>
      <c r="M40" s="52">
        <v>2</v>
      </c>
      <c r="N40" s="52">
        <v>0</v>
      </c>
      <c r="O40" s="52">
        <v>2</v>
      </c>
      <c r="P40" s="52">
        <v>2</v>
      </c>
      <c r="Q40" s="52">
        <v>0</v>
      </c>
      <c r="R40" s="52">
        <v>2</v>
      </c>
      <c r="S40" s="52">
        <v>2</v>
      </c>
      <c r="T40" s="52">
        <v>2</v>
      </c>
      <c r="U40" s="52">
        <v>2</v>
      </c>
      <c r="V40" s="52">
        <v>2</v>
      </c>
      <c r="W40" s="52">
        <v>2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5574</v>
      </c>
      <c r="D41" s="52">
        <v>5930</v>
      </c>
      <c r="E41" s="52">
        <v>4132</v>
      </c>
      <c r="F41" s="52">
        <v>7971</v>
      </c>
      <c r="G41" s="52">
        <v>14101</v>
      </c>
      <c r="H41" s="52">
        <v>14049</v>
      </c>
      <c r="I41" s="52">
        <v>8357</v>
      </c>
      <c r="J41" s="52">
        <v>5636</v>
      </c>
      <c r="K41" s="52">
        <v>6895</v>
      </c>
      <c r="L41" s="52">
        <v>8799</v>
      </c>
      <c r="M41" s="52">
        <v>9160</v>
      </c>
      <c r="N41" s="52">
        <v>11691</v>
      </c>
      <c r="O41" s="52">
        <v>11256</v>
      </c>
      <c r="P41" s="52">
        <v>8959</v>
      </c>
      <c r="Q41" s="52">
        <v>7476</v>
      </c>
      <c r="R41" s="52">
        <v>9955</v>
      </c>
      <c r="S41" s="52">
        <v>10787</v>
      </c>
      <c r="T41" s="52">
        <v>13045</v>
      </c>
      <c r="U41" s="52">
        <v>13605</v>
      </c>
      <c r="V41" s="52">
        <v>16966</v>
      </c>
      <c r="W41" s="52">
        <v>13936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207</v>
      </c>
      <c r="D42" s="52">
        <v>94</v>
      </c>
      <c r="E42" s="52">
        <v>194</v>
      </c>
      <c r="F42" s="52">
        <v>37</v>
      </c>
      <c r="G42" s="52">
        <v>113</v>
      </c>
      <c r="H42" s="52">
        <v>428</v>
      </c>
      <c r="I42" s="52">
        <v>966</v>
      </c>
      <c r="J42" s="52">
        <v>617</v>
      </c>
      <c r="K42" s="52">
        <v>2456</v>
      </c>
      <c r="L42" s="52">
        <v>1139</v>
      </c>
      <c r="M42" s="52">
        <v>1137</v>
      </c>
      <c r="N42" s="52">
        <v>606</v>
      </c>
      <c r="O42" s="52">
        <v>1926</v>
      </c>
      <c r="P42" s="52">
        <v>2014</v>
      </c>
      <c r="Q42" s="52">
        <v>2334</v>
      </c>
      <c r="R42" s="52">
        <v>2428</v>
      </c>
      <c r="S42" s="52">
        <v>3146</v>
      </c>
      <c r="T42" s="52">
        <v>2142</v>
      </c>
      <c r="U42" s="52">
        <v>1856</v>
      </c>
      <c r="V42" s="52">
        <v>2657</v>
      </c>
      <c r="W42" s="52">
        <v>3101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297</v>
      </c>
      <c r="D44" s="52">
        <v>358</v>
      </c>
      <c r="E44" s="52">
        <v>275</v>
      </c>
      <c r="F44" s="52">
        <v>645</v>
      </c>
      <c r="G44" s="52">
        <v>1026</v>
      </c>
      <c r="H44" s="52">
        <v>1119</v>
      </c>
      <c r="I44" s="52">
        <v>802</v>
      </c>
      <c r="J44" s="52">
        <v>511</v>
      </c>
      <c r="K44" s="52">
        <v>842</v>
      </c>
      <c r="L44" s="52">
        <v>759</v>
      </c>
      <c r="M44" s="52">
        <v>877</v>
      </c>
      <c r="N44" s="52">
        <v>995</v>
      </c>
      <c r="O44" s="52">
        <v>1032</v>
      </c>
      <c r="P44" s="52">
        <v>979</v>
      </c>
      <c r="Q44" s="52">
        <v>793</v>
      </c>
      <c r="R44" s="52">
        <v>1050</v>
      </c>
      <c r="S44" s="52">
        <v>1151</v>
      </c>
      <c r="T44" s="52">
        <v>1128</v>
      </c>
      <c r="U44" s="52">
        <v>1084</v>
      </c>
      <c r="V44" s="52">
        <v>968</v>
      </c>
      <c r="W44" s="52">
        <v>1011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6029</v>
      </c>
      <c r="D45" s="36">
        <v>6314</v>
      </c>
      <c r="E45" s="36">
        <v>5217</v>
      </c>
      <c r="F45" s="36">
        <v>11095</v>
      </c>
      <c r="G45" s="36">
        <v>16910</v>
      </c>
      <c r="H45" s="36">
        <v>15220</v>
      </c>
      <c r="I45" s="36">
        <v>9128</v>
      </c>
      <c r="J45" s="36">
        <v>6124</v>
      </c>
      <c r="K45" s="36">
        <v>9486</v>
      </c>
      <c r="L45" s="36">
        <v>10401</v>
      </c>
      <c r="M45" s="36">
        <v>11364</v>
      </c>
      <c r="N45" s="36">
        <v>13264</v>
      </c>
      <c r="O45" s="36">
        <v>13804</v>
      </c>
      <c r="P45" s="36">
        <v>11339</v>
      </c>
      <c r="Q45" s="36">
        <v>9945</v>
      </c>
      <c r="R45" s="36">
        <v>12567</v>
      </c>
      <c r="S45" s="36">
        <v>14265</v>
      </c>
      <c r="T45" s="36">
        <v>15906</v>
      </c>
      <c r="U45" s="36">
        <v>16315</v>
      </c>
      <c r="V45" s="36">
        <v>20900</v>
      </c>
      <c r="W45" s="36">
        <v>17573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926</v>
      </c>
      <c r="D49" s="52">
        <v>1082</v>
      </c>
      <c r="E49" s="52">
        <v>583</v>
      </c>
      <c r="F49" s="52">
        <v>2068</v>
      </c>
      <c r="G49" s="52">
        <v>4278</v>
      </c>
      <c r="H49" s="52">
        <v>3751</v>
      </c>
      <c r="I49" s="52">
        <v>3040</v>
      </c>
      <c r="J49" s="52">
        <v>1663</v>
      </c>
      <c r="K49" s="52">
        <v>2553</v>
      </c>
      <c r="L49" s="52">
        <v>2194</v>
      </c>
      <c r="M49" s="52">
        <v>2302</v>
      </c>
      <c r="N49" s="52">
        <v>1577</v>
      </c>
      <c r="O49" s="52">
        <v>1615</v>
      </c>
      <c r="P49" s="52">
        <v>2594</v>
      </c>
      <c r="Q49" s="52">
        <v>2220</v>
      </c>
      <c r="R49" s="52">
        <v>3076</v>
      </c>
      <c r="S49" s="52">
        <v>2884</v>
      </c>
      <c r="T49" s="52">
        <v>3532</v>
      </c>
      <c r="U49" s="52">
        <v>3741</v>
      </c>
      <c r="V49" s="52">
        <v>5050</v>
      </c>
      <c r="W49" s="52">
        <v>4676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19</v>
      </c>
      <c r="D51" s="52">
        <v>6</v>
      </c>
      <c r="E51" s="52">
        <v>4</v>
      </c>
      <c r="F51" s="52">
        <v>14</v>
      </c>
      <c r="G51" s="52">
        <v>175</v>
      </c>
      <c r="H51" s="52">
        <v>200</v>
      </c>
      <c r="I51" s="52">
        <v>105</v>
      </c>
      <c r="J51" s="52">
        <v>44</v>
      </c>
      <c r="K51" s="52">
        <v>16</v>
      </c>
      <c r="L51" s="52">
        <v>55</v>
      </c>
      <c r="M51" s="52">
        <v>11</v>
      </c>
      <c r="N51" s="52">
        <v>52</v>
      </c>
      <c r="O51" s="52">
        <v>82</v>
      </c>
      <c r="P51" s="52">
        <v>100</v>
      </c>
      <c r="Q51" s="52">
        <v>38</v>
      </c>
      <c r="R51" s="52">
        <v>95</v>
      </c>
      <c r="S51" s="52">
        <v>88</v>
      </c>
      <c r="T51" s="52">
        <v>183</v>
      </c>
      <c r="U51" s="52">
        <v>482</v>
      </c>
      <c r="V51" s="52">
        <v>935</v>
      </c>
      <c r="W51" s="52">
        <v>711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80</v>
      </c>
      <c r="D53" s="52">
        <v>105</v>
      </c>
      <c r="E53" s="52">
        <v>124</v>
      </c>
      <c r="F53" s="52">
        <v>658</v>
      </c>
      <c r="G53" s="52">
        <v>888</v>
      </c>
      <c r="H53" s="52">
        <v>427</v>
      </c>
      <c r="I53" s="52">
        <v>185</v>
      </c>
      <c r="J53" s="52">
        <v>97</v>
      </c>
      <c r="K53" s="52">
        <v>240</v>
      </c>
      <c r="L53" s="52">
        <v>242</v>
      </c>
      <c r="M53" s="52">
        <v>363</v>
      </c>
      <c r="N53" s="52">
        <v>219</v>
      </c>
      <c r="O53" s="52">
        <v>180</v>
      </c>
      <c r="P53" s="52">
        <v>282</v>
      </c>
      <c r="Q53" s="52">
        <v>193</v>
      </c>
      <c r="R53" s="52">
        <v>279</v>
      </c>
      <c r="S53" s="52">
        <v>278</v>
      </c>
      <c r="T53" s="52">
        <v>382</v>
      </c>
      <c r="U53" s="52">
        <v>421</v>
      </c>
      <c r="V53" s="52">
        <v>514</v>
      </c>
      <c r="W53" s="52">
        <v>384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0</v>
      </c>
      <c r="M54" s="52">
        <v>1</v>
      </c>
      <c r="N54" s="52">
        <v>0</v>
      </c>
      <c r="O54" s="52">
        <v>0</v>
      </c>
      <c r="P54" s="52">
        <v>1</v>
      </c>
      <c r="Q54" s="52">
        <v>0</v>
      </c>
      <c r="R54" s="52">
        <v>1</v>
      </c>
      <c r="S54" s="52">
        <v>1</v>
      </c>
      <c r="T54" s="52">
        <v>1</v>
      </c>
      <c r="U54" s="52">
        <v>1</v>
      </c>
      <c r="V54" s="52">
        <v>1</v>
      </c>
      <c r="W54" s="52">
        <v>1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816</v>
      </c>
      <c r="D55" s="52">
        <v>962</v>
      </c>
      <c r="E55" s="52">
        <v>438</v>
      </c>
      <c r="F55" s="52">
        <v>1403</v>
      </c>
      <c r="G55" s="52">
        <v>3363</v>
      </c>
      <c r="H55" s="52">
        <v>3226</v>
      </c>
      <c r="I55" s="52">
        <v>2559</v>
      </c>
      <c r="J55" s="52">
        <v>1411</v>
      </c>
      <c r="K55" s="52">
        <v>1705</v>
      </c>
      <c r="L55" s="52">
        <v>1727</v>
      </c>
      <c r="M55" s="52">
        <v>1724</v>
      </c>
      <c r="N55" s="52">
        <v>1291</v>
      </c>
      <c r="O55" s="52">
        <v>1225</v>
      </c>
      <c r="P55" s="52">
        <v>1887</v>
      </c>
      <c r="Q55" s="52">
        <v>1543</v>
      </c>
      <c r="R55" s="52">
        <v>2247</v>
      </c>
      <c r="S55" s="52">
        <v>2016</v>
      </c>
      <c r="T55" s="52">
        <v>2704</v>
      </c>
      <c r="U55" s="52">
        <v>2918</v>
      </c>
      <c r="V55" s="52">
        <v>3919</v>
      </c>
      <c r="W55" s="52">
        <v>3507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30</v>
      </c>
      <c r="D56" s="52">
        <v>15</v>
      </c>
      <c r="E56" s="52">
        <v>21</v>
      </c>
      <c r="F56" s="52">
        <v>7</v>
      </c>
      <c r="G56" s="52">
        <v>27</v>
      </c>
      <c r="H56" s="52">
        <v>98</v>
      </c>
      <c r="I56" s="52">
        <v>296</v>
      </c>
      <c r="J56" s="52">
        <v>155</v>
      </c>
      <c r="K56" s="52">
        <v>607</v>
      </c>
      <c r="L56" s="52">
        <v>225</v>
      </c>
      <c r="M56" s="52">
        <v>214</v>
      </c>
      <c r="N56" s="52">
        <v>67</v>
      </c>
      <c r="O56" s="52">
        <v>210</v>
      </c>
      <c r="P56" s="52">
        <v>424</v>
      </c>
      <c r="Q56" s="52">
        <v>484</v>
      </c>
      <c r="R56" s="52">
        <v>549</v>
      </c>
      <c r="S56" s="52">
        <v>589</v>
      </c>
      <c r="T56" s="52">
        <v>445</v>
      </c>
      <c r="U56" s="52">
        <v>401</v>
      </c>
      <c r="V56" s="52">
        <v>616</v>
      </c>
      <c r="W56" s="52">
        <v>784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43</v>
      </c>
      <c r="D58" s="52">
        <v>58</v>
      </c>
      <c r="E58" s="52">
        <v>29</v>
      </c>
      <c r="F58" s="52">
        <v>114</v>
      </c>
      <c r="G58" s="52">
        <v>245</v>
      </c>
      <c r="H58" s="52">
        <v>257</v>
      </c>
      <c r="I58" s="52">
        <v>246</v>
      </c>
      <c r="J58" s="52">
        <v>128</v>
      </c>
      <c r="K58" s="52">
        <v>208</v>
      </c>
      <c r="L58" s="52">
        <v>150</v>
      </c>
      <c r="M58" s="52">
        <v>165</v>
      </c>
      <c r="N58" s="52">
        <v>110</v>
      </c>
      <c r="O58" s="52">
        <v>113</v>
      </c>
      <c r="P58" s="52">
        <v>208</v>
      </c>
      <c r="Q58" s="52">
        <v>164</v>
      </c>
      <c r="R58" s="52">
        <v>238</v>
      </c>
      <c r="S58" s="52">
        <v>216</v>
      </c>
      <c r="T58" s="52">
        <v>236</v>
      </c>
      <c r="U58" s="52">
        <v>235</v>
      </c>
      <c r="V58" s="52">
        <v>226</v>
      </c>
      <c r="W58" s="52">
        <v>256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883</v>
      </c>
      <c r="D59" s="36">
        <v>1024</v>
      </c>
      <c r="E59" s="36">
        <v>554</v>
      </c>
      <c r="F59" s="36">
        <v>1954</v>
      </c>
      <c r="G59" s="36">
        <v>4033</v>
      </c>
      <c r="H59" s="36">
        <v>3494</v>
      </c>
      <c r="I59" s="36">
        <v>2794</v>
      </c>
      <c r="J59" s="36">
        <v>1535</v>
      </c>
      <c r="K59" s="36">
        <v>2345</v>
      </c>
      <c r="L59" s="36">
        <v>2044</v>
      </c>
      <c r="M59" s="36">
        <v>2137</v>
      </c>
      <c r="N59" s="36">
        <v>1467</v>
      </c>
      <c r="O59" s="36">
        <v>1502</v>
      </c>
      <c r="P59" s="36">
        <v>2386</v>
      </c>
      <c r="Q59" s="36">
        <v>2056</v>
      </c>
      <c r="R59" s="36">
        <v>2838</v>
      </c>
      <c r="S59" s="36">
        <v>2668</v>
      </c>
      <c r="T59" s="36">
        <v>3296</v>
      </c>
      <c r="U59" s="36">
        <v>3506</v>
      </c>
      <c r="V59" s="36">
        <v>4824</v>
      </c>
      <c r="W59" s="36">
        <v>4420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1781</v>
      </c>
      <c r="D63" s="52">
        <v>1961</v>
      </c>
      <c r="E63" s="52">
        <v>1194</v>
      </c>
      <c r="F63" s="52">
        <v>5738</v>
      </c>
      <c r="G63" s="52">
        <v>9280</v>
      </c>
      <c r="H63" s="52">
        <v>7430</v>
      </c>
      <c r="I63" s="52">
        <v>4768</v>
      </c>
      <c r="J63" s="52">
        <v>2614</v>
      </c>
      <c r="K63" s="52">
        <v>3829</v>
      </c>
      <c r="L63" s="52">
        <v>3945</v>
      </c>
      <c r="M63" s="52">
        <v>3579</v>
      </c>
      <c r="N63" s="52">
        <v>4087</v>
      </c>
      <c r="O63" s="52">
        <v>4131</v>
      </c>
      <c r="P63" s="52">
        <v>2396</v>
      </c>
      <c r="Q63" s="52">
        <v>2653</v>
      </c>
      <c r="R63" s="52">
        <v>5341</v>
      </c>
      <c r="S63" s="52">
        <v>6552</v>
      </c>
      <c r="T63" s="52">
        <v>7351</v>
      </c>
      <c r="U63" s="52">
        <v>7531</v>
      </c>
      <c r="V63" s="52">
        <v>10824</v>
      </c>
      <c r="W63" s="52">
        <v>7794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65</v>
      </c>
      <c r="D65" s="52">
        <v>53</v>
      </c>
      <c r="E65" s="52">
        <v>49</v>
      </c>
      <c r="F65" s="52">
        <v>49</v>
      </c>
      <c r="G65" s="52">
        <v>105</v>
      </c>
      <c r="H65" s="52">
        <v>263</v>
      </c>
      <c r="I65" s="52">
        <v>268</v>
      </c>
      <c r="J65" s="52">
        <v>215</v>
      </c>
      <c r="K65" s="52">
        <v>162</v>
      </c>
      <c r="L65" s="52">
        <v>155</v>
      </c>
      <c r="M65" s="52">
        <v>170</v>
      </c>
      <c r="N65" s="52">
        <v>205</v>
      </c>
      <c r="O65" s="52">
        <v>259</v>
      </c>
      <c r="P65" s="52">
        <v>234</v>
      </c>
      <c r="Q65" s="52">
        <v>224</v>
      </c>
      <c r="R65" s="52">
        <v>266</v>
      </c>
      <c r="S65" s="52">
        <v>322</v>
      </c>
      <c r="T65" s="52">
        <v>510</v>
      </c>
      <c r="U65" s="52">
        <v>850</v>
      </c>
      <c r="V65" s="52">
        <v>1128</v>
      </c>
      <c r="W65" s="52">
        <v>1301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464</v>
      </c>
      <c r="D67" s="52">
        <f t="shared" si="0"/>
        <v>544</v>
      </c>
      <c r="E67" s="52">
        <f t="shared" si="0"/>
        <v>1041</v>
      </c>
      <c r="F67" s="52">
        <f t="shared" si="0"/>
        <v>3075</v>
      </c>
      <c r="G67" s="52">
        <f t="shared" si="0"/>
        <v>2832</v>
      </c>
      <c r="H67" s="52">
        <f t="shared" si="0"/>
        <v>1433</v>
      </c>
      <c r="I67" s="52">
        <f t="shared" si="0"/>
        <v>418</v>
      </c>
      <c r="J67" s="52">
        <f t="shared" si="0"/>
        <v>290</v>
      </c>
      <c r="K67" s="52">
        <f t="shared" si="0"/>
        <v>731</v>
      </c>
      <c r="L67" s="52">
        <f t="shared" si="0"/>
        <v>985</v>
      </c>
      <c r="M67" s="52">
        <f t="shared" si="0"/>
        <v>1564</v>
      </c>
      <c r="N67" s="52">
        <f t="shared" si="0"/>
        <v>1757</v>
      </c>
      <c r="O67" s="52">
        <f t="shared" si="0"/>
        <v>1464</v>
      </c>
      <c r="P67" s="52">
        <f t="shared" si="0"/>
        <v>1053</v>
      </c>
      <c r="Q67" s="52">
        <f t="shared" si="0"/>
        <v>736</v>
      </c>
      <c r="R67" s="52">
        <f t="shared" ref="R67:V67" si="1">R39-R53</f>
        <v>951</v>
      </c>
      <c r="S67" s="52">
        <f t="shared" si="1"/>
        <v>1202</v>
      </c>
      <c r="T67" s="52">
        <f t="shared" si="1"/>
        <v>1460</v>
      </c>
      <c r="U67" s="52">
        <f t="shared" si="1"/>
        <v>1535</v>
      </c>
      <c r="V67" s="52">
        <f t="shared" si="1"/>
        <v>1710</v>
      </c>
      <c r="W67" s="52">
        <f t="shared" ref="W67" si="2">W39-W53</f>
        <v>1136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1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1</v>
      </c>
      <c r="M68" s="52">
        <f t="shared" si="3"/>
        <v>1</v>
      </c>
      <c r="N68" s="52">
        <f t="shared" si="3"/>
        <v>0</v>
      </c>
      <c r="O68" s="52">
        <f t="shared" si="3"/>
        <v>2</v>
      </c>
      <c r="P68" s="52">
        <f t="shared" si="3"/>
        <v>1</v>
      </c>
      <c r="Q68" s="52">
        <f t="shared" si="3"/>
        <v>0</v>
      </c>
      <c r="R68" s="52">
        <f t="shared" ref="R68:V68" si="4">R40-R54</f>
        <v>1</v>
      </c>
      <c r="S68" s="52">
        <f t="shared" si="4"/>
        <v>1</v>
      </c>
      <c r="T68" s="52">
        <f t="shared" si="4"/>
        <v>1</v>
      </c>
      <c r="U68" s="52">
        <f t="shared" si="4"/>
        <v>1</v>
      </c>
      <c r="V68" s="52">
        <f t="shared" si="4"/>
        <v>1</v>
      </c>
      <c r="W68" s="52">
        <f t="shared" ref="W68" si="5">W40-W54</f>
        <v>1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4758</v>
      </c>
      <c r="D69" s="52">
        <f t="shared" si="6"/>
        <v>4968</v>
      </c>
      <c r="E69" s="52">
        <f t="shared" si="6"/>
        <v>3694</v>
      </c>
      <c r="F69" s="52">
        <f t="shared" si="6"/>
        <v>6568</v>
      </c>
      <c r="G69" s="52">
        <f t="shared" si="6"/>
        <v>10738</v>
      </c>
      <c r="H69" s="52">
        <f t="shared" si="6"/>
        <v>10823</v>
      </c>
      <c r="I69" s="52">
        <f t="shared" si="6"/>
        <v>5798</v>
      </c>
      <c r="J69" s="52">
        <f t="shared" si="6"/>
        <v>4225</v>
      </c>
      <c r="K69" s="52">
        <f t="shared" si="6"/>
        <v>5190</v>
      </c>
      <c r="L69" s="52">
        <f t="shared" si="6"/>
        <v>7072</v>
      </c>
      <c r="M69" s="52">
        <f t="shared" si="6"/>
        <v>7436</v>
      </c>
      <c r="N69" s="52">
        <f t="shared" si="6"/>
        <v>10400</v>
      </c>
      <c r="O69" s="52">
        <f t="shared" si="6"/>
        <v>10031</v>
      </c>
      <c r="P69" s="52">
        <f t="shared" si="6"/>
        <v>7072</v>
      </c>
      <c r="Q69" s="52">
        <f t="shared" si="6"/>
        <v>5933</v>
      </c>
      <c r="R69" s="52">
        <f t="shared" ref="R69:V69" si="7">R41-R55</f>
        <v>7708</v>
      </c>
      <c r="S69" s="52">
        <f t="shared" si="7"/>
        <v>8771</v>
      </c>
      <c r="T69" s="52">
        <f t="shared" si="7"/>
        <v>10341</v>
      </c>
      <c r="U69" s="52">
        <f t="shared" si="7"/>
        <v>10687</v>
      </c>
      <c r="V69" s="52">
        <f t="shared" si="7"/>
        <v>13047</v>
      </c>
      <c r="W69" s="52">
        <f t="shared" ref="W69" si="8">W41-W55</f>
        <v>10429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177</v>
      </c>
      <c r="D70" s="52">
        <f t="shared" si="9"/>
        <v>79</v>
      </c>
      <c r="E70" s="52">
        <f t="shared" si="9"/>
        <v>173</v>
      </c>
      <c r="F70" s="52">
        <f t="shared" si="9"/>
        <v>30</v>
      </c>
      <c r="G70" s="52">
        <f t="shared" si="9"/>
        <v>86</v>
      </c>
      <c r="H70" s="52">
        <f t="shared" si="9"/>
        <v>330</v>
      </c>
      <c r="I70" s="52">
        <f t="shared" si="9"/>
        <v>670</v>
      </c>
      <c r="J70" s="52">
        <f t="shared" si="9"/>
        <v>462</v>
      </c>
      <c r="K70" s="52">
        <f t="shared" si="9"/>
        <v>1849</v>
      </c>
      <c r="L70" s="52">
        <f t="shared" si="9"/>
        <v>914</v>
      </c>
      <c r="M70" s="52">
        <f t="shared" si="9"/>
        <v>923</v>
      </c>
      <c r="N70" s="52">
        <f t="shared" si="9"/>
        <v>539</v>
      </c>
      <c r="O70" s="52">
        <f t="shared" si="9"/>
        <v>1716</v>
      </c>
      <c r="P70" s="52">
        <f t="shared" si="9"/>
        <v>1590</v>
      </c>
      <c r="Q70" s="52">
        <f t="shared" si="9"/>
        <v>1850</v>
      </c>
      <c r="R70" s="52">
        <f t="shared" ref="R70:V70" si="10">R42-R56</f>
        <v>1879</v>
      </c>
      <c r="S70" s="52">
        <f t="shared" si="10"/>
        <v>2557</v>
      </c>
      <c r="T70" s="52">
        <f t="shared" si="10"/>
        <v>1697</v>
      </c>
      <c r="U70" s="52">
        <f t="shared" si="10"/>
        <v>1455</v>
      </c>
      <c r="V70" s="52">
        <f t="shared" si="10"/>
        <v>2041</v>
      </c>
      <c r="W70" s="52">
        <f t="shared" ref="W70" si="11">W42-W56</f>
        <v>2317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254</v>
      </c>
      <c r="D72" s="52">
        <v>300</v>
      </c>
      <c r="E72" s="52">
        <v>246</v>
      </c>
      <c r="F72" s="52">
        <v>531</v>
      </c>
      <c r="G72" s="52">
        <v>781</v>
      </c>
      <c r="H72" s="52">
        <v>862</v>
      </c>
      <c r="I72" s="52">
        <v>556</v>
      </c>
      <c r="J72" s="52">
        <v>383</v>
      </c>
      <c r="K72" s="52">
        <v>634</v>
      </c>
      <c r="L72" s="52">
        <v>609</v>
      </c>
      <c r="M72" s="52">
        <v>712</v>
      </c>
      <c r="N72" s="52">
        <v>885</v>
      </c>
      <c r="O72" s="52">
        <v>919</v>
      </c>
      <c r="P72" s="52">
        <v>771</v>
      </c>
      <c r="Q72" s="52">
        <v>629</v>
      </c>
      <c r="R72" s="52">
        <v>812</v>
      </c>
      <c r="S72" s="52">
        <v>935</v>
      </c>
      <c r="T72" s="52">
        <v>892</v>
      </c>
      <c r="U72" s="52">
        <v>849</v>
      </c>
      <c r="V72" s="52">
        <v>742</v>
      </c>
      <c r="W72" s="52">
        <v>755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5146</v>
      </c>
      <c r="D73" s="36">
        <v>5290</v>
      </c>
      <c r="E73" s="36">
        <v>4663</v>
      </c>
      <c r="F73" s="36">
        <v>9141</v>
      </c>
      <c r="G73" s="36">
        <v>12877</v>
      </c>
      <c r="H73" s="36">
        <v>11726</v>
      </c>
      <c r="I73" s="36">
        <v>6334</v>
      </c>
      <c r="J73" s="36">
        <v>4589</v>
      </c>
      <c r="K73" s="36">
        <v>7141</v>
      </c>
      <c r="L73" s="36">
        <v>8357</v>
      </c>
      <c r="M73" s="36">
        <v>9227</v>
      </c>
      <c r="N73" s="36">
        <v>11797</v>
      </c>
      <c r="O73" s="36">
        <v>12302</v>
      </c>
      <c r="P73" s="36">
        <v>8953</v>
      </c>
      <c r="Q73" s="36">
        <v>7889</v>
      </c>
      <c r="R73" s="36">
        <v>9729</v>
      </c>
      <c r="S73" s="36">
        <v>11597</v>
      </c>
      <c r="T73" s="36">
        <v>12610</v>
      </c>
      <c r="U73" s="36">
        <v>12809</v>
      </c>
      <c r="V73" s="36">
        <v>16076</v>
      </c>
      <c r="W73" s="36">
        <v>13153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1967</v>
      </c>
      <c r="I79" s="52">
        <f>RES_hhdet_numvin!I26</f>
        <v>2577</v>
      </c>
      <c r="J79" s="52">
        <f>RES_hhdet_numvin!J26</f>
        <v>1983</v>
      </c>
      <c r="K79" s="52">
        <f>RES_hhdet_numvin!K26</f>
        <v>3691</v>
      </c>
      <c r="L79" s="52">
        <f>RES_hhdet_numvin!L26</f>
        <v>4144</v>
      </c>
      <c r="M79" s="52">
        <f>RES_hhdet_numvin!M26</f>
        <v>4445</v>
      </c>
      <c r="N79" s="52">
        <f>RES_hhdet_numvin!N26</f>
        <v>4655</v>
      </c>
      <c r="O79" s="52">
        <f>RES_hhdet_numvin!O26</f>
        <v>5030</v>
      </c>
      <c r="P79" s="52">
        <f>RES_hhdet_numvin!P26</f>
        <v>4573</v>
      </c>
      <c r="Q79" s="52">
        <f>RES_hhdet_numvin!Q26</f>
        <v>4616</v>
      </c>
      <c r="R79" s="52">
        <f>RES_hhdet_numvin!R26</f>
        <v>8158</v>
      </c>
      <c r="S79" s="52">
        <f>RES_hhdet_numvin!S26</f>
        <v>9289</v>
      </c>
      <c r="T79" s="52">
        <f>RES_hhdet_numvin!T26</f>
        <v>10811</v>
      </c>
      <c r="U79" s="52">
        <f>RES_hhdet_numvin!U26</f>
        <v>11251</v>
      </c>
      <c r="V79" s="52">
        <f>RES_hhdet_numvin!V26</f>
        <v>15872</v>
      </c>
      <c r="W79" s="52">
        <f>RES_hhdet_numvin!W26</f>
        <v>12470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106</v>
      </c>
      <c r="Q82" s="138">
        <f>RES_hhdet_numvin!Q29</f>
        <v>150</v>
      </c>
      <c r="R82" s="138">
        <f>RES_hhdet_numvin!R29</f>
        <v>272</v>
      </c>
      <c r="S82" s="138">
        <f>RES_hhdet_numvin!S29</f>
        <v>356</v>
      </c>
      <c r="T82" s="138">
        <f>RES_hhdet_numvin!T29</f>
        <v>650</v>
      </c>
      <c r="U82" s="138">
        <f>RES_hhdet_numvin!U29</f>
        <v>1303</v>
      </c>
      <c r="V82" s="138">
        <f>RES_hhdet_numvin!V29</f>
        <v>2054</v>
      </c>
      <c r="W82" s="138">
        <f>RES_hhdet_numvin!W29</f>
        <v>2012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433</v>
      </c>
      <c r="Q84" s="138">
        <f>RES_hhdet_numvin!Q31</f>
        <v>533</v>
      </c>
      <c r="R84" s="138">
        <f>RES_hhdet_numvin!R31</f>
        <v>915</v>
      </c>
      <c r="S84" s="138">
        <f>RES_hhdet_numvin!S31</f>
        <v>1257</v>
      </c>
      <c r="T84" s="138">
        <f>RES_hhdet_numvin!T31</f>
        <v>1667</v>
      </c>
      <c r="U84" s="138">
        <f>RES_hhdet_numvin!U31</f>
        <v>1876</v>
      </c>
      <c r="V84" s="138">
        <f>RES_hhdet_numvin!V31</f>
        <v>2218</v>
      </c>
      <c r="W84" s="138">
        <f>RES_hhdet_numvin!W31</f>
        <v>1520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2</v>
      </c>
      <c r="S85" s="138">
        <f>RES_hhdet_numvin!S32</f>
        <v>2</v>
      </c>
      <c r="T85" s="138">
        <f>RES_hhdet_numvin!T32</f>
        <v>2</v>
      </c>
      <c r="U85" s="138">
        <f>RES_hhdet_numvin!U32</f>
        <v>2</v>
      </c>
      <c r="V85" s="138">
        <f>RES_hhdet_numvin!V32</f>
        <v>2</v>
      </c>
      <c r="W85" s="138">
        <f>RES_hhdet_numvin!W32</f>
        <v>2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2903</v>
      </c>
      <c r="Q88" s="138">
        <f>RES_hhdet_numvin!Q35</f>
        <v>4227</v>
      </c>
      <c r="R88" s="138">
        <f>RES_hhdet_numvin!R35</f>
        <v>7374</v>
      </c>
      <c r="S88" s="138">
        <f>RES_hhdet_numvin!S35</f>
        <v>9090</v>
      </c>
      <c r="T88" s="138">
        <f>RES_hhdet_numvin!T35</f>
        <v>11755</v>
      </c>
      <c r="U88" s="138">
        <f>RES_hhdet_numvin!U35</f>
        <v>13005</v>
      </c>
      <c r="V88" s="138">
        <f>RES_hhdet_numvin!V35</f>
        <v>16895</v>
      </c>
      <c r="W88" s="138">
        <f>RES_hhdet_numvin!W35</f>
        <v>13936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649</v>
      </c>
      <c r="Q89" s="138">
        <f>RES_hhdet_numvin!Q36</f>
        <v>1327</v>
      </c>
      <c r="R89" s="138">
        <f>RES_hhdet_numvin!R36</f>
        <v>1808</v>
      </c>
      <c r="S89" s="138">
        <f>RES_hhdet_numvin!S36</f>
        <v>2660</v>
      </c>
      <c r="T89" s="138">
        <f>RES_hhdet_numvin!T36</f>
        <v>1939</v>
      </c>
      <c r="U89" s="138">
        <f>RES_hhdet_numvin!U36</f>
        <v>1781</v>
      </c>
      <c r="V89" s="138">
        <f>RES_hhdet_numvin!V36</f>
        <v>2651</v>
      </c>
      <c r="W89" s="138">
        <f>RES_hhdet_numvin!W36</f>
        <v>3101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318</v>
      </c>
      <c r="Q93" s="138">
        <f>RES_hhdet_numvin!Q40</f>
        <v>455</v>
      </c>
      <c r="R93" s="138">
        <f>RES_hhdet_numvin!R40</f>
        <v>784</v>
      </c>
      <c r="S93" s="138">
        <f>RES_hhdet_numvin!S40</f>
        <v>975</v>
      </c>
      <c r="T93" s="138">
        <f>RES_hhdet_numvin!T40</f>
        <v>1021</v>
      </c>
      <c r="U93" s="138">
        <f>RES_hhdet_numvin!U40</f>
        <v>1040</v>
      </c>
      <c r="V93" s="138">
        <f>RES_hhdet_numvin!V40</f>
        <v>966</v>
      </c>
      <c r="W93" s="138">
        <f>RES_hhdet_numvin!W40</f>
        <v>1011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3677</v>
      </c>
      <c r="Q94" s="39">
        <f>RES_hhdet_numvin!Q41</f>
        <v>5623</v>
      </c>
      <c r="R94" s="39">
        <f>RES_hhdet_numvin!R41</f>
        <v>9301</v>
      </c>
      <c r="S94" s="39">
        <f>RES_hhdet_numvin!S41</f>
        <v>12025</v>
      </c>
      <c r="T94" s="39">
        <f>RES_hhdet_numvin!T41</f>
        <v>14347</v>
      </c>
      <c r="U94" s="39">
        <f>RES_hhdet_numvin!U41</f>
        <v>15599</v>
      </c>
      <c r="V94" s="39">
        <f>RES_hhdet_numvin!V41</f>
        <v>20817</v>
      </c>
      <c r="W94" s="39">
        <f>RES_hhdet_numvin!W41</f>
        <v>17573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95.598289645209022</v>
      </c>
      <c r="C98" s="117">
        <f t="shared" si="12"/>
        <v>95.355572473208085</v>
      </c>
      <c r="D98" s="117">
        <f t="shared" si="12"/>
        <v>111.49765199845267</v>
      </c>
      <c r="E98" s="117">
        <f t="shared" si="12"/>
        <v>70.679737413519504</v>
      </c>
      <c r="F98" s="117">
        <f t="shared" si="12"/>
        <v>73.939598414493332</v>
      </c>
      <c r="G98" s="117">
        <f t="shared" si="12"/>
        <v>112.90784373617053</v>
      </c>
      <c r="H98" s="117">
        <f t="shared" si="12"/>
        <v>114.99293127056369</v>
      </c>
      <c r="I98" s="117">
        <f t="shared" si="12"/>
        <v>109.37055416272042</v>
      </c>
      <c r="J98" s="117">
        <f t="shared" si="12"/>
        <v>115.33023934814234</v>
      </c>
      <c r="K98" s="117">
        <f t="shared" si="12"/>
        <v>118.44648282448829</v>
      </c>
      <c r="L98" s="117">
        <f t="shared" si="12"/>
        <v>137.12892169394343</v>
      </c>
      <c r="M98" s="117">
        <f t="shared" si="12"/>
        <v>110.83367984924809</v>
      </c>
      <c r="N98" s="117">
        <f t="shared" si="12"/>
        <v>116.67972236510695</v>
      </c>
      <c r="O98" s="117">
        <f t="shared" si="12"/>
        <v>127.79042030726036</v>
      </c>
      <c r="P98" s="117">
        <f t="shared" si="12"/>
        <v>108.53163518533246</v>
      </c>
      <c r="Q98" s="117">
        <f t="shared" si="12"/>
        <v>113.81799014142821</v>
      </c>
      <c r="R98" s="117">
        <f t="shared" ref="R98:V98" si="13">R99+R102+R104+R113</f>
        <v>123.91012254895423</v>
      </c>
      <c r="S98" s="117">
        <f t="shared" si="13"/>
        <v>130.12040986853043</v>
      </c>
      <c r="T98" s="117">
        <f t="shared" si="13"/>
        <v>131.60537947610368</v>
      </c>
      <c r="U98" s="117">
        <f t="shared" si="13"/>
        <v>126.20879711892042</v>
      </c>
      <c r="V98" s="117">
        <f t="shared" si="13"/>
        <v>145.35791157197431</v>
      </c>
      <c r="W98" s="117">
        <f t="shared" ref="W98" si="14">W99+W102+W104+W113</f>
        <v>158.67032637871699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86.595740270537846</v>
      </c>
      <c r="C99" s="122">
        <f t="shared" si="15"/>
        <v>86.930191739904728</v>
      </c>
      <c r="D99" s="122">
        <f t="shared" si="15"/>
        <v>103.17587818024994</v>
      </c>
      <c r="E99" s="122">
        <f t="shared" si="15"/>
        <v>62.546505627721849</v>
      </c>
      <c r="F99" s="122">
        <f t="shared" si="15"/>
        <v>64.647244313079</v>
      </c>
      <c r="G99" s="122">
        <f t="shared" si="15"/>
        <v>101.25361598609209</v>
      </c>
      <c r="H99" s="122">
        <f t="shared" si="15"/>
        <v>101.32285599549894</v>
      </c>
      <c r="I99" s="122">
        <f t="shared" si="15"/>
        <v>94.757802550600374</v>
      </c>
      <c r="J99" s="122">
        <f t="shared" si="15"/>
        <v>101.57326027863253</v>
      </c>
      <c r="K99" s="122">
        <f t="shared" si="15"/>
        <v>103.5852244018906</v>
      </c>
      <c r="L99" s="122">
        <f t="shared" si="15"/>
        <v>122.18232526944178</v>
      </c>
      <c r="M99" s="122">
        <f t="shared" si="15"/>
        <v>96.059266578410416</v>
      </c>
      <c r="N99" s="122">
        <f t="shared" si="15"/>
        <v>101.27303323594349</v>
      </c>
      <c r="O99" s="122">
        <f t="shared" si="15"/>
        <v>112.42721664206073</v>
      </c>
      <c r="P99" s="122">
        <f t="shared" si="15"/>
        <v>92.308525137629658</v>
      </c>
      <c r="Q99" s="122">
        <f t="shared" si="15"/>
        <v>97.637168115458252</v>
      </c>
      <c r="R99" s="122">
        <f t="shared" ref="R99:V99" si="16">SUM(R100:R101)</f>
        <v>106.77631378322701</v>
      </c>
      <c r="S99" s="122">
        <f t="shared" si="16"/>
        <v>112.47183240279003</v>
      </c>
      <c r="T99" s="122">
        <f t="shared" si="16"/>
        <v>113.28195191437611</v>
      </c>
      <c r="U99" s="122">
        <f t="shared" si="16"/>
        <v>107.19491326897429</v>
      </c>
      <c r="V99" s="122">
        <f t="shared" si="16"/>
        <v>126.04270429020829</v>
      </c>
      <c r="W99" s="122">
        <f t="shared" ref="W99" si="17">SUM(W100:W101)</f>
        <v>138.58099718194734</v>
      </c>
      <c r="DA99" s="130" t="s">
        <v>1592</v>
      </c>
    </row>
    <row r="100" spans="1:105" ht="12" customHeight="1" x14ac:dyDescent="0.25">
      <c r="A100" s="97" t="s">
        <v>74</v>
      </c>
      <c r="B100" s="98">
        <v>85.598343076345046</v>
      </c>
      <c r="C100" s="98">
        <v>85.943677343792416</v>
      </c>
      <c r="D100" s="98">
        <v>102.02308448604749</v>
      </c>
      <c r="E100" s="98">
        <v>61.8550658258307</v>
      </c>
      <c r="F100" s="98">
        <v>63.916057633200481</v>
      </c>
      <c r="G100" s="98">
        <v>100.09028314108465</v>
      </c>
      <c r="H100" s="98">
        <v>100.15918891690465</v>
      </c>
      <c r="I100" s="98">
        <v>93.667377380747595</v>
      </c>
      <c r="J100" s="98">
        <v>100.38970246817543</v>
      </c>
      <c r="K100" s="98">
        <v>102.37487317514611</v>
      </c>
      <c r="L100" s="98">
        <v>120.75320956674709</v>
      </c>
      <c r="M100" s="98">
        <v>94.933144961622091</v>
      </c>
      <c r="N100" s="98">
        <v>100.074889460069</v>
      </c>
      <c r="O100" s="98">
        <v>111.0843748908899</v>
      </c>
      <c r="P100" s="98">
        <v>91.203914619943319</v>
      </c>
      <c r="Q100" s="98">
        <v>96.464732998408337</v>
      </c>
      <c r="R100" s="98">
        <v>105.47436705837399</v>
      </c>
      <c r="S100" s="98">
        <v>111.07766313174737</v>
      </c>
      <c r="T100" s="98">
        <v>111.84673736505208</v>
      </c>
      <c r="U100" s="98">
        <v>105.80393618037658</v>
      </c>
      <c r="V100" s="98">
        <v>124.38447501671921</v>
      </c>
      <c r="W100" s="98">
        <v>136.69867201681473</v>
      </c>
      <c r="DA100" s="63" t="s">
        <v>1593</v>
      </c>
    </row>
    <row r="101" spans="1:105" ht="12" customHeight="1" x14ac:dyDescent="0.25">
      <c r="A101" s="97" t="s">
        <v>53</v>
      </c>
      <c r="B101" s="98">
        <v>0.99739719419280104</v>
      </c>
      <c r="C101" s="98">
        <v>0.98651439611231806</v>
      </c>
      <c r="D101" s="98">
        <v>1.1527936942024479</v>
      </c>
      <c r="E101" s="98">
        <v>0.69143980189114673</v>
      </c>
      <c r="F101" s="98">
        <v>0.73118667987852182</v>
      </c>
      <c r="G101" s="98">
        <v>1.1633328450074281</v>
      </c>
      <c r="H101" s="98">
        <v>1.1636670785942935</v>
      </c>
      <c r="I101" s="98">
        <v>1.090425169852778</v>
      </c>
      <c r="J101" s="98">
        <v>1.1835578104571003</v>
      </c>
      <c r="K101" s="98">
        <v>1.2103512267444962</v>
      </c>
      <c r="L101" s="98">
        <v>1.4291157026946906</v>
      </c>
      <c r="M101" s="98">
        <v>1.126121616788327</v>
      </c>
      <c r="N101" s="98">
        <v>1.1981437758744875</v>
      </c>
      <c r="O101" s="98">
        <v>1.3428417511708288</v>
      </c>
      <c r="P101" s="98">
        <v>1.1046105176863412</v>
      </c>
      <c r="Q101" s="98">
        <v>1.1724351170499108</v>
      </c>
      <c r="R101" s="98">
        <v>1.3019467248530303</v>
      </c>
      <c r="S101" s="98">
        <v>1.3941692710426499</v>
      </c>
      <c r="T101" s="98">
        <v>1.4352145493240251</v>
      </c>
      <c r="U101" s="98">
        <v>1.3909770885977097</v>
      </c>
      <c r="V101" s="98">
        <v>1.6582292734890836</v>
      </c>
      <c r="W101" s="98">
        <v>1.8823251651326023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7.9361044866612281E-3</v>
      </c>
      <c r="C102" s="122">
        <f t="shared" si="18"/>
        <v>9.7671290001798555E-3</v>
      </c>
      <c r="D102" s="122">
        <f t="shared" si="18"/>
        <v>1.14729009066995E-2</v>
      </c>
      <c r="E102" s="122">
        <f t="shared" si="18"/>
        <v>2.9859128525950216E-2</v>
      </c>
      <c r="F102" s="122">
        <f t="shared" si="18"/>
        <v>1.3399518420872499E-2</v>
      </c>
      <c r="G102" s="122">
        <f t="shared" si="18"/>
        <v>2.1631313930139586E-2</v>
      </c>
      <c r="H102" s="122">
        <f t="shared" si="18"/>
        <v>6.8647247492585398E-2</v>
      </c>
      <c r="I102" s="122">
        <f t="shared" si="18"/>
        <v>3.9115257140983899E-2</v>
      </c>
      <c r="J102" s="122">
        <f t="shared" si="18"/>
        <v>5.022849447440271E-2</v>
      </c>
      <c r="K102" s="122">
        <f t="shared" si="18"/>
        <v>6.1241392745604924E-2</v>
      </c>
      <c r="L102" s="122">
        <f t="shared" si="18"/>
        <v>8.7513296694913201E-2</v>
      </c>
      <c r="M102" s="122">
        <f t="shared" si="18"/>
        <v>7.0353924682864541E-2</v>
      </c>
      <c r="N102" s="122">
        <f t="shared" si="18"/>
        <v>6.9140578816391823E-2</v>
      </c>
      <c r="O102" s="122">
        <f t="shared" si="18"/>
        <v>6.6790201661801135E-2</v>
      </c>
      <c r="P102" s="122">
        <f t="shared" si="18"/>
        <v>5.0194497047935084E-2</v>
      </c>
      <c r="Q102" s="122">
        <f t="shared" si="18"/>
        <v>7.2833203960759582E-2</v>
      </c>
      <c r="R102" s="122">
        <f t="shared" si="18"/>
        <v>6.7335021003652198E-2</v>
      </c>
      <c r="S102" s="122">
        <f t="shared" si="18"/>
        <v>7.0306149048364311E-2</v>
      </c>
      <c r="T102" s="122">
        <f t="shared" si="18"/>
        <v>7.7129264687766291E-2</v>
      </c>
      <c r="U102" s="122">
        <f t="shared" si="18"/>
        <v>8.6399946560940868E-2</v>
      </c>
      <c r="V102" s="122">
        <f t="shared" si="18"/>
        <v>0.15057282951787188</v>
      </c>
      <c r="W102" s="122">
        <f t="shared" si="18"/>
        <v>0.162162896024936</v>
      </c>
      <c r="DA102" s="130" t="s">
        <v>1595</v>
      </c>
    </row>
    <row r="103" spans="1:105" ht="12" customHeight="1" x14ac:dyDescent="0.25">
      <c r="A103" s="97" t="s">
        <v>53</v>
      </c>
      <c r="B103" s="98">
        <v>7.9361044866612281E-3</v>
      </c>
      <c r="C103" s="98">
        <v>9.7671290001798555E-3</v>
      </c>
      <c r="D103" s="98">
        <v>1.14729009066995E-2</v>
      </c>
      <c r="E103" s="98">
        <v>2.9859128525950216E-2</v>
      </c>
      <c r="F103" s="98">
        <v>1.3399518420872499E-2</v>
      </c>
      <c r="G103" s="98">
        <v>2.1631313930139586E-2</v>
      </c>
      <c r="H103" s="98">
        <v>6.8647247492585398E-2</v>
      </c>
      <c r="I103" s="98">
        <v>3.9115257140983899E-2</v>
      </c>
      <c r="J103" s="98">
        <v>5.022849447440271E-2</v>
      </c>
      <c r="K103" s="98">
        <v>6.1241392745604924E-2</v>
      </c>
      <c r="L103" s="98">
        <v>8.7513296694913201E-2</v>
      </c>
      <c r="M103" s="98">
        <v>7.0353924682864541E-2</v>
      </c>
      <c r="N103" s="98">
        <v>6.9140578816391823E-2</v>
      </c>
      <c r="O103" s="98">
        <v>6.6790201661801135E-2</v>
      </c>
      <c r="P103" s="98">
        <v>5.0194497047935084E-2</v>
      </c>
      <c r="Q103" s="98">
        <v>7.2833203960759582E-2</v>
      </c>
      <c r="R103" s="98">
        <v>6.7335021003652198E-2</v>
      </c>
      <c r="S103" s="98">
        <v>7.0306149048364311E-2</v>
      </c>
      <c r="T103" s="98">
        <v>7.7129264687766291E-2</v>
      </c>
      <c r="U103" s="98">
        <v>8.6399946560940868E-2</v>
      </c>
      <c r="V103" s="98">
        <v>0.15057282951787188</v>
      </c>
      <c r="W103" s="98">
        <v>0.162162896024936</v>
      </c>
      <c r="DA103" s="63" t="s">
        <v>1596</v>
      </c>
    </row>
    <row r="104" spans="1:105" ht="12" customHeight="1" x14ac:dyDescent="0.25">
      <c r="A104" s="121" t="s">
        <v>55</v>
      </c>
      <c r="B104" s="122">
        <v>7.7647655383008178</v>
      </c>
      <c r="C104" s="122">
        <v>7.2205388202548777</v>
      </c>
      <c r="D104" s="122">
        <v>7.1546235471117807</v>
      </c>
      <c r="E104" s="122">
        <v>6.9025626115830976</v>
      </c>
      <c r="F104" s="122">
        <v>7.9555153004283197</v>
      </c>
      <c r="G104" s="122">
        <v>9.9726426425369841</v>
      </c>
      <c r="H104" s="122">
        <v>11.779227252236304</v>
      </c>
      <c r="I104" s="122">
        <v>12.675792302671521</v>
      </c>
      <c r="J104" s="122">
        <v>12.041464040146055</v>
      </c>
      <c r="K104" s="122">
        <v>13.015273121711896</v>
      </c>
      <c r="L104" s="122">
        <v>13.045161307189016</v>
      </c>
      <c r="M104" s="122">
        <v>12.966467538941165</v>
      </c>
      <c r="N104" s="122">
        <v>13.513495269851708</v>
      </c>
      <c r="O104" s="122">
        <v>13.450506728532117</v>
      </c>
      <c r="P104" s="122">
        <v>14.246495638328675</v>
      </c>
      <c r="Q104" s="122">
        <v>14.074656924246254</v>
      </c>
      <c r="R104" s="122">
        <v>14.939471696395545</v>
      </c>
      <c r="S104" s="122">
        <v>15.369109356044504</v>
      </c>
      <c r="T104" s="122">
        <v>15.949978246003777</v>
      </c>
      <c r="U104" s="122">
        <v>16.580027156159755</v>
      </c>
      <c r="V104" s="122">
        <v>16.559962229924956</v>
      </c>
      <c r="W104" s="122">
        <v>17.236668025103207</v>
      </c>
      <c r="DA104" s="130" t="s">
        <v>1597</v>
      </c>
    </row>
    <row r="105" spans="1:105" ht="12" customHeight="1" x14ac:dyDescent="0.25">
      <c r="A105" s="97" t="s">
        <v>141</v>
      </c>
      <c r="B105" s="98">
        <v>0.65483817368313069</v>
      </c>
      <c r="C105" s="98">
        <v>0.6269595944994838</v>
      </c>
      <c r="D105" s="98">
        <v>0.6426863250413366</v>
      </c>
      <c r="E105" s="98">
        <v>0.73319844770782627</v>
      </c>
      <c r="F105" s="98">
        <v>1.3575640738711976</v>
      </c>
      <c r="G105" s="98">
        <v>1.9830375779755129</v>
      </c>
      <c r="H105" s="98">
        <v>2.3411718631545932</v>
      </c>
      <c r="I105" s="98">
        <v>2.3396611580237576</v>
      </c>
      <c r="J105" s="98">
        <v>2.0701277956697521</v>
      </c>
      <c r="K105" s="98">
        <v>2.1690211073173331</v>
      </c>
      <c r="L105" s="98">
        <v>2.0235228754729753</v>
      </c>
      <c r="M105" s="98">
        <v>1.9195483950488994</v>
      </c>
      <c r="N105" s="98">
        <v>1.7699956316585712</v>
      </c>
      <c r="O105" s="98">
        <v>1.667607599354648</v>
      </c>
      <c r="P105" s="98">
        <v>1.8572320676240741</v>
      </c>
      <c r="Q105" s="98">
        <v>1.6979261007884743</v>
      </c>
      <c r="R105" s="98">
        <v>1.8720352490759995</v>
      </c>
      <c r="S105" s="98">
        <v>1.7854788055502755</v>
      </c>
      <c r="T105" s="98">
        <v>1.7165652916042111</v>
      </c>
      <c r="U105" s="98">
        <v>1.7563758506931155</v>
      </c>
      <c r="V105" s="98">
        <v>1.6898342995474396</v>
      </c>
      <c r="W105" s="98">
        <v>1.7209811711585095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1.4542685523210864E-4</v>
      </c>
      <c r="H106" s="98">
        <v>1.5665842293458157E-4</v>
      </c>
      <c r="I106" s="98">
        <v>1.5976619862398937E-4</v>
      </c>
      <c r="J106" s="98">
        <v>1.4620267552506826E-4</v>
      </c>
      <c r="K106" s="98">
        <v>4.7158970166652714E-4</v>
      </c>
      <c r="L106" s="98">
        <v>6.2307964123558006E-4</v>
      </c>
      <c r="M106" s="98">
        <v>9.1584544954401376E-4</v>
      </c>
      <c r="N106" s="98">
        <v>7.7107219822569999E-4</v>
      </c>
      <c r="O106" s="98">
        <v>1.0403012229395349E-3</v>
      </c>
      <c r="P106" s="98">
        <v>1.4280254738902199E-3</v>
      </c>
      <c r="Q106" s="98">
        <v>1.3322130283089659E-3</v>
      </c>
      <c r="R106" s="98">
        <v>1.4790357960315133E-3</v>
      </c>
      <c r="S106" s="98">
        <v>1.5744668815232607E-3</v>
      </c>
      <c r="T106" s="98">
        <v>1.4740852924775734E-3</v>
      </c>
      <c r="U106" s="98">
        <v>1.8236563917192429E-3</v>
      </c>
      <c r="V106" s="98">
        <v>1.6450453167607981E-3</v>
      </c>
      <c r="W106" s="98">
        <v>1.693463295266503E-3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7.9706428952719562E-5</v>
      </c>
      <c r="H107" s="101">
        <v>8.6833187585394971E-5</v>
      </c>
      <c r="I107" s="101">
        <v>9.2327459374784765E-5</v>
      </c>
      <c r="J107" s="101">
        <v>7.7302293286249846E-5</v>
      </c>
      <c r="K107" s="101">
        <v>2.5283334213393278E-4</v>
      </c>
      <c r="L107" s="101">
        <v>3.3510469804973837E-4</v>
      </c>
      <c r="M107" s="101">
        <v>4.8038373260260718E-4</v>
      </c>
      <c r="N107" s="101">
        <v>4.1021623002068569E-4</v>
      </c>
      <c r="O107" s="101">
        <v>4.7809437565776182E-4</v>
      </c>
      <c r="P107" s="101">
        <v>6.2111736874827423E-4</v>
      </c>
      <c r="Q107" s="101">
        <v>6.167077890453001E-4</v>
      </c>
      <c r="R107" s="101">
        <v>7.8271890299126548E-4</v>
      </c>
      <c r="S107" s="101">
        <v>8.5555050010413958E-4</v>
      </c>
      <c r="T107" s="101">
        <v>7.4623362844339455E-4</v>
      </c>
      <c r="U107" s="101">
        <v>9.3066562227461173E-4</v>
      </c>
      <c r="V107" s="101">
        <v>7.3329647371617418E-4</v>
      </c>
      <c r="W107" s="101">
        <v>7.9170312561610708E-4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6.5720426279389081E-5</v>
      </c>
      <c r="H108" s="104">
        <v>6.9825235349186581E-5</v>
      </c>
      <c r="I108" s="104">
        <v>6.7438739249204617E-5</v>
      </c>
      <c r="J108" s="104">
        <v>6.8900382238818418E-5</v>
      </c>
      <c r="K108" s="104">
        <v>2.1875635953259436E-4</v>
      </c>
      <c r="L108" s="104">
        <v>2.8797494318584169E-4</v>
      </c>
      <c r="M108" s="104">
        <v>4.3546171694140663E-4</v>
      </c>
      <c r="N108" s="104">
        <v>3.6085596820501436E-4</v>
      </c>
      <c r="O108" s="104">
        <v>5.6220684728177316E-4</v>
      </c>
      <c r="P108" s="104">
        <v>8.0690810514194578E-4</v>
      </c>
      <c r="Q108" s="104">
        <v>7.1550523926366581E-4</v>
      </c>
      <c r="R108" s="104">
        <v>6.9631689304024786E-4</v>
      </c>
      <c r="S108" s="104">
        <v>7.18916381419121E-4</v>
      </c>
      <c r="T108" s="104">
        <v>7.2785166403417894E-4</v>
      </c>
      <c r="U108" s="104">
        <v>8.9299076944463125E-4</v>
      </c>
      <c r="V108" s="104">
        <v>9.117488430446239E-4</v>
      </c>
      <c r="W108" s="104">
        <v>9.0176016965039588E-4</v>
      </c>
      <c r="DA108" s="132" t="s">
        <v>1601</v>
      </c>
    </row>
    <row r="109" spans="1:105" ht="12" customHeight="1" x14ac:dyDescent="0.25">
      <c r="A109" s="106" t="s">
        <v>122</v>
      </c>
      <c r="B109" s="101">
        <v>7.0918439772865804</v>
      </c>
      <c r="C109" s="101">
        <v>6.5534533222475178</v>
      </c>
      <c r="D109" s="101">
        <v>6.4621738516463223</v>
      </c>
      <c r="E109" s="101">
        <v>6.0973527499997049</v>
      </c>
      <c r="F109" s="101">
        <v>6.5223027847024246</v>
      </c>
      <c r="G109" s="101">
        <v>7.9006745716973104</v>
      </c>
      <c r="H109" s="101">
        <v>9.2911895143340253</v>
      </c>
      <c r="I109" s="101">
        <v>10.051792110905863</v>
      </c>
      <c r="J109" s="101">
        <v>9.6385492721770873</v>
      </c>
      <c r="K109" s="101">
        <v>10.159617802369848</v>
      </c>
      <c r="L109" s="101">
        <v>10.207978656863425</v>
      </c>
      <c r="M109" s="101">
        <v>10.127196208911842</v>
      </c>
      <c r="N109" s="101">
        <v>10.744630530790467</v>
      </c>
      <c r="O109" s="101">
        <v>10.625520437057782</v>
      </c>
      <c r="P109" s="101">
        <v>11.03183967472715</v>
      </c>
      <c r="Q109" s="101">
        <v>10.849994885550172</v>
      </c>
      <c r="R109" s="101">
        <v>11.316733571788134</v>
      </c>
      <c r="S109" s="101">
        <v>11.595778239276029</v>
      </c>
      <c r="T109" s="101">
        <v>12.125190450792106</v>
      </c>
      <c r="U109" s="101">
        <v>12.642251755379846</v>
      </c>
      <c r="V109" s="101">
        <v>12.730217305455833</v>
      </c>
      <c r="W109" s="101">
        <v>13.236720129327832</v>
      </c>
      <c r="DA109" s="131" t="s">
        <v>1602</v>
      </c>
    </row>
    <row r="110" spans="1:105" ht="12" customHeight="1" x14ac:dyDescent="0.25">
      <c r="A110" s="107" t="s">
        <v>121</v>
      </c>
      <c r="B110" s="104">
        <v>1.80833873311066E-2</v>
      </c>
      <c r="C110" s="104">
        <v>4.0125903507876058E-2</v>
      </c>
      <c r="D110" s="104">
        <v>4.9763370424121794E-2</v>
      </c>
      <c r="E110" s="104">
        <v>7.2011413875566782E-2</v>
      </c>
      <c r="F110" s="104">
        <v>7.5648441854697324E-2</v>
      </c>
      <c r="G110" s="104">
        <v>8.8785066008928853E-2</v>
      </c>
      <c r="H110" s="104">
        <v>0.14670921632475137</v>
      </c>
      <c r="I110" s="104">
        <v>0.28417926754327588</v>
      </c>
      <c r="J110" s="104">
        <v>0.33264076962369105</v>
      </c>
      <c r="K110" s="104">
        <v>0.68616262232304992</v>
      </c>
      <c r="L110" s="104">
        <v>0.81303669521137945</v>
      </c>
      <c r="M110" s="104">
        <v>0.91880708953087931</v>
      </c>
      <c r="N110" s="104">
        <v>0.99809803520444407</v>
      </c>
      <c r="O110" s="104">
        <v>1.1563383908967473</v>
      </c>
      <c r="P110" s="104">
        <v>1.35599587050356</v>
      </c>
      <c r="Q110" s="104">
        <v>1.5254037248792982</v>
      </c>
      <c r="R110" s="104">
        <v>1.749223839735381</v>
      </c>
      <c r="S110" s="104">
        <v>1.986277844336676</v>
      </c>
      <c r="T110" s="104">
        <v>2.1067484183149818</v>
      </c>
      <c r="U110" s="104">
        <v>2.1795758936950724</v>
      </c>
      <c r="V110" s="104">
        <v>2.1382655796049219</v>
      </c>
      <c r="W110" s="104">
        <v>2.2772732613216</v>
      </c>
      <c r="DA110" s="132" t="s">
        <v>1603</v>
      </c>
    </row>
    <row r="111" spans="1:105" ht="12" customHeight="1" x14ac:dyDescent="0.25">
      <c r="A111" s="108" t="s">
        <v>53</v>
      </c>
      <c r="B111" s="98">
        <v>9.809370224352321E-3</v>
      </c>
      <c r="C111" s="98">
        <v>2.1131572497948017E-2</v>
      </c>
      <c r="D111" s="98">
        <v>2.6638988723464149E-2</v>
      </c>
      <c r="E111" s="98">
        <v>3.9000825064970004E-2</v>
      </c>
      <c r="F111" s="98">
        <v>3.8899162771402054E-2</v>
      </c>
      <c r="G111" s="98">
        <v>4.6388408115908636E-2</v>
      </c>
      <c r="H111" s="98">
        <v>7.741997361348972E-2</v>
      </c>
      <c r="I111" s="98">
        <v>0.15653566437303229</v>
      </c>
      <c r="J111" s="98">
        <v>0.16660834606185154</v>
      </c>
      <c r="K111" s="98">
        <v>0.35063261378807425</v>
      </c>
      <c r="L111" s="98">
        <v>0.41702071052993106</v>
      </c>
      <c r="M111" s="98">
        <v>0.46042480014306986</v>
      </c>
      <c r="N111" s="98">
        <v>0.50870217937783191</v>
      </c>
      <c r="O111" s="98">
        <v>0.50977507079121298</v>
      </c>
      <c r="P111" s="98">
        <v>0.56812565095556022</v>
      </c>
      <c r="Q111" s="98">
        <v>0.67744636900629029</v>
      </c>
      <c r="R111" s="98">
        <v>0.90382589902645483</v>
      </c>
      <c r="S111" s="98">
        <v>1.0632329937218192</v>
      </c>
      <c r="T111" s="98">
        <v>1.0675604017767273</v>
      </c>
      <c r="U111" s="98">
        <v>1.1148467632370251</v>
      </c>
      <c r="V111" s="98">
        <v>0.96684912912228349</v>
      </c>
      <c r="W111" s="98">
        <v>1.0862836969724121</v>
      </c>
      <c r="DA111" s="63" t="s">
        <v>1604</v>
      </c>
    </row>
    <row r="112" spans="1:105" ht="12" customHeight="1" x14ac:dyDescent="0.25">
      <c r="A112" s="108" t="s">
        <v>52</v>
      </c>
      <c r="B112" s="98">
        <v>8.2740171067542771E-3</v>
      </c>
      <c r="C112" s="98">
        <v>1.8994331009928041E-2</v>
      </c>
      <c r="D112" s="98">
        <v>2.3124381700657649E-2</v>
      </c>
      <c r="E112" s="98">
        <v>3.3010588810596771E-2</v>
      </c>
      <c r="F112" s="98">
        <v>3.6749279083295276E-2</v>
      </c>
      <c r="G112" s="98">
        <v>4.2396657893020218E-2</v>
      </c>
      <c r="H112" s="98">
        <v>6.9289242711261648E-2</v>
      </c>
      <c r="I112" s="98">
        <v>0.12764360317024359</v>
      </c>
      <c r="J112" s="98">
        <v>0.1660324235618395</v>
      </c>
      <c r="K112" s="98">
        <v>0.33553000853497567</v>
      </c>
      <c r="L112" s="98">
        <v>0.39601598468144833</v>
      </c>
      <c r="M112" s="98">
        <v>0.45838228938780939</v>
      </c>
      <c r="N112" s="98">
        <v>0.48939585582661216</v>
      </c>
      <c r="O112" s="98">
        <v>0.64656332010553419</v>
      </c>
      <c r="P112" s="98">
        <v>0.78787021954799963</v>
      </c>
      <c r="Q112" s="98">
        <v>0.84795735587300802</v>
      </c>
      <c r="R112" s="98">
        <v>0.84539794070892627</v>
      </c>
      <c r="S112" s="98">
        <v>0.92304485061485686</v>
      </c>
      <c r="T112" s="98">
        <v>1.0391880165382545</v>
      </c>
      <c r="U112" s="98">
        <v>1.0647291304580471</v>
      </c>
      <c r="V112" s="98">
        <v>1.1714164504826385</v>
      </c>
      <c r="W112" s="98">
        <v>1.1909895643491879</v>
      </c>
      <c r="DA112" s="63" t="s">
        <v>1605</v>
      </c>
    </row>
    <row r="113" spans="1:105" ht="12" customHeight="1" x14ac:dyDescent="0.25">
      <c r="A113" s="121" t="s">
        <v>54</v>
      </c>
      <c r="B113" s="122">
        <v>1.2298477318836956</v>
      </c>
      <c r="C113" s="122">
        <v>1.1950747840483074</v>
      </c>
      <c r="D113" s="122">
        <v>1.1556773701842531</v>
      </c>
      <c r="E113" s="122">
        <v>1.2008100456886075</v>
      </c>
      <c r="F113" s="122">
        <v>1.3234392825651442</v>
      </c>
      <c r="G113" s="122">
        <v>1.6599537936113287</v>
      </c>
      <c r="H113" s="122">
        <v>1.8222007753358411</v>
      </c>
      <c r="I113" s="122">
        <v>1.8978440523075433</v>
      </c>
      <c r="J113" s="122">
        <v>1.6652865348893644</v>
      </c>
      <c r="K113" s="122">
        <v>1.7847439081401895</v>
      </c>
      <c r="L113" s="122">
        <v>1.8139218206177414</v>
      </c>
      <c r="M113" s="122">
        <v>1.7375918072136418</v>
      </c>
      <c r="N113" s="122">
        <v>1.8240532804953802</v>
      </c>
      <c r="O113" s="122">
        <v>1.8459067350057059</v>
      </c>
      <c r="P113" s="122">
        <v>1.9264199123261774</v>
      </c>
      <c r="Q113" s="122">
        <v>2.0333318977629511</v>
      </c>
      <c r="R113" s="122">
        <v>2.1270020483280225</v>
      </c>
      <c r="S113" s="122">
        <v>2.2091619606475335</v>
      </c>
      <c r="T113" s="122">
        <v>2.2963200510360084</v>
      </c>
      <c r="U113" s="122">
        <v>2.3474567472254262</v>
      </c>
      <c r="V113" s="122">
        <v>2.604672222323194</v>
      </c>
      <c r="W113" s="122">
        <v>2.6904982756415219</v>
      </c>
      <c r="DA113" s="130" t="s">
        <v>1606</v>
      </c>
    </row>
    <row r="114" spans="1:105" ht="12" customHeight="1" x14ac:dyDescent="0.25">
      <c r="A114" s="97" t="s">
        <v>50</v>
      </c>
      <c r="B114" s="98">
        <v>5.6156021037047636E-2</v>
      </c>
      <c r="C114" s="98">
        <v>5.5250928702729067E-2</v>
      </c>
      <c r="D114" s="98">
        <v>5.7689028843980042E-2</v>
      </c>
      <c r="E114" s="98">
        <v>6.4225318556791311E-2</v>
      </c>
      <c r="F114" s="98">
        <v>7.633251365312925E-2</v>
      </c>
      <c r="G114" s="98">
        <v>9.9430397406271312E-2</v>
      </c>
      <c r="H114" s="98">
        <v>0.13060112753263714</v>
      </c>
      <c r="I114" s="98">
        <v>0.14724977207811357</v>
      </c>
      <c r="J114" s="98">
        <v>0.13019261029855794</v>
      </c>
      <c r="K114" s="98">
        <v>0.15245258340694565</v>
      </c>
      <c r="L114" s="98">
        <v>0.15283490559585408</v>
      </c>
      <c r="M114" s="98">
        <v>0.15824331722364612</v>
      </c>
      <c r="N114" s="98">
        <v>0.1635414740789089</v>
      </c>
      <c r="O114" s="98">
        <v>0.16405121508658127</v>
      </c>
      <c r="P114" s="98">
        <v>0.18589568338122667</v>
      </c>
      <c r="Q114" s="98">
        <v>0.1804189843447549</v>
      </c>
      <c r="R114" s="98">
        <v>0.20357051771962265</v>
      </c>
      <c r="S114" s="98">
        <v>0.20954365324686741</v>
      </c>
      <c r="T114" s="98">
        <v>0.21513142854080716</v>
      </c>
      <c r="U114" s="98">
        <v>0.22777187418582659</v>
      </c>
      <c r="V114" s="98">
        <v>0.21674402401862303</v>
      </c>
      <c r="W114" s="98">
        <v>0.22526221123023782</v>
      </c>
      <c r="DA114" s="63" t="s">
        <v>1607</v>
      </c>
    </row>
    <row r="115" spans="1:105" ht="12" customHeight="1" x14ac:dyDescent="0.25">
      <c r="A115" s="109" t="s">
        <v>120</v>
      </c>
      <c r="B115" s="33">
        <v>1.173691710846648</v>
      </c>
      <c r="C115" s="33">
        <v>1.1398238553455784</v>
      </c>
      <c r="D115" s="33">
        <v>1.0979883413402731</v>
      </c>
      <c r="E115" s="33">
        <v>1.1365847271318161</v>
      </c>
      <c r="F115" s="33">
        <v>1.247106768912015</v>
      </c>
      <c r="G115" s="33">
        <v>1.5605233962050573</v>
      </c>
      <c r="H115" s="33">
        <v>1.691599647803204</v>
      </c>
      <c r="I115" s="33">
        <v>1.7505942802294296</v>
      </c>
      <c r="J115" s="33">
        <v>1.5350939245908064</v>
      </c>
      <c r="K115" s="33">
        <v>1.6322913247332438</v>
      </c>
      <c r="L115" s="33">
        <v>1.6610869150218874</v>
      </c>
      <c r="M115" s="33">
        <v>1.5793484899899957</v>
      </c>
      <c r="N115" s="33">
        <v>1.6605118064164712</v>
      </c>
      <c r="O115" s="33">
        <v>1.6818555199191247</v>
      </c>
      <c r="P115" s="33">
        <v>1.7405242289449507</v>
      </c>
      <c r="Q115" s="33">
        <v>1.8529129134181963</v>
      </c>
      <c r="R115" s="33">
        <v>1.9234315306084</v>
      </c>
      <c r="S115" s="33">
        <v>1.9996183074006659</v>
      </c>
      <c r="T115" s="33">
        <v>2.0811886224952012</v>
      </c>
      <c r="U115" s="33">
        <v>2.1196848730395996</v>
      </c>
      <c r="V115" s="33">
        <v>2.387928198304571</v>
      </c>
      <c r="W115" s="33">
        <v>2.4652360644112838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47.62919378358238</v>
      </c>
      <c r="C117" s="117">
        <f t="shared" si="19"/>
        <v>47.742923196253741</v>
      </c>
      <c r="D117" s="117">
        <f t="shared" si="19"/>
        <v>56.028743624912487</v>
      </c>
      <c r="E117" s="117">
        <f t="shared" si="19"/>
        <v>36.270418854367293</v>
      </c>
      <c r="F117" s="117">
        <f t="shared" si="19"/>
        <v>38.816850672630515</v>
      </c>
      <c r="G117" s="117">
        <f t="shared" si="19"/>
        <v>60.556169819784145</v>
      </c>
      <c r="H117" s="117">
        <f t="shared" si="19"/>
        <v>63.273656008104567</v>
      </c>
      <c r="I117" s="117">
        <f t="shared" si="19"/>
        <v>61.207414937252032</v>
      </c>
      <c r="J117" s="117">
        <f t="shared" si="19"/>
        <v>65.022889100587051</v>
      </c>
      <c r="K117" s="117">
        <f t="shared" si="19"/>
        <v>67.811552488999737</v>
      </c>
      <c r="L117" s="117">
        <f t="shared" si="19"/>
        <v>79.339377259661362</v>
      </c>
      <c r="M117" s="117">
        <f t="shared" si="19"/>
        <v>65.377046831912608</v>
      </c>
      <c r="N117" s="117">
        <f t="shared" si="19"/>
        <v>69.933423543975422</v>
      </c>
      <c r="O117" s="117">
        <f t="shared" si="19"/>
        <v>77.802178482780718</v>
      </c>
      <c r="P117" s="117">
        <f t="shared" si="19"/>
        <v>67.087647863302834</v>
      </c>
      <c r="Q117" s="117">
        <f t="shared" si="19"/>
        <v>71.161540773296082</v>
      </c>
      <c r="R117" s="117">
        <f t="shared" ref="R117:V117" si="20">R118+R121+R123+R132</f>
        <v>78.81257097301291</v>
      </c>
      <c r="S117" s="117">
        <f t="shared" si="20"/>
        <v>84.539947295107297</v>
      </c>
      <c r="T117" s="117">
        <f t="shared" si="20"/>
        <v>87.609188641276646</v>
      </c>
      <c r="U117" s="117">
        <f t="shared" si="20"/>
        <v>86.17140072866809</v>
      </c>
      <c r="V117" s="117">
        <f t="shared" si="20"/>
        <v>102.02148739504128</v>
      </c>
      <c r="W117" s="117">
        <f t="shared" ref="W117" si="21">W118+W121+W123+W132</f>
        <v>113.74487162079234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41.727433048867987</v>
      </c>
      <c r="C118" s="122">
        <f t="shared" si="22"/>
        <v>42.183872751550147</v>
      </c>
      <c r="D118" s="122">
        <f t="shared" si="22"/>
        <v>50.509940862443834</v>
      </c>
      <c r="E118" s="122">
        <f t="shared" si="22"/>
        <v>30.816867742376061</v>
      </c>
      <c r="F118" s="122">
        <f t="shared" si="22"/>
        <v>32.610516150729687</v>
      </c>
      <c r="G118" s="122">
        <f t="shared" si="22"/>
        <v>52.714665651071513</v>
      </c>
      <c r="H118" s="122">
        <f t="shared" si="22"/>
        <v>53.924652947717583</v>
      </c>
      <c r="I118" s="122">
        <f t="shared" si="22"/>
        <v>51.236618883125686</v>
      </c>
      <c r="J118" s="122">
        <f t="shared" si="22"/>
        <v>55.579515646075976</v>
      </c>
      <c r="K118" s="122">
        <f t="shared" si="22"/>
        <v>57.520817875494487</v>
      </c>
      <c r="L118" s="122">
        <f t="shared" si="22"/>
        <v>68.867219141387437</v>
      </c>
      <c r="M118" s="122">
        <f t="shared" si="22"/>
        <v>55.006767777861015</v>
      </c>
      <c r="N118" s="122">
        <f t="shared" si="22"/>
        <v>59.042420553647496</v>
      </c>
      <c r="O118" s="122">
        <f t="shared" si="22"/>
        <v>66.794614502358669</v>
      </c>
      <c r="P118" s="122">
        <f t="shared" si="22"/>
        <v>55.397762764658452</v>
      </c>
      <c r="Q118" s="122">
        <f t="shared" si="22"/>
        <v>59.295150928802677</v>
      </c>
      <c r="R118" s="122">
        <f t="shared" ref="R118:V118" si="23">SUM(R119:R120)</f>
        <v>66.159691817068577</v>
      </c>
      <c r="S118" s="122">
        <f t="shared" si="23"/>
        <v>71.30799153974209</v>
      </c>
      <c r="T118" s="122">
        <f t="shared" si="23"/>
        <v>73.621615867902094</v>
      </c>
      <c r="U118" s="122">
        <f t="shared" si="23"/>
        <v>71.417579846794041</v>
      </c>
      <c r="V118" s="122">
        <f t="shared" si="23"/>
        <v>86.521381983475266</v>
      </c>
      <c r="W118" s="122">
        <f t="shared" ref="W118" si="24">SUM(W119:W120)</f>
        <v>97.431468069344547</v>
      </c>
      <c r="DA118" s="130" t="s">
        <v>1760</v>
      </c>
    </row>
    <row r="119" spans="1:105" ht="12" customHeight="1" x14ac:dyDescent="0.25">
      <c r="A119" s="97" t="s">
        <v>74</v>
      </c>
      <c r="B119" s="98">
        <v>40.730035854675187</v>
      </c>
      <c r="C119" s="98">
        <v>41.197358355437828</v>
      </c>
      <c r="D119" s="98">
        <v>49.357147168241383</v>
      </c>
      <c r="E119" s="98">
        <v>30.125427940484915</v>
      </c>
      <c r="F119" s="98">
        <v>31.879329470851165</v>
      </c>
      <c r="G119" s="98">
        <v>51.551332806064089</v>
      </c>
      <c r="H119" s="98">
        <v>52.760985869123289</v>
      </c>
      <c r="I119" s="98">
        <v>50.146193713272908</v>
      </c>
      <c r="J119" s="98">
        <v>54.395957835618873</v>
      </c>
      <c r="K119" s="98">
        <v>56.310466648749994</v>
      </c>
      <c r="L119" s="98">
        <v>67.43810343869275</v>
      </c>
      <c r="M119" s="98">
        <v>53.88064616107269</v>
      </c>
      <c r="N119" s="98">
        <v>57.844276777773011</v>
      </c>
      <c r="O119" s="98">
        <v>65.451772751187846</v>
      </c>
      <c r="P119" s="98">
        <v>54.293152246972113</v>
      </c>
      <c r="Q119" s="98">
        <v>58.122715811752769</v>
      </c>
      <c r="R119" s="98">
        <v>64.857745092215552</v>
      </c>
      <c r="S119" s="98">
        <v>69.913822268699434</v>
      </c>
      <c r="T119" s="98">
        <v>72.186401318578064</v>
      </c>
      <c r="U119" s="98">
        <v>70.026602758196333</v>
      </c>
      <c r="V119" s="98">
        <v>84.863152709986181</v>
      </c>
      <c r="W119" s="98">
        <v>95.549142904211948</v>
      </c>
      <c r="DA119" s="63" t="s">
        <v>1761</v>
      </c>
    </row>
    <row r="120" spans="1:105" ht="12" customHeight="1" x14ac:dyDescent="0.25">
      <c r="A120" s="97" t="s">
        <v>53</v>
      </c>
      <c r="B120" s="98">
        <v>0.99739719419280104</v>
      </c>
      <c r="C120" s="98">
        <v>0.98651439611231806</v>
      </c>
      <c r="D120" s="98">
        <v>1.1527936942024479</v>
      </c>
      <c r="E120" s="98">
        <v>0.69143980189114673</v>
      </c>
      <c r="F120" s="98">
        <v>0.73118667987852182</v>
      </c>
      <c r="G120" s="98">
        <v>1.1633328450074281</v>
      </c>
      <c r="H120" s="98">
        <v>1.1636670785942935</v>
      </c>
      <c r="I120" s="98">
        <v>1.090425169852778</v>
      </c>
      <c r="J120" s="98">
        <v>1.1835578104571003</v>
      </c>
      <c r="K120" s="98">
        <v>1.2103512267444962</v>
      </c>
      <c r="L120" s="98">
        <v>1.4291157026946906</v>
      </c>
      <c r="M120" s="98">
        <v>1.126121616788327</v>
      </c>
      <c r="N120" s="98">
        <v>1.1981437758744875</v>
      </c>
      <c r="O120" s="98">
        <v>1.3428417511708288</v>
      </c>
      <c r="P120" s="98">
        <v>1.1046105176863412</v>
      </c>
      <c r="Q120" s="98">
        <v>1.1724351170499108</v>
      </c>
      <c r="R120" s="98">
        <v>1.3019467248530303</v>
      </c>
      <c r="S120" s="98">
        <v>1.3941692710426499</v>
      </c>
      <c r="T120" s="98">
        <v>1.4352145493240251</v>
      </c>
      <c r="U120" s="98">
        <v>1.3909770885977097</v>
      </c>
      <c r="V120" s="98">
        <v>1.6582292734890836</v>
      </c>
      <c r="W120" s="98">
        <v>1.8823251651326023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1.5419479927365152E-2</v>
      </c>
      <c r="C121" s="122">
        <f t="shared" si="25"/>
        <v>2.0108826276528397E-2</v>
      </c>
      <c r="D121" s="122">
        <f t="shared" si="25"/>
        <v>2.4724761183602936E-2</v>
      </c>
      <c r="E121" s="122">
        <f t="shared" si="25"/>
        <v>6.7432724565571256E-2</v>
      </c>
      <c r="F121" s="122">
        <f t="shared" si="25"/>
        <v>3.2043980286705631E-2</v>
      </c>
      <c r="G121" s="122">
        <f t="shared" si="25"/>
        <v>5.7893845286025154E-2</v>
      </c>
      <c r="H121" s="122">
        <f t="shared" si="25"/>
        <v>0.19920622172510402</v>
      </c>
      <c r="I121" s="122">
        <f t="shared" si="25"/>
        <v>0.11725741534756387</v>
      </c>
      <c r="J121" s="122">
        <f t="shared" si="25"/>
        <v>0.15316707427585202</v>
      </c>
      <c r="K121" s="122">
        <f t="shared" si="25"/>
        <v>0.18968107985005492</v>
      </c>
      <c r="L121" s="122">
        <f t="shared" si="25"/>
        <v>0.2757222615637609</v>
      </c>
      <c r="M121" s="122">
        <f t="shared" si="25"/>
        <v>0.22561932537048868</v>
      </c>
      <c r="N121" s="122">
        <f t="shared" si="25"/>
        <v>0.22809484246443432</v>
      </c>
      <c r="O121" s="122">
        <f t="shared" si="25"/>
        <v>0.23047216298594697</v>
      </c>
      <c r="P121" s="122">
        <f t="shared" si="25"/>
        <v>0.18225433324762921</v>
      </c>
      <c r="Q121" s="122">
        <f t="shared" si="25"/>
        <v>0.27577530252827359</v>
      </c>
      <c r="R121" s="122">
        <f t="shared" si="25"/>
        <v>0.26541153808553603</v>
      </c>
      <c r="S121" s="122">
        <f t="shared" si="25"/>
        <v>0.28678321111759802</v>
      </c>
      <c r="T121" s="122">
        <f t="shared" si="25"/>
        <v>0.32641092985792874</v>
      </c>
      <c r="U121" s="122">
        <f t="shared" si="25"/>
        <v>0.37892630594547194</v>
      </c>
      <c r="V121" s="122">
        <f t="shared" si="25"/>
        <v>0.67861352370254124</v>
      </c>
      <c r="W121" s="122">
        <f t="shared" si="25"/>
        <v>0.74322380824982215</v>
      </c>
      <c r="DA121" s="130" t="s">
        <v>1763</v>
      </c>
    </row>
    <row r="122" spans="1:105" ht="12" customHeight="1" x14ac:dyDescent="0.25">
      <c r="A122" s="97" t="s">
        <v>53</v>
      </c>
      <c r="B122" s="98">
        <v>1.5419479927365152E-2</v>
      </c>
      <c r="C122" s="98">
        <v>2.0108826276528397E-2</v>
      </c>
      <c r="D122" s="98">
        <v>2.4724761183602936E-2</v>
      </c>
      <c r="E122" s="98">
        <v>6.7432724565571256E-2</v>
      </c>
      <c r="F122" s="98">
        <v>3.2043980286705631E-2</v>
      </c>
      <c r="G122" s="98">
        <v>5.7893845286025154E-2</v>
      </c>
      <c r="H122" s="98">
        <v>0.19920622172510402</v>
      </c>
      <c r="I122" s="98">
        <v>0.11725741534756387</v>
      </c>
      <c r="J122" s="98">
        <v>0.15316707427585202</v>
      </c>
      <c r="K122" s="98">
        <v>0.18968107985005492</v>
      </c>
      <c r="L122" s="98">
        <v>0.2757222615637609</v>
      </c>
      <c r="M122" s="98">
        <v>0.22561932537048868</v>
      </c>
      <c r="N122" s="98">
        <v>0.22809484246443432</v>
      </c>
      <c r="O122" s="98">
        <v>0.23047216298594697</v>
      </c>
      <c r="P122" s="98">
        <v>0.18225433324762921</v>
      </c>
      <c r="Q122" s="98">
        <v>0.27577530252827359</v>
      </c>
      <c r="R122" s="98">
        <v>0.26541153808553603</v>
      </c>
      <c r="S122" s="98">
        <v>0.28678321111759802</v>
      </c>
      <c r="T122" s="98">
        <v>0.32641092985792874</v>
      </c>
      <c r="U122" s="98">
        <v>0.37892630594547194</v>
      </c>
      <c r="V122" s="98">
        <v>0.67861352370254124</v>
      </c>
      <c r="W122" s="98">
        <v>0.74322380824982215</v>
      </c>
      <c r="DA122" s="63" t="s">
        <v>1764</v>
      </c>
    </row>
    <row r="123" spans="1:105" ht="12" customHeight="1" x14ac:dyDescent="0.25">
      <c r="A123" s="121" t="s">
        <v>55</v>
      </c>
      <c r="B123" s="122">
        <v>4.9674363345738817</v>
      </c>
      <c r="C123" s="122">
        <v>4.6438233766439643</v>
      </c>
      <c r="D123" s="122">
        <v>4.6264788921591942</v>
      </c>
      <c r="E123" s="122">
        <v>4.4825648803316405</v>
      </c>
      <c r="F123" s="122">
        <v>5.1742948889123461</v>
      </c>
      <c r="G123" s="122">
        <v>6.5230837916411319</v>
      </c>
      <c r="H123" s="122">
        <v>7.7635105197531242</v>
      </c>
      <c r="I123" s="122">
        <v>8.4086291945870961</v>
      </c>
      <c r="J123" s="122">
        <v>8.0214011647938825</v>
      </c>
      <c r="K123" s="122">
        <v>8.7412717623222882</v>
      </c>
      <c r="L123" s="122">
        <v>8.8116924064748758</v>
      </c>
      <c r="M123" s="122">
        <v>8.8172347809080645</v>
      </c>
      <c r="N123" s="122">
        <v>9.2646075835967991</v>
      </c>
      <c r="O123" s="122">
        <v>9.3561000532894969</v>
      </c>
      <c r="P123" s="122">
        <v>10.021653179628084</v>
      </c>
      <c r="Q123" s="122">
        <v>10.01296982768698</v>
      </c>
      <c r="R123" s="122">
        <v>10.729524359357988</v>
      </c>
      <c r="S123" s="122">
        <v>11.207522023752828</v>
      </c>
      <c r="T123" s="122">
        <v>11.833782890060535</v>
      </c>
      <c r="U123" s="122">
        <v>12.484331543508642</v>
      </c>
      <c r="V123" s="122">
        <v>12.684083616756133</v>
      </c>
      <c r="W123" s="122">
        <v>13.335010627249401</v>
      </c>
      <c r="DA123" s="130" t="s">
        <v>1765</v>
      </c>
    </row>
    <row r="124" spans="1:105" ht="12" customHeight="1" x14ac:dyDescent="0.25">
      <c r="A124" s="97" t="s">
        <v>141</v>
      </c>
      <c r="B124" s="98">
        <v>0.37712670569024709</v>
      </c>
      <c r="C124" s="98">
        <v>0.362906723925639</v>
      </c>
      <c r="D124" s="98">
        <v>0.37435326254905976</v>
      </c>
      <c r="E124" s="98">
        <v>0.43100497611896271</v>
      </c>
      <c r="F124" s="98">
        <v>0.80830808324339398</v>
      </c>
      <c r="G124" s="98">
        <v>1.1884433295642558</v>
      </c>
      <c r="H124" s="98">
        <v>1.4083429711996733</v>
      </c>
      <c r="I124" s="98">
        <v>1.4097318167435158</v>
      </c>
      <c r="J124" s="98">
        <v>1.2484519293175054</v>
      </c>
      <c r="K124" s="98">
        <v>1.311314754850273</v>
      </c>
      <c r="L124" s="98">
        <v>1.2283567502137116</v>
      </c>
      <c r="M124" s="98">
        <v>1.1761148992598955</v>
      </c>
      <c r="N124" s="98">
        <v>1.1024804325938213</v>
      </c>
      <c r="O124" s="98">
        <v>1.0600539378597504</v>
      </c>
      <c r="P124" s="98">
        <v>1.2018808200208582</v>
      </c>
      <c r="Q124" s="98">
        <v>1.1155737172124547</v>
      </c>
      <c r="R124" s="98">
        <v>1.2559748298736351</v>
      </c>
      <c r="S124" s="98">
        <v>1.2317386379338411</v>
      </c>
      <c r="T124" s="98">
        <v>1.2253773161248442</v>
      </c>
      <c r="U124" s="98">
        <v>1.2993289625572153</v>
      </c>
      <c r="V124" s="98">
        <v>1.2891802647228883</v>
      </c>
      <c r="W124" s="98">
        <v>1.3373563282182219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1.1381714765654123E-4</v>
      </c>
      <c r="H125" s="98">
        <v>1.2222240938469746E-4</v>
      </c>
      <c r="I125" s="98">
        <v>1.2315128524274639E-4</v>
      </c>
      <c r="J125" s="98">
        <v>1.1554639198803329E-4</v>
      </c>
      <c r="K125" s="98">
        <v>3.7338665335869762E-4</v>
      </c>
      <c r="L125" s="98">
        <v>4.9366408205206208E-4</v>
      </c>
      <c r="M125" s="98">
        <v>7.3289859876381463E-4</v>
      </c>
      <c r="N125" s="98">
        <v>6.1619775285135729E-4</v>
      </c>
      <c r="O125" s="98">
        <v>8.6611490339668197E-4</v>
      </c>
      <c r="P125" s="98">
        <v>1.2098564768060352E-3</v>
      </c>
      <c r="Q125" s="98">
        <v>1.1155929068958953E-3</v>
      </c>
      <c r="R125" s="98">
        <v>1.2253154319463921E-3</v>
      </c>
      <c r="S125" s="98">
        <v>1.3159086251432442E-3</v>
      </c>
      <c r="T125" s="98">
        <v>1.2713430902063188E-3</v>
      </c>
      <c r="U125" s="98">
        <v>1.5797193243931159E-3</v>
      </c>
      <c r="V125" s="98">
        <v>1.4697167344540352E-3</v>
      </c>
      <c r="W125" s="98">
        <v>1.518804479316585E-3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4.8096721377152161E-5</v>
      </c>
      <c r="H126" s="101">
        <v>5.2397174035510883E-5</v>
      </c>
      <c r="I126" s="101">
        <v>5.5712545993541772E-5</v>
      </c>
      <c r="J126" s="101">
        <v>4.664600974921487E-5</v>
      </c>
      <c r="K126" s="101">
        <v>1.5463029382610329E-4</v>
      </c>
      <c r="L126" s="101">
        <v>2.0568913886622039E-4</v>
      </c>
      <c r="M126" s="101">
        <v>2.9743688182240805E-4</v>
      </c>
      <c r="N126" s="101">
        <v>2.5534178464634293E-4</v>
      </c>
      <c r="O126" s="101">
        <v>3.0390805611490881E-4</v>
      </c>
      <c r="P126" s="101">
        <v>4.029483716640894E-4</v>
      </c>
      <c r="Q126" s="101">
        <v>4.0008766763222948E-4</v>
      </c>
      <c r="R126" s="101">
        <v>5.2899853890614414E-4</v>
      </c>
      <c r="S126" s="101">
        <v>5.969922437241231E-4</v>
      </c>
      <c r="T126" s="101">
        <v>5.434914261721399E-4</v>
      </c>
      <c r="U126" s="101">
        <v>6.8672855494848479E-4</v>
      </c>
      <c r="V126" s="101">
        <v>5.5796789140941127E-4</v>
      </c>
      <c r="W126" s="101">
        <v>6.1704430966618914E-4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6.5720426279389081E-5</v>
      </c>
      <c r="H127" s="104">
        <v>6.9825235349186581E-5</v>
      </c>
      <c r="I127" s="104">
        <v>6.7438739249204617E-5</v>
      </c>
      <c r="J127" s="104">
        <v>6.8900382238818418E-5</v>
      </c>
      <c r="K127" s="104">
        <v>2.1875635953259436E-4</v>
      </c>
      <c r="L127" s="104">
        <v>2.8797494318584169E-4</v>
      </c>
      <c r="M127" s="104">
        <v>4.3546171694140663E-4</v>
      </c>
      <c r="N127" s="104">
        <v>3.6085596820501436E-4</v>
      </c>
      <c r="O127" s="104">
        <v>5.6220684728177316E-4</v>
      </c>
      <c r="P127" s="104">
        <v>8.0690810514194578E-4</v>
      </c>
      <c r="Q127" s="104">
        <v>7.1550523926366581E-4</v>
      </c>
      <c r="R127" s="104">
        <v>6.9631689304024786E-4</v>
      </c>
      <c r="S127" s="104">
        <v>7.18916381419121E-4</v>
      </c>
      <c r="T127" s="104">
        <v>7.2785166403417894E-4</v>
      </c>
      <c r="U127" s="104">
        <v>8.9299076944463125E-4</v>
      </c>
      <c r="V127" s="104">
        <v>9.117488430446239E-4</v>
      </c>
      <c r="W127" s="104">
        <v>9.0176016965039588E-4</v>
      </c>
      <c r="DA127" s="132" t="s">
        <v>1769</v>
      </c>
    </row>
    <row r="128" spans="1:105" ht="12" customHeight="1" x14ac:dyDescent="0.25">
      <c r="A128" s="106" t="s">
        <v>122</v>
      </c>
      <c r="B128" s="101">
        <v>4.5757065386022733</v>
      </c>
      <c r="C128" s="101">
        <v>4.2479791792975359</v>
      </c>
      <c r="D128" s="101">
        <v>4.2113428397461492</v>
      </c>
      <c r="E128" s="101">
        <v>3.9925664262600673</v>
      </c>
      <c r="F128" s="101">
        <v>4.3032783678316688</v>
      </c>
      <c r="G128" s="101">
        <v>5.2610924684109532</v>
      </c>
      <c r="H128" s="101">
        <v>6.2337336417501525</v>
      </c>
      <c r="I128" s="101">
        <v>6.7655768574465567</v>
      </c>
      <c r="J128" s="101">
        <v>6.4942672145940072</v>
      </c>
      <c r="K128" s="101">
        <v>6.8563711391538176</v>
      </c>
      <c r="L128" s="101">
        <v>6.9037373898043244</v>
      </c>
      <c r="M128" s="101">
        <v>6.8688169733298734</v>
      </c>
      <c r="N128" s="101">
        <v>7.3254389838799927</v>
      </c>
      <c r="O128" s="101">
        <v>7.298594760224713</v>
      </c>
      <c r="P128" s="101">
        <v>7.6368320074752063</v>
      </c>
      <c r="Q128" s="101">
        <v>7.5727361079686268</v>
      </c>
      <c r="R128" s="101">
        <v>7.9842427802216918</v>
      </c>
      <c r="S128" s="101">
        <v>8.283616119508153</v>
      </c>
      <c r="T128" s="101">
        <v>8.7894336734882934</v>
      </c>
      <c r="U128" s="101">
        <v>9.2984948776041616</v>
      </c>
      <c r="V128" s="101">
        <v>9.5033014525900157</v>
      </c>
      <c r="W128" s="101">
        <v>9.9881908767914958</v>
      </c>
      <c r="DA128" s="131" t="s">
        <v>1770</v>
      </c>
    </row>
    <row r="129" spans="1:105" ht="12" customHeight="1" x14ac:dyDescent="0.25">
      <c r="A129" s="107" t="s">
        <v>121</v>
      </c>
      <c r="B129" s="104">
        <v>1.4603090281360805E-2</v>
      </c>
      <c r="C129" s="104">
        <v>3.2937473420789537E-2</v>
      </c>
      <c r="D129" s="104">
        <v>4.0782789863984641E-2</v>
      </c>
      <c r="E129" s="104">
        <v>5.8993477952609952E-2</v>
      </c>
      <c r="F129" s="104">
        <v>6.2708437837283804E-2</v>
      </c>
      <c r="G129" s="104">
        <v>7.3434176518266156E-2</v>
      </c>
      <c r="H129" s="104">
        <v>0.12131168439391336</v>
      </c>
      <c r="I129" s="104">
        <v>0.23319736911178099</v>
      </c>
      <c r="J129" s="104">
        <v>0.27856647449038163</v>
      </c>
      <c r="K129" s="104">
        <v>0.57321248166483951</v>
      </c>
      <c r="L129" s="104">
        <v>0.67910460237478731</v>
      </c>
      <c r="M129" s="104">
        <v>0.77157000971953282</v>
      </c>
      <c r="N129" s="104">
        <v>0.8360719693701324</v>
      </c>
      <c r="O129" s="104">
        <v>0.99658524030163664</v>
      </c>
      <c r="P129" s="104">
        <v>1.1817304956552126</v>
      </c>
      <c r="Q129" s="104">
        <v>1.3235444095990014</v>
      </c>
      <c r="R129" s="104">
        <v>1.4880814338307147</v>
      </c>
      <c r="S129" s="104">
        <v>1.6908513576856907</v>
      </c>
      <c r="T129" s="104">
        <v>1.8177005573571905</v>
      </c>
      <c r="U129" s="104">
        <v>1.8849279840228716</v>
      </c>
      <c r="V129" s="104">
        <v>1.8901321827087751</v>
      </c>
      <c r="W129" s="104">
        <v>2.0079446177603679</v>
      </c>
      <c r="DA129" s="132" t="s">
        <v>1771</v>
      </c>
    </row>
    <row r="130" spans="1:105" ht="12" customHeight="1" x14ac:dyDescent="0.25">
      <c r="A130" s="108" t="s">
        <v>53</v>
      </c>
      <c r="B130" s="98">
        <v>6.3290731746065282E-3</v>
      </c>
      <c r="C130" s="98">
        <v>1.3943142410861498E-2</v>
      </c>
      <c r="D130" s="98">
        <v>1.7658408163326991E-2</v>
      </c>
      <c r="E130" s="98">
        <v>2.5982889142013185E-2</v>
      </c>
      <c r="F130" s="98">
        <v>2.5959158753988524E-2</v>
      </c>
      <c r="G130" s="98">
        <v>3.1037518625245942E-2</v>
      </c>
      <c r="H130" s="98">
        <v>5.2022441682651716E-2</v>
      </c>
      <c r="I130" s="98">
        <v>0.1055537659415374</v>
      </c>
      <c r="J130" s="98">
        <v>0.11253405092854211</v>
      </c>
      <c r="K130" s="98">
        <v>0.23768247312986385</v>
      </c>
      <c r="L130" s="98">
        <v>0.28308861769333904</v>
      </c>
      <c r="M130" s="98">
        <v>0.31318772033172348</v>
      </c>
      <c r="N130" s="98">
        <v>0.34667611354352024</v>
      </c>
      <c r="O130" s="98">
        <v>0.3500219201961024</v>
      </c>
      <c r="P130" s="98">
        <v>0.39386027610721297</v>
      </c>
      <c r="Q130" s="98">
        <v>0.47558705372599347</v>
      </c>
      <c r="R130" s="98">
        <v>0.6426834931217883</v>
      </c>
      <c r="S130" s="98">
        <v>0.76780650707083375</v>
      </c>
      <c r="T130" s="98">
        <v>0.77851254081893595</v>
      </c>
      <c r="U130" s="98">
        <v>0.82019885356482458</v>
      </c>
      <c r="V130" s="98">
        <v>0.71871573222613649</v>
      </c>
      <c r="W130" s="98">
        <v>0.81695505341117991</v>
      </c>
      <c r="DA130" s="63" t="s">
        <v>1772</v>
      </c>
    </row>
    <row r="131" spans="1:105" ht="12" customHeight="1" x14ac:dyDescent="0.25">
      <c r="A131" s="108" t="s">
        <v>52</v>
      </c>
      <c r="B131" s="98">
        <v>8.2740171067542771E-3</v>
      </c>
      <c r="C131" s="98">
        <v>1.8994331009928041E-2</v>
      </c>
      <c r="D131" s="98">
        <v>2.3124381700657649E-2</v>
      </c>
      <c r="E131" s="98">
        <v>3.3010588810596771E-2</v>
      </c>
      <c r="F131" s="98">
        <v>3.6749279083295276E-2</v>
      </c>
      <c r="G131" s="98">
        <v>4.2396657893020218E-2</v>
      </c>
      <c r="H131" s="98">
        <v>6.9289242711261648E-2</v>
      </c>
      <c r="I131" s="98">
        <v>0.12764360317024359</v>
      </c>
      <c r="J131" s="98">
        <v>0.1660324235618395</v>
      </c>
      <c r="K131" s="98">
        <v>0.33553000853497567</v>
      </c>
      <c r="L131" s="98">
        <v>0.39601598468144833</v>
      </c>
      <c r="M131" s="98">
        <v>0.45838228938780939</v>
      </c>
      <c r="N131" s="98">
        <v>0.48939585582661216</v>
      </c>
      <c r="O131" s="98">
        <v>0.64656332010553419</v>
      </c>
      <c r="P131" s="98">
        <v>0.78787021954799963</v>
      </c>
      <c r="Q131" s="98">
        <v>0.84795735587300802</v>
      </c>
      <c r="R131" s="98">
        <v>0.84539794070892627</v>
      </c>
      <c r="S131" s="98">
        <v>0.92304485061485686</v>
      </c>
      <c r="T131" s="98">
        <v>1.0391880165382545</v>
      </c>
      <c r="U131" s="98">
        <v>1.0647291304580471</v>
      </c>
      <c r="V131" s="98">
        <v>1.1714164504826385</v>
      </c>
      <c r="W131" s="98">
        <v>1.1909895643491879</v>
      </c>
      <c r="DA131" s="63" t="s">
        <v>1773</v>
      </c>
    </row>
    <row r="132" spans="1:105" ht="12" customHeight="1" x14ac:dyDescent="0.25">
      <c r="A132" s="121" t="s">
        <v>54</v>
      </c>
      <c r="B132" s="122">
        <v>0.9189049202131444</v>
      </c>
      <c r="C132" s="122">
        <v>0.89511824178310062</v>
      </c>
      <c r="D132" s="122">
        <v>0.86759910912585769</v>
      </c>
      <c r="E132" s="122">
        <v>0.90355350709401661</v>
      </c>
      <c r="F132" s="122">
        <v>0.9999956527017767</v>
      </c>
      <c r="G132" s="122">
        <v>1.260526531785473</v>
      </c>
      <c r="H132" s="122">
        <v>1.3862863189087551</v>
      </c>
      <c r="I132" s="122">
        <v>1.4449094441916859</v>
      </c>
      <c r="J132" s="122">
        <v>1.2688052154413407</v>
      </c>
      <c r="K132" s="122">
        <v>1.3597817713329072</v>
      </c>
      <c r="L132" s="122">
        <v>1.3847434502352933</v>
      </c>
      <c r="M132" s="122">
        <v>1.3274249477730395</v>
      </c>
      <c r="N132" s="122">
        <v>1.398300564266685</v>
      </c>
      <c r="O132" s="122">
        <v>1.4209917641466119</v>
      </c>
      <c r="P132" s="122">
        <v>1.4859775857686632</v>
      </c>
      <c r="Q132" s="122">
        <v>1.5776447142781438</v>
      </c>
      <c r="R132" s="122">
        <v>1.6579432585008265</v>
      </c>
      <c r="S132" s="122">
        <v>1.7376505204947832</v>
      </c>
      <c r="T132" s="122">
        <v>1.8273789534560947</v>
      </c>
      <c r="U132" s="122">
        <v>1.8905630324199347</v>
      </c>
      <c r="V132" s="122">
        <v>2.137408271107347</v>
      </c>
      <c r="W132" s="122">
        <v>2.2351691159485694</v>
      </c>
      <c r="DA132" s="130" t="s">
        <v>1774</v>
      </c>
    </row>
    <row r="133" spans="1:105" ht="12" customHeight="1" x14ac:dyDescent="0.25">
      <c r="A133" s="97" t="s">
        <v>50</v>
      </c>
      <c r="B133" s="98">
        <v>3.4132761978489266E-2</v>
      </c>
      <c r="C133" s="98">
        <v>3.3641357121553188E-2</v>
      </c>
      <c r="D133" s="98">
        <v>3.5195173302891056E-2</v>
      </c>
      <c r="E133" s="98">
        <v>3.9245091812696191E-2</v>
      </c>
      <c r="F133" s="98">
        <v>4.6750820555003694E-2</v>
      </c>
      <c r="G133" s="98">
        <v>6.1017852642897774E-2</v>
      </c>
      <c r="H133" s="98">
        <v>8.0249591418652955E-2</v>
      </c>
      <c r="I133" s="98">
        <v>9.0521681206426632E-2</v>
      </c>
      <c r="J133" s="98">
        <v>8.0045427011417619E-2</v>
      </c>
      <c r="K133" s="98">
        <v>9.3749864508185191E-2</v>
      </c>
      <c r="L133" s="98">
        <v>9.4002458557269533E-2</v>
      </c>
      <c r="M133" s="98">
        <v>9.734802657018396E-2</v>
      </c>
      <c r="N133" s="98">
        <v>0.1006276659394819</v>
      </c>
      <c r="O133" s="98">
        <v>0.10095907188872499</v>
      </c>
      <c r="P133" s="98">
        <v>0.11441392574802953</v>
      </c>
      <c r="Q133" s="98">
        <v>0.1110497021336308</v>
      </c>
      <c r="R133" s="98">
        <v>0.12532017989297942</v>
      </c>
      <c r="S133" s="98">
        <v>0.12904531808316044</v>
      </c>
      <c r="T133" s="98">
        <v>0.13256178550976333</v>
      </c>
      <c r="U133" s="98">
        <v>0.14045663579651926</v>
      </c>
      <c r="V133" s="98">
        <v>0.1337740333930815</v>
      </c>
      <c r="W133" s="98">
        <v>0.13917757787061033</v>
      </c>
      <c r="DA133" s="63" t="s">
        <v>1775</v>
      </c>
    </row>
    <row r="134" spans="1:105" ht="12" customHeight="1" x14ac:dyDescent="0.25">
      <c r="A134" s="109" t="s">
        <v>120</v>
      </c>
      <c r="B134" s="33">
        <v>0.88477215823465516</v>
      </c>
      <c r="C134" s="33">
        <v>0.86147688466154748</v>
      </c>
      <c r="D134" s="33">
        <v>0.83240393582296668</v>
      </c>
      <c r="E134" s="33">
        <v>0.86430841528132041</v>
      </c>
      <c r="F134" s="33">
        <v>0.95324483214677302</v>
      </c>
      <c r="G134" s="33">
        <v>1.1995086791425753</v>
      </c>
      <c r="H134" s="33">
        <v>1.3060367274901021</v>
      </c>
      <c r="I134" s="33">
        <v>1.3543877629852592</v>
      </c>
      <c r="J134" s="33">
        <v>1.188759788429923</v>
      </c>
      <c r="K134" s="33">
        <v>1.2660319068247221</v>
      </c>
      <c r="L134" s="33">
        <v>1.2907409916780237</v>
      </c>
      <c r="M134" s="33">
        <v>1.2300769212028555</v>
      </c>
      <c r="N134" s="33">
        <v>1.2976728983272032</v>
      </c>
      <c r="O134" s="33">
        <v>1.3200326922578869</v>
      </c>
      <c r="P134" s="33">
        <v>1.3715636600206338</v>
      </c>
      <c r="Q134" s="33">
        <v>1.466595012144513</v>
      </c>
      <c r="R134" s="33">
        <v>1.532623078607847</v>
      </c>
      <c r="S134" s="33">
        <v>1.6086052024116229</v>
      </c>
      <c r="T134" s="33">
        <v>1.6948171679463313</v>
      </c>
      <c r="U134" s="33">
        <v>1.7501063966234154</v>
      </c>
      <c r="V134" s="33">
        <v>2.0036342377142655</v>
      </c>
      <c r="W134" s="33">
        <v>2.0959915380779592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0.49822223766081103</v>
      </c>
      <c r="C136" s="119">
        <f t="shared" si="26"/>
        <v>0.50068309547056622</v>
      </c>
      <c r="D136" s="119">
        <f t="shared" si="26"/>
        <v>0.50251052484665815</v>
      </c>
      <c r="E136" s="119">
        <f t="shared" si="26"/>
        <v>0.51316572728847665</v>
      </c>
      <c r="F136" s="119">
        <f t="shared" si="26"/>
        <v>0.52498054499876479</v>
      </c>
      <c r="G136" s="119">
        <f t="shared" si="26"/>
        <v>0.53633271007534711</v>
      </c>
      <c r="H136" s="119">
        <f t="shared" si="26"/>
        <v>0.55023952610817206</v>
      </c>
      <c r="I136" s="119">
        <f t="shared" si="26"/>
        <v>0.55963339864026151</v>
      </c>
      <c r="J136" s="119">
        <f t="shared" si="26"/>
        <v>0.56379740012769164</v>
      </c>
      <c r="K136" s="119">
        <f t="shared" si="26"/>
        <v>0.57250794512388847</v>
      </c>
      <c r="L136" s="119">
        <f t="shared" si="26"/>
        <v>0.57857508306481165</v>
      </c>
      <c r="M136" s="119">
        <f t="shared" si="26"/>
        <v>0.58986624752364147</v>
      </c>
      <c r="N136" s="119">
        <f t="shared" si="26"/>
        <v>0.59936227243620011</v>
      </c>
      <c r="O136" s="119">
        <f t="shared" si="26"/>
        <v>0.60882637599682754</v>
      </c>
      <c r="P136" s="119">
        <f t="shared" si="26"/>
        <v>0.61813910523638194</v>
      </c>
      <c r="Q136" s="119">
        <f t="shared" si="26"/>
        <v>0.62522225778958151</v>
      </c>
      <c r="R136" s="119">
        <f t="shared" ref="R136:V136" si="27">IF(R117=0,"",R117/R98)</f>
        <v>0.6360462676636911</v>
      </c>
      <c r="S136" s="119">
        <f t="shared" si="27"/>
        <v>0.6497055103079048</v>
      </c>
      <c r="T136" s="119">
        <f t="shared" si="27"/>
        <v>0.66569610596491102</v>
      </c>
      <c r="U136" s="119">
        <f t="shared" si="27"/>
        <v>0.68276857632572918</v>
      </c>
      <c r="V136" s="119">
        <f t="shared" si="27"/>
        <v>0.70186401477380267</v>
      </c>
      <c r="W136" s="119">
        <f t="shared" ref="W136" si="28">IF(W117=0,"",W117/W98)</f>
        <v>0.71686290824980203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0.4818647305110545</v>
      </c>
      <c r="C137" s="124">
        <f t="shared" si="29"/>
        <v>0.485261471385734</v>
      </c>
      <c r="D137" s="124">
        <f t="shared" si="29"/>
        <v>0.48955183860128765</v>
      </c>
      <c r="E137" s="124">
        <f t="shared" si="29"/>
        <v>0.49270326828166428</v>
      </c>
      <c r="F137" s="124">
        <f t="shared" si="29"/>
        <v>0.50443783795022712</v>
      </c>
      <c r="G137" s="124">
        <f t="shared" si="29"/>
        <v>0.52062007996151216</v>
      </c>
      <c r="H137" s="124">
        <f t="shared" si="29"/>
        <v>0.53220620774954341</v>
      </c>
      <c r="I137" s="124">
        <f t="shared" si="29"/>
        <v>0.54071134517672559</v>
      </c>
      <c r="J137" s="124">
        <f t="shared" si="29"/>
        <v>0.54718648878269749</v>
      </c>
      <c r="K137" s="124">
        <f t="shared" si="29"/>
        <v>0.55529944746100912</v>
      </c>
      <c r="L137" s="124">
        <f t="shared" si="29"/>
        <v>0.56364305548710458</v>
      </c>
      <c r="M137" s="124">
        <f t="shared" si="29"/>
        <v>0.57263364313697496</v>
      </c>
      <c r="N137" s="124">
        <f t="shared" si="29"/>
        <v>0.58300239132851761</v>
      </c>
      <c r="O137" s="124">
        <f t="shared" si="29"/>
        <v>0.59411427675040196</v>
      </c>
      <c r="P137" s="124">
        <f t="shared" si="29"/>
        <v>0.60013701531967711</v>
      </c>
      <c r="Q137" s="124">
        <f t="shared" si="29"/>
        <v>0.60730101121618729</v>
      </c>
      <c r="R137" s="124">
        <f t="shared" ref="R137:V137" si="30">IF(R118=0,"",R118/R99)</f>
        <v>0.61961018762441389</v>
      </c>
      <c r="S137" s="124">
        <f t="shared" si="30"/>
        <v>0.63400755563730993</v>
      </c>
      <c r="T137" s="124">
        <f t="shared" si="30"/>
        <v>0.64989713386602677</v>
      </c>
      <c r="U137" s="124">
        <f t="shared" si="30"/>
        <v>0.66624038089934834</v>
      </c>
      <c r="V137" s="124">
        <f t="shared" si="30"/>
        <v>0.68644498283901656</v>
      </c>
      <c r="W137" s="124">
        <f t="shared" ref="W137" si="31">IF(W118=0,"",W118/W99)</f>
        <v>0.70306513916495861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0.47582738626550425</v>
      </c>
      <c r="C138" s="111">
        <f t="shared" si="32"/>
        <v>0.47935298591704317</v>
      </c>
      <c r="D138" s="111">
        <f t="shared" si="32"/>
        <v>0.4837841103989694</v>
      </c>
      <c r="E138" s="111">
        <f t="shared" si="32"/>
        <v>0.48703250959769451</v>
      </c>
      <c r="F138" s="111">
        <f t="shared" si="32"/>
        <v>0.49876870776040799</v>
      </c>
      <c r="G138" s="111">
        <f t="shared" si="32"/>
        <v>0.5150483262535952</v>
      </c>
      <c r="H138" s="111">
        <f t="shared" si="32"/>
        <v>0.52677129716870541</v>
      </c>
      <c r="I138" s="111">
        <f t="shared" si="32"/>
        <v>0.53536455397308869</v>
      </c>
      <c r="J138" s="111">
        <f t="shared" si="32"/>
        <v>0.54184798339115459</v>
      </c>
      <c r="K138" s="111">
        <f t="shared" si="32"/>
        <v>0.55004186967257385</v>
      </c>
      <c r="L138" s="111">
        <f t="shared" si="32"/>
        <v>0.55847876574589861</v>
      </c>
      <c r="M138" s="111">
        <f t="shared" si="32"/>
        <v>0.5675641124378068</v>
      </c>
      <c r="N138" s="111">
        <f t="shared" si="32"/>
        <v>0.57800989928501023</v>
      </c>
      <c r="O138" s="111">
        <f t="shared" si="32"/>
        <v>0.58920773345014865</v>
      </c>
      <c r="P138" s="111">
        <f t="shared" si="32"/>
        <v>0.59529409974580161</v>
      </c>
      <c r="Q138" s="111">
        <f t="shared" si="32"/>
        <v>0.60252813650260961</v>
      </c>
      <c r="R138" s="111">
        <f t="shared" ref="R138:V138" si="33">IF(R119=0,"",R119/R100)</f>
        <v>0.61491475987071365</v>
      </c>
      <c r="S138" s="111">
        <f t="shared" si="33"/>
        <v>0.62941387401871973</v>
      </c>
      <c r="T138" s="111">
        <f t="shared" si="33"/>
        <v>0.64540462260398146</v>
      </c>
      <c r="U138" s="111">
        <f t="shared" si="33"/>
        <v>0.6618525291801397</v>
      </c>
      <c r="V138" s="111">
        <f t="shared" si="33"/>
        <v>0.68226483006483929</v>
      </c>
      <c r="W138" s="111">
        <f t="shared" ref="W138" si="34">IF(W119=0,"",W119/W100)</f>
        <v>0.6989763799055696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1.9429532402555638</v>
      </c>
      <c r="C140" s="124">
        <f t="shared" si="38"/>
        <v>2.0588267315971875</v>
      </c>
      <c r="D140" s="124">
        <f t="shared" si="38"/>
        <v>2.1550575033002448</v>
      </c>
      <c r="E140" s="124">
        <f t="shared" si="38"/>
        <v>2.2583621121750515</v>
      </c>
      <c r="F140" s="124">
        <f t="shared" si="38"/>
        <v>2.391427757343171</v>
      </c>
      <c r="G140" s="124">
        <f t="shared" si="38"/>
        <v>2.6763906008205933</v>
      </c>
      <c r="H140" s="124">
        <f t="shared" si="38"/>
        <v>2.901882143877951</v>
      </c>
      <c r="I140" s="124">
        <f t="shared" si="38"/>
        <v>2.9977411352539658</v>
      </c>
      <c r="J140" s="124">
        <f t="shared" si="38"/>
        <v>3.0494060369240921</v>
      </c>
      <c r="K140" s="124">
        <f t="shared" si="38"/>
        <v>3.0972692054536539</v>
      </c>
      <c r="L140" s="124">
        <f t="shared" si="38"/>
        <v>3.1506327835526227</v>
      </c>
      <c r="M140" s="124">
        <f t="shared" si="38"/>
        <v>3.2069188234702803</v>
      </c>
      <c r="N140" s="124">
        <f t="shared" si="38"/>
        <v>3.2990010550845672</v>
      </c>
      <c r="O140" s="124">
        <f t="shared" si="38"/>
        <v>3.4506882334772069</v>
      </c>
      <c r="P140" s="124">
        <f t="shared" si="38"/>
        <v>3.6309624354553991</v>
      </c>
      <c r="Q140" s="124">
        <f t="shared" si="38"/>
        <v>3.7863953187731973</v>
      </c>
      <c r="R140" s="124">
        <f t="shared" ref="R140:V140" si="39">IF(R121=0,"",R121/R102)</f>
        <v>3.9416567208190267</v>
      </c>
      <c r="S140" s="124">
        <f t="shared" si="39"/>
        <v>4.0790629980361599</v>
      </c>
      <c r="T140" s="124">
        <f t="shared" si="39"/>
        <v>4.2319984662021781</v>
      </c>
      <c r="U140" s="124">
        <f t="shared" si="39"/>
        <v>4.3857238462318042</v>
      </c>
      <c r="V140" s="124">
        <f t="shared" si="39"/>
        <v>4.5068790025095122</v>
      </c>
      <c r="W140" s="124">
        <f t="shared" ref="W140" si="40">IF(W121=0,"",W121/W102)</f>
        <v>4.5831927430275767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1.9429532402555638</v>
      </c>
      <c r="C141" s="111">
        <f t="shared" si="41"/>
        <v>2.0588267315971875</v>
      </c>
      <c r="D141" s="111">
        <f t="shared" si="41"/>
        <v>2.1550575033002448</v>
      </c>
      <c r="E141" s="111">
        <f t="shared" si="41"/>
        <v>2.2583621121750515</v>
      </c>
      <c r="F141" s="111">
        <f t="shared" si="41"/>
        <v>2.391427757343171</v>
      </c>
      <c r="G141" s="111">
        <f t="shared" si="41"/>
        <v>2.6763906008205933</v>
      </c>
      <c r="H141" s="111">
        <f t="shared" si="41"/>
        <v>2.901882143877951</v>
      </c>
      <c r="I141" s="111">
        <f t="shared" si="41"/>
        <v>2.9977411352539658</v>
      </c>
      <c r="J141" s="111">
        <f t="shared" si="41"/>
        <v>3.0494060369240921</v>
      </c>
      <c r="K141" s="111">
        <f t="shared" si="41"/>
        <v>3.0972692054536539</v>
      </c>
      <c r="L141" s="111">
        <f t="shared" si="41"/>
        <v>3.1506327835526227</v>
      </c>
      <c r="M141" s="111">
        <f t="shared" si="41"/>
        <v>3.2069188234702803</v>
      </c>
      <c r="N141" s="111">
        <f t="shared" si="41"/>
        <v>3.2990010550845672</v>
      </c>
      <c r="O141" s="111">
        <f t="shared" si="41"/>
        <v>3.4506882334772069</v>
      </c>
      <c r="P141" s="111">
        <f t="shared" si="41"/>
        <v>3.6309624354553991</v>
      </c>
      <c r="Q141" s="111">
        <f t="shared" si="41"/>
        <v>3.7863953187731973</v>
      </c>
      <c r="R141" s="111">
        <f t="shared" ref="R141:V141" si="42">IF(R122=0,"",R122/R103)</f>
        <v>3.9416567208190267</v>
      </c>
      <c r="S141" s="111">
        <f t="shared" si="42"/>
        <v>4.0790629980361599</v>
      </c>
      <c r="T141" s="111">
        <f t="shared" si="42"/>
        <v>4.2319984662021781</v>
      </c>
      <c r="U141" s="111">
        <f t="shared" si="42"/>
        <v>4.3857238462318042</v>
      </c>
      <c r="V141" s="111">
        <f t="shared" si="42"/>
        <v>4.5068790025095122</v>
      </c>
      <c r="W141" s="111">
        <f t="shared" ref="W141" si="43">IF(W122=0,"",W122/W103)</f>
        <v>4.5831927430275767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0.63974067343969254</v>
      </c>
      <c r="C142" s="124">
        <f t="shared" si="44"/>
        <v>0.64314083647292708</v>
      </c>
      <c r="D142" s="124">
        <f t="shared" si="44"/>
        <v>0.64664183401051722</v>
      </c>
      <c r="E142" s="124">
        <f t="shared" si="44"/>
        <v>0.6494058993118742</v>
      </c>
      <c r="F142" s="124">
        <f t="shared" si="44"/>
        <v>0.65040348657663516</v>
      </c>
      <c r="G142" s="124">
        <f t="shared" si="44"/>
        <v>0.65409781794624666</v>
      </c>
      <c r="H142" s="124">
        <f t="shared" si="44"/>
        <v>0.6590848748825362</v>
      </c>
      <c r="I142" s="124">
        <f t="shared" si="44"/>
        <v>0.66336123169317884</v>
      </c>
      <c r="J142" s="124">
        <f t="shared" si="44"/>
        <v>0.66614833030690079</v>
      </c>
      <c r="K142" s="124">
        <f t="shared" si="44"/>
        <v>0.67161646786652685</v>
      </c>
      <c r="L142" s="124">
        <f t="shared" si="44"/>
        <v>0.67547592543902613</v>
      </c>
      <c r="M142" s="124">
        <f t="shared" si="44"/>
        <v>0.68000284228745889</v>
      </c>
      <c r="N142" s="124">
        <f t="shared" si="44"/>
        <v>0.68558188674294518</v>
      </c>
      <c r="O142" s="124">
        <f t="shared" si="44"/>
        <v>0.69559461529004774</v>
      </c>
      <c r="P142" s="124">
        <f t="shared" si="44"/>
        <v>0.70344689908624947</v>
      </c>
      <c r="Q142" s="124">
        <f t="shared" si="44"/>
        <v>0.711418394180376</v>
      </c>
      <c r="R142" s="124">
        <f t="shared" ref="R142:V142" si="45">IF(R123=0,"",R123/R104)</f>
        <v>0.7181997179958316</v>
      </c>
      <c r="S142" s="124">
        <f t="shared" si="45"/>
        <v>0.72922391038521894</v>
      </c>
      <c r="T142" s="124">
        <f t="shared" si="45"/>
        <v>0.74193097366922467</v>
      </c>
      <c r="U142" s="124">
        <f t="shared" si="45"/>
        <v>0.75297413121971313</v>
      </c>
      <c r="V142" s="124">
        <f t="shared" si="45"/>
        <v>0.76594882528386132</v>
      </c>
      <c r="W142" s="124">
        <f t="shared" ref="W142" si="46">IF(W123=0,"",W123/W104)</f>
        <v>0.77364201757720841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0.57590824855109124</v>
      </c>
      <c r="C143" s="111">
        <f t="shared" si="47"/>
        <v>0.57883590443393051</v>
      </c>
      <c r="D143" s="111">
        <f t="shared" si="47"/>
        <v>0.582482072455769</v>
      </c>
      <c r="E143" s="111">
        <f t="shared" si="47"/>
        <v>0.58784218306298808</v>
      </c>
      <c r="F143" s="111">
        <f t="shared" si="47"/>
        <v>0.59541063202891176</v>
      </c>
      <c r="G143" s="111">
        <f t="shared" si="47"/>
        <v>0.59930449264483432</v>
      </c>
      <c r="H143" s="111">
        <f t="shared" si="47"/>
        <v>0.60155471427117402</v>
      </c>
      <c r="I143" s="111">
        <f t="shared" si="47"/>
        <v>0.60253674422422532</v>
      </c>
      <c r="J143" s="111">
        <f t="shared" si="47"/>
        <v>0.60307964171535189</v>
      </c>
      <c r="K143" s="111">
        <f t="shared" si="47"/>
        <v>0.60456523471646628</v>
      </c>
      <c r="L143" s="111">
        <f t="shared" si="47"/>
        <v>0.60703872691658967</v>
      </c>
      <c r="M143" s="111">
        <f t="shared" si="47"/>
        <v>0.61270395802130051</v>
      </c>
      <c r="N143" s="111">
        <f t="shared" si="47"/>
        <v>0.62287183814162528</v>
      </c>
      <c r="O143" s="111">
        <f t="shared" si="47"/>
        <v>0.63567348713809146</v>
      </c>
      <c r="P143" s="111">
        <f t="shared" si="47"/>
        <v>0.6471355093272777</v>
      </c>
      <c r="Q143" s="111">
        <f t="shared" si="47"/>
        <v>0.65702136076146678</v>
      </c>
      <c r="R143" s="111">
        <f t="shared" ref="R143:V143" si="48">IF(R124=0,"",R124/R105)</f>
        <v>0.67091409229263177</v>
      </c>
      <c r="S143" s="111">
        <f t="shared" si="48"/>
        <v>0.68986460892445345</v>
      </c>
      <c r="T143" s="111">
        <f t="shared" si="48"/>
        <v>0.71385418435186432</v>
      </c>
      <c r="U143" s="111">
        <f t="shared" si="48"/>
        <v>0.73977842615204681</v>
      </c>
      <c r="V143" s="111">
        <f t="shared" si="48"/>
        <v>0.76290335985495628</v>
      </c>
      <c r="W143" s="111">
        <f t="shared" ref="W143" si="49">IF(W124=0,"",W124/W105)</f>
        <v>0.7770894595656479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>
        <f t="shared" si="50"/>
        <v>0.78264188189233197</v>
      </c>
      <c r="H144" s="111">
        <f t="shared" si="50"/>
        <v>0.78018409157441782</v>
      </c>
      <c r="I144" s="111">
        <f t="shared" si="50"/>
        <v>0.77082190290189989</v>
      </c>
      <c r="J144" s="111">
        <f t="shared" si="50"/>
        <v>0.79031653540582048</v>
      </c>
      <c r="K144" s="111">
        <f t="shared" si="50"/>
        <v>0.79176167766006189</v>
      </c>
      <c r="L144" s="111">
        <f t="shared" si="50"/>
        <v>0.79229692222508796</v>
      </c>
      <c r="M144" s="111">
        <f t="shared" si="50"/>
        <v>0.80024266007841638</v>
      </c>
      <c r="N144" s="111">
        <f t="shared" si="50"/>
        <v>0.79914404159465036</v>
      </c>
      <c r="O144" s="111">
        <f t="shared" si="50"/>
        <v>0.83256165070087873</v>
      </c>
      <c r="P144" s="111">
        <f t="shared" si="50"/>
        <v>0.84722331563886621</v>
      </c>
      <c r="Q144" s="111">
        <f t="shared" si="50"/>
        <v>0.83739828630257751</v>
      </c>
      <c r="R144" s="111">
        <f t="shared" ref="R144:V144" si="51">IF(R125=0,"",R125/R106)</f>
        <v>0.82845556222108141</v>
      </c>
      <c r="S144" s="111">
        <f t="shared" si="51"/>
        <v>0.83578044135811402</v>
      </c>
      <c r="T144" s="111">
        <f t="shared" si="51"/>
        <v>0.86246236679392208</v>
      </c>
      <c r="U144" s="111">
        <f t="shared" si="51"/>
        <v>0.86623737430264669</v>
      </c>
      <c r="V144" s="111">
        <f t="shared" si="51"/>
        <v>0.89342021127296578</v>
      </c>
      <c r="W144" s="111">
        <f t="shared" ref="W144" si="52">IF(W125=0,"",W125/W106)</f>
        <v>0.89686294563447766</v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>
        <f t="shared" si="53"/>
        <v>0.60342336257069407</v>
      </c>
      <c r="H145" s="112">
        <f t="shared" si="53"/>
        <v>0.60342336257069407</v>
      </c>
      <c r="I145" s="112">
        <f t="shared" si="53"/>
        <v>0.60342336257069407</v>
      </c>
      <c r="J145" s="112">
        <f t="shared" si="53"/>
        <v>0.60342336257069407</v>
      </c>
      <c r="K145" s="112">
        <f t="shared" si="53"/>
        <v>0.6115898026779687</v>
      </c>
      <c r="L145" s="112">
        <f t="shared" si="53"/>
        <v>0.61380559587287764</v>
      </c>
      <c r="M145" s="112">
        <f t="shared" si="53"/>
        <v>0.61916518323999914</v>
      </c>
      <c r="N145" s="112">
        <f t="shared" si="53"/>
        <v>0.62245656305082564</v>
      </c>
      <c r="O145" s="112">
        <f t="shared" si="53"/>
        <v>0.63566540747690736</v>
      </c>
      <c r="P145" s="112">
        <f t="shared" si="53"/>
        <v>0.64874755068618262</v>
      </c>
      <c r="Q145" s="112">
        <f t="shared" si="53"/>
        <v>0.64874755068618273</v>
      </c>
      <c r="R145" s="112">
        <f t="shared" ref="R145:V145" si="54">IF(R126=0,"",R126/R107)</f>
        <v>0.67584740432932577</v>
      </c>
      <c r="S145" s="112">
        <f t="shared" si="54"/>
        <v>0.69778726521865841</v>
      </c>
      <c r="T145" s="112">
        <f t="shared" si="54"/>
        <v>0.7283126965288812</v>
      </c>
      <c r="U145" s="112">
        <f t="shared" si="54"/>
        <v>0.73788967649849613</v>
      </c>
      <c r="V145" s="112">
        <f t="shared" si="54"/>
        <v>0.76090355184958292</v>
      </c>
      <c r="W145" s="112">
        <f t="shared" ref="W145" si="55">IF(W126=0,"",W126/W107)</f>
        <v>0.77938849765940021</v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0.64520688177251617</v>
      </c>
      <c r="C147" s="112">
        <f t="shared" si="59"/>
        <v>0.64820469001840453</v>
      </c>
      <c r="D147" s="112">
        <f t="shared" si="59"/>
        <v>0.6516913559472336</v>
      </c>
      <c r="E147" s="112">
        <f t="shared" si="59"/>
        <v>0.65480325478303036</v>
      </c>
      <c r="F147" s="112">
        <f t="shared" si="59"/>
        <v>0.65977899368988013</v>
      </c>
      <c r="G147" s="112">
        <f t="shared" si="59"/>
        <v>0.66590421117430065</v>
      </c>
      <c r="H147" s="112">
        <f t="shared" si="59"/>
        <v>0.67092955451323333</v>
      </c>
      <c r="I147" s="112">
        <f t="shared" si="59"/>
        <v>0.67307170530378646</v>
      </c>
      <c r="J147" s="112">
        <f t="shared" si="59"/>
        <v>0.67378056917139439</v>
      </c>
      <c r="K147" s="112">
        <f t="shared" si="59"/>
        <v>0.67486506604160745</v>
      </c>
      <c r="L147" s="112">
        <f t="shared" si="59"/>
        <v>0.67630797652212327</v>
      </c>
      <c r="M147" s="112">
        <f t="shared" si="59"/>
        <v>0.67825455650650635</v>
      </c>
      <c r="N147" s="112">
        <f t="shared" si="59"/>
        <v>0.68177672213928342</v>
      </c>
      <c r="O147" s="112">
        <f t="shared" si="59"/>
        <v>0.68689292006535374</v>
      </c>
      <c r="P147" s="112">
        <f t="shared" si="59"/>
        <v>0.6922537158485389</v>
      </c>
      <c r="Q147" s="112">
        <f t="shared" si="59"/>
        <v>0.69794835738161132</v>
      </c>
      <c r="R147" s="112">
        <f t="shared" ref="R147:V147" si="60">IF(R128=0,"",R128/R109)</f>
        <v>0.70552538235289719</v>
      </c>
      <c r="S147" s="112">
        <f t="shared" si="60"/>
        <v>0.71436482731712991</v>
      </c>
      <c r="T147" s="112">
        <f t="shared" si="60"/>
        <v>0.72489036020989706</v>
      </c>
      <c r="U147" s="112">
        <f t="shared" si="60"/>
        <v>0.73550939006156357</v>
      </c>
      <c r="V147" s="112">
        <f t="shared" si="60"/>
        <v>0.74651525771811866</v>
      </c>
      <c r="W147" s="112">
        <f t="shared" ref="W147" si="61">IF(W128=0,"",W128/W109)</f>
        <v>0.75458200968238665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0.80754175166291586</v>
      </c>
      <c r="C148" s="113">
        <f t="shared" si="62"/>
        <v>0.82085312831210022</v>
      </c>
      <c r="D148" s="113">
        <f t="shared" si="62"/>
        <v>0.81953431844351121</v>
      </c>
      <c r="E148" s="113">
        <f t="shared" si="62"/>
        <v>0.8192239921097596</v>
      </c>
      <c r="F148" s="113">
        <f t="shared" si="62"/>
        <v>0.82894553145895333</v>
      </c>
      <c r="G148" s="113">
        <f t="shared" si="62"/>
        <v>0.82710054538767919</v>
      </c>
      <c r="H148" s="113">
        <f t="shared" si="62"/>
        <v>0.82688523211371567</v>
      </c>
      <c r="I148" s="113">
        <f t="shared" si="62"/>
        <v>0.82059951497435968</v>
      </c>
      <c r="J148" s="113">
        <f t="shared" si="62"/>
        <v>0.83743936380834361</v>
      </c>
      <c r="K148" s="113">
        <f t="shared" si="62"/>
        <v>0.83538867174692488</v>
      </c>
      <c r="L148" s="113">
        <f t="shared" si="62"/>
        <v>0.8352693136417767</v>
      </c>
      <c r="M148" s="113">
        <f t="shared" si="62"/>
        <v>0.83975191148500805</v>
      </c>
      <c r="N148" s="113">
        <f t="shared" si="62"/>
        <v>0.83766517905115079</v>
      </c>
      <c r="O148" s="113">
        <f t="shared" si="62"/>
        <v>0.86184567436940229</v>
      </c>
      <c r="P148" s="113">
        <f t="shared" si="62"/>
        <v>0.8714853203914017</v>
      </c>
      <c r="Q148" s="113">
        <f t="shared" si="62"/>
        <v>0.86766826907003292</v>
      </c>
      <c r="R148" s="113">
        <f t="shared" ref="R148:V148" si="63">IF(R129=0,"",R129/R110)</f>
        <v>0.85070955473361753</v>
      </c>
      <c r="S148" s="113">
        <f t="shared" si="63"/>
        <v>0.85126628306643382</v>
      </c>
      <c r="T148" s="113">
        <f t="shared" si="63"/>
        <v>0.86279906112900873</v>
      </c>
      <c r="U148" s="113">
        <f t="shared" si="63"/>
        <v>0.86481410877935561</v>
      </c>
      <c r="V148" s="113">
        <f t="shared" si="63"/>
        <v>0.8839557633706131</v>
      </c>
      <c r="W148" s="113">
        <f t="shared" ref="W148" si="64">IF(W129=0,"",W129/W110)</f>
        <v>0.88173196070245474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0.64520688177251617</v>
      </c>
      <c r="C149" s="111">
        <f t="shared" si="65"/>
        <v>0.65982512244251812</v>
      </c>
      <c r="D149" s="111">
        <f t="shared" si="65"/>
        <v>0.66287832269597813</v>
      </c>
      <c r="E149" s="111">
        <f t="shared" si="65"/>
        <v>0.66621383262352196</v>
      </c>
      <c r="F149" s="111">
        <f t="shared" si="65"/>
        <v>0.66734492221702046</v>
      </c>
      <c r="G149" s="111">
        <f t="shared" si="65"/>
        <v>0.66907919210536149</v>
      </c>
      <c r="H149" s="111">
        <f t="shared" si="65"/>
        <v>0.67195116782611874</v>
      </c>
      <c r="I149" s="111">
        <f t="shared" si="65"/>
        <v>0.67431129106781384</v>
      </c>
      <c r="J149" s="111">
        <f t="shared" si="65"/>
        <v>0.67544065821747645</v>
      </c>
      <c r="K149" s="111">
        <f t="shared" si="65"/>
        <v>0.67786755647756558</v>
      </c>
      <c r="L149" s="111">
        <f t="shared" si="65"/>
        <v>0.67883587204482676</v>
      </c>
      <c r="M149" s="111">
        <f t="shared" si="65"/>
        <v>0.68021470658054317</v>
      </c>
      <c r="N149" s="111">
        <f t="shared" si="65"/>
        <v>0.68149130787590173</v>
      </c>
      <c r="O149" s="111">
        <f t="shared" si="65"/>
        <v>0.68662031600101492</v>
      </c>
      <c r="P149" s="111">
        <f t="shared" si="65"/>
        <v>0.69326261795213573</v>
      </c>
      <c r="Q149" s="111">
        <f t="shared" si="65"/>
        <v>0.70202908375404915</v>
      </c>
      <c r="R149" s="111">
        <f t="shared" ref="R149:V149" si="66">IF(R130=0,"",R130/R111)</f>
        <v>0.71107001228228472</v>
      </c>
      <c r="S149" s="111">
        <f t="shared" si="66"/>
        <v>0.72214322881680637</v>
      </c>
      <c r="T149" s="111">
        <f t="shared" si="66"/>
        <v>0.72924449007594083</v>
      </c>
      <c r="U149" s="111">
        <f t="shared" si="66"/>
        <v>0.73570546250080815</v>
      </c>
      <c r="V149" s="111">
        <f t="shared" si="66"/>
        <v>0.74335872120875235</v>
      </c>
      <c r="W149" s="111">
        <f t="shared" ref="W149" si="67">IF(W130=0,"",W130/W111)</f>
        <v>0.75206417594972685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0.74716966693568176</v>
      </c>
      <c r="C151" s="124">
        <f t="shared" si="71"/>
        <v>0.74900604860132181</v>
      </c>
      <c r="D151" s="124">
        <f t="shared" si="71"/>
        <v>0.75072778225944992</v>
      </c>
      <c r="E151" s="124">
        <f t="shared" si="71"/>
        <v>0.75245332127103548</v>
      </c>
      <c r="F151" s="124">
        <f t="shared" si="71"/>
        <v>0.75560372574368817</v>
      </c>
      <c r="G151" s="124">
        <f t="shared" si="71"/>
        <v>0.75937446972130607</v>
      </c>
      <c r="H151" s="124">
        <f t="shared" si="71"/>
        <v>0.76077583638018997</v>
      </c>
      <c r="I151" s="124">
        <f t="shared" si="71"/>
        <v>0.76134255732701273</v>
      </c>
      <c r="J151" s="124">
        <f t="shared" si="71"/>
        <v>0.76191405434358817</v>
      </c>
      <c r="K151" s="124">
        <f t="shared" si="71"/>
        <v>0.76189181267461592</v>
      </c>
      <c r="L151" s="124">
        <f t="shared" si="71"/>
        <v>0.76339753703591873</v>
      </c>
      <c r="M151" s="124">
        <f t="shared" si="71"/>
        <v>0.76394521559218476</v>
      </c>
      <c r="N151" s="124">
        <f t="shared" si="71"/>
        <v>0.76658975876347846</v>
      </c>
      <c r="O151" s="124">
        <f t="shared" si="71"/>
        <v>0.76980691234230714</v>
      </c>
      <c r="P151" s="124">
        <f t="shared" si="71"/>
        <v>0.77136743461830493</v>
      </c>
      <c r="Q151" s="124">
        <f t="shared" si="71"/>
        <v>0.77589139088107095</v>
      </c>
      <c r="R151" s="124">
        <f t="shared" ref="R151:V151" si="72">IF(R132=0,"",R132/R113)</f>
        <v>0.77947421809212158</v>
      </c>
      <c r="S151" s="124">
        <f t="shared" si="72"/>
        <v>0.78656547208763983</v>
      </c>
      <c r="T151" s="124">
        <f t="shared" si="72"/>
        <v>0.79578582812602883</v>
      </c>
      <c r="U151" s="124">
        <f t="shared" si="72"/>
        <v>0.80536650341033267</v>
      </c>
      <c r="V151" s="124">
        <f t="shared" si="72"/>
        <v>0.82060546919831678</v>
      </c>
      <c r="W151" s="124">
        <f t="shared" ref="W151" si="73">IF(W132=0,"",W132/W113)</f>
        <v>0.83076400240978265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0.60782016510697878</v>
      </c>
      <c r="C152" s="111">
        <f t="shared" si="74"/>
        <v>0.60888310679004942</v>
      </c>
      <c r="D152" s="111">
        <f t="shared" si="74"/>
        <v>0.61008434373330134</v>
      </c>
      <c r="E152" s="111">
        <f t="shared" si="74"/>
        <v>0.61105328388513436</v>
      </c>
      <c r="F152" s="111">
        <f t="shared" si="74"/>
        <v>0.61246274120421484</v>
      </c>
      <c r="G152" s="111">
        <f t="shared" si="74"/>
        <v>0.6136740296187253</v>
      </c>
      <c r="H152" s="111">
        <f t="shared" si="74"/>
        <v>0.61446323576799622</v>
      </c>
      <c r="I152" s="111">
        <f t="shared" si="74"/>
        <v>0.61474921101002711</v>
      </c>
      <c r="J152" s="111">
        <f t="shared" si="74"/>
        <v>0.6148231211269003</v>
      </c>
      <c r="K152" s="111">
        <f t="shared" si="74"/>
        <v>0.6149444136209633</v>
      </c>
      <c r="L152" s="111">
        <f t="shared" si="74"/>
        <v>0.61505883221365054</v>
      </c>
      <c r="M152" s="111">
        <f t="shared" si="74"/>
        <v>0.61517938500114655</v>
      </c>
      <c r="N152" s="111">
        <f t="shared" si="74"/>
        <v>0.61530365007550913</v>
      </c>
      <c r="O152" s="111">
        <f t="shared" si="74"/>
        <v>0.6154119116730824</v>
      </c>
      <c r="P152" s="111">
        <f t="shared" si="74"/>
        <v>0.61547381664260858</v>
      </c>
      <c r="Q152" s="111">
        <f t="shared" si="74"/>
        <v>0.61551007249564538</v>
      </c>
      <c r="R152" s="111">
        <f t="shared" ref="R152:V152" si="75">IF(R133=0,"",R133/R114)</f>
        <v>0.6156106556922093</v>
      </c>
      <c r="S152" s="111">
        <f t="shared" si="75"/>
        <v>0.61583978366135328</v>
      </c>
      <c r="T152" s="111">
        <f t="shared" si="75"/>
        <v>0.61618977017399568</v>
      </c>
      <c r="U152" s="111">
        <f t="shared" si="75"/>
        <v>0.6166548714523391</v>
      </c>
      <c r="V152" s="111">
        <f t="shared" si="75"/>
        <v>0.6171982549405256</v>
      </c>
      <c r="W152" s="111">
        <f t="shared" ref="W152" si="76">IF(W133=0,"",W133/W114)</f>
        <v>0.61784698423455764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0.75383693184338896</v>
      </c>
      <c r="C153" s="45">
        <f t="shared" si="77"/>
        <v>0.75579825831979974</v>
      </c>
      <c r="D153" s="45">
        <f t="shared" si="77"/>
        <v>0.75811728092384156</v>
      </c>
      <c r="E153" s="45">
        <f t="shared" si="77"/>
        <v>0.76044345366351351</v>
      </c>
      <c r="F153" s="45">
        <f t="shared" si="77"/>
        <v>0.76436505350571604</v>
      </c>
      <c r="G153" s="45">
        <f t="shared" si="77"/>
        <v>0.76865792724389015</v>
      </c>
      <c r="H153" s="45">
        <f t="shared" si="77"/>
        <v>0.7720720024895884</v>
      </c>
      <c r="I153" s="45">
        <f t="shared" si="77"/>
        <v>0.77367313390727843</v>
      </c>
      <c r="J153" s="45">
        <f t="shared" si="77"/>
        <v>0.77438896043237093</v>
      </c>
      <c r="K153" s="45">
        <f t="shared" si="77"/>
        <v>0.77561639129070459</v>
      </c>
      <c r="L153" s="45">
        <f t="shared" si="77"/>
        <v>0.77704602932292444</v>
      </c>
      <c r="M153" s="45">
        <f t="shared" si="77"/>
        <v>0.77885085463984416</v>
      </c>
      <c r="N153" s="45">
        <f t="shared" si="77"/>
        <v>0.78148971498594411</v>
      </c>
      <c r="O153" s="45">
        <f t="shared" si="77"/>
        <v>0.78486687864922144</v>
      </c>
      <c r="P153" s="45">
        <f t="shared" si="77"/>
        <v>0.78801756230192277</v>
      </c>
      <c r="Q153" s="45">
        <f t="shared" si="77"/>
        <v>0.79150779376834501</v>
      </c>
      <c r="R153" s="45">
        <f t="shared" ref="R153:V153" si="78">IF(R134=0,"",R134/R115)</f>
        <v>0.79681707106208421</v>
      </c>
      <c r="S153" s="45">
        <f t="shared" si="78"/>
        <v>0.80445612868121474</v>
      </c>
      <c r="T153" s="45">
        <f t="shared" si="78"/>
        <v>0.8143505829444535</v>
      </c>
      <c r="U153" s="45">
        <f t="shared" si="78"/>
        <v>0.82564461297201519</v>
      </c>
      <c r="V153" s="45">
        <f t="shared" si="78"/>
        <v>0.83906804196912022</v>
      </c>
      <c r="W153" s="45">
        <f t="shared" ref="W153" si="79">IF(W134=0,"",W134/W115)</f>
        <v>0.85021940427376363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228.01811790377894</v>
      </c>
      <c r="C155" s="117">
        <f t="shared" si="80"/>
        <v>228.85440367988744</v>
      </c>
      <c r="D155" s="117">
        <f t="shared" si="80"/>
        <v>271.3821090260912</v>
      </c>
      <c r="E155" s="117">
        <f t="shared" si="80"/>
        <v>165.51978280066055</v>
      </c>
      <c r="F155" s="117">
        <f t="shared" si="80"/>
        <v>172.64613583706966</v>
      </c>
      <c r="G155" s="117">
        <f t="shared" si="80"/>
        <v>269.92741830434738</v>
      </c>
      <c r="H155" s="117">
        <f t="shared" si="80"/>
        <v>271.13797084164207</v>
      </c>
      <c r="I155" s="117">
        <f t="shared" si="80"/>
        <v>254.02745050043353</v>
      </c>
      <c r="J155" s="117">
        <f t="shared" si="80"/>
        <v>271.02979002520385</v>
      </c>
      <c r="K155" s="117">
        <f t="shared" si="80"/>
        <v>276.59488960463835</v>
      </c>
      <c r="L155" s="117">
        <f t="shared" si="80"/>
        <v>324.76491973614503</v>
      </c>
      <c r="M155" s="117">
        <f t="shared" si="80"/>
        <v>256.29162999116744</v>
      </c>
      <c r="N155" s="117">
        <f t="shared" si="80"/>
        <v>269.49416723642827</v>
      </c>
      <c r="O155" s="117">
        <f t="shared" si="80"/>
        <v>298.31083536150089</v>
      </c>
      <c r="P155" s="117">
        <f t="shared" si="80"/>
        <v>246.34827933801185</v>
      </c>
      <c r="Q155" s="117">
        <f t="shared" si="80"/>
        <v>259.8113356333285</v>
      </c>
      <c r="R155" s="117">
        <f t="shared" ref="R155:V155" si="81">R156+R159+R161+R170</f>
        <v>284.13520058982357</v>
      </c>
      <c r="S155" s="117">
        <f t="shared" si="81"/>
        <v>298.72568659312446</v>
      </c>
      <c r="T155" s="117">
        <f t="shared" si="81"/>
        <v>300.58989413223986</v>
      </c>
      <c r="U155" s="117">
        <f t="shared" si="81"/>
        <v>284.76465015557659</v>
      </c>
      <c r="V155" s="117">
        <f t="shared" si="81"/>
        <v>333.64658339548384</v>
      </c>
      <c r="W155" s="117">
        <f t="shared" ref="W155" si="82">W156+W159+W161+W170</f>
        <v>366.28404513899585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226.13976310177819</v>
      </c>
      <c r="C156" s="122">
        <f t="shared" si="83"/>
        <v>227.05209161918677</v>
      </c>
      <c r="D156" s="122">
        <f t="shared" si="83"/>
        <v>269.53180782962193</v>
      </c>
      <c r="E156" s="122">
        <f t="shared" si="83"/>
        <v>163.41309223734004</v>
      </c>
      <c r="F156" s="122">
        <f t="shared" si="83"/>
        <v>168.8579663122695</v>
      </c>
      <c r="G156" s="122">
        <f t="shared" si="83"/>
        <v>264.4255963941639</v>
      </c>
      <c r="H156" s="122">
        <f t="shared" si="83"/>
        <v>264.60763655125407</v>
      </c>
      <c r="I156" s="122">
        <f t="shared" si="83"/>
        <v>247.4571092147776</v>
      </c>
      <c r="J156" s="122">
        <f t="shared" si="83"/>
        <v>265.21662357136063</v>
      </c>
      <c r="K156" s="122">
        <f t="shared" si="83"/>
        <v>270.46118809512183</v>
      </c>
      <c r="L156" s="122">
        <f t="shared" si="83"/>
        <v>319.01437836066981</v>
      </c>
      <c r="M156" s="122">
        <f t="shared" si="83"/>
        <v>250.80110362627661</v>
      </c>
      <c r="N156" s="122">
        <f t="shared" si="83"/>
        <v>264.38492827778413</v>
      </c>
      <c r="O156" s="122">
        <f t="shared" si="83"/>
        <v>293.4705663604953</v>
      </c>
      <c r="P156" s="122">
        <f t="shared" si="83"/>
        <v>240.94895888012138</v>
      </c>
      <c r="Q156" s="122">
        <f t="shared" si="83"/>
        <v>254.84736133829148</v>
      </c>
      <c r="R156" s="122">
        <f t="shared" ref="R156:V156" si="84">SUM(R157:R158)</f>
        <v>278.64965048000016</v>
      </c>
      <c r="S156" s="122">
        <f t="shared" si="84"/>
        <v>293.45283475999997</v>
      </c>
      <c r="T156" s="122">
        <f t="shared" si="84"/>
        <v>295.48462952000006</v>
      </c>
      <c r="U156" s="122">
        <f t="shared" si="84"/>
        <v>279.52032952000047</v>
      </c>
      <c r="V156" s="122">
        <f t="shared" si="84"/>
        <v>328.60771252000006</v>
      </c>
      <c r="W156" s="122">
        <f t="shared" ref="W156" si="85">SUM(W157:W158)</f>
        <v>361.14022999999997</v>
      </c>
      <c r="DA156" s="130" t="s">
        <v>2096</v>
      </c>
    </row>
    <row r="157" spans="1:105" ht="12" customHeight="1" x14ac:dyDescent="0.25">
      <c r="A157" s="97" t="s">
        <v>74</v>
      </c>
      <c r="B157" s="98">
        <v>226.13976310177819</v>
      </c>
      <c r="C157" s="98">
        <v>227.05209161918677</v>
      </c>
      <c r="D157" s="98">
        <v>269.53180782962193</v>
      </c>
      <c r="E157" s="98">
        <v>163.41309223734004</v>
      </c>
      <c r="F157" s="98">
        <v>168.8579663122695</v>
      </c>
      <c r="G157" s="98">
        <v>264.4255963941639</v>
      </c>
      <c r="H157" s="98">
        <v>264.60763655125407</v>
      </c>
      <c r="I157" s="98">
        <v>247.4571092147776</v>
      </c>
      <c r="J157" s="98">
        <v>265.21662357136063</v>
      </c>
      <c r="K157" s="98">
        <v>270.46118809512183</v>
      </c>
      <c r="L157" s="98">
        <v>319.01437836066981</v>
      </c>
      <c r="M157" s="98">
        <v>250.80110362627661</v>
      </c>
      <c r="N157" s="98">
        <v>264.38492827778413</v>
      </c>
      <c r="O157" s="98">
        <v>293.4705663604953</v>
      </c>
      <c r="P157" s="98">
        <v>240.94895888012138</v>
      </c>
      <c r="Q157" s="98">
        <v>254.84736133829148</v>
      </c>
      <c r="R157" s="98">
        <v>278.64965048000016</v>
      </c>
      <c r="S157" s="98">
        <v>293.45283475999997</v>
      </c>
      <c r="T157" s="98">
        <v>295.48462952000006</v>
      </c>
      <c r="U157" s="98">
        <v>279.52032952000047</v>
      </c>
      <c r="V157" s="98">
        <v>328.60771252000006</v>
      </c>
      <c r="W157" s="98">
        <v>361.14022999999997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1.7299978497787918</v>
      </c>
      <c r="C161" s="122">
        <v>1.6563462454880271</v>
      </c>
      <c r="D161" s="122">
        <v>1.6978942356860163</v>
      </c>
      <c r="E161" s="122">
        <v>1.9370155696046334</v>
      </c>
      <c r="F161" s="122">
        <v>3.5865088858893603</v>
      </c>
      <c r="G161" s="122">
        <v>5.239139646643455</v>
      </c>
      <c r="H161" s="122">
        <v>6.1853029851124699</v>
      </c>
      <c r="I161" s="122">
        <v>6.1813264124961123</v>
      </c>
      <c r="J161" s="122">
        <v>5.469214398319691</v>
      </c>
      <c r="K161" s="122">
        <v>5.7309414810291797</v>
      </c>
      <c r="L161" s="122">
        <v>5.3467713011608105</v>
      </c>
      <c r="M161" s="122">
        <v>5.0724679658225114</v>
      </c>
      <c r="N161" s="122">
        <v>4.6771835136861135</v>
      </c>
      <c r="O161" s="122">
        <v>4.4068668861638383</v>
      </c>
      <c r="P161" s="122">
        <v>4.908208080119536</v>
      </c>
      <c r="Q161" s="122">
        <v>4.4873306485309392</v>
      </c>
      <c r="R161" s="122">
        <v>4.9477431033190307</v>
      </c>
      <c r="S161" s="122">
        <v>4.719264574286302</v>
      </c>
      <c r="T161" s="122">
        <v>4.5369151730156139</v>
      </c>
      <c r="U161" s="122">
        <v>4.6425767721033528</v>
      </c>
      <c r="V161" s="122">
        <v>4.4662611673544887</v>
      </c>
      <c r="W161" s="122">
        <v>4.5487014808033024</v>
      </c>
      <c r="DA161" s="130" t="s">
        <v>2101</v>
      </c>
    </row>
    <row r="162" spans="1:105" ht="12" customHeight="1" x14ac:dyDescent="0.25">
      <c r="A162" s="97" t="s">
        <v>141</v>
      </c>
      <c r="B162" s="98">
        <v>1.7299978497787918</v>
      </c>
      <c r="C162" s="98">
        <v>1.6563462454880271</v>
      </c>
      <c r="D162" s="98">
        <v>1.6978942356860163</v>
      </c>
      <c r="E162" s="98">
        <v>1.9370155696046334</v>
      </c>
      <c r="F162" s="98">
        <v>3.5865088858893603</v>
      </c>
      <c r="G162" s="98">
        <v>5.2389290725562327</v>
      </c>
      <c r="H162" s="98">
        <v>6.185073583049717</v>
      </c>
      <c r="I162" s="98">
        <v>6.1810824952771517</v>
      </c>
      <c r="J162" s="98">
        <v>5.4690101756482852</v>
      </c>
      <c r="K162" s="98">
        <v>5.7302735280053296</v>
      </c>
      <c r="L162" s="98">
        <v>5.34588599784409</v>
      </c>
      <c r="M162" s="98">
        <v>5.0711988540665534</v>
      </c>
      <c r="N162" s="98">
        <v>4.6760997754063354</v>
      </c>
      <c r="O162" s="98">
        <v>4.405603822593144</v>
      </c>
      <c r="P162" s="98">
        <v>4.9065671682796674</v>
      </c>
      <c r="Q162" s="98">
        <v>4.4857013862309278</v>
      </c>
      <c r="R162" s="98">
        <v>4.9456752611046104</v>
      </c>
      <c r="S162" s="98">
        <v>4.7170043204021512</v>
      </c>
      <c r="T162" s="98">
        <v>4.5349437201826515</v>
      </c>
      <c r="U162" s="98">
        <v>4.6401180737713021</v>
      </c>
      <c r="V162" s="98">
        <v>4.4643238928128346</v>
      </c>
      <c r="W162" s="98">
        <v>4.5466099034334686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2.1057408722246446E-4</v>
      </c>
      <c r="H163" s="98">
        <v>2.2940206275277753E-4</v>
      </c>
      <c r="I163" s="98">
        <v>2.4391721896043015E-4</v>
      </c>
      <c r="J163" s="98">
        <v>2.0422267140597953E-4</v>
      </c>
      <c r="K163" s="98">
        <v>6.6795302385004682E-4</v>
      </c>
      <c r="L163" s="98">
        <v>8.8530331672042088E-4</v>
      </c>
      <c r="M163" s="98">
        <v>1.2691117559578363E-3</v>
      </c>
      <c r="N163" s="98">
        <v>1.083738279777733E-3</v>
      </c>
      <c r="O163" s="98">
        <v>1.263063570694472E-3</v>
      </c>
      <c r="P163" s="98">
        <v>1.6409118398688985E-3</v>
      </c>
      <c r="Q163" s="98">
        <v>1.6292623000113385E-3</v>
      </c>
      <c r="R163" s="98">
        <v>2.0678422144206573E-3</v>
      </c>
      <c r="S163" s="98">
        <v>2.2602538841505239E-3</v>
      </c>
      <c r="T163" s="98">
        <v>1.971452832962654E-3</v>
      </c>
      <c r="U163" s="98">
        <v>2.4586983320511267E-3</v>
      </c>
      <c r="V163" s="98">
        <v>1.9372745416537283E-3</v>
      </c>
      <c r="W163" s="98">
        <v>2.0915773698339255E-3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2.1057408722246446E-4</v>
      </c>
      <c r="H164" s="101">
        <v>2.2940206275277753E-4</v>
      </c>
      <c r="I164" s="101">
        <v>2.4391721896043015E-4</v>
      </c>
      <c r="J164" s="101">
        <v>2.0422267140597953E-4</v>
      </c>
      <c r="K164" s="101">
        <v>6.6795302385004682E-4</v>
      </c>
      <c r="L164" s="101">
        <v>8.8530331672042088E-4</v>
      </c>
      <c r="M164" s="101">
        <v>1.2691117559578363E-3</v>
      </c>
      <c r="N164" s="101">
        <v>1.083738279777733E-3</v>
      </c>
      <c r="O164" s="101">
        <v>1.263063570694472E-3</v>
      </c>
      <c r="P164" s="101">
        <v>1.6409118398688985E-3</v>
      </c>
      <c r="Q164" s="101">
        <v>1.6292623000113385E-3</v>
      </c>
      <c r="R164" s="101">
        <v>2.0678422144206573E-3</v>
      </c>
      <c r="S164" s="101">
        <v>2.2602538841505239E-3</v>
      </c>
      <c r="T164" s="101">
        <v>1.971452832962654E-3</v>
      </c>
      <c r="U164" s="101">
        <v>2.4586983320511267E-3</v>
      </c>
      <c r="V164" s="101">
        <v>1.9372745416537283E-3</v>
      </c>
      <c r="W164" s="101">
        <v>2.0915773698339255E-3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0.14835695222196188</v>
      </c>
      <c r="C170" s="122">
        <v>0.14596581521262184</v>
      </c>
      <c r="D170" s="122">
        <v>0.15240696078326865</v>
      </c>
      <c r="E170" s="122">
        <v>0.16967499371588513</v>
      </c>
      <c r="F170" s="122">
        <v>0.20166063891080352</v>
      </c>
      <c r="G170" s="122">
        <v>0.262682263540024</v>
      </c>
      <c r="H170" s="122">
        <v>0.34503130527555015</v>
      </c>
      <c r="I170" s="122">
        <v>0.38901487315982364</v>
      </c>
      <c r="J170" s="122">
        <v>0.34395205552353958</v>
      </c>
      <c r="K170" s="122">
        <v>0.4027600284873743</v>
      </c>
      <c r="L170" s="122">
        <v>0.40377007431444356</v>
      </c>
      <c r="M170" s="122">
        <v>0.4180583990682879</v>
      </c>
      <c r="N170" s="122">
        <v>0.43205544495802639</v>
      </c>
      <c r="O170" s="122">
        <v>0.43340211484175861</v>
      </c>
      <c r="P170" s="122">
        <v>0.4911123777709081</v>
      </c>
      <c r="Q170" s="122">
        <v>0.47664364650606517</v>
      </c>
      <c r="R170" s="122">
        <v>0.53780700650435376</v>
      </c>
      <c r="S170" s="122">
        <v>0.55358725883822424</v>
      </c>
      <c r="T170" s="122">
        <v>0.56834943922424519</v>
      </c>
      <c r="U170" s="122">
        <v>0.60174386347280917</v>
      </c>
      <c r="V170" s="122">
        <v>0.5726097081292989</v>
      </c>
      <c r="W170" s="122">
        <v>0.59511365819259743</v>
      </c>
      <c r="DA170" s="130" t="s">
        <v>2110</v>
      </c>
    </row>
    <row r="171" spans="1:105" ht="12" customHeight="1" x14ac:dyDescent="0.25">
      <c r="A171" s="97" t="s">
        <v>50</v>
      </c>
      <c r="B171" s="98">
        <v>0.14835695222196188</v>
      </c>
      <c r="C171" s="98">
        <v>0.14596581521262184</v>
      </c>
      <c r="D171" s="98">
        <v>0.15240696078326865</v>
      </c>
      <c r="E171" s="98">
        <v>0.16967499371588513</v>
      </c>
      <c r="F171" s="98">
        <v>0.20166063891080352</v>
      </c>
      <c r="G171" s="98">
        <v>0.262682263540024</v>
      </c>
      <c r="H171" s="98">
        <v>0.34503130527555015</v>
      </c>
      <c r="I171" s="98">
        <v>0.38901487315982364</v>
      </c>
      <c r="J171" s="98">
        <v>0.34395205552353958</v>
      </c>
      <c r="K171" s="98">
        <v>0.4027600284873743</v>
      </c>
      <c r="L171" s="98">
        <v>0.40377007431444356</v>
      </c>
      <c r="M171" s="98">
        <v>0.4180583990682879</v>
      </c>
      <c r="N171" s="98">
        <v>0.43205544495802639</v>
      </c>
      <c r="O171" s="98">
        <v>0.43340211484175861</v>
      </c>
      <c r="P171" s="98">
        <v>0.4911123777709081</v>
      </c>
      <c r="Q171" s="98">
        <v>0.47664364650606517</v>
      </c>
      <c r="R171" s="98">
        <v>0.53780700650435376</v>
      </c>
      <c r="S171" s="98">
        <v>0.55358725883822424</v>
      </c>
      <c r="T171" s="98">
        <v>0.56834943922424519</v>
      </c>
      <c r="U171" s="98">
        <v>0.60174386347280917</v>
      </c>
      <c r="V171" s="98">
        <v>0.5726097081292989</v>
      </c>
      <c r="W171" s="98">
        <v>0.59511365819259743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24004.838685848972</v>
      </c>
      <c r="C174" s="117">
        <f t="shared" si="87"/>
        <v>24424.299259187537</v>
      </c>
      <c r="D174" s="117">
        <f t="shared" si="87"/>
        <v>28925.867022284776</v>
      </c>
      <c r="E174" s="117">
        <f t="shared" si="87"/>
        <v>19123.964035065765</v>
      </c>
      <c r="F174" s="117">
        <f t="shared" si="87"/>
        <v>18237.524751554742</v>
      </c>
      <c r="G174" s="117">
        <f t="shared" si="87"/>
        <v>23017.778408562328</v>
      </c>
      <c r="H174" s="117">
        <f t="shared" si="87"/>
        <v>20728.920915055809</v>
      </c>
      <c r="I174" s="117">
        <f t="shared" si="87"/>
        <v>18563.082585336659</v>
      </c>
      <c r="J174" s="117">
        <f t="shared" si="87"/>
        <v>19481.063217947387</v>
      </c>
      <c r="K174" s="117">
        <f t="shared" si="87"/>
        <v>19385.485438345044</v>
      </c>
      <c r="L174" s="117">
        <f t="shared" si="87"/>
        <v>21925.093269093093</v>
      </c>
      <c r="M174" s="117">
        <f t="shared" si="87"/>
        <v>17471.748219566736</v>
      </c>
      <c r="N174" s="117">
        <f t="shared" si="87"/>
        <v>18308.195889126862</v>
      </c>
      <c r="O174" s="117">
        <f t="shared" si="87"/>
        <v>19898.01432801058</v>
      </c>
      <c r="P174" s="117">
        <f t="shared" si="87"/>
        <v>16453.618859731163</v>
      </c>
      <c r="Q174" s="117">
        <f t="shared" si="87"/>
        <v>17012.430924131328</v>
      </c>
      <c r="R174" s="117">
        <f t="shared" ref="R174:V174" si="88">R175+R178+R180+R189</f>
        <v>17681.681516108241</v>
      </c>
      <c r="S174" s="117">
        <f t="shared" si="88"/>
        <v>17772.588513776122</v>
      </c>
      <c r="T174" s="117">
        <f t="shared" si="88"/>
        <v>17090.271816108954</v>
      </c>
      <c r="U174" s="117">
        <f t="shared" si="88"/>
        <v>15673.005493668521</v>
      </c>
      <c r="V174" s="117">
        <f t="shared" si="88"/>
        <v>16689.167291074114</v>
      </c>
      <c r="W174" s="117">
        <f t="shared" ref="W174" si="89">W175+W178+W180+W189</f>
        <v>17486.031685028982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21744.28835275834</v>
      </c>
      <c r="C175" s="122">
        <f t="shared" si="90"/>
        <v>22266.2290482346</v>
      </c>
      <c r="D175" s="122">
        <f t="shared" si="90"/>
        <v>26766.946914637992</v>
      </c>
      <c r="E175" s="122">
        <f t="shared" si="90"/>
        <v>16923.338539664637</v>
      </c>
      <c r="F175" s="122">
        <f t="shared" si="90"/>
        <v>15945.525044243152</v>
      </c>
      <c r="G175" s="122">
        <f t="shared" si="90"/>
        <v>20641.907760451744</v>
      </c>
      <c r="H175" s="122">
        <f t="shared" si="90"/>
        <v>18264.718062334778</v>
      </c>
      <c r="I175" s="122">
        <f t="shared" si="90"/>
        <v>16082.911235274543</v>
      </c>
      <c r="J175" s="122">
        <f t="shared" si="90"/>
        <v>17157.296437822202</v>
      </c>
      <c r="K175" s="122">
        <f t="shared" si="90"/>
        <v>16953.224877483644</v>
      </c>
      <c r="L175" s="122">
        <f t="shared" si="90"/>
        <v>19535.331017523033</v>
      </c>
      <c r="M175" s="122">
        <f t="shared" si="90"/>
        <v>15142.71945221906</v>
      </c>
      <c r="N175" s="122">
        <f t="shared" si="90"/>
        <v>15890.734852521251</v>
      </c>
      <c r="O175" s="122">
        <f t="shared" si="90"/>
        <v>17505.837778944806</v>
      </c>
      <c r="P175" s="122">
        <f t="shared" si="90"/>
        <v>13994.162048004706</v>
      </c>
      <c r="Q175" s="122">
        <f t="shared" si="90"/>
        <v>14593.875503582918</v>
      </c>
      <c r="R175" s="122">
        <f t="shared" ref="R175:V175" si="91">SUM(R176:R177)</f>
        <v>15236.727516213668</v>
      </c>
      <c r="S175" s="122">
        <f t="shared" si="91"/>
        <v>15362.045037398977</v>
      </c>
      <c r="T175" s="122">
        <f t="shared" si="91"/>
        <v>14710.791897588091</v>
      </c>
      <c r="U175" s="122">
        <f t="shared" si="91"/>
        <v>13311.801577309303</v>
      </c>
      <c r="V175" s="122">
        <f t="shared" si="91"/>
        <v>14471.505231258736</v>
      </c>
      <c r="W175" s="122">
        <f t="shared" ref="W175" si="92">SUM(W176:W177)</f>
        <v>15272.116488136749</v>
      </c>
      <c r="DA175" s="130" t="s">
        <v>2264</v>
      </c>
    </row>
    <row r="176" spans="1:105" ht="12" customHeight="1" x14ac:dyDescent="0.25">
      <c r="A176" s="97" t="s">
        <v>74</v>
      </c>
      <c r="B176" s="98">
        <v>21493.840788882739</v>
      </c>
      <c r="C176" s="98">
        <v>22013.544048195261</v>
      </c>
      <c r="D176" s="98">
        <v>26467.877324337642</v>
      </c>
      <c r="E176" s="98">
        <v>16736.254229681759</v>
      </c>
      <c r="F176" s="98">
        <v>15765.174657464775</v>
      </c>
      <c r="G176" s="98">
        <v>20404.74675590406</v>
      </c>
      <c r="H176" s="98">
        <v>18054.952448247768</v>
      </c>
      <c r="I176" s="98">
        <v>15897.837175477867</v>
      </c>
      <c r="J176" s="98">
        <v>16957.375197235775</v>
      </c>
      <c r="K176" s="98">
        <v>16755.133338403451</v>
      </c>
      <c r="L176" s="98">
        <v>19306.834397795799</v>
      </c>
      <c r="M176" s="98">
        <v>14965.198382992641</v>
      </c>
      <c r="N176" s="98">
        <v>15702.734311318316</v>
      </c>
      <c r="O176" s="98">
        <v>17296.746327951823</v>
      </c>
      <c r="P176" s="98">
        <v>13826.700824229487</v>
      </c>
      <c r="Q176" s="98">
        <v>14418.631050425267</v>
      </c>
      <c r="R176" s="98">
        <v>15050.942796884572</v>
      </c>
      <c r="S176" s="98">
        <v>15171.621438227816</v>
      </c>
      <c r="T176" s="98">
        <v>14524.414966340872</v>
      </c>
      <c r="U176" s="98">
        <v>13139.065666272792</v>
      </c>
      <c r="V176" s="98">
        <v>14281.116793141196</v>
      </c>
      <c r="W176" s="98">
        <v>15064.677591209826</v>
      </c>
      <c r="DA176" s="63" t="s">
        <v>2265</v>
      </c>
    </row>
    <row r="177" spans="1:105" ht="12" customHeight="1" x14ac:dyDescent="0.25">
      <c r="A177" s="97" t="s">
        <v>53</v>
      </c>
      <c r="B177" s="98">
        <v>250.44756387559971</v>
      </c>
      <c r="C177" s="98">
        <v>252.68500003934057</v>
      </c>
      <c r="D177" s="98">
        <v>299.06959030035176</v>
      </c>
      <c r="E177" s="98">
        <v>187.08430998287781</v>
      </c>
      <c r="F177" s="98">
        <v>180.35038677837605</v>
      </c>
      <c r="G177" s="98">
        <v>237.16100454768596</v>
      </c>
      <c r="H177" s="98">
        <v>209.76561408701016</v>
      </c>
      <c r="I177" s="98">
        <v>185.07405979667564</v>
      </c>
      <c r="J177" s="98">
        <v>199.92124058642688</v>
      </c>
      <c r="K177" s="98">
        <v>198.09153908019266</v>
      </c>
      <c r="L177" s="98">
        <v>228.49661972723368</v>
      </c>
      <c r="M177" s="98">
        <v>177.52106922641838</v>
      </c>
      <c r="N177" s="98">
        <v>188.00054120293436</v>
      </c>
      <c r="O177" s="98">
        <v>209.09145099298092</v>
      </c>
      <c r="P177" s="98">
        <v>167.461223775219</v>
      </c>
      <c r="Q177" s="98">
        <v>175.24445315765041</v>
      </c>
      <c r="R177" s="98">
        <v>185.7847193290971</v>
      </c>
      <c r="S177" s="98">
        <v>190.42359917116102</v>
      </c>
      <c r="T177" s="98">
        <v>186.37693124721872</v>
      </c>
      <c r="U177" s="98">
        <v>172.73591103651137</v>
      </c>
      <c r="V177" s="98">
        <v>190.38843811753944</v>
      </c>
      <c r="W177" s="98">
        <v>207.4388969269242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1.9927648151798534</v>
      </c>
      <c r="C178" s="122">
        <f t="shared" si="93"/>
        <v>2.5017445275210157</v>
      </c>
      <c r="D178" s="122">
        <f t="shared" si="93"/>
        <v>2.9764178889762247</v>
      </c>
      <c r="E178" s="122">
        <f t="shared" si="93"/>
        <v>8.0790467104855637</v>
      </c>
      <c r="F178" s="122">
        <f t="shared" si="93"/>
        <v>3.3050497176040206</v>
      </c>
      <c r="G178" s="122">
        <f t="shared" si="93"/>
        <v>4.4098334912270962</v>
      </c>
      <c r="H178" s="122">
        <f t="shared" si="93"/>
        <v>12.374529013109228</v>
      </c>
      <c r="I178" s="122">
        <f t="shared" si="93"/>
        <v>6.6388961289752606</v>
      </c>
      <c r="J178" s="122">
        <f t="shared" si="93"/>
        <v>8.4843704628444545</v>
      </c>
      <c r="K178" s="122">
        <f t="shared" si="93"/>
        <v>10.023042465963767</v>
      </c>
      <c r="L178" s="122">
        <f t="shared" si="93"/>
        <v>13.99221381324792</v>
      </c>
      <c r="M178" s="122">
        <f t="shared" si="93"/>
        <v>11.090546303157051</v>
      </c>
      <c r="N178" s="122">
        <f t="shared" si="93"/>
        <v>10.84883675757413</v>
      </c>
      <c r="O178" s="122">
        <f t="shared" si="93"/>
        <v>10.399781035556456</v>
      </c>
      <c r="P178" s="122">
        <f t="shared" si="93"/>
        <v>7.6095888712293069</v>
      </c>
      <c r="Q178" s="122">
        <f t="shared" si="93"/>
        <v>10.886414791070763</v>
      </c>
      <c r="R178" s="122">
        <f t="shared" si="93"/>
        <v>9.6085482910942819</v>
      </c>
      <c r="S178" s="122">
        <f t="shared" si="93"/>
        <v>9.6028152561713362</v>
      </c>
      <c r="T178" s="122">
        <f t="shared" si="93"/>
        <v>10.016004693257129</v>
      </c>
      <c r="U178" s="122">
        <f t="shared" si="93"/>
        <v>10.729417188140587</v>
      </c>
      <c r="V178" s="122">
        <f t="shared" si="93"/>
        <v>17.287914459818445</v>
      </c>
      <c r="W178" s="122">
        <f t="shared" si="93"/>
        <v>17.870925224292211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1.9927648151798534</v>
      </c>
      <c r="C179" s="98">
        <f>RES_hhdet_fech!C29</f>
        <v>2.5017445275210157</v>
      </c>
      <c r="D179" s="98">
        <f>RES_hhdet_fech!D29</f>
        <v>2.9764178889762247</v>
      </c>
      <c r="E179" s="98">
        <f>RES_hhdet_fech!E29</f>
        <v>8.0790467104855637</v>
      </c>
      <c r="F179" s="98">
        <f>RES_hhdet_fech!F29</f>
        <v>3.3050497176040206</v>
      </c>
      <c r="G179" s="98">
        <f>RES_hhdet_fech!G29</f>
        <v>4.4098334912270962</v>
      </c>
      <c r="H179" s="98">
        <f>RES_hhdet_fech!H29</f>
        <v>12.374529013109228</v>
      </c>
      <c r="I179" s="98">
        <f>RES_hhdet_fech!I29</f>
        <v>6.6388961289752606</v>
      </c>
      <c r="J179" s="98">
        <f>RES_hhdet_fech!J29</f>
        <v>8.4843704628444545</v>
      </c>
      <c r="K179" s="98">
        <f>RES_hhdet_fech!K29</f>
        <v>10.023042465963767</v>
      </c>
      <c r="L179" s="98">
        <f>RES_hhdet_fech!L29</f>
        <v>13.99221381324792</v>
      </c>
      <c r="M179" s="98">
        <f>RES_hhdet_fech!M29</f>
        <v>11.090546303157051</v>
      </c>
      <c r="N179" s="98">
        <f>RES_hhdet_fech!N29</f>
        <v>10.84883675757413</v>
      </c>
      <c r="O179" s="98">
        <f>RES_hhdet_fech!O29</f>
        <v>10.399781035556456</v>
      </c>
      <c r="P179" s="98">
        <f>RES_hhdet_fech!P29</f>
        <v>7.6095888712293069</v>
      </c>
      <c r="Q179" s="98">
        <f>RES_hhdet_fech!Q29</f>
        <v>10.886414791070763</v>
      </c>
      <c r="R179" s="98">
        <f>RES_hhdet_fech!R29</f>
        <v>9.6085482910942819</v>
      </c>
      <c r="S179" s="98">
        <f>RES_hhdet_fech!S29</f>
        <v>9.6028152561713362</v>
      </c>
      <c r="T179" s="98">
        <f>RES_hhdet_fech!T29</f>
        <v>10.016004693257129</v>
      </c>
      <c r="U179" s="98">
        <f>RES_hhdet_fech!U29</f>
        <v>10.729417188140587</v>
      </c>
      <c r="V179" s="98">
        <f>RES_hhdet_fech!V29</f>
        <v>17.287914459818445</v>
      </c>
      <c r="W179" s="98">
        <f>RES_hhdet_fech!W29</f>
        <v>17.870925224292211</v>
      </c>
      <c r="DA179" s="63" t="s">
        <v>2268</v>
      </c>
    </row>
    <row r="180" spans="1:105" ht="12" customHeight="1" x14ac:dyDescent="0.25">
      <c r="A180" s="121" t="s">
        <v>55</v>
      </c>
      <c r="B180" s="122">
        <v>1949.74141140078</v>
      </c>
      <c r="C180" s="122">
        <v>1849.462977195556</v>
      </c>
      <c r="D180" s="122">
        <v>1856.1259865914924</v>
      </c>
      <c r="E180" s="122">
        <v>1867.6407689717198</v>
      </c>
      <c r="F180" s="122">
        <v>1962.2625807295997</v>
      </c>
      <c r="G180" s="122">
        <v>2033.0569683898668</v>
      </c>
      <c r="H180" s="122">
        <v>2123.3537353489501</v>
      </c>
      <c r="I180" s="122">
        <v>2151.4180041456725</v>
      </c>
      <c r="J180" s="122">
        <v>2033.9897283539617</v>
      </c>
      <c r="K180" s="122">
        <v>2130.1382832185386</v>
      </c>
      <c r="L180" s="122">
        <v>2085.7480306659186</v>
      </c>
      <c r="M180" s="122">
        <v>2044.0253941374667</v>
      </c>
      <c r="N180" s="122">
        <v>2120.400302059868</v>
      </c>
      <c r="O180" s="122">
        <v>2094.3539817759643</v>
      </c>
      <c r="P180" s="122">
        <v>2159.79800654069</v>
      </c>
      <c r="Q180" s="122">
        <v>2103.7458876848641</v>
      </c>
      <c r="R180" s="122">
        <v>2131.8272883655441</v>
      </c>
      <c r="S180" s="122">
        <v>2099.2007071310845</v>
      </c>
      <c r="T180" s="122">
        <v>2071.2638402043808</v>
      </c>
      <c r="U180" s="122">
        <v>2058.9599349307859</v>
      </c>
      <c r="V180" s="122">
        <v>1901.3205198138808</v>
      </c>
      <c r="W180" s="122">
        <v>1899.5418369020799</v>
      </c>
      <c r="DA180" s="130" t="s">
        <v>2269</v>
      </c>
    </row>
    <row r="181" spans="1:105" ht="12" customHeight="1" x14ac:dyDescent="0.25">
      <c r="A181" s="97" t="s">
        <v>141</v>
      </c>
      <c r="B181" s="98">
        <v>2135.6612338572099</v>
      </c>
      <c r="C181" s="98">
        <v>2052.2206822485214</v>
      </c>
      <c r="D181" s="98">
        <v>2051.1640944650781</v>
      </c>
      <c r="E181" s="98">
        <v>2009.6860586476594</v>
      </c>
      <c r="F181" s="98">
        <v>2137.3318233548166</v>
      </c>
      <c r="G181" s="98">
        <v>2204.0067882124631</v>
      </c>
      <c r="H181" s="98">
        <v>2356.5716434557658</v>
      </c>
      <c r="I181" s="98">
        <v>2369.4060665113461</v>
      </c>
      <c r="J181" s="98">
        <v>2219.9710708749853</v>
      </c>
      <c r="K181" s="98">
        <v>2404.7393210772721</v>
      </c>
      <c r="L181" s="98">
        <v>2367.8006883741527</v>
      </c>
      <c r="M181" s="98">
        <v>2327.8777720978833</v>
      </c>
      <c r="N181" s="98">
        <v>2313.1867846037962</v>
      </c>
      <c r="O181" s="98">
        <v>2264.3638506123243</v>
      </c>
      <c r="P181" s="98">
        <v>2421.7523204919812</v>
      </c>
      <c r="Q181" s="98">
        <v>2197.2716759953214</v>
      </c>
      <c r="R181" s="98">
        <v>2369.3296274626045</v>
      </c>
      <c r="S181" s="98">
        <v>2235.9339408366218</v>
      </c>
      <c r="T181" s="98">
        <v>2091.0918970731091</v>
      </c>
      <c r="U181" s="98">
        <v>2089.4692249960035</v>
      </c>
      <c r="V181" s="98">
        <v>1895.1564998781796</v>
      </c>
      <c r="W181" s="98">
        <v>1921.0107515667016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1691.3143263494235</v>
      </c>
      <c r="H182" s="98">
        <v>1821.9374587291836</v>
      </c>
      <c r="I182" s="98">
        <v>1858.0808899969963</v>
      </c>
      <c r="J182" s="98">
        <v>1700.3371163565439</v>
      </c>
      <c r="K182" s="98">
        <v>1828.1960767939036</v>
      </c>
      <c r="L182" s="98">
        <v>1811.6040568924491</v>
      </c>
      <c r="M182" s="98">
        <v>1775.2137630328134</v>
      </c>
      <c r="N182" s="98">
        <v>1793.5139330729785</v>
      </c>
      <c r="O182" s="98">
        <v>1728.3861746838272</v>
      </c>
      <c r="P182" s="98">
        <v>1845.3262512603624</v>
      </c>
      <c r="Q182" s="98">
        <v>1721.5152799148082</v>
      </c>
      <c r="R182" s="98">
        <v>1911.2429230940559</v>
      </c>
      <c r="S182" s="98">
        <v>1831.1049832115521</v>
      </c>
      <c r="T182" s="98">
        <v>1714.3611951514176</v>
      </c>
      <c r="U182" s="98">
        <v>1767.4269863078996</v>
      </c>
      <c r="V182" s="98">
        <v>1594.3230861606735</v>
      </c>
      <c r="W182" s="98">
        <v>1641.2481769957858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926.98576872012848</v>
      </c>
      <c r="H183" s="101">
        <v>1009.8699716181436</v>
      </c>
      <c r="I183" s="101">
        <v>1073.7683525287468</v>
      </c>
      <c r="J183" s="101">
        <v>899.02567091908566</v>
      </c>
      <c r="K183" s="101">
        <v>980.15058967254618</v>
      </c>
      <c r="L183" s="101">
        <v>974.31690957961428</v>
      </c>
      <c r="M183" s="101">
        <v>931.14380169472031</v>
      </c>
      <c r="N183" s="101">
        <v>954.16295102811489</v>
      </c>
      <c r="O183" s="101">
        <v>794.31965555710997</v>
      </c>
      <c r="P183" s="101">
        <v>802.62166650471443</v>
      </c>
      <c r="Q183" s="101">
        <v>796.92350962187118</v>
      </c>
      <c r="R183" s="101">
        <v>1011.446760198713</v>
      </c>
      <c r="S183" s="101">
        <v>995.00523162111438</v>
      </c>
      <c r="T183" s="101">
        <v>867.86970987966799</v>
      </c>
      <c r="U183" s="101">
        <v>901.97009892114454</v>
      </c>
      <c r="V183" s="101">
        <v>710.68649910992553</v>
      </c>
      <c r="W183" s="101">
        <v>767.29227924294366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764.32855762929501</v>
      </c>
      <c r="H184" s="104">
        <v>812.0674871110399</v>
      </c>
      <c r="I184" s="104">
        <v>784.31253746824973</v>
      </c>
      <c r="J184" s="104">
        <v>801.31144543745825</v>
      </c>
      <c r="K184" s="104">
        <v>848.04548712135738</v>
      </c>
      <c r="L184" s="104">
        <v>837.28714731283469</v>
      </c>
      <c r="M184" s="104">
        <v>844.06996133809309</v>
      </c>
      <c r="N184" s="104">
        <v>839.35098204486326</v>
      </c>
      <c r="O184" s="104">
        <v>934.06651912671737</v>
      </c>
      <c r="P184" s="104">
        <v>1042.7045847556478</v>
      </c>
      <c r="Q184" s="104">
        <v>924.59177029293699</v>
      </c>
      <c r="R184" s="104">
        <v>899.79616289534249</v>
      </c>
      <c r="S184" s="104">
        <v>836.0997515904379</v>
      </c>
      <c r="T184" s="104">
        <v>846.49148527174998</v>
      </c>
      <c r="U184" s="104">
        <v>865.45688738675506</v>
      </c>
      <c r="V184" s="104">
        <v>883.63658705074795</v>
      </c>
      <c r="W184" s="104">
        <v>873.95589775284213</v>
      </c>
      <c r="DA184" s="132" t="s">
        <v>2273</v>
      </c>
    </row>
    <row r="185" spans="1:105" ht="12" customHeight="1" x14ac:dyDescent="0.25">
      <c r="A185" s="106" t="s">
        <v>122</v>
      </c>
      <c r="B185" s="101">
        <v>1935.4706306810656</v>
      </c>
      <c r="C185" s="101">
        <v>1835.2194109737209</v>
      </c>
      <c r="D185" s="101">
        <v>1842.4879111215184</v>
      </c>
      <c r="E185" s="101">
        <v>1857.5076614233176</v>
      </c>
      <c r="F185" s="101">
        <v>1935.406357923333</v>
      </c>
      <c r="G185" s="101">
        <v>2000.0183986078036</v>
      </c>
      <c r="H185" s="101">
        <v>2079.970242184072</v>
      </c>
      <c r="I185" s="101">
        <v>2120.2927768175423</v>
      </c>
      <c r="J185" s="101">
        <v>2015.4685180232932</v>
      </c>
      <c r="K185" s="101">
        <v>2114.0875834954613</v>
      </c>
      <c r="L185" s="101">
        <v>2076.6651234837955</v>
      </c>
      <c r="M185" s="101">
        <v>2041.4124605190177</v>
      </c>
      <c r="N185" s="101">
        <v>2134.9379486612756</v>
      </c>
      <c r="O185" s="101">
        <v>2124.227364165813</v>
      </c>
      <c r="P185" s="101">
        <v>2185.6577471776764</v>
      </c>
      <c r="Q185" s="101">
        <v>2154.3277707979532</v>
      </c>
      <c r="R185" s="101">
        <v>2159.7599474867652</v>
      </c>
      <c r="S185" s="101">
        <v>2141.1272671712345</v>
      </c>
      <c r="T185" s="101">
        <v>2127.32266688861</v>
      </c>
      <c r="U185" s="101">
        <v>2108.5528167943153</v>
      </c>
      <c r="V185" s="101">
        <v>1952.2967925423791</v>
      </c>
      <c r="W185" s="101">
        <v>1944.0936427869253</v>
      </c>
      <c r="DA185" s="131" t="s">
        <v>2274</v>
      </c>
    </row>
    <row r="186" spans="1:105" ht="12" customHeight="1" x14ac:dyDescent="0.25">
      <c r="A186" s="107" t="s">
        <v>121</v>
      </c>
      <c r="B186" s="104">
        <v>1546.3955489762484</v>
      </c>
      <c r="C186" s="104">
        <v>1449.2678813558962</v>
      </c>
      <c r="D186" s="104">
        <v>1465.184805145662</v>
      </c>
      <c r="E186" s="104">
        <v>1484.9162116539746</v>
      </c>
      <c r="F186" s="104">
        <v>1540.7905057270225</v>
      </c>
      <c r="G186" s="104">
        <v>1610.8741305520166</v>
      </c>
      <c r="H186" s="104">
        <v>1687.6638831422931</v>
      </c>
      <c r="I186" s="104">
        <v>1737.6471511715554</v>
      </c>
      <c r="J186" s="104">
        <v>1620.7005239729899</v>
      </c>
      <c r="K186" s="104">
        <v>1706.2371814447445</v>
      </c>
      <c r="L186" s="104">
        <v>1680.1024813980709</v>
      </c>
      <c r="M186" s="104">
        <v>1647.7604396675601</v>
      </c>
      <c r="N186" s="104">
        <v>1736.6666890226938</v>
      </c>
      <c r="O186" s="104">
        <v>1692.66400077145</v>
      </c>
      <c r="P186" s="104">
        <v>1735.853822119582</v>
      </c>
      <c r="Q186" s="104">
        <v>1732.6345659093895</v>
      </c>
      <c r="R186" s="104">
        <v>1790.1683611512215</v>
      </c>
      <c r="S186" s="104">
        <v>1795.4617852973372</v>
      </c>
      <c r="T186" s="104">
        <v>1786.734055640869</v>
      </c>
      <c r="U186" s="104">
        <v>1793.4390578515417</v>
      </c>
      <c r="V186" s="104">
        <v>1649.4016509123328</v>
      </c>
      <c r="W186" s="104">
        <v>1664.0291548862911</v>
      </c>
      <c r="DA186" s="132" t="s">
        <v>2275</v>
      </c>
    </row>
    <row r="187" spans="1:105" ht="12" customHeight="1" x14ac:dyDescent="0.25">
      <c r="A187" s="108" t="s">
        <v>53</v>
      </c>
      <c r="B187" s="98">
        <v>838.84540962659923</v>
      </c>
      <c r="C187" s="98">
        <v>763.23039798489276</v>
      </c>
      <c r="D187" s="98">
        <v>784.33275659212154</v>
      </c>
      <c r="E187" s="98">
        <v>804.21914096737794</v>
      </c>
      <c r="F187" s="98">
        <v>792.28942737549187</v>
      </c>
      <c r="G187" s="98">
        <v>841.64927673637669</v>
      </c>
      <c r="H187" s="98">
        <v>890.59771822441678</v>
      </c>
      <c r="I187" s="98">
        <v>957.15550823257911</v>
      </c>
      <c r="J187" s="98">
        <v>811.75327385812045</v>
      </c>
      <c r="K187" s="98">
        <v>871.89593721516007</v>
      </c>
      <c r="L187" s="98">
        <v>861.75388476600892</v>
      </c>
      <c r="M187" s="98">
        <v>825.71170788957636</v>
      </c>
      <c r="N187" s="98">
        <v>885.12961492582053</v>
      </c>
      <c r="O187" s="98">
        <v>746.21574239166864</v>
      </c>
      <c r="P187" s="98">
        <v>727.27587458592905</v>
      </c>
      <c r="Q187" s="98">
        <v>769.47956553795848</v>
      </c>
      <c r="R187" s="98">
        <v>924.98197867631723</v>
      </c>
      <c r="S187" s="98">
        <v>961.09122625406155</v>
      </c>
      <c r="T187" s="98">
        <v>905.39834264299122</v>
      </c>
      <c r="U187" s="98">
        <v>917.33888895193161</v>
      </c>
      <c r="V187" s="98">
        <v>745.80190831678431</v>
      </c>
      <c r="W187" s="98">
        <v>793.75970066531488</v>
      </c>
      <c r="DA187" s="63" t="s">
        <v>2276</v>
      </c>
    </row>
    <row r="188" spans="1:105" ht="12" customHeight="1" x14ac:dyDescent="0.25">
      <c r="A188" s="108" t="s">
        <v>52</v>
      </c>
      <c r="B188" s="98">
        <v>707.55013934964893</v>
      </c>
      <c r="C188" s="98">
        <v>686.03748337100342</v>
      </c>
      <c r="D188" s="98">
        <v>680.85204855354039</v>
      </c>
      <c r="E188" s="98">
        <v>680.69707068659659</v>
      </c>
      <c r="F188" s="98">
        <v>748.50107835153074</v>
      </c>
      <c r="G188" s="98">
        <v>769.22485381563979</v>
      </c>
      <c r="H188" s="98">
        <v>797.06616491787634</v>
      </c>
      <c r="I188" s="98">
        <v>780.49164293897627</v>
      </c>
      <c r="J188" s="98">
        <v>808.94725011486946</v>
      </c>
      <c r="K188" s="98">
        <v>834.34124422958462</v>
      </c>
      <c r="L188" s="98">
        <v>818.3485966320618</v>
      </c>
      <c r="M188" s="98">
        <v>822.04873177798356</v>
      </c>
      <c r="N188" s="98">
        <v>851.53707409687308</v>
      </c>
      <c r="O188" s="98">
        <v>946.44825837978135</v>
      </c>
      <c r="P188" s="98">
        <v>1008.5779475336528</v>
      </c>
      <c r="Q188" s="98">
        <v>963.15500037143102</v>
      </c>
      <c r="R188" s="98">
        <v>865.18638247490424</v>
      </c>
      <c r="S188" s="98">
        <v>834.37055904327576</v>
      </c>
      <c r="T188" s="98">
        <v>881.33571299787798</v>
      </c>
      <c r="U188" s="98">
        <v>876.10016889961003</v>
      </c>
      <c r="V188" s="98">
        <v>903.59974259554849</v>
      </c>
      <c r="W188" s="98">
        <v>870.26945422097606</v>
      </c>
      <c r="DA188" s="63" t="s">
        <v>2277</v>
      </c>
    </row>
    <row r="189" spans="1:105" ht="12" customHeight="1" x14ac:dyDescent="0.25">
      <c r="A189" s="121" t="s">
        <v>54</v>
      </c>
      <c r="B189" s="122">
        <v>308.81615687467354</v>
      </c>
      <c r="C189" s="122">
        <v>306.10548922986044</v>
      </c>
      <c r="D189" s="122">
        <v>299.81770316631787</v>
      </c>
      <c r="E189" s="122">
        <v>324.90567971892386</v>
      </c>
      <c r="F189" s="122">
        <v>326.43207686438524</v>
      </c>
      <c r="G189" s="122">
        <v>338.40384622948659</v>
      </c>
      <c r="H189" s="122">
        <v>328.47458835897254</v>
      </c>
      <c r="I189" s="122">
        <v>322.11444978746579</v>
      </c>
      <c r="J189" s="122">
        <v>281.29268130838051</v>
      </c>
      <c r="K189" s="122">
        <v>292.09923517689845</v>
      </c>
      <c r="L189" s="122">
        <v>290.02200709089118</v>
      </c>
      <c r="M189" s="122">
        <v>273.91282690705179</v>
      </c>
      <c r="N189" s="122">
        <v>286.21189778816864</v>
      </c>
      <c r="O189" s="122">
        <v>287.42278625425234</v>
      </c>
      <c r="P189" s="122">
        <v>292.04921631453766</v>
      </c>
      <c r="Q189" s="122">
        <v>303.92311807247484</v>
      </c>
      <c r="R189" s="122">
        <v>303.51816323793452</v>
      </c>
      <c r="S189" s="122">
        <v>301.73995398988598</v>
      </c>
      <c r="T189" s="122">
        <v>298.20007362322497</v>
      </c>
      <c r="U189" s="122">
        <v>291.51456424029072</v>
      </c>
      <c r="V189" s="122">
        <v>299.05362554167812</v>
      </c>
      <c r="W189" s="122">
        <v>296.50243476586155</v>
      </c>
      <c r="DA189" s="130" t="s">
        <v>2278</v>
      </c>
    </row>
    <row r="190" spans="1:105" ht="12" customHeight="1" x14ac:dyDescent="0.25">
      <c r="A190" s="97" t="s">
        <v>50</v>
      </c>
      <c r="B190" s="98">
        <v>380.59121483733327</v>
      </c>
      <c r="C190" s="98">
        <v>368.23398327377595</v>
      </c>
      <c r="D190" s="98">
        <v>365.62583403568823</v>
      </c>
      <c r="E190" s="98">
        <v>406.60884856585892</v>
      </c>
      <c r="F190" s="98">
        <v>403.88859589895048</v>
      </c>
      <c r="G190" s="98">
        <v>396.562250286329</v>
      </c>
      <c r="H190" s="98">
        <v>412.29400467007872</v>
      </c>
      <c r="I190" s="98">
        <v>405.52092097287732</v>
      </c>
      <c r="J190" s="98">
        <v>343.96639204275982</v>
      </c>
      <c r="K190" s="98">
        <v>369.1491869712217</v>
      </c>
      <c r="L190" s="98">
        <v>354.21880272614248</v>
      </c>
      <c r="M190" s="98">
        <v>352.62881381701555</v>
      </c>
      <c r="N190" s="98">
        <v>355.77765498273675</v>
      </c>
      <c r="O190" s="98">
        <v>352.14389654059437</v>
      </c>
      <c r="P190" s="98">
        <v>383.53145249665891</v>
      </c>
      <c r="Q190" s="98">
        <v>368.76498909130044</v>
      </c>
      <c r="R190" s="98">
        <v>394.12770452458983</v>
      </c>
      <c r="S190" s="98">
        <v>387.31606599826262</v>
      </c>
      <c r="T190" s="98">
        <v>383.62136061477878</v>
      </c>
      <c r="U190" s="98">
        <v>397.98481021351614</v>
      </c>
      <c r="V190" s="98">
        <v>382.04501353994931</v>
      </c>
      <c r="W190" s="98">
        <v>398.75182901182131</v>
      </c>
      <c r="DA190" s="63" t="s">
        <v>2279</v>
      </c>
    </row>
    <row r="191" spans="1:105" ht="12" customHeight="1" x14ac:dyDescent="0.25">
      <c r="A191" s="109" t="s">
        <v>120</v>
      </c>
      <c r="B191" s="33">
        <v>306.05458737996673</v>
      </c>
      <c r="C191" s="33">
        <v>303.622341678174</v>
      </c>
      <c r="D191" s="33">
        <v>297.00898752819876</v>
      </c>
      <c r="E191" s="33">
        <v>321.25796861281833</v>
      </c>
      <c r="F191" s="33">
        <v>322.64480062391237</v>
      </c>
      <c r="G191" s="33">
        <v>335.27095059973425</v>
      </c>
      <c r="H191" s="33">
        <v>323.39854855014977</v>
      </c>
      <c r="I191" s="33">
        <v>316.63651812731558</v>
      </c>
      <c r="J191" s="33">
        <v>277.01193723705688</v>
      </c>
      <c r="K191" s="33">
        <v>286.51384920306725</v>
      </c>
      <c r="L191" s="33">
        <v>285.26514407206844</v>
      </c>
      <c r="M191" s="33">
        <v>267.92045945102103</v>
      </c>
      <c r="N191" s="33">
        <v>280.80427360480945</v>
      </c>
      <c r="O191" s="33">
        <v>282.36079997487366</v>
      </c>
      <c r="P191" s="33">
        <v>284.79391058471487</v>
      </c>
      <c r="Q191" s="33">
        <v>298.80719353079155</v>
      </c>
      <c r="R191" s="33">
        <v>296.30843114652413</v>
      </c>
      <c r="S191" s="33">
        <v>294.91174945558669</v>
      </c>
      <c r="T191" s="33">
        <v>291.49072305529154</v>
      </c>
      <c r="U191" s="33">
        <v>283.36860399846591</v>
      </c>
      <c r="V191" s="33">
        <v>293.2711513293292</v>
      </c>
      <c r="W191" s="33">
        <v>289.71418755788312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11959.744444750475</v>
      </c>
      <c r="C193" s="117">
        <f t="shared" si="94"/>
        <v>12228.833757789471</v>
      </c>
      <c r="D193" s="117">
        <f t="shared" si="94"/>
        <v>14535.552619012966</v>
      </c>
      <c r="E193" s="117">
        <f t="shared" si="94"/>
        <v>9813.7629126931934</v>
      </c>
      <c r="F193" s="117">
        <f t="shared" si="94"/>
        <v>9574.3456834996705</v>
      </c>
      <c r="G193" s="117">
        <f t="shared" si="94"/>
        <v>12345.187473778042</v>
      </c>
      <c r="H193" s="117">
        <f t="shared" si="94"/>
        <v>11405.871621034086</v>
      </c>
      <c r="I193" s="117">
        <f t="shared" si="94"/>
        <v>10388.520996471805</v>
      </c>
      <c r="J193" s="117">
        <f t="shared" si="94"/>
        <v>10983.372794001938</v>
      </c>
      <c r="K193" s="117">
        <f t="shared" si="94"/>
        <v>11098.344433535984</v>
      </c>
      <c r="L193" s="117">
        <f t="shared" si="94"/>
        <v>12685.312659369278</v>
      </c>
      <c r="M193" s="117">
        <f t="shared" si="94"/>
        <v>10305.994559953695</v>
      </c>
      <c r="N193" s="117">
        <f t="shared" si="94"/>
        <v>10973.241892314172</v>
      </c>
      <c r="O193" s="117">
        <f t="shared" si="94"/>
        <v>12114.435952855629</v>
      </c>
      <c r="P193" s="117">
        <f t="shared" si="94"/>
        <v>10170.62523985468</v>
      </c>
      <c r="Q193" s="117">
        <f t="shared" si="94"/>
        <v>10636.550472874686</v>
      </c>
      <c r="R193" s="117">
        <f t="shared" ref="R193:V193" si="95">R194+R197+R199+R208</f>
        <v>11246.367534338724</v>
      </c>
      <c r="S193" s="117">
        <f t="shared" si="95"/>
        <v>11546.948689835319</v>
      </c>
      <c r="T193" s="117">
        <f t="shared" si="95"/>
        <v>11376.927397865602</v>
      </c>
      <c r="U193" s="117">
        <f t="shared" si="95"/>
        <v>10701.035647657387</v>
      </c>
      <c r="V193" s="117">
        <f t="shared" si="95"/>
        <v>11713.525958144905</v>
      </c>
      <c r="W193" s="117">
        <f t="shared" ref="W193" si="96">W194+W197+W199+W208</f>
        <v>12535.087527478066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10477.805647256557</v>
      </c>
      <c r="C194" s="122">
        <f t="shared" si="97"/>
        <v>10804.943070158093</v>
      </c>
      <c r="D194" s="122">
        <f t="shared" si="97"/>
        <v>13103.808075804096</v>
      </c>
      <c r="E194" s="122">
        <f t="shared" si="97"/>
        <v>8338.1842087298137</v>
      </c>
      <c r="F194" s="122">
        <f t="shared" si="97"/>
        <v>8043.5261782992147</v>
      </c>
      <c r="G194" s="122">
        <f t="shared" si="97"/>
        <v>10746.591668804547</v>
      </c>
      <c r="H194" s="122">
        <f t="shared" si="97"/>
        <v>9720.5963355697804</v>
      </c>
      <c r="I194" s="122">
        <f t="shared" si="97"/>
        <v>8696.2125683831709</v>
      </c>
      <c r="J194" s="122">
        <f t="shared" si="97"/>
        <v>9388.2407948158143</v>
      </c>
      <c r="K194" s="122">
        <f t="shared" si="97"/>
        <v>9414.1164071489002</v>
      </c>
      <c r="L194" s="122">
        <f t="shared" si="97"/>
        <v>11010.953664668692</v>
      </c>
      <c r="M194" s="122">
        <f t="shared" si="97"/>
        <v>8671.2306069253373</v>
      </c>
      <c r="N194" s="122">
        <f t="shared" si="97"/>
        <v>9264.33641898731</v>
      </c>
      <c r="O194" s="122">
        <f t="shared" si="97"/>
        <v>10400.468150947656</v>
      </c>
      <c r="P194" s="122">
        <f t="shared" si="97"/>
        <v>8398.4146433894439</v>
      </c>
      <c r="Q194" s="122">
        <f t="shared" si="97"/>
        <v>8862.8753508890513</v>
      </c>
      <c r="R194" s="122">
        <f t="shared" ref="R194:V194" si="98">SUM(R195:R196)</f>
        <v>9440.83159510322</v>
      </c>
      <c r="S194" s="122">
        <f t="shared" si="98"/>
        <v>9739.65262375159</v>
      </c>
      <c r="T194" s="122">
        <f t="shared" si="98"/>
        <v>9560.5014911420694</v>
      </c>
      <c r="U194" s="122">
        <f t="shared" si="98"/>
        <v>8868.859753323095</v>
      </c>
      <c r="V194" s="122">
        <f t="shared" si="98"/>
        <v>9933.8921601261409</v>
      </c>
      <c r="W194" s="122">
        <f t="shared" ref="W194" si="99">SUM(W195:W196)</f>
        <v>10737.292704075326</v>
      </c>
      <c r="DA194" s="130" t="s">
        <v>2432</v>
      </c>
    </row>
    <row r="195" spans="1:105" ht="12" customHeight="1" x14ac:dyDescent="0.25">
      <c r="A195" s="97" t="s">
        <v>74</v>
      </c>
      <c r="B195" s="98">
        <v>10227.358083380957</v>
      </c>
      <c r="C195" s="98">
        <v>10552.258070118753</v>
      </c>
      <c r="D195" s="98">
        <v>12804.738485503744</v>
      </c>
      <c r="E195" s="98">
        <v>8151.0998987469366</v>
      </c>
      <c r="F195" s="98">
        <v>7863.1757915208391</v>
      </c>
      <c r="G195" s="98">
        <v>10509.430664256861</v>
      </c>
      <c r="H195" s="98">
        <v>9510.830721482771</v>
      </c>
      <c r="I195" s="98">
        <v>8511.1385085864949</v>
      </c>
      <c r="J195" s="98">
        <v>9188.319554229387</v>
      </c>
      <c r="K195" s="98">
        <v>9216.0248680687073</v>
      </c>
      <c r="L195" s="98">
        <v>10782.457044941459</v>
      </c>
      <c r="M195" s="98">
        <v>8493.7095376989182</v>
      </c>
      <c r="N195" s="98">
        <v>9076.335877784375</v>
      </c>
      <c r="O195" s="98">
        <v>10191.376699954675</v>
      </c>
      <c r="P195" s="98">
        <v>8230.9534196142249</v>
      </c>
      <c r="Q195" s="98">
        <v>8687.6308977314002</v>
      </c>
      <c r="R195" s="98">
        <v>9255.0468757741237</v>
      </c>
      <c r="S195" s="98">
        <v>9549.2290245804288</v>
      </c>
      <c r="T195" s="98">
        <v>9374.1245598948499</v>
      </c>
      <c r="U195" s="98">
        <v>8696.1238422865845</v>
      </c>
      <c r="V195" s="98">
        <v>9743.5037220086015</v>
      </c>
      <c r="W195" s="98">
        <v>10529.853807148402</v>
      </c>
      <c r="DA195" s="63" t="s">
        <v>2433</v>
      </c>
    </row>
    <row r="196" spans="1:105" ht="12" customHeight="1" x14ac:dyDescent="0.25">
      <c r="A196" s="97" t="s">
        <v>53</v>
      </c>
      <c r="B196" s="98">
        <v>250.44756387559971</v>
      </c>
      <c r="C196" s="98">
        <v>252.68500003934057</v>
      </c>
      <c r="D196" s="98">
        <v>299.06959030035176</v>
      </c>
      <c r="E196" s="98">
        <v>187.08430998287781</v>
      </c>
      <c r="F196" s="98">
        <v>180.35038677837605</v>
      </c>
      <c r="G196" s="98">
        <v>237.16100454768596</v>
      </c>
      <c r="H196" s="98">
        <v>209.76561408701016</v>
      </c>
      <c r="I196" s="98">
        <v>185.07405979667564</v>
      </c>
      <c r="J196" s="98">
        <v>199.92124058642688</v>
      </c>
      <c r="K196" s="98">
        <v>198.09153908019266</v>
      </c>
      <c r="L196" s="98">
        <v>228.49661972723368</v>
      </c>
      <c r="M196" s="98">
        <v>177.52106922641838</v>
      </c>
      <c r="N196" s="98">
        <v>188.00054120293436</v>
      </c>
      <c r="O196" s="98">
        <v>209.09145099298092</v>
      </c>
      <c r="P196" s="98">
        <v>167.461223775219</v>
      </c>
      <c r="Q196" s="98">
        <v>175.24445315765041</v>
      </c>
      <c r="R196" s="98">
        <v>185.7847193290971</v>
      </c>
      <c r="S196" s="98">
        <v>190.42359917116102</v>
      </c>
      <c r="T196" s="98">
        <v>186.37693124721872</v>
      </c>
      <c r="U196" s="98">
        <v>172.73591103651137</v>
      </c>
      <c r="V196" s="98">
        <v>190.38843811753944</v>
      </c>
      <c r="W196" s="98">
        <v>207.4388969269242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3.8718488547209757</v>
      </c>
      <c r="C197" s="122">
        <f t="shared" si="100"/>
        <v>5.1506585088872425</v>
      </c>
      <c r="D197" s="122">
        <f t="shared" si="100"/>
        <v>6.4143517045952878</v>
      </c>
      <c r="E197" s="122">
        <f t="shared" si="100"/>
        <v>18.24541299345308</v>
      </c>
      <c r="F197" s="122">
        <f t="shared" si="100"/>
        <v>7.9037876340774638</v>
      </c>
      <c r="G197" s="122">
        <f t="shared" si="100"/>
        <v>11.802436907104063</v>
      </c>
      <c r="H197" s="122">
        <f t="shared" si="100"/>
        <v>35.90942478204132</v>
      </c>
      <c r="I197" s="122">
        <f t="shared" si="100"/>
        <v>19.901692018507454</v>
      </c>
      <c r="J197" s="122">
        <f t="shared" si="100"/>
        <v>25.872290508898335</v>
      </c>
      <c r="K197" s="122">
        <f t="shared" si="100"/>
        <v>31.044060774783826</v>
      </c>
      <c r="L197" s="122">
        <f t="shared" si="100"/>
        <v>44.084327554496745</v>
      </c>
      <c r="M197" s="122">
        <f t="shared" si="100"/>
        <v>35.566481702163081</v>
      </c>
      <c r="N197" s="122">
        <f t="shared" si="100"/>
        <v>35.790323909677298</v>
      </c>
      <c r="O197" s="122">
        <f t="shared" si="100"/>
        <v>35.886402050134059</v>
      </c>
      <c r="P197" s="122">
        <f t="shared" si="100"/>
        <v>27.630131340693065</v>
      </c>
      <c r="Q197" s="122">
        <f t="shared" si="100"/>
        <v>41.220270003133635</v>
      </c>
      <c r="R197" s="122">
        <f t="shared" si="100"/>
        <v>37.873598948905958</v>
      </c>
      <c r="S197" s="122">
        <f t="shared" si="100"/>
        <v>39.170488388425618</v>
      </c>
      <c r="T197" s="122">
        <f t="shared" si="100"/>
        <v>42.387716499337984</v>
      </c>
      <c r="U197" s="122">
        <f t="shared" si="100"/>
        <v>47.056260818197572</v>
      </c>
      <c r="V197" s="122">
        <f t="shared" si="100"/>
        <v>77.914538676136345</v>
      </c>
      <c r="W197" s="122">
        <f t="shared" si="100"/>
        <v>81.905894799164528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3.8718488547209757</v>
      </c>
      <c r="C198" s="98">
        <f>RES_hhdet_tesh!C29</f>
        <v>5.1506585088872425</v>
      </c>
      <c r="D198" s="98">
        <f>RES_hhdet_tesh!D29</f>
        <v>6.4143517045952878</v>
      </c>
      <c r="E198" s="98">
        <f>RES_hhdet_tesh!E29</f>
        <v>18.24541299345308</v>
      </c>
      <c r="F198" s="98">
        <f>RES_hhdet_tesh!F29</f>
        <v>7.9037876340774638</v>
      </c>
      <c r="G198" s="98">
        <f>RES_hhdet_tesh!G29</f>
        <v>11.802436907104063</v>
      </c>
      <c r="H198" s="98">
        <f>RES_hhdet_tesh!H29</f>
        <v>35.90942478204132</v>
      </c>
      <c r="I198" s="98">
        <f>RES_hhdet_tesh!I29</f>
        <v>19.901692018507454</v>
      </c>
      <c r="J198" s="98">
        <f>RES_hhdet_tesh!J29</f>
        <v>25.872290508898335</v>
      </c>
      <c r="K198" s="98">
        <f>RES_hhdet_tesh!K29</f>
        <v>31.044060774783826</v>
      </c>
      <c r="L198" s="98">
        <f>RES_hhdet_tesh!L29</f>
        <v>44.084327554496745</v>
      </c>
      <c r="M198" s="98">
        <f>RES_hhdet_tesh!M29</f>
        <v>35.566481702163081</v>
      </c>
      <c r="N198" s="98">
        <f>RES_hhdet_tesh!N29</f>
        <v>35.790323909677298</v>
      </c>
      <c r="O198" s="98">
        <f>RES_hhdet_tesh!O29</f>
        <v>35.886402050134059</v>
      </c>
      <c r="P198" s="98">
        <f>RES_hhdet_tesh!P29</f>
        <v>27.630131340693065</v>
      </c>
      <c r="Q198" s="98">
        <f>RES_hhdet_tesh!Q29</f>
        <v>41.220270003133635</v>
      </c>
      <c r="R198" s="98">
        <f>RES_hhdet_tesh!R29</f>
        <v>37.873598948905958</v>
      </c>
      <c r="S198" s="98">
        <f>RES_hhdet_tesh!S29</f>
        <v>39.170488388425618</v>
      </c>
      <c r="T198" s="98">
        <f>RES_hhdet_tesh!T29</f>
        <v>42.387716499337984</v>
      </c>
      <c r="U198" s="98">
        <f>RES_hhdet_tesh!U29</f>
        <v>47.056260818197572</v>
      </c>
      <c r="V198" s="98">
        <f>RES_hhdet_tesh!V29</f>
        <v>77.914538676136345</v>
      </c>
      <c r="W198" s="98">
        <f>RES_hhdet_tesh!W29</f>
        <v>81.905894799164528</v>
      </c>
      <c r="DA198" s="63" t="s">
        <v>2436</v>
      </c>
    </row>
    <row r="199" spans="1:105" ht="12" customHeight="1" x14ac:dyDescent="0.25">
      <c r="A199" s="121" t="s">
        <v>55</v>
      </c>
      <c r="B199" s="122">
        <v>1247.3288835627914</v>
      </c>
      <c r="C199" s="122">
        <v>1189.46516617926</v>
      </c>
      <c r="D199" s="122">
        <v>1200.2487121241033</v>
      </c>
      <c r="E199" s="122">
        <v>1212.8569331655999</v>
      </c>
      <c r="F199" s="122">
        <v>1276.2624240853977</v>
      </c>
      <c r="G199" s="122">
        <v>1329.8181267842233</v>
      </c>
      <c r="H199" s="122">
        <v>1399.4703309938286</v>
      </c>
      <c r="I199" s="122">
        <v>1427.1672971169539</v>
      </c>
      <c r="J199" s="122">
        <v>1354.9388614043783</v>
      </c>
      <c r="K199" s="122">
        <v>1430.6359498425022</v>
      </c>
      <c r="L199" s="122">
        <v>1408.8725812466876</v>
      </c>
      <c r="M199" s="122">
        <v>1389.943077721221</v>
      </c>
      <c r="N199" s="122">
        <v>1453.7080397365155</v>
      </c>
      <c r="O199" s="122">
        <v>1456.8213522346314</v>
      </c>
      <c r="P199" s="122">
        <v>1519.3032103537114</v>
      </c>
      <c r="Q199" s="122">
        <v>1496.6435211803357</v>
      </c>
      <c r="R199" s="122">
        <v>1531.0777573199521</v>
      </c>
      <c r="S199" s="122">
        <v>1530.7873483375463</v>
      </c>
      <c r="T199" s="122">
        <v>1536.7347976886938</v>
      </c>
      <c r="U199" s="122">
        <v>1550.3435682207057</v>
      </c>
      <c r="V199" s="122">
        <v>1456.3142186395426</v>
      </c>
      <c r="W199" s="122">
        <v>1469.5653791732416</v>
      </c>
      <c r="DA199" s="130" t="s">
        <v>2437</v>
      </c>
    </row>
    <row r="200" spans="1:105" ht="12" customHeight="1" x14ac:dyDescent="0.25">
      <c r="A200" s="97" t="s">
        <v>141</v>
      </c>
      <c r="B200" s="98">
        <v>1229.9449206891682</v>
      </c>
      <c r="C200" s="98">
        <v>1187.8990147073407</v>
      </c>
      <c r="D200" s="98">
        <v>1194.7663126908797</v>
      </c>
      <c r="E200" s="98">
        <v>1181.3782399866925</v>
      </c>
      <c r="F200" s="98">
        <v>1272.5900917991976</v>
      </c>
      <c r="G200" s="98">
        <v>1320.8711699954411</v>
      </c>
      <c r="H200" s="98">
        <v>1417.6067816385842</v>
      </c>
      <c r="I200" s="98">
        <v>1427.6542170608752</v>
      </c>
      <c r="J200" s="98">
        <v>1338.8193580417324</v>
      </c>
      <c r="K200" s="98">
        <v>1453.8217920789969</v>
      </c>
      <c r="L200" s="98">
        <v>1437.3467154628702</v>
      </c>
      <c r="M200" s="98">
        <v>1426.29992475418</v>
      </c>
      <c r="N200" s="98">
        <v>1440.8189044910823</v>
      </c>
      <c r="O200" s="98">
        <v>1439.3960650681724</v>
      </c>
      <c r="P200" s="98">
        <v>1567.2019213860949</v>
      </c>
      <c r="Q200" s="98">
        <v>1443.654426525075</v>
      </c>
      <c r="R200" s="98">
        <v>1589.6166363511129</v>
      </c>
      <c r="S200" s="98">
        <v>1542.4916936761681</v>
      </c>
      <c r="T200" s="98">
        <v>1492.7347005899171</v>
      </c>
      <c r="U200" s="98">
        <v>1545.7442547606806</v>
      </c>
      <c r="V200" s="98">
        <v>1445.8212612080224</v>
      </c>
      <c r="W200" s="98">
        <v>1492.7972067547673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1323.6934272455744</v>
      </c>
      <c r="H201" s="98">
        <v>1421.4466211440315</v>
      </c>
      <c r="I201" s="98">
        <v>1432.2494473731404</v>
      </c>
      <c r="J201" s="98">
        <v>1343.8045388208272</v>
      </c>
      <c r="K201" s="98">
        <v>1447.4955928538845</v>
      </c>
      <c r="L201" s="98">
        <v>1435.3283185663706</v>
      </c>
      <c r="M201" s="98">
        <v>1420.6017839371941</v>
      </c>
      <c r="N201" s="98">
        <v>1433.2759731322571</v>
      </c>
      <c r="O201" s="98">
        <v>1438.9880466433444</v>
      </c>
      <c r="P201" s="98">
        <v>1563.4034250282432</v>
      </c>
      <c r="Q201" s="98">
        <v>1441.5939452443624</v>
      </c>
      <c r="R201" s="98">
        <v>1583.3798303929489</v>
      </c>
      <c r="S201" s="98">
        <v>1530.4017310415929</v>
      </c>
      <c r="T201" s="98">
        <v>1478.572013909949</v>
      </c>
      <c r="U201" s="98">
        <v>1531.0113118909949</v>
      </c>
      <c r="V201" s="98">
        <v>1424.4004684750355</v>
      </c>
      <c r="W201" s="98">
        <v>1471.9746745376569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559.36486961627963</v>
      </c>
      <c r="H202" s="101">
        <v>609.3791340329916</v>
      </c>
      <c r="I202" s="101">
        <v>647.93690990489085</v>
      </c>
      <c r="J202" s="101">
        <v>542.49309338336889</v>
      </c>
      <c r="K202" s="101">
        <v>599.45010573252705</v>
      </c>
      <c r="L202" s="101">
        <v>598.04117125353582</v>
      </c>
      <c r="M202" s="101">
        <v>576.53182259910102</v>
      </c>
      <c r="N202" s="101">
        <v>593.92499108739366</v>
      </c>
      <c r="O202" s="101">
        <v>504.92152751662707</v>
      </c>
      <c r="P202" s="101">
        <v>520.69884027259548</v>
      </c>
      <c r="Q202" s="101">
        <v>517.00217495142545</v>
      </c>
      <c r="R202" s="101">
        <v>683.58366749760626</v>
      </c>
      <c r="S202" s="101">
        <v>694.30197945115515</v>
      </c>
      <c r="T202" s="101">
        <v>632.08052863819876</v>
      </c>
      <c r="U202" s="101">
        <v>665.55442450423982</v>
      </c>
      <c r="V202" s="101">
        <v>540.76388142428777</v>
      </c>
      <c r="W202" s="101">
        <v>598.01877678481503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764.32855762929501</v>
      </c>
      <c r="H203" s="104">
        <v>812.0674871110399</v>
      </c>
      <c r="I203" s="104">
        <v>784.31253746824973</v>
      </c>
      <c r="J203" s="104">
        <v>801.31144543745825</v>
      </c>
      <c r="K203" s="104">
        <v>848.04548712135738</v>
      </c>
      <c r="L203" s="104">
        <v>837.28714731283469</v>
      </c>
      <c r="M203" s="104">
        <v>844.06996133809309</v>
      </c>
      <c r="N203" s="104">
        <v>839.35098204486326</v>
      </c>
      <c r="O203" s="104">
        <v>934.06651912671737</v>
      </c>
      <c r="P203" s="104">
        <v>1042.7045847556478</v>
      </c>
      <c r="Q203" s="104">
        <v>924.59177029293699</v>
      </c>
      <c r="R203" s="104">
        <v>899.79616289534249</v>
      </c>
      <c r="S203" s="104">
        <v>836.0997515904379</v>
      </c>
      <c r="T203" s="104">
        <v>846.49148527174998</v>
      </c>
      <c r="U203" s="104">
        <v>865.45688738675506</v>
      </c>
      <c r="V203" s="104">
        <v>883.63658705074795</v>
      </c>
      <c r="W203" s="104">
        <v>873.95589775284213</v>
      </c>
      <c r="DA203" s="132" t="s">
        <v>2441</v>
      </c>
    </row>
    <row r="204" spans="1:105" ht="12" customHeight="1" x14ac:dyDescent="0.25">
      <c r="A204" s="106" t="s">
        <v>122</v>
      </c>
      <c r="B204" s="101">
        <v>1248.7789703840156</v>
      </c>
      <c r="C204" s="101">
        <v>1189.5978294059798</v>
      </c>
      <c r="D204" s="101">
        <v>1200.7334451151683</v>
      </c>
      <c r="E204" s="101">
        <v>1216.3020624844035</v>
      </c>
      <c r="F204" s="101">
        <v>1276.9404592116528</v>
      </c>
      <c r="G204" s="101">
        <v>1331.8206740590176</v>
      </c>
      <c r="H204" s="101">
        <v>1395.5135079893414</v>
      </c>
      <c r="I204" s="101">
        <v>1427.109075035884</v>
      </c>
      <c r="J204" s="101">
        <v>1357.9835252207611</v>
      </c>
      <c r="K204" s="101">
        <v>1426.7238566534068</v>
      </c>
      <c r="L204" s="101">
        <v>1404.4651875773911</v>
      </c>
      <c r="M204" s="101">
        <v>1384.597303056182</v>
      </c>
      <c r="N204" s="101">
        <v>1455.5509966090501</v>
      </c>
      <c r="O204" s="101">
        <v>1459.1167370545847</v>
      </c>
      <c r="P204" s="101">
        <v>1513.0296970568925</v>
      </c>
      <c r="Q204" s="101">
        <v>1503.6095288900199</v>
      </c>
      <c r="R204" s="101">
        <v>1523.7654627410736</v>
      </c>
      <c r="S204" s="101">
        <v>1529.5460104767774</v>
      </c>
      <c r="T204" s="101">
        <v>1542.0756942835633</v>
      </c>
      <c r="U204" s="101">
        <v>1550.8603961929787</v>
      </c>
      <c r="V204" s="101">
        <v>1457.4193432270308</v>
      </c>
      <c r="W204" s="101">
        <v>1466.9780879849097</v>
      </c>
      <c r="DA204" s="131" t="s">
        <v>2442</v>
      </c>
    </row>
    <row r="205" spans="1:105" ht="12" customHeight="1" x14ac:dyDescent="0.25">
      <c r="A205" s="107" t="s">
        <v>121</v>
      </c>
      <c r="B205" s="104">
        <v>1248.778970384016</v>
      </c>
      <c r="C205" s="104">
        <v>1189.6360741732371</v>
      </c>
      <c r="D205" s="104">
        <v>1200.769230678839</v>
      </c>
      <c r="E205" s="104">
        <v>1216.4789868596697</v>
      </c>
      <c r="F205" s="104">
        <v>1277.2314046367962</v>
      </c>
      <c r="G205" s="104">
        <v>1332.3548719304765</v>
      </c>
      <c r="H205" s="104">
        <v>1395.5043417420497</v>
      </c>
      <c r="I205" s="104">
        <v>1425.9124094479564</v>
      </c>
      <c r="J205" s="104">
        <v>1357.2384157197898</v>
      </c>
      <c r="K205" s="104">
        <v>1425.3712126923422</v>
      </c>
      <c r="L205" s="104">
        <v>1403.3380464852125</v>
      </c>
      <c r="M205" s="104">
        <v>1383.7099788802109</v>
      </c>
      <c r="N205" s="104">
        <v>1454.7452130123638</v>
      </c>
      <c r="O205" s="104">
        <v>1458.8151472256809</v>
      </c>
      <c r="P205" s="104">
        <v>1512.7711243225231</v>
      </c>
      <c r="Q205" s="104">
        <v>1503.3520347335079</v>
      </c>
      <c r="R205" s="104">
        <v>1522.9133294131652</v>
      </c>
      <c r="S205" s="104">
        <v>1528.4160803578877</v>
      </c>
      <c r="T205" s="104">
        <v>1541.5924656941681</v>
      </c>
      <c r="U205" s="104">
        <v>1550.9914004659684</v>
      </c>
      <c r="V205" s="104">
        <v>1457.9980954369605</v>
      </c>
      <c r="W205" s="104">
        <v>1467.227689403938</v>
      </c>
      <c r="DA205" s="132" t="s">
        <v>2443</v>
      </c>
    </row>
    <row r="206" spans="1:105" ht="12" customHeight="1" x14ac:dyDescent="0.25">
      <c r="A206" s="108" t="s">
        <v>53</v>
      </c>
      <c r="B206" s="98">
        <v>541.2288310343672</v>
      </c>
      <c r="C206" s="98">
        <v>503.59859080223362</v>
      </c>
      <c r="D206" s="98">
        <v>519.9171821252985</v>
      </c>
      <c r="E206" s="98">
        <v>535.78191617307323</v>
      </c>
      <c r="F206" s="98">
        <v>528.73032628526551</v>
      </c>
      <c r="G206" s="98">
        <v>563.13001811483673</v>
      </c>
      <c r="H206" s="98">
        <v>598.43817682417352</v>
      </c>
      <c r="I206" s="98">
        <v>645.42076650898002</v>
      </c>
      <c r="J206" s="98">
        <v>548.29116560492025</v>
      </c>
      <c r="K206" s="98">
        <v>591.02996846275744</v>
      </c>
      <c r="L206" s="98">
        <v>584.98944985315086</v>
      </c>
      <c r="M206" s="98">
        <v>561.66124710222721</v>
      </c>
      <c r="N206" s="98">
        <v>603.20813891549074</v>
      </c>
      <c r="O206" s="98">
        <v>512.36688884589944</v>
      </c>
      <c r="P206" s="98">
        <v>504.19317678887035</v>
      </c>
      <c r="Q206" s="98">
        <v>540.19703436207681</v>
      </c>
      <c r="R206" s="98">
        <v>657.72694693826099</v>
      </c>
      <c r="S206" s="98">
        <v>694.04552131461185</v>
      </c>
      <c r="T206" s="98">
        <v>660.25675269629005</v>
      </c>
      <c r="U206" s="98">
        <v>674.89123156635844</v>
      </c>
      <c r="V206" s="98">
        <v>554.39835284141191</v>
      </c>
      <c r="W206" s="98">
        <v>596.95823518296197</v>
      </c>
      <c r="DA206" s="63" t="s">
        <v>2444</v>
      </c>
    </row>
    <row r="207" spans="1:105" ht="12" customHeight="1" x14ac:dyDescent="0.25">
      <c r="A207" s="108" t="s">
        <v>52</v>
      </c>
      <c r="B207" s="98">
        <v>707.55013934964893</v>
      </c>
      <c r="C207" s="98">
        <v>686.03748337100342</v>
      </c>
      <c r="D207" s="98">
        <v>680.85204855354039</v>
      </c>
      <c r="E207" s="98">
        <v>680.69707068659659</v>
      </c>
      <c r="F207" s="98">
        <v>748.50107835153074</v>
      </c>
      <c r="G207" s="98">
        <v>769.22485381563979</v>
      </c>
      <c r="H207" s="98">
        <v>797.06616491787634</v>
      </c>
      <c r="I207" s="98">
        <v>780.49164293897627</v>
      </c>
      <c r="J207" s="98">
        <v>808.94725011486946</v>
      </c>
      <c r="K207" s="98">
        <v>834.34124422958462</v>
      </c>
      <c r="L207" s="98">
        <v>818.3485966320618</v>
      </c>
      <c r="M207" s="98">
        <v>822.04873177798356</v>
      </c>
      <c r="N207" s="98">
        <v>851.53707409687308</v>
      </c>
      <c r="O207" s="98">
        <v>946.44825837978135</v>
      </c>
      <c r="P207" s="98">
        <v>1008.5779475336528</v>
      </c>
      <c r="Q207" s="98">
        <v>963.15500037143102</v>
      </c>
      <c r="R207" s="98">
        <v>865.18638247490424</v>
      </c>
      <c r="S207" s="98">
        <v>834.37055904327576</v>
      </c>
      <c r="T207" s="98">
        <v>881.33571299787798</v>
      </c>
      <c r="U207" s="98">
        <v>876.10016889961003</v>
      </c>
      <c r="V207" s="98">
        <v>903.59974259554849</v>
      </c>
      <c r="W207" s="98">
        <v>870.26945422097606</v>
      </c>
      <c r="DA207" s="63" t="s">
        <v>2445</v>
      </c>
    </row>
    <row r="208" spans="1:105" ht="12" customHeight="1" x14ac:dyDescent="0.25">
      <c r="A208" s="121" t="s">
        <v>54</v>
      </c>
      <c r="B208" s="122">
        <v>230.73806507640705</v>
      </c>
      <c r="C208" s="122">
        <v>229.27486294323225</v>
      </c>
      <c r="D208" s="122">
        <v>225.08147938017183</v>
      </c>
      <c r="E208" s="122">
        <v>244.47635780432756</v>
      </c>
      <c r="F208" s="122">
        <v>246.65329348097947</v>
      </c>
      <c r="G208" s="122">
        <v>256.97524128216679</v>
      </c>
      <c r="H208" s="122">
        <v>249.89552968843594</v>
      </c>
      <c r="I208" s="122">
        <v>245.23943895317279</v>
      </c>
      <c r="J208" s="122">
        <v>214.32084727284706</v>
      </c>
      <c r="K208" s="122">
        <v>222.54801576979611</v>
      </c>
      <c r="L208" s="122">
        <v>221.40208589940008</v>
      </c>
      <c r="M208" s="122">
        <v>209.25439360497251</v>
      </c>
      <c r="N208" s="122">
        <v>219.40710968066955</v>
      </c>
      <c r="O208" s="122">
        <v>221.26004762320892</v>
      </c>
      <c r="P208" s="122">
        <v>225.27725477083129</v>
      </c>
      <c r="Q208" s="122">
        <v>235.81133080216446</v>
      </c>
      <c r="R208" s="122">
        <v>236.58458296664597</v>
      </c>
      <c r="S208" s="122">
        <v>237.33822935775743</v>
      </c>
      <c r="T208" s="122">
        <v>237.30339253550079</v>
      </c>
      <c r="U208" s="122">
        <v>234.77606529538974</v>
      </c>
      <c r="V208" s="122">
        <v>245.40504070308651</v>
      </c>
      <c r="W208" s="122">
        <v>246.32354943033263</v>
      </c>
      <c r="DA208" s="130" t="s">
        <v>2446</v>
      </c>
    </row>
    <row r="209" spans="1:105" ht="12" customHeight="1" x14ac:dyDescent="0.25">
      <c r="A209" s="97" t="s">
        <v>50</v>
      </c>
      <c r="B209" s="98">
        <v>231.33101504069356</v>
      </c>
      <c r="C209" s="98">
        <v>224.21145176141181</v>
      </c>
      <c r="D209" s="98">
        <v>223.06259700960382</v>
      </c>
      <c r="E209" s="98">
        <v>248.45967217292144</v>
      </c>
      <c r="F209" s="98">
        <v>247.3667165853926</v>
      </c>
      <c r="G209" s="98">
        <v>243.35995412788105</v>
      </c>
      <c r="H209" s="98">
        <v>253.33950819732192</v>
      </c>
      <c r="I209" s="98">
        <v>249.29366621613588</v>
      </c>
      <c r="J209" s="98">
        <v>211.47849071848862</v>
      </c>
      <c r="K209" s="98">
        <v>227.00623032067327</v>
      </c>
      <c r="L209" s="98">
        <v>217.86540315285862</v>
      </c>
      <c r="M209" s="98">
        <v>216.92997681763546</v>
      </c>
      <c r="N209" s="98">
        <v>218.91128972618304</v>
      </c>
      <c r="O209" s="98">
        <v>216.71354855405534</v>
      </c>
      <c r="P209" s="98">
        <v>236.053566870602</v>
      </c>
      <c r="Q209" s="98">
        <v>226.97856516944222</v>
      </c>
      <c r="R209" s="98">
        <v>242.62921460884812</v>
      </c>
      <c r="S209" s="98">
        <v>238.52464229293642</v>
      </c>
      <c r="T209" s="98">
        <v>236.38355803105603</v>
      </c>
      <c r="U209" s="98">
        <v>245.4192719821994</v>
      </c>
      <c r="V209" s="98">
        <v>235.79751566558622</v>
      </c>
      <c r="W209" s="98">
        <v>246.36761501296778</v>
      </c>
      <c r="DA209" s="63" t="s">
        <v>2447</v>
      </c>
    </row>
    <row r="210" spans="1:105" ht="12" customHeight="1" x14ac:dyDescent="0.25">
      <c r="A210" s="109" t="s">
        <v>120</v>
      </c>
      <c r="B210" s="33">
        <v>230.7152511271085</v>
      </c>
      <c r="C210" s="33">
        <v>229.47723702734305</v>
      </c>
      <c r="D210" s="33">
        <v>225.16764603482119</v>
      </c>
      <c r="E210" s="33">
        <v>244.29851916885619</v>
      </c>
      <c r="F210" s="33">
        <v>246.61841029223794</v>
      </c>
      <c r="G210" s="33">
        <v>257.70867395308045</v>
      </c>
      <c r="H210" s="33">
        <v>249.68696498134054</v>
      </c>
      <c r="I210" s="33">
        <v>244.97316728904906</v>
      </c>
      <c r="J210" s="33">
        <v>214.51498610436167</v>
      </c>
      <c r="K210" s="33">
        <v>222.22483777369212</v>
      </c>
      <c r="L210" s="33">
        <v>221.66414750543282</v>
      </c>
      <c r="M210" s="33">
        <v>208.67007881892744</v>
      </c>
      <c r="N210" s="33">
        <v>219.4456517462576</v>
      </c>
      <c r="O210" s="33">
        <v>221.61563972917622</v>
      </c>
      <c r="P210" s="33">
        <v>224.42260317739874</v>
      </c>
      <c r="Q210" s="33">
        <v>236.50822251366765</v>
      </c>
      <c r="R210" s="33">
        <v>236.10361623717461</v>
      </c>
      <c r="S210" s="33">
        <v>237.24356426964562</v>
      </c>
      <c r="T210" s="33">
        <v>237.37564024297697</v>
      </c>
      <c r="U210" s="33">
        <v>233.96176137673362</v>
      </c>
      <c r="V210" s="33">
        <v>246.07445071192984</v>
      </c>
      <c r="W210" s="33">
        <v>246.32062395512082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4923.0960770312404</v>
      </c>
      <c r="C212" s="117">
        <f t="shared" si="101"/>
        <v>5040.2907979272641</v>
      </c>
      <c r="D212" s="117">
        <f t="shared" si="101"/>
        <v>6053.7176610250335</v>
      </c>
      <c r="E212" s="117">
        <f t="shared" si="101"/>
        <v>3850.8196915213121</v>
      </c>
      <c r="F212" s="117">
        <f t="shared" si="101"/>
        <v>3661.5583091995859</v>
      </c>
      <c r="G212" s="117">
        <f t="shared" si="101"/>
        <v>4731.5842501813804</v>
      </c>
      <c r="H212" s="117">
        <f t="shared" si="101"/>
        <v>4202.5818131909737</v>
      </c>
      <c r="I212" s="117">
        <f t="shared" si="101"/>
        <v>3707.2392881181745</v>
      </c>
      <c r="J212" s="117">
        <f t="shared" si="101"/>
        <v>3936.4684612453539</v>
      </c>
      <c r="K212" s="117">
        <f t="shared" si="101"/>
        <v>3892.413307129726</v>
      </c>
      <c r="L212" s="117">
        <f t="shared" si="101"/>
        <v>4464.7976977432336</v>
      </c>
      <c r="M212" s="117">
        <f t="shared" si="101"/>
        <v>3473.9160430379447</v>
      </c>
      <c r="N212" s="117">
        <f t="shared" si="101"/>
        <v>3635.9660442859222</v>
      </c>
      <c r="O212" s="117">
        <f t="shared" si="101"/>
        <v>3993.932807988926</v>
      </c>
      <c r="P212" s="117">
        <f t="shared" si="101"/>
        <v>3211.2558247257584</v>
      </c>
      <c r="Q212" s="117">
        <f t="shared" si="101"/>
        <v>3339.1339660874009</v>
      </c>
      <c r="R212" s="117">
        <f t="shared" ref="R212:V212" si="102">R213+R216+R218+R227</f>
        <v>3486.27870320393</v>
      </c>
      <c r="S212" s="117">
        <f t="shared" si="102"/>
        <v>3508.3112532663654</v>
      </c>
      <c r="T212" s="117">
        <f t="shared" si="102"/>
        <v>3356.371224594563</v>
      </c>
      <c r="U212" s="117">
        <f t="shared" si="102"/>
        <v>3040.6681133940183</v>
      </c>
      <c r="V212" s="117">
        <f t="shared" si="102"/>
        <v>3293.8434990767846</v>
      </c>
      <c r="W212" s="117">
        <f t="shared" ref="W212" si="103">W213+W216+W218+W227</f>
        <v>3470.8339189913568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4882.5408736026038</v>
      </c>
      <c r="C213" s="122">
        <f t="shared" si="104"/>
        <v>5000.596665988036</v>
      </c>
      <c r="D213" s="122">
        <f t="shared" si="104"/>
        <v>6012.4430129965403</v>
      </c>
      <c r="E213" s="122">
        <f t="shared" si="104"/>
        <v>3801.807510814509</v>
      </c>
      <c r="F213" s="122">
        <f t="shared" si="104"/>
        <v>3581.2170751896992</v>
      </c>
      <c r="G213" s="122">
        <f t="shared" si="104"/>
        <v>4635.1422730711665</v>
      </c>
      <c r="H213" s="122">
        <f t="shared" si="104"/>
        <v>4101.3629981439626</v>
      </c>
      <c r="I213" s="122">
        <f t="shared" si="104"/>
        <v>3611.3526927815533</v>
      </c>
      <c r="J213" s="122">
        <f t="shared" si="104"/>
        <v>3852.0373498040785</v>
      </c>
      <c r="K213" s="122">
        <f t="shared" si="104"/>
        <v>3806.0960891517279</v>
      </c>
      <c r="L213" s="122">
        <f t="shared" si="104"/>
        <v>4385.7405018032941</v>
      </c>
      <c r="M213" s="122">
        <f t="shared" si="104"/>
        <v>3399.4944646806089</v>
      </c>
      <c r="N213" s="122">
        <f t="shared" si="104"/>
        <v>3567.0331261590704</v>
      </c>
      <c r="O213" s="122">
        <f t="shared" si="104"/>
        <v>3929.1288958575365</v>
      </c>
      <c r="P213" s="122">
        <f t="shared" si="104"/>
        <v>3140.8733592319704</v>
      </c>
      <c r="Q213" s="122">
        <f t="shared" si="104"/>
        <v>3275.3362294146036</v>
      </c>
      <c r="R213" s="122">
        <f t="shared" ref="R213:V213" si="105">SUM(R214:R215)</f>
        <v>3418.9721657402993</v>
      </c>
      <c r="S213" s="122">
        <f t="shared" si="105"/>
        <v>3446.3855259078309</v>
      </c>
      <c r="T213" s="122">
        <f t="shared" si="105"/>
        <v>3299.3661037539923</v>
      </c>
      <c r="U213" s="122">
        <f t="shared" si="105"/>
        <v>2984.6701567505279</v>
      </c>
      <c r="V213" s="122">
        <f t="shared" si="105"/>
        <v>3244.0984907299548</v>
      </c>
      <c r="W213" s="122">
        <f t="shared" ref="W213" si="106">SUM(W214:W215)</f>
        <v>3422.0921616192245</v>
      </c>
      <c r="DA213" s="130" t="s">
        <v>2600</v>
      </c>
    </row>
    <row r="214" spans="1:105" ht="12" customHeight="1" x14ac:dyDescent="0.25">
      <c r="A214" s="97" t="s">
        <v>74</v>
      </c>
      <c r="B214" s="98">
        <v>4882.5408736026038</v>
      </c>
      <c r="C214" s="98">
        <v>5000.596665988036</v>
      </c>
      <c r="D214" s="98">
        <v>6012.4430129965403</v>
      </c>
      <c r="E214" s="98">
        <v>3801.807510814509</v>
      </c>
      <c r="F214" s="98">
        <v>3581.2170751896992</v>
      </c>
      <c r="G214" s="98">
        <v>4635.1422730711665</v>
      </c>
      <c r="H214" s="98">
        <v>4101.3629981439626</v>
      </c>
      <c r="I214" s="98">
        <v>3611.3526927815533</v>
      </c>
      <c r="J214" s="98">
        <v>3852.0373498040785</v>
      </c>
      <c r="K214" s="98">
        <v>3806.0960891517279</v>
      </c>
      <c r="L214" s="98">
        <v>4385.7405018032941</v>
      </c>
      <c r="M214" s="98">
        <v>3399.4944646806089</v>
      </c>
      <c r="N214" s="98">
        <v>3567.0331261590704</v>
      </c>
      <c r="O214" s="98">
        <v>3929.1288958575365</v>
      </c>
      <c r="P214" s="98">
        <v>3140.8733592319704</v>
      </c>
      <c r="Q214" s="98">
        <v>3275.3362294146036</v>
      </c>
      <c r="R214" s="98">
        <v>3418.9721657402993</v>
      </c>
      <c r="S214" s="98">
        <v>3446.3855259078309</v>
      </c>
      <c r="T214" s="98">
        <v>3299.3661037539923</v>
      </c>
      <c r="U214" s="98">
        <v>2984.6701567505279</v>
      </c>
      <c r="V214" s="98">
        <v>3244.0984907299548</v>
      </c>
      <c r="W214" s="98">
        <v>3422.0921616192245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37.352056519967007</v>
      </c>
      <c r="C218" s="122">
        <v>36.47937992485469</v>
      </c>
      <c r="D218" s="122">
        <v>37.87490766436941</v>
      </c>
      <c r="E218" s="122">
        <v>45.064689984520236</v>
      </c>
      <c r="F218" s="122">
        <v>76.064322832800158</v>
      </c>
      <c r="G218" s="122">
        <v>91.837393890118065</v>
      </c>
      <c r="H218" s="122">
        <v>95.870902012066111</v>
      </c>
      <c r="I218" s="122">
        <v>90.209369436036781</v>
      </c>
      <c r="J218" s="122">
        <v>79.435511442385604</v>
      </c>
      <c r="K218" s="122">
        <v>80.649331283833092</v>
      </c>
      <c r="L218" s="122">
        <v>73.506252507744264</v>
      </c>
      <c r="M218" s="122">
        <v>68.754987608741473</v>
      </c>
      <c r="N218" s="122">
        <v>63.103705037657186</v>
      </c>
      <c r="O218" s="122">
        <v>59.001310548310215</v>
      </c>
      <c r="P218" s="122">
        <v>63.980604324106892</v>
      </c>
      <c r="Q218" s="122">
        <v>57.671841565532333</v>
      </c>
      <c r="R218" s="122">
        <v>60.707759454718719</v>
      </c>
      <c r="S218" s="122">
        <v>55.424256286539929</v>
      </c>
      <c r="T218" s="122">
        <v>50.658960372223746</v>
      </c>
      <c r="U218" s="122">
        <v>49.572638834230474</v>
      </c>
      <c r="V218" s="122">
        <v>44.092060411815986</v>
      </c>
      <c r="W218" s="122">
        <v>43.102580078111878</v>
      </c>
      <c r="DA218" s="130" t="s">
        <v>2605</v>
      </c>
    </row>
    <row r="219" spans="1:105" ht="12" customHeight="1" x14ac:dyDescent="0.25">
      <c r="A219" s="97" t="s">
        <v>141</v>
      </c>
      <c r="B219" s="98">
        <v>485.13680588300389</v>
      </c>
      <c r="C219" s="98">
        <v>466.18245017957418</v>
      </c>
      <c r="D219" s="98">
        <v>465.94243569868723</v>
      </c>
      <c r="E219" s="98">
        <v>456.52028508240238</v>
      </c>
      <c r="F219" s="98">
        <v>485.51629699328009</v>
      </c>
      <c r="G219" s="98">
        <v>500.66218201034337</v>
      </c>
      <c r="H219" s="98">
        <v>535.31881452741197</v>
      </c>
      <c r="I219" s="98">
        <v>538.23428206871745</v>
      </c>
      <c r="J219" s="98">
        <v>504.28862845996173</v>
      </c>
      <c r="K219" s="98">
        <v>546.26058417591321</v>
      </c>
      <c r="L219" s="98">
        <v>537.86960437107257</v>
      </c>
      <c r="M219" s="98">
        <v>528.80071470975531</v>
      </c>
      <c r="N219" s="98">
        <v>525.46350999059848</v>
      </c>
      <c r="O219" s="98">
        <v>514.37289230509566</v>
      </c>
      <c r="P219" s="98">
        <v>550.1252571229586</v>
      </c>
      <c r="Q219" s="98">
        <v>499.13223391909736</v>
      </c>
      <c r="R219" s="98">
        <v>538.21691817440535</v>
      </c>
      <c r="S219" s="98">
        <v>507.91475400044698</v>
      </c>
      <c r="T219" s="98">
        <v>475.01243533912765</v>
      </c>
      <c r="U219" s="98">
        <v>474.6438291500923</v>
      </c>
      <c r="V219" s="98">
        <v>430.50375051232737</v>
      </c>
      <c r="W219" s="98">
        <v>436.37680232589196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210.57408722246447</v>
      </c>
      <c r="H220" s="98">
        <v>229.40206275277754</v>
      </c>
      <c r="I220" s="98">
        <v>243.91721896043015</v>
      </c>
      <c r="J220" s="98">
        <v>204.22267140597953</v>
      </c>
      <c r="K220" s="98">
        <v>222.65100795001561</v>
      </c>
      <c r="L220" s="98">
        <v>221.32582918010522</v>
      </c>
      <c r="M220" s="98">
        <v>211.51862599297272</v>
      </c>
      <c r="N220" s="98">
        <v>216.74765595554658</v>
      </c>
      <c r="O220" s="98">
        <v>180.43765295635313</v>
      </c>
      <c r="P220" s="98">
        <v>182.32353776321096</v>
      </c>
      <c r="Q220" s="98">
        <v>181.02914444570428</v>
      </c>
      <c r="R220" s="98">
        <v>229.76024604673972</v>
      </c>
      <c r="S220" s="98">
        <v>226.02538841505239</v>
      </c>
      <c r="T220" s="98">
        <v>197.1452832962654</v>
      </c>
      <c r="U220" s="98">
        <v>204.89152767092722</v>
      </c>
      <c r="V220" s="98">
        <v>161.43954513781068</v>
      </c>
      <c r="W220" s="98">
        <v>174.29811415282711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210.57408722246447</v>
      </c>
      <c r="H221" s="101">
        <v>229.40206275277754</v>
      </c>
      <c r="I221" s="101">
        <v>243.91721896043015</v>
      </c>
      <c r="J221" s="101">
        <v>204.22267140597953</v>
      </c>
      <c r="K221" s="101">
        <v>222.65100795001561</v>
      </c>
      <c r="L221" s="101">
        <v>221.32582918010522</v>
      </c>
      <c r="M221" s="101">
        <v>211.51862599297272</v>
      </c>
      <c r="N221" s="101">
        <v>216.74765595554658</v>
      </c>
      <c r="O221" s="101">
        <v>180.43765295635313</v>
      </c>
      <c r="P221" s="101">
        <v>182.32353776321096</v>
      </c>
      <c r="Q221" s="101">
        <v>181.02914444570428</v>
      </c>
      <c r="R221" s="101">
        <v>229.76024604673972</v>
      </c>
      <c r="S221" s="101">
        <v>226.02538841505239</v>
      </c>
      <c r="T221" s="101">
        <v>197.1452832962654</v>
      </c>
      <c r="U221" s="101">
        <v>204.89152767092722</v>
      </c>
      <c r="V221" s="101">
        <v>161.43954513781068</v>
      </c>
      <c r="W221" s="101">
        <v>174.29811415282711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3.2031469086700461</v>
      </c>
      <c r="C227" s="122">
        <v>3.2147520143733477</v>
      </c>
      <c r="D227" s="122">
        <v>3.3997403641229704</v>
      </c>
      <c r="E227" s="122">
        <v>3.9474907222828821</v>
      </c>
      <c r="F227" s="122">
        <v>4.2769111770864567</v>
      </c>
      <c r="G227" s="122">
        <v>4.6045832200957788</v>
      </c>
      <c r="H227" s="122">
        <v>5.3479130349450559</v>
      </c>
      <c r="I227" s="122">
        <v>5.6772259005840988</v>
      </c>
      <c r="J227" s="122">
        <v>4.9955999988894799</v>
      </c>
      <c r="K227" s="122">
        <v>5.6678866941651327</v>
      </c>
      <c r="L227" s="122">
        <v>5.5509434321951572</v>
      </c>
      <c r="M227" s="122">
        <v>5.6665907485942304</v>
      </c>
      <c r="N227" s="122">
        <v>5.8292130891947602</v>
      </c>
      <c r="O227" s="122">
        <v>5.8026015830790678</v>
      </c>
      <c r="P227" s="122">
        <v>6.4018611696809984</v>
      </c>
      <c r="Q227" s="122">
        <v>6.1258951072648715</v>
      </c>
      <c r="R227" s="122">
        <v>6.5987780089122063</v>
      </c>
      <c r="S227" s="122">
        <v>6.5014710719949287</v>
      </c>
      <c r="T227" s="122">
        <v>6.3461604683472741</v>
      </c>
      <c r="U227" s="122">
        <v>6.4253178092599113</v>
      </c>
      <c r="V227" s="122">
        <v>5.6529479350139091</v>
      </c>
      <c r="W227" s="122">
        <v>5.6391772940207465</v>
      </c>
      <c r="DA227" s="130" t="s">
        <v>2614</v>
      </c>
    </row>
    <row r="228" spans="1:105" ht="12" customHeight="1" x14ac:dyDescent="0.25">
      <c r="A228" s="97" t="s">
        <v>50</v>
      </c>
      <c r="B228" s="98">
        <v>86.455100362448647</v>
      </c>
      <c r="C228" s="98">
        <v>83.648031640470975</v>
      </c>
      <c r="D228" s="98">
        <v>83.055564459546943</v>
      </c>
      <c r="E228" s="98">
        <v>92.365266040220533</v>
      </c>
      <c r="F228" s="98">
        <v>91.747333444405598</v>
      </c>
      <c r="G228" s="98">
        <v>90.083080775042518</v>
      </c>
      <c r="H228" s="98">
        <v>93.656706100855089</v>
      </c>
      <c r="I228" s="98">
        <v>92.118132408198832</v>
      </c>
      <c r="J228" s="98">
        <v>78.135405616433346</v>
      </c>
      <c r="K228" s="98">
        <v>83.855929312382742</v>
      </c>
      <c r="L228" s="98">
        <v>80.464343227270547</v>
      </c>
      <c r="M228" s="98">
        <v>80.103161346673289</v>
      </c>
      <c r="N228" s="98">
        <v>80.818452105878492</v>
      </c>
      <c r="O228" s="98">
        <v>79.993007538161436</v>
      </c>
      <c r="P228" s="98">
        <v>87.12300474914106</v>
      </c>
      <c r="Q228" s="98">
        <v>83.768654921979817</v>
      </c>
      <c r="R228" s="98">
        <v>89.530049359805844</v>
      </c>
      <c r="S228" s="98">
        <v>87.982717552165326</v>
      </c>
      <c r="T228" s="98">
        <v>87.143428277253165</v>
      </c>
      <c r="U228" s="98">
        <v>90.40622948810234</v>
      </c>
      <c r="V228" s="98">
        <v>86.785345275734898</v>
      </c>
      <c r="W228" s="98">
        <v>90.580465478325337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192.69079190863457</v>
      </c>
      <c r="C231" s="118">
        <f t="shared" si="108"/>
        <v>196.07012174311484</v>
      </c>
      <c r="D231" s="118">
        <f t="shared" si="108"/>
        <v>232.22785588475895</v>
      </c>
      <c r="E231" s="118">
        <f t="shared" si="108"/>
        <v>153.55314054150867</v>
      </c>
      <c r="F231" s="118">
        <f t="shared" si="108"/>
        <v>146.45894933390147</v>
      </c>
      <c r="G231" s="118">
        <f t="shared" si="108"/>
        <v>184.88051122297767</v>
      </c>
      <c r="H231" s="118">
        <f t="shared" si="108"/>
        <v>166.52269140211618</v>
      </c>
      <c r="I231" s="118">
        <f t="shared" si="108"/>
        <v>149.15132966099821</v>
      </c>
      <c r="J231" s="118">
        <f t="shared" si="108"/>
        <v>156.55833963090939</v>
      </c>
      <c r="K231" s="118">
        <f t="shared" si="108"/>
        <v>155.82478263026414</v>
      </c>
      <c r="L231" s="118">
        <f t="shared" si="108"/>
        <v>176.27995795643938</v>
      </c>
      <c r="M231" s="118">
        <f t="shared" si="108"/>
        <v>140.52312157410552</v>
      </c>
      <c r="N231" s="118">
        <f t="shared" si="108"/>
        <v>147.29039331558215</v>
      </c>
      <c r="O231" s="118">
        <f t="shared" si="108"/>
        <v>160.12573137614979</v>
      </c>
      <c r="P231" s="118">
        <f t="shared" si="108"/>
        <v>132.44609530702266</v>
      </c>
      <c r="Q231" s="118">
        <f t="shared" si="108"/>
        <v>136.98904427877531</v>
      </c>
      <c r="R231" s="118">
        <f t="shared" ref="R231:V231" si="109">R232+R235+R237+R246</f>
        <v>142.42362991453902</v>
      </c>
      <c r="S231" s="118">
        <f t="shared" si="109"/>
        <v>143.20430608826899</v>
      </c>
      <c r="T231" s="118">
        <f t="shared" si="109"/>
        <v>137.76056666011468</v>
      </c>
      <c r="U231" s="118">
        <f t="shared" si="109"/>
        <v>126.39065411342935</v>
      </c>
      <c r="V231" s="118">
        <f t="shared" si="109"/>
        <v>134.64338133647126</v>
      </c>
      <c r="W231" s="118">
        <f t="shared" ref="W231" si="110">W232+W235+W237+W246</f>
        <v>141.13940800780691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174.54498224362968</v>
      </c>
      <c r="C232" s="123">
        <f t="shared" si="111"/>
        <v>178.74585444269005</v>
      </c>
      <c r="D232" s="123">
        <f t="shared" si="111"/>
        <v>214.89522460220994</v>
      </c>
      <c r="E232" s="123">
        <f t="shared" si="111"/>
        <v>135.88353211958534</v>
      </c>
      <c r="F232" s="123">
        <f t="shared" si="111"/>
        <v>128.05273064033406</v>
      </c>
      <c r="G232" s="123">
        <f t="shared" si="111"/>
        <v>165.79734115218773</v>
      </c>
      <c r="H232" s="123">
        <f t="shared" si="111"/>
        <v>146.72688568326484</v>
      </c>
      <c r="I232" s="123">
        <f t="shared" si="111"/>
        <v>129.22355888541136</v>
      </c>
      <c r="J232" s="123">
        <f t="shared" si="111"/>
        <v>137.88353401502803</v>
      </c>
      <c r="K232" s="123">
        <f t="shared" si="111"/>
        <v>136.27373891759515</v>
      </c>
      <c r="L232" s="123">
        <f t="shared" si="111"/>
        <v>157.06602878120987</v>
      </c>
      <c r="M232" s="123">
        <f t="shared" si="111"/>
        <v>121.7910297129682</v>
      </c>
      <c r="N232" s="123">
        <f t="shared" si="111"/>
        <v>127.84179286018706</v>
      </c>
      <c r="O232" s="123">
        <f t="shared" si="111"/>
        <v>140.87511605415708</v>
      </c>
      <c r="P232" s="123">
        <f t="shared" si="111"/>
        <v>112.64829556056914</v>
      </c>
      <c r="Q232" s="123">
        <f t="shared" si="111"/>
        <v>117.51413225275658</v>
      </c>
      <c r="R232" s="123">
        <f t="shared" ref="R232:V232" si="112">SUM(R233:R234)</f>
        <v>122.72984551276568</v>
      </c>
      <c r="S232" s="123">
        <f t="shared" si="112"/>
        <v>123.78112495949777</v>
      </c>
      <c r="T232" s="123">
        <f t="shared" si="112"/>
        <v>118.58015189205808</v>
      </c>
      <c r="U232" s="123">
        <f t="shared" si="112"/>
        <v>107.34937274564113</v>
      </c>
      <c r="V232" s="123">
        <f t="shared" si="112"/>
        <v>116.75192436996082</v>
      </c>
      <c r="W232" s="123">
        <f t="shared" ref="W232" si="113">SUM(W233:W234)</f>
        <v>123.26967713362663</v>
      </c>
      <c r="DA232" s="130" t="s">
        <v>2768</v>
      </c>
    </row>
    <row r="233" spans="1:105" ht="12" customHeight="1" x14ac:dyDescent="0.25">
      <c r="A233" s="97" t="s">
        <v>74</v>
      </c>
      <c r="B233" s="99">
        <v>172.53459841867081</v>
      </c>
      <c r="C233" s="99">
        <v>176.71738360737075</v>
      </c>
      <c r="D233" s="99">
        <v>212.49418024760936</v>
      </c>
      <c r="E233" s="99">
        <v>134.3813653464604</v>
      </c>
      <c r="F233" s="99">
        <v>126.60440206946964</v>
      </c>
      <c r="G233" s="99">
        <v>163.89244629288973</v>
      </c>
      <c r="H233" s="99">
        <v>145.0417649399069</v>
      </c>
      <c r="I233" s="99">
        <v>127.73651911292022</v>
      </c>
      <c r="J233" s="99">
        <v>136.27687953559862</v>
      </c>
      <c r="K233" s="99">
        <v>134.68143569071756</v>
      </c>
      <c r="L233" s="99">
        <v>155.22889294674181</v>
      </c>
      <c r="M233" s="99">
        <v>120.36324959163311</v>
      </c>
      <c r="N233" s="99">
        <v>126.32931867512724</v>
      </c>
      <c r="O233" s="99">
        <v>139.19248978990618</v>
      </c>
      <c r="P233" s="99">
        <v>111.30028905856817</v>
      </c>
      <c r="Q233" s="99">
        <v>116.10301292123465</v>
      </c>
      <c r="R233" s="99">
        <v>121.23337391952958</v>
      </c>
      <c r="S233" s="99">
        <v>122.2467688716944</v>
      </c>
      <c r="T233" s="99">
        <v>117.07781231915621</v>
      </c>
      <c r="U233" s="99">
        <v>105.95639136797216</v>
      </c>
      <c r="V233" s="99">
        <v>115.21592544152865</v>
      </c>
      <c r="W233" s="99">
        <v>121.59532336157409</v>
      </c>
      <c r="DA233" s="63" t="s">
        <v>2769</v>
      </c>
    </row>
    <row r="234" spans="1:105" ht="12" customHeight="1" x14ac:dyDescent="0.25">
      <c r="A234" s="97" t="s">
        <v>53</v>
      </c>
      <c r="B234" s="99">
        <v>2.0103838249588675</v>
      </c>
      <c r="C234" s="99">
        <v>2.0284708353192906</v>
      </c>
      <c r="D234" s="99">
        <v>2.4010443546005815</v>
      </c>
      <c r="E234" s="99">
        <v>1.5021667731249326</v>
      </c>
      <c r="F234" s="99">
        <v>1.4483285708644171</v>
      </c>
      <c r="G234" s="99">
        <v>1.9048948592980104</v>
      </c>
      <c r="H234" s="99">
        <v>1.6851207433579296</v>
      </c>
      <c r="I234" s="99">
        <v>1.4870397724911402</v>
      </c>
      <c r="J234" s="99">
        <v>1.6066544794294038</v>
      </c>
      <c r="K234" s="99">
        <v>1.5923032268775976</v>
      </c>
      <c r="L234" s="99">
        <v>1.8371358344680548</v>
      </c>
      <c r="M234" s="99">
        <v>1.4277801213350934</v>
      </c>
      <c r="N234" s="99">
        <v>1.5124741850598098</v>
      </c>
      <c r="O234" s="99">
        <v>1.6826262642509067</v>
      </c>
      <c r="P234" s="99">
        <v>1.3480065020009644</v>
      </c>
      <c r="Q234" s="99">
        <v>1.4111193315219257</v>
      </c>
      <c r="R234" s="99">
        <v>1.4964715932361017</v>
      </c>
      <c r="S234" s="99">
        <v>1.5343560878033786</v>
      </c>
      <c r="T234" s="99">
        <v>1.5023395729018756</v>
      </c>
      <c r="U234" s="99">
        <v>1.3929813776689763</v>
      </c>
      <c r="V234" s="99">
        <v>1.535998928432168</v>
      </c>
      <c r="W234" s="99">
        <v>1.6743537720525428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1.5996251228758855E-2</v>
      </c>
      <c r="C235" s="123">
        <f t="shared" si="114"/>
        <v>2.0083169997055367E-2</v>
      </c>
      <c r="D235" s="123">
        <f t="shared" si="114"/>
        <v>2.3895814221972199E-2</v>
      </c>
      <c r="E235" s="123">
        <f t="shared" si="114"/>
        <v>6.4869552813522469E-2</v>
      </c>
      <c r="F235" s="123">
        <f t="shared" si="114"/>
        <v>2.6541656048764357E-2</v>
      </c>
      <c r="G235" s="123">
        <f t="shared" si="114"/>
        <v>3.5420111176454605E-2</v>
      </c>
      <c r="H235" s="123">
        <f t="shared" si="114"/>
        <v>9.9408931344797544E-2</v>
      </c>
      <c r="I235" s="123">
        <f t="shared" si="114"/>
        <v>5.3342443560537335E-2</v>
      </c>
      <c r="J235" s="123">
        <f t="shared" si="114"/>
        <v>6.8184109748831948E-2</v>
      </c>
      <c r="K235" s="123">
        <f t="shared" si="114"/>
        <v>8.0567413105031127E-2</v>
      </c>
      <c r="L235" s="123">
        <f t="shared" si="114"/>
        <v>0.11249880821231643</v>
      </c>
      <c r="M235" s="123">
        <f t="shared" si="114"/>
        <v>8.9199899569090288E-2</v>
      </c>
      <c r="N235" s="123">
        <f t="shared" si="114"/>
        <v>8.7279459031167586E-2</v>
      </c>
      <c r="O235" s="123">
        <f t="shared" si="114"/>
        <v>8.3690388247739569E-2</v>
      </c>
      <c r="P235" s="123">
        <f t="shared" si="114"/>
        <v>6.1254629846370659E-2</v>
      </c>
      <c r="Q235" s="123">
        <f t="shared" si="114"/>
        <v>8.7660579754992043E-2</v>
      </c>
      <c r="R235" s="123">
        <f t="shared" si="114"/>
        <v>7.7395598635801768E-2</v>
      </c>
      <c r="S235" s="123">
        <f t="shared" si="114"/>
        <v>7.7375588490552399E-2</v>
      </c>
      <c r="T235" s="123">
        <f t="shared" si="114"/>
        <v>8.0736602498790458E-2</v>
      </c>
      <c r="U235" s="123">
        <f t="shared" si="114"/>
        <v>8.652444211882579E-2</v>
      </c>
      <c r="V235" s="123">
        <f t="shared" si="114"/>
        <v>0.13947390055647407</v>
      </c>
      <c r="W235" s="123">
        <f t="shared" si="114"/>
        <v>0.14424609609211092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1.5996251228758855E-2</v>
      </c>
      <c r="C236" s="99">
        <f>RES_hhdet_fecs!C29</f>
        <v>2.0083169997055367E-2</v>
      </c>
      <c r="D236" s="99">
        <f>RES_hhdet_fecs!D29</f>
        <v>2.3895814221972199E-2</v>
      </c>
      <c r="E236" s="99">
        <f>RES_hhdet_fecs!E29</f>
        <v>6.4869552813522469E-2</v>
      </c>
      <c r="F236" s="99">
        <f>RES_hhdet_fecs!F29</f>
        <v>2.6541656048764357E-2</v>
      </c>
      <c r="G236" s="99">
        <f>RES_hhdet_fecs!G29</f>
        <v>3.5420111176454605E-2</v>
      </c>
      <c r="H236" s="99">
        <f>RES_hhdet_fecs!H29</f>
        <v>9.9408931344797544E-2</v>
      </c>
      <c r="I236" s="99">
        <f>RES_hhdet_fecs!I29</f>
        <v>5.3342443560537335E-2</v>
      </c>
      <c r="J236" s="99">
        <f>RES_hhdet_fecs!J29</f>
        <v>6.8184109748831948E-2</v>
      </c>
      <c r="K236" s="99">
        <f>RES_hhdet_fecs!K29</f>
        <v>8.0567413105031127E-2</v>
      </c>
      <c r="L236" s="99">
        <f>RES_hhdet_fecs!L29</f>
        <v>0.11249880821231643</v>
      </c>
      <c r="M236" s="99">
        <f>RES_hhdet_fecs!M29</f>
        <v>8.9199899569090288E-2</v>
      </c>
      <c r="N236" s="99">
        <f>RES_hhdet_fecs!N29</f>
        <v>8.7279459031167586E-2</v>
      </c>
      <c r="O236" s="99">
        <f>RES_hhdet_fecs!O29</f>
        <v>8.3690388247739569E-2</v>
      </c>
      <c r="P236" s="99">
        <f>RES_hhdet_fecs!P29</f>
        <v>6.1254629846370659E-2</v>
      </c>
      <c r="Q236" s="99">
        <f>RES_hhdet_fecs!Q29</f>
        <v>8.7660579754992043E-2</v>
      </c>
      <c r="R236" s="99">
        <f>RES_hhdet_fecs!R29</f>
        <v>7.7395598635801768E-2</v>
      </c>
      <c r="S236" s="99">
        <f>RES_hhdet_fecs!S29</f>
        <v>7.7375588490552399E-2</v>
      </c>
      <c r="T236" s="99">
        <f>RES_hhdet_fecs!T29</f>
        <v>8.0736602498790458E-2</v>
      </c>
      <c r="U236" s="99">
        <f>RES_hhdet_fecs!U29</f>
        <v>8.652444211882579E-2</v>
      </c>
      <c r="V236" s="99">
        <f>RES_hhdet_fecs!V29</f>
        <v>0.13947390055647407</v>
      </c>
      <c r="W236" s="99">
        <f>RES_hhdet_fecs!W29</f>
        <v>0.14424609609211092</v>
      </c>
      <c r="DA236" s="63" t="s">
        <v>2772</v>
      </c>
    </row>
    <row r="237" spans="1:105" ht="12" customHeight="1" x14ac:dyDescent="0.25">
      <c r="A237" s="121" t="s">
        <v>55</v>
      </c>
      <c r="B237" s="123">
        <v>15.650895283930877</v>
      </c>
      <c r="C237" s="123">
        <v>14.846871439380603</v>
      </c>
      <c r="D237" s="123">
        <v>14.901684979262486</v>
      </c>
      <c r="E237" s="123">
        <v>14.995955072553009</v>
      </c>
      <c r="F237" s="123">
        <v>15.75821937493942</v>
      </c>
      <c r="G237" s="123">
        <v>16.329665052363865</v>
      </c>
      <c r="H237" s="123">
        <v>17.057645222247299</v>
      </c>
      <c r="I237" s="123">
        <v>17.286291460471812</v>
      </c>
      <c r="J237" s="123">
        <v>16.346030559772124</v>
      </c>
      <c r="K237" s="123">
        <v>17.122518598289474</v>
      </c>
      <c r="L237" s="123">
        <v>16.769624221932574</v>
      </c>
      <c r="M237" s="123">
        <v>16.43984479121924</v>
      </c>
      <c r="N237" s="123">
        <v>17.058731311825166</v>
      </c>
      <c r="O237" s="123">
        <v>16.853941180469409</v>
      </c>
      <c r="P237" s="123">
        <v>17.385647197547861</v>
      </c>
      <c r="Q237" s="123">
        <v>16.939974060413039</v>
      </c>
      <c r="R237" s="123">
        <v>17.171589731626227</v>
      </c>
      <c r="S237" s="123">
        <v>16.914507437771054</v>
      </c>
      <c r="T237" s="123">
        <v>16.695959163165931</v>
      </c>
      <c r="U237" s="123">
        <v>16.60391767707689</v>
      </c>
      <c r="V237" s="123">
        <v>15.339304791382553</v>
      </c>
      <c r="W237" s="123">
        <v>15.332250059683986</v>
      </c>
      <c r="DA237" s="130" t="s">
        <v>2773</v>
      </c>
    </row>
    <row r="238" spans="1:105" ht="12" customHeight="1" x14ac:dyDescent="0.25">
      <c r="A238" s="97" t="s">
        <v>141</v>
      </c>
      <c r="B238" s="99">
        <v>17.143304305690368</v>
      </c>
      <c r="C238" s="99">
        <v>16.474542616032075</v>
      </c>
      <c r="D238" s="99">
        <v>16.467525048028918</v>
      </c>
      <c r="E238" s="99">
        <v>16.13648745845769</v>
      </c>
      <c r="F238" s="99">
        <v>17.164136991768718</v>
      </c>
      <c r="G238" s="99">
        <v>17.70274674258123</v>
      </c>
      <c r="H238" s="99">
        <v>18.931166468252485</v>
      </c>
      <c r="I238" s="99">
        <v>19.037789855342265</v>
      </c>
      <c r="J238" s="99">
        <v>17.840657924904548</v>
      </c>
      <c r="K238" s="99">
        <v>19.329821952671455</v>
      </c>
      <c r="L238" s="99">
        <v>19.037355995388612</v>
      </c>
      <c r="M238" s="99">
        <v>18.722834547937452</v>
      </c>
      <c r="N238" s="99">
        <v>18.609708645243735</v>
      </c>
      <c r="O238" s="99">
        <v>18.222065363105234</v>
      </c>
      <c r="P238" s="99">
        <v>19.494291279281825</v>
      </c>
      <c r="Q238" s="99">
        <v>17.693070923125077</v>
      </c>
      <c r="R238" s="99">
        <v>19.084639981772469</v>
      </c>
      <c r="S238" s="99">
        <v>18.016248348321525</v>
      </c>
      <c r="T238" s="99">
        <v>16.85578835601881</v>
      </c>
      <c r="U238" s="99">
        <v>16.849951478917699</v>
      </c>
      <c r="V238" s="99">
        <v>15.289575258908389</v>
      </c>
      <c r="W238" s="99">
        <v>15.505537513402208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13.584762688388308</v>
      </c>
      <c r="H239" s="99">
        <v>14.636262564615931</v>
      </c>
      <c r="I239" s="99">
        <v>14.929375769714969</v>
      </c>
      <c r="J239" s="99">
        <v>13.66465232268966</v>
      </c>
      <c r="K239" s="99">
        <v>14.695440935846484</v>
      </c>
      <c r="L239" s="99">
        <v>14.565479063794445</v>
      </c>
      <c r="M239" s="99">
        <v>14.277825911165259</v>
      </c>
      <c r="N239" s="99">
        <v>14.42891337950908</v>
      </c>
      <c r="O239" s="99">
        <v>13.908880341496079</v>
      </c>
      <c r="P239" s="99">
        <v>14.854255384822627</v>
      </c>
      <c r="Q239" s="99">
        <v>13.862141980681081</v>
      </c>
      <c r="R239" s="99">
        <v>15.394811545923742</v>
      </c>
      <c r="S239" s="99">
        <v>14.754300888265361</v>
      </c>
      <c r="T239" s="99">
        <v>13.819052865008283</v>
      </c>
      <c r="U239" s="99">
        <v>14.252930172673306</v>
      </c>
      <c r="V239" s="99">
        <v>12.862538167394419</v>
      </c>
      <c r="W239" s="99">
        <v>13.247419441279227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7.4456187636966078</v>
      </c>
      <c r="H240" s="102">
        <v>8.112639646277465</v>
      </c>
      <c r="I240" s="102">
        <v>8.6275529288476509</v>
      </c>
      <c r="J240" s="102">
        <v>7.2249632758743454</v>
      </c>
      <c r="K240" s="102">
        <v>7.8786653584924915</v>
      </c>
      <c r="L240" s="102">
        <v>7.8336060763333171</v>
      </c>
      <c r="M240" s="102">
        <v>7.4890750487112241</v>
      </c>
      <c r="N240" s="102">
        <v>7.6762908369116243</v>
      </c>
      <c r="O240" s="102">
        <v>6.3921461556837817</v>
      </c>
      <c r="P240" s="102">
        <v>6.4608343394616385</v>
      </c>
      <c r="Q240" s="102">
        <v>6.4170599976711937</v>
      </c>
      <c r="R240" s="102">
        <v>8.1470712455467549</v>
      </c>
      <c r="S240" s="102">
        <v>8.0173483810785982</v>
      </c>
      <c r="T240" s="102">
        <v>6.9956887934034597</v>
      </c>
      <c r="U240" s="102">
        <v>7.2736904762428143</v>
      </c>
      <c r="V240" s="102">
        <v>5.7336134057159969</v>
      </c>
      <c r="W240" s="102">
        <v>6.1932392673192416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6.1391439246917008</v>
      </c>
      <c r="H241" s="105">
        <v>6.5236229183384653</v>
      </c>
      <c r="I241" s="105">
        <v>6.3018228408673211</v>
      </c>
      <c r="J241" s="105">
        <v>6.4396890468153147</v>
      </c>
      <c r="K241" s="105">
        <v>6.8167755773539938</v>
      </c>
      <c r="L241" s="105">
        <v>6.7318729874611272</v>
      </c>
      <c r="M241" s="105">
        <v>6.7887508624540338</v>
      </c>
      <c r="N241" s="105">
        <v>6.752622542597452</v>
      </c>
      <c r="O241" s="105">
        <v>7.5167341858122985</v>
      </c>
      <c r="P241" s="105">
        <v>8.3934210453609879</v>
      </c>
      <c r="Q241" s="105">
        <v>7.4450819830098869</v>
      </c>
      <c r="R241" s="105">
        <v>7.2477403003769849</v>
      </c>
      <c r="S241" s="105">
        <v>6.736952507186766</v>
      </c>
      <c r="T241" s="105">
        <v>6.8233640716048267</v>
      </c>
      <c r="U241" s="105">
        <v>6.9792396964304926</v>
      </c>
      <c r="V241" s="105">
        <v>7.128924761678423</v>
      </c>
      <c r="W241" s="105">
        <v>7.0541801739599856</v>
      </c>
      <c r="DA241" s="132" t="s">
        <v>2777</v>
      </c>
    </row>
    <row r="242" spans="1:105" ht="12" customHeight="1" x14ac:dyDescent="0.25">
      <c r="A242" s="106" t="s">
        <v>122</v>
      </c>
      <c r="B242" s="102">
        <v>15.536341377777894</v>
      </c>
      <c r="C242" s="102">
        <v>14.732528844183289</v>
      </c>
      <c r="D242" s="102">
        <v>14.79219332522333</v>
      </c>
      <c r="E242" s="102">
        <v>14.914592731322447</v>
      </c>
      <c r="F242" s="102">
        <v>15.54254678620461</v>
      </c>
      <c r="G242" s="102">
        <v>16.064296798183797</v>
      </c>
      <c r="H242" s="102">
        <v>16.70913040693949</v>
      </c>
      <c r="I242" s="102">
        <v>17.0362053543173</v>
      </c>
      <c r="J242" s="102">
        <v>16.1971860175167</v>
      </c>
      <c r="K242" s="102">
        <v>16.993499554460687</v>
      </c>
      <c r="L242" s="102">
        <v>16.696596733450054</v>
      </c>
      <c r="M242" s="102">
        <v>16.418829287566368</v>
      </c>
      <c r="N242" s="102">
        <v>17.175687438948316</v>
      </c>
      <c r="O242" s="102">
        <v>17.094341912170567</v>
      </c>
      <c r="P242" s="102">
        <v>17.593809408075519</v>
      </c>
      <c r="Q242" s="102">
        <v>17.34727410215217</v>
      </c>
      <c r="R242" s="102">
        <v>17.396583644200973</v>
      </c>
      <c r="S242" s="102">
        <v>17.25233464468376</v>
      </c>
      <c r="T242" s="102">
        <v>17.147835869014536</v>
      </c>
      <c r="U242" s="102">
        <v>17.003845870851443</v>
      </c>
      <c r="V242" s="102">
        <v>15.750566636170102</v>
      </c>
      <c r="W242" s="102">
        <v>15.69185226226088</v>
      </c>
      <c r="DA242" s="131" t="s">
        <v>2778</v>
      </c>
    </row>
    <row r="243" spans="1:105" ht="12" customHeight="1" x14ac:dyDescent="0.25">
      <c r="A243" s="107" t="s">
        <v>121</v>
      </c>
      <c r="B243" s="105">
        <v>12.413171645759908</v>
      </c>
      <c r="C243" s="105">
        <v>11.634238793112832</v>
      </c>
      <c r="D243" s="105">
        <v>11.763060568306155</v>
      </c>
      <c r="E243" s="105">
        <v>11.92292284812819</v>
      </c>
      <c r="F243" s="105">
        <v>12.373529943705369</v>
      </c>
      <c r="G243" s="105">
        <v>12.938661042176923</v>
      </c>
      <c r="H243" s="105">
        <v>13.5575958418019</v>
      </c>
      <c r="I243" s="105">
        <v>13.961710394135102</v>
      </c>
      <c r="J243" s="105">
        <v>13.024657855347318</v>
      </c>
      <c r="K243" s="105">
        <v>13.715108592967985</v>
      </c>
      <c r="L243" s="105">
        <v>13.508193153315242</v>
      </c>
      <c r="M243" s="105">
        <v>13.252734510510711</v>
      </c>
      <c r="N243" s="105">
        <v>13.971574328420708</v>
      </c>
      <c r="O243" s="105">
        <v>13.621412500244539</v>
      </c>
      <c r="P243" s="105">
        <v>13.973039166853908</v>
      </c>
      <c r="Q243" s="105">
        <v>13.951677707130347</v>
      </c>
      <c r="R243" s="105">
        <v>14.419571799268326</v>
      </c>
      <c r="S243" s="105">
        <v>14.467102463561188</v>
      </c>
      <c r="T243" s="105">
        <v>14.402433069789028</v>
      </c>
      <c r="U243" s="105">
        <v>14.462697389214792</v>
      </c>
      <c r="V243" s="105">
        <v>13.306896119351045</v>
      </c>
      <c r="W243" s="105">
        <v>13.431297281101379</v>
      </c>
      <c r="DA243" s="132" t="s">
        <v>2779</v>
      </c>
    </row>
    <row r="244" spans="1:105" ht="12" customHeight="1" x14ac:dyDescent="0.25">
      <c r="A244" s="108" t="s">
        <v>53</v>
      </c>
      <c r="B244" s="99">
        <v>6.7335501973258003</v>
      </c>
      <c r="C244" s="99">
        <v>6.1269588725110395</v>
      </c>
      <c r="D244" s="99">
        <v>6.2969215139945653</v>
      </c>
      <c r="E244" s="99">
        <v>6.4573628434305137</v>
      </c>
      <c r="F244" s="99">
        <v>6.3625891497079827</v>
      </c>
      <c r="G244" s="99">
        <v>6.7601897016954418</v>
      </c>
      <c r="H244" s="99">
        <v>7.154483805647442</v>
      </c>
      <c r="I244" s="99">
        <v>7.6905878153021545</v>
      </c>
      <c r="J244" s="99">
        <v>6.5236041443621291</v>
      </c>
      <c r="K244" s="99">
        <v>7.0084907249225683</v>
      </c>
      <c r="L244" s="99">
        <v>6.9285880206261918</v>
      </c>
      <c r="M244" s="99">
        <v>6.6410976883804134</v>
      </c>
      <c r="N244" s="99">
        <v>7.1209140380194738</v>
      </c>
      <c r="O244" s="99">
        <v>6.0050384699270181</v>
      </c>
      <c r="P244" s="99">
        <v>5.8543260677839761</v>
      </c>
      <c r="Q244" s="99">
        <v>6.1960733739452074</v>
      </c>
      <c r="R244" s="99">
        <v>7.4506087494335667</v>
      </c>
      <c r="S244" s="99">
        <v>7.7440830882092948</v>
      </c>
      <c r="T244" s="99">
        <v>7.2981980671636144</v>
      </c>
      <c r="U244" s="99">
        <v>7.3976278681940792</v>
      </c>
      <c r="V244" s="99">
        <v>6.0169143847381212</v>
      </c>
      <c r="W244" s="99">
        <v>6.4068724265365455</v>
      </c>
      <c r="DA244" s="63" t="s">
        <v>2780</v>
      </c>
    </row>
    <row r="245" spans="1:105" ht="12" customHeight="1" x14ac:dyDescent="0.25">
      <c r="A245" s="108" t="s">
        <v>52</v>
      </c>
      <c r="B245" s="99">
        <v>5.6796214484341059</v>
      </c>
      <c r="C245" s="99">
        <v>5.5072799206017917</v>
      </c>
      <c r="D245" s="99">
        <v>5.4661390543115891</v>
      </c>
      <c r="E245" s="99">
        <v>5.4655600046976751</v>
      </c>
      <c r="F245" s="99">
        <v>6.0109407939973867</v>
      </c>
      <c r="G245" s="99">
        <v>6.1784713404814804</v>
      </c>
      <c r="H245" s="99">
        <v>6.4031120361544582</v>
      </c>
      <c r="I245" s="99">
        <v>6.2711225788329461</v>
      </c>
      <c r="J245" s="99">
        <v>6.5010537109851887</v>
      </c>
      <c r="K245" s="99">
        <v>6.7066178680454183</v>
      </c>
      <c r="L245" s="99">
        <v>6.579605132689049</v>
      </c>
      <c r="M245" s="99">
        <v>6.6116368221302952</v>
      </c>
      <c r="N245" s="99">
        <v>6.8506602904012315</v>
      </c>
      <c r="O245" s="99">
        <v>7.6163740303175205</v>
      </c>
      <c r="P245" s="99">
        <v>8.1187130990699323</v>
      </c>
      <c r="Q245" s="99">
        <v>7.7556043331851408</v>
      </c>
      <c r="R245" s="99">
        <v>6.968963049834759</v>
      </c>
      <c r="S245" s="99">
        <v>6.7230193753518943</v>
      </c>
      <c r="T245" s="99">
        <v>7.1042350026254164</v>
      </c>
      <c r="U245" s="99">
        <v>7.0650695210207113</v>
      </c>
      <c r="V245" s="99">
        <v>7.2899817346129234</v>
      </c>
      <c r="W245" s="99">
        <v>7.0244248545648338</v>
      </c>
      <c r="DA245" s="63" t="s">
        <v>2781</v>
      </c>
    </row>
    <row r="246" spans="1:105" ht="12" customHeight="1" x14ac:dyDescent="0.25">
      <c r="A246" s="121" t="s">
        <v>54</v>
      </c>
      <c r="B246" s="123">
        <v>2.4789181298452636</v>
      </c>
      <c r="C246" s="123">
        <v>2.4573126910471261</v>
      </c>
      <c r="D246" s="123">
        <v>2.4070504890645634</v>
      </c>
      <c r="E246" s="123">
        <v>2.6087837965567866</v>
      </c>
      <c r="F246" s="123">
        <v>2.6214576625792128</v>
      </c>
      <c r="G246" s="123">
        <v>2.7180849072496187</v>
      </c>
      <c r="H246" s="123">
        <v>2.6387515652592306</v>
      </c>
      <c r="I246" s="123">
        <v>2.5881368715545179</v>
      </c>
      <c r="J246" s="123">
        <v>2.2605909463604066</v>
      </c>
      <c r="K246" s="123">
        <v>2.3479577012744834</v>
      </c>
      <c r="L246" s="123">
        <v>2.3318061450846086</v>
      </c>
      <c r="M246" s="123">
        <v>2.2030471703489938</v>
      </c>
      <c r="N246" s="123">
        <v>2.3025896845387663</v>
      </c>
      <c r="O246" s="123">
        <v>2.3129837532755677</v>
      </c>
      <c r="P246" s="123">
        <v>2.3508979190592809</v>
      </c>
      <c r="Q246" s="123">
        <v>2.4472773858506991</v>
      </c>
      <c r="R246" s="123">
        <v>2.4447990715113161</v>
      </c>
      <c r="S246" s="123">
        <v>2.4312981025096025</v>
      </c>
      <c r="T246" s="123">
        <v>2.4037190023918749</v>
      </c>
      <c r="U246" s="123">
        <v>2.3508392485924894</v>
      </c>
      <c r="V246" s="123">
        <v>2.412678274571419</v>
      </c>
      <c r="W246" s="123">
        <v>2.3932347184041904</v>
      </c>
      <c r="DA246" s="130" t="s">
        <v>2782</v>
      </c>
    </row>
    <row r="247" spans="1:105" ht="12" customHeight="1" x14ac:dyDescent="0.25">
      <c r="A247" s="97" t="s">
        <v>50</v>
      </c>
      <c r="B247" s="99">
        <v>3.0550683360229107</v>
      </c>
      <c r="C247" s="99">
        <v>2.9560595030493024</v>
      </c>
      <c r="D247" s="99">
        <v>2.9353831789647047</v>
      </c>
      <c r="E247" s="99">
        <v>3.2648077331023715</v>
      </c>
      <c r="F247" s="99">
        <v>3.2434828853768773</v>
      </c>
      <c r="G247" s="99">
        <v>3.1852175419934556</v>
      </c>
      <c r="H247" s="99">
        <v>3.3121023321938465</v>
      </c>
      <c r="I247" s="99">
        <v>3.2582942132808652</v>
      </c>
      <c r="J247" s="99">
        <v>2.7642642819123751</v>
      </c>
      <c r="K247" s="99">
        <v>2.9673021086254576</v>
      </c>
      <c r="L247" s="99">
        <v>2.8479548472419118</v>
      </c>
      <c r="M247" s="99">
        <v>2.8361501695089046</v>
      </c>
      <c r="N247" s="99">
        <v>2.8622498389600706</v>
      </c>
      <c r="O247" s="99">
        <v>2.8338153774385968</v>
      </c>
      <c r="P247" s="99">
        <v>3.0872991372697505</v>
      </c>
      <c r="Q247" s="99">
        <v>2.9694029997461802</v>
      </c>
      <c r="R247" s="99">
        <v>3.174647064937743</v>
      </c>
      <c r="S247" s="99">
        <v>3.1208356860975197</v>
      </c>
      <c r="T247" s="99">
        <v>3.092279431822889</v>
      </c>
      <c r="U247" s="99">
        <v>3.2094393452752783</v>
      </c>
      <c r="V247" s="99">
        <v>3.0822288223612184</v>
      </c>
      <c r="W247" s="99">
        <v>3.2185459858764647</v>
      </c>
      <c r="DA247" s="63" t="s">
        <v>2783</v>
      </c>
    </row>
    <row r="248" spans="1:105" ht="12" customHeight="1" x14ac:dyDescent="0.25">
      <c r="A248" s="109" t="s">
        <v>120</v>
      </c>
      <c r="B248" s="110">
        <v>2.4567505568900878</v>
      </c>
      <c r="C248" s="110">
        <v>2.4373788113644927</v>
      </c>
      <c r="D248" s="110">
        <v>2.3845010522602013</v>
      </c>
      <c r="E248" s="110">
        <v>2.5794950206992495</v>
      </c>
      <c r="F248" s="110">
        <v>2.5910434201546964</v>
      </c>
      <c r="G248" s="110">
        <v>2.6929212561206555</v>
      </c>
      <c r="H248" s="110">
        <v>2.5979739572933709</v>
      </c>
      <c r="I248" s="110">
        <v>2.5441225874426281</v>
      </c>
      <c r="J248" s="110">
        <v>2.2261890157936057</v>
      </c>
      <c r="K248" s="110">
        <v>2.3030611441030646</v>
      </c>
      <c r="L248" s="110">
        <v>2.2935604873502959</v>
      </c>
      <c r="M248" s="110">
        <v>2.1548512960748045</v>
      </c>
      <c r="N248" s="110">
        <v>2.2590850652036161</v>
      </c>
      <c r="O248" s="110">
        <v>2.2722483189834874</v>
      </c>
      <c r="P248" s="110">
        <v>2.2924951492877317</v>
      </c>
      <c r="Q248" s="110">
        <v>2.4060824727490426</v>
      </c>
      <c r="R248" s="110">
        <v>2.3867256233364609</v>
      </c>
      <c r="S248" s="110">
        <v>2.3762792012727254</v>
      </c>
      <c r="T248" s="110">
        <v>2.3496365427268007</v>
      </c>
      <c r="U248" s="110">
        <v>2.2851483864434172</v>
      </c>
      <c r="V248" s="110">
        <v>2.3660269427905929</v>
      </c>
      <c r="W248" s="110">
        <v>2.3384430304098807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96.002837521353598</v>
      </c>
      <c r="C250" s="118">
        <f t="shared" si="115"/>
        <v>98.168995483633495</v>
      </c>
      <c r="D250" s="118">
        <f t="shared" si="115"/>
        <v>116.69694174466433</v>
      </c>
      <c r="E250" s="118">
        <f t="shared" si="115"/>
        <v>78.798209043412967</v>
      </c>
      <c r="F250" s="118">
        <f t="shared" si="115"/>
        <v>76.888099041258059</v>
      </c>
      <c r="G250" s="118">
        <f t="shared" si="115"/>
        <v>99.157465624335231</v>
      </c>
      <c r="H250" s="118">
        <f t="shared" si="115"/>
        <v>91.627366803357788</v>
      </c>
      <c r="I250" s="118">
        <f t="shared" si="115"/>
        <v>83.470065529898491</v>
      </c>
      <c r="J250" s="118">
        <f t="shared" si="115"/>
        <v>88.267184852214839</v>
      </c>
      <c r="K250" s="118">
        <f t="shared" si="115"/>
        <v>89.210926103029095</v>
      </c>
      <c r="L250" s="118">
        <f t="shared" si="115"/>
        <v>101.99119131730841</v>
      </c>
      <c r="M250" s="118">
        <f t="shared" si="115"/>
        <v>82.889846413226081</v>
      </c>
      <c r="N250" s="118">
        <f t="shared" si="115"/>
        <v>88.280304845649027</v>
      </c>
      <c r="O250" s="118">
        <f t="shared" si="115"/>
        <v>97.488768737582802</v>
      </c>
      <c r="P250" s="118">
        <f t="shared" si="115"/>
        <v>81.870110845135557</v>
      </c>
      <c r="Q250" s="118">
        <f t="shared" si="115"/>
        <v>85.648599556412847</v>
      </c>
      <c r="R250" s="118">
        <f t="shared" ref="R250:V250" si="116">R251+R254+R256+R265</f>
        <v>90.588018234257419</v>
      </c>
      <c r="S250" s="118">
        <f t="shared" si="116"/>
        <v>93.040626765368188</v>
      </c>
      <c r="T250" s="118">
        <f t="shared" si="116"/>
        <v>91.70667278115792</v>
      </c>
      <c r="U250" s="118">
        <f t="shared" si="116"/>
        <v>86.295566969903817</v>
      </c>
      <c r="V250" s="118">
        <f t="shared" si="116"/>
        <v>94.501344187535821</v>
      </c>
      <c r="W250" s="118">
        <f t="shared" ref="W250" si="117">W251+W254+W256+W265</f>
        <v>101.17760649313189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84.107070830883387</v>
      </c>
      <c r="C251" s="123">
        <f t="shared" si="118"/>
        <v>86.738476330960012</v>
      </c>
      <c r="D251" s="123">
        <f t="shared" si="118"/>
        <v>105.20235231064856</v>
      </c>
      <c r="E251" s="123">
        <f t="shared" si="118"/>
        <v>66.950260380976204</v>
      </c>
      <c r="F251" s="123">
        <f t="shared" si="118"/>
        <v>64.594642587832922</v>
      </c>
      <c r="G251" s="123">
        <f t="shared" si="118"/>
        <v>86.317425008058095</v>
      </c>
      <c r="H251" s="123">
        <f t="shared" si="118"/>
        <v>78.088959404391147</v>
      </c>
      <c r="I251" s="123">
        <f t="shared" si="118"/>
        <v>69.872644353454589</v>
      </c>
      <c r="J251" s="123">
        <f t="shared" si="118"/>
        <v>75.448006838632821</v>
      </c>
      <c r="K251" s="123">
        <f t="shared" si="118"/>
        <v>75.672731924386397</v>
      </c>
      <c r="L251" s="123">
        <f t="shared" si="118"/>
        <v>88.529176375466662</v>
      </c>
      <c r="M251" s="123">
        <f t="shared" si="118"/>
        <v>69.74164104594054</v>
      </c>
      <c r="N251" s="123">
        <f t="shared" si="118"/>
        <v>74.532070949214088</v>
      </c>
      <c r="O251" s="123">
        <f t="shared" si="118"/>
        <v>83.695917686644492</v>
      </c>
      <c r="P251" s="123">
        <f t="shared" si="118"/>
        <v>67.604411878568797</v>
      </c>
      <c r="Q251" s="123">
        <f t="shared" si="118"/>
        <v>71.366451349291836</v>
      </c>
      <c r="R251" s="123">
        <f t="shared" ref="R251:V251" si="119">SUM(R252:R253)</f>
        <v>76.044662605280081</v>
      </c>
      <c r="S251" s="123">
        <f t="shared" si="119"/>
        <v>78.478168469607581</v>
      </c>
      <c r="T251" s="123">
        <f t="shared" si="119"/>
        <v>77.064900848046662</v>
      </c>
      <c r="U251" s="123">
        <f t="shared" si="119"/>
        <v>71.520486987362062</v>
      </c>
      <c r="V251" s="123">
        <f t="shared" si="119"/>
        <v>80.143772720559909</v>
      </c>
      <c r="W251" s="123">
        <f t="shared" ref="W251" si="120">SUM(W252:W253)</f>
        <v>86.666612708772746</v>
      </c>
      <c r="DA251" s="130" t="s">
        <v>2936</v>
      </c>
    </row>
    <row r="252" spans="1:105" ht="12" customHeight="1" x14ac:dyDescent="0.25">
      <c r="A252" s="97" t="s">
        <v>74</v>
      </c>
      <c r="B252" s="99">
        <v>82.096687005924522</v>
      </c>
      <c r="C252" s="99">
        <v>84.710005495640715</v>
      </c>
      <c r="D252" s="99">
        <v>102.80130795604798</v>
      </c>
      <c r="E252" s="99">
        <v>65.448093607851277</v>
      </c>
      <c r="F252" s="99">
        <v>63.146314016968503</v>
      </c>
      <c r="G252" s="99">
        <v>84.412530148760084</v>
      </c>
      <c r="H252" s="99">
        <v>76.40383866103322</v>
      </c>
      <c r="I252" s="99">
        <v>68.385604580963445</v>
      </c>
      <c r="J252" s="99">
        <v>73.841352359203412</v>
      </c>
      <c r="K252" s="99">
        <v>74.080428697508793</v>
      </c>
      <c r="L252" s="99">
        <v>86.692040540998605</v>
      </c>
      <c r="M252" s="99">
        <v>68.31386092460545</v>
      </c>
      <c r="N252" s="99">
        <v>73.019596764154272</v>
      </c>
      <c r="O252" s="99">
        <v>82.013291422393579</v>
      </c>
      <c r="P252" s="99">
        <v>66.256405376567827</v>
      </c>
      <c r="Q252" s="99">
        <v>69.955332017769905</v>
      </c>
      <c r="R252" s="99">
        <v>74.548191012043972</v>
      </c>
      <c r="S252" s="99">
        <v>76.943812381804207</v>
      </c>
      <c r="T252" s="99">
        <v>75.562561275144787</v>
      </c>
      <c r="U252" s="99">
        <v>70.127505609693088</v>
      </c>
      <c r="V252" s="99">
        <v>78.607773792127745</v>
      </c>
      <c r="W252" s="99">
        <v>84.992258936720205</v>
      </c>
      <c r="DA252" s="63" t="s">
        <v>2937</v>
      </c>
    </row>
    <row r="253" spans="1:105" ht="12" customHeight="1" x14ac:dyDescent="0.25">
      <c r="A253" s="97" t="s">
        <v>53</v>
      </c>
      <c r="B253" s="99">
        <v>2.0103838249588675</v>
      </c>
      <c r="C253" s="99">
        <v>2.0284708353192906</v>
      </c>
      <c r="D253" s="99">
        <v>2.4010443546005815</v>
      </c>
      <c r="E253" s="99">
        <v>1.5021667731249326</v>
      </c>
      <c r="F253" s="99">
        <v>1.4483285708644171</v>
      </c>
      <c r="G253" s="99">
        <v>1.9048948592980104</v>
      </c>
      <c r="H253" s="99">
        <v>1.6851207433579296</v>
      </c>
      <c r="I253" s="99">
        <v>1.4870397724911402</v>
      </c>
      <c r="J253" s="99">
        <v>1.6066544794294038</v>
      </c>
      <c r="K253" s="99">
        <v>1.5923032268775976</v>
      </c>
      <c r="L253" s="99">
        <v>1.8371358344680548</v>
      </c>
      <c r="M253" s="99">
        <v>1.4277801213350934</v>
      </c>
      <c r="N253" s="99">
        <v>1.5124741850598098</v>
      </c>
      <c r="O253" s="99">
        <v>1.6826262642509067</v>
      </c>
      <c r="P253" s="99">
        <v>1.3480065020009644</v>
      </c>
      <c r="Q253" s="99">
        <v>1.4111193315219257</v>
      </c>
      <c r="R253" s="99">
        <v>1.4964715932361017</v>
      </c>
      <c r="S253" s="99">
        <v>1.5343560878033786</v>
      </c>
      <c r="T253" s="99">
        <v>1.5023395729018756</v>
      </c>
      <c r="U253" s="99">
        <v>1.3929813776689763</v>
      </c>
      <c r="V253" s="99">
        <v>1.535998928432168</v>
      </c>
      <c r="W253" s="99">
        <v>1.6743537720525428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3.1079968156859063E-2</v>
      </c>
      <c r="C254" s="123">
        <f t="shared" si="121"/>
        <v>4.1347767245148201E-2</v>
      </c>
      <c r="D254" s="123">
        <f t="shared" si="121"/>
        <v>5.1496853736529888E-2</v>
      </c>
      <c r="E254" s="123">
        <f t="shared" si="121"/>
        <v>0.14649894030779767</v>
      </c>
      <c r="F254" s="123">
        <f t="shared" si="121"/>
        <v>6.3472453000870357E-2</v>
      </c>
      <c r="G254" s="123">
        <f t="shared" si="121"/>
        <v>9.4798052632683552E-2</v>
      </c>
      <c r="H254" s="123">
        <f t="shared" si="121"/>
        <v>0.28847300281145721</v>
      </c>
      <c r="I254" s="123">
        <f t="shared" si="121"/>
        <v>0.15990683731638577</v>
      </c>
      <c r="J254" s="123">
        <f t="shared" si="121"/>
        <v>0.20792103589038299</v>
      </c>
      <c r="K254" s="123">
        <f t="shared" si="121"/>
        <v>0.24953896757327604</v>
      </c>
      <c r="L254" s="123">
        <f t="shared" si="121"/>
        <v>0.35444243326432312</v>
      </c>
      <c r="M254" s="123">
        <f t="shared" si="121"/>
        <v>0.28605683697977424</v>
      </c>
      <c r="N254" s="123">
        <f t="shared" si="121"/>
        <v>0.28793502743103216</v>
      </c>
      <c r="O254" s="123">
        <f t="shared" si="121"/>
        <v>0.28878943798161399</v>
      </c>
      <c r="P254" s="123">
        <f t="shared" si="121"/>
        <v>0.222413259969897</v>
      </c>
      <c r="Q254" s="123">
        <f t="shared" si="121"/>
        <v>0.3319176088252464</v>
      </c>
      <c r="R254" s="123">
        <f t="shared" si="121"/>
        <v>0.30506688152462003</v>
      </c>
      <c r="S254" s="123">
        <f t="shared" si="121"/>
        <v>0.31561989996308482</v>
      </c>
      <c r="T254" s="123">
        <f t="shared" si="121"/>
        <v>0.34167717794125613</v>
      </c>
      <c r="U254" s="123">
        <f t="shared" si="121"/>
        <v>0.37947230908243779</v>
      </c>
      <c r="V254" s="123">
        <f t="shared" si="121"/>
        <v>0.62859199381607289</v>
      </c>
      <c r="W254" s="123">
        <f t="shared" si="121"/>
        <v>0.66110766081942118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3.1079968156859063E-2</v>
      </c>
      <c r="C255" s="99">
        <f>RES_hhdet_tess!C29</f>
        <v>4.1347767245148201E-2</v>
      </c>
      <c r="D255" s="99">
        <f>RES_hhdet_tess!D29</f>
        <v>5.1496853736529888E-2</v>
      </c>
      <c r="E255" s="99">
        <f>RES_hhdet_tess!E29</f>
        <v>0.14649894030779767</v>
      </c>
      <c r="F255" s="99">
        <f>RES_hhdet_tess!F29</f>
        <v>6.3472453000870357E-2</v>
      </c>
      <c r="G255" s="99">
        <f>RES_hhdet_tess!G29</f>
        <v>9.4798052632683552E-2</v>
      </c>
      <c r="H255" s="99">
        <f>RES_hhdet_tess!H29</f>
        <v>0.28847300281145721</v>
      </c>
      <c r="I255" s="99">
        <f>RES_hhdet_tess!I29</f>
        <v>0.15990683731638577</v>
      </c>
      <c r="J255" s="99">
        <f>RES_hhdet_tess!J29</f>
        <v>0.20792103589038299</v>
      </c>
      <c r="K255" s="99">
        <f>RES_hhdet_tess!K29</f>
        <v>0.24953896757327604</v>
      </c>
      <c r="L255" s="99">
        <f>RES_hhdet_tess!L29</f>
        <v>0.35444243326432312</v>
      </c>
      <c r="M255" s="99">
        <f>RES_hhdet_tess!M29</f>
        <v>0.28605683697977424</v>
      </c>
      <c r="N255" s="99">
        <f>RES_hhdet_tess!N29</f>
        <v>0.28793502743103216</v>
      </c>
      <c r="O255" s="99">
        <f>RES_hhdet_tess!O29</f>
        <v>0.28878943798161399</v>
      </c>
      <c r="P255" s="99">
        <f>RES_hhdet_tess!P29</f>
        <v>0.222413259969897</v>
      </c>
      <c r="Q255" s="99">
        <f>RES_hhdet_tess!Q29</f>
        <v>0.3319176088252464</v>
      </c>
      <c r="R255" s="99">
        <f>RES_hhdet_tess!R29</f>
        <v>0.30506688152462003</v>
      </c>
      <c r="S255" s="99">
        <f>RES_hhdet_tess!S29</f>
        <v>0.31561989996308482</v>
      </c>
      <c r="T255" s="99">
        <f>RES_hhdet_tess!T29</f>
        <v>0.34167717794125613</v>
      </c>
      <c r="U255" s="99">
        <f>RES_hhdet_tess!U29</f>
        <v>0.37947230908243779</v>
      </c>
      <c r="V255" s="99">
        <f>RES_hhdet_tess!V29</f>
        <v>0.62859199381607289</v>
      </c>
      <c r="W255" s="99">
        <f>RES_hhdet_tess!W29</f>
        <v>0.66110766081942118</v>
      </c>
      <c r="DA255" s="63" t="s">
        <v>2940</v>
      </c>
    </row>
    <row r="256" spans="1:105" ht="12" customHeight="1" x14ac:dyDescent="0.25">
      <c r="A256" s="121" t="s">
        <v>55</v>
      </c>
      <c r="B256" s="123">
        <v>10.012514288876046</v>
      </c>
      <c r="C256" s="123">
        <v>9.5486293165292508</v>
      </c>
      <c r="D256" s="123">
        <v>9.6360529048372694</v>
      </c>
      <c r="E256" s="123">
        <v>9.7384616899317482</v>
      </c>
      <c r="F256" s="123">
        <v>10.249200823700084</v>
      </c>
      <c r="G256" s="123">
        <v>10.681198278544285</v>
      </c>
      <c r="H256" s="123">
        <v>11.242435967095552</v>
      </c>
      <c r="I256" s="123">
        <v>11.467055594625862</v>
      </c>
      <c r="J256" s="123">
        <v>10.888880964537774</v>
      </c>
      <c r="K256" s="123">
        <v>11.49976546196209</v>
      </c>
      <c r="L256" s="123">
        <v>11.327477440574613</v>
      </c>
      <c r="M256" s="123">
        <v>11.17914118479376</v>
      </c>
      <c r="N256" s="123">
        <v>11.695157198202056</v>
      </c>
      <c r="O256" s="123">
        <v>11.723510731549709</v>
      </c>
      <c r="P256" s="123">
        <v>12.229879609722586</v>
      </c>
      <c r="Q256" s="123">
        <v>12.051409143516269</v>
      </c>
      <c r="R256" s="123">
        <v>12.332630902794072</v>
      </c>
      <c r="S256" s="123">
        <v>12.334463256011277</v>
      </c>
      <c r="T256" s="123">
        <v>12.387249238269314</v>
      </c>
      <c r="U256" s="123">
        <v>12.502320487740608</v>
      </c>
      <c r="V256" s="123">
        <v>11.749122485630572</v>
      </c>
      <c r="W256" s="123">
        <v>11.861672870172193</v>
      </c>
      <c r="DA256" s="130" t="s">
        <v>2941</v>
      </c>
    </row>
    <row r="257" spans="1:105" ht="12" customHeight="1" x14ac:dyDescent="0.25">
      <c r="A257" s="97" t="s">
        <v>141</v>
      </c>
      <c r="B257" s="99">
        <v>9.8729703570685192</v>
      </c>
      <c r="C257" s="99">
        <v>9.5360567752862568</v>
      </c>
      <c r="D257" s="99">
        <v>9.5920381181931731</v>
      </c>
      <c r="E257" s="99">
        <v>9.4857080145482975</v>
      </c>
      <c r="F257" s="99">
        <v>10.219709654499836</v>
      </c>
      <c r="G257" s="99">
        <v>10.609335654982637</v>
      </c>
      <c r="H257" s="99">
        <v>11.388132435629654</v>
      </c>
      <c r="I257" s="99">
        <v>11.470967916662918</v>
      </c>
      <c r="J257" s="99">
        <v>10.759337589317589</v>
      </c>
      <c r="K257" s="99">
        <v>11.686138345844322</v>
      </c>
      <c r="L257" s="99">
        <v>11.556412347298608</v>
      </c>
      <c r="M257" s="99">
        <v>11.471554832899225</v>
      </c>
      <c r="N257" s="99">
        <v>11.59146343114306</v>
      </c>
      <c r="O257" s="99">
        <v>11.583283832223335</v>
      </c>
      <c r="P257" s="99">
        <v>12.615448115992352</v>
      </c>
      <c r="Q257" s="99">
        <v>11.624725533960781</v>
      </c>
      <c r="R257" s="99">
        <v>12.804153910102547</v>
      </c>
      <c r="S257" s="99">
        <v>12.428772121100659</v>
      </c>
      <c r="T257" s="99">
        <v>12.032575048493461</v>
      </c>
      <c r="U257" s="99">
        <v>12.465230585812092</v>
      </c>
      <c r="V257" s="99">
        <v>11.664468335776425</v>
      </c>
      <c r="W257" s="99">
        <v>12.049189766564602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10.632004235500959</v>
      </c>
      <c r="H258" s="99">
        <v>11.41897921301954</v>
      </c>
      <c r="I258" s="99">
        <v>11.507889839949208</v>
      </c>
      <c r="J258" s="99">
        <v>10.799400681193191</v>
      </c>
      <c r="K258" s="99">
        <v>11.635286969320164</v>
      </c>
      <c r="L258" s="99">
        <v>11.540184232978294</v>
      </c>
      <c r="M258" s="99">
        <v>11.425725387287425</v>
      </c>
      <c r="N258" s="99">
        <v>11.530780153920009</v>
      </c>
      <c r="O258" s="99">
        <v>11.580000376516976</v>
      </c>
      <c r="P258" s="99">
        <v>12.584871498475906</v>
      </c>
      <c r="Q258" s="99">
        <v>11.608133939105356</v>
      </c>
      <c r="R258" s="99">
        <v>12.753917254565847</v>
      </c>
      <c r="S258" s="99">
        <v>12.331356108324837</v>
      </c>
      <c r="T258" s="99">
        <v>11.918413040805378</v>
      </c>
      <c r="U258" s="99">
        <v>12.346420808895495</v>
      </c>
      <c r="V258" s="99">
        <v>11.491651567020106</v>
      </c>
      <c r="W258" s="99">
        <v>11.881119622161133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4.4928603108092613</v>
      </c>
      <c r="H259" s="102">
        <v>4.8953562946810747</v>
      </c>
      <c r="I259" s="102">
        <v>5.2060669990818891</v>
      </c>
      <c r="J259" s="102">
        <v>4.3597116343778746</v>
      </c>
      <c r="K259" s="102">
        <v>4.8185113919661688</v>
      </c>
      <c r="L259" s="102">
        <v>4.8083112455171664</v>
      </c>
      <c r="M259" s="102">
        <v>4.6369745248333913</v>
      </c>
      <c r="N259" s="102">
        <v>4.7781576113225555</v>
      </c>
      <c r="O259" s="102">
        <v>4.0632661907046783</v>
      </c>
      <c r="P259" s="102">
        <v>4.1914504531149177</v>
      </c>
      <c r="Q259" s="102">
        <v>4.163051956095468</v>
      </c>
      <c r="R259" s="102">
        <v>5.5061769541888621</v>
      </c>
      <c r="S259" s="102">
        <v>5.5944036011380724</v>
      </c>
      <c r="T259" s="102">
        <v>5.0950489692005485</v>
      </c>
      <c r="U259" s="102">
        <v>5.3671811124650013</v>
      </c>
      <c r="V259" s="102">
        <v>4.3627268053416852</v>
      </c>
      <c r="W259" s="102">
        <v>4.8269394482011494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6.1391439246917008</v>
      </c>
      <c r="H260" s="105">
        <v>6.5236229183384653</v>
      </c>
      <c r="I260" s="105">
        <v>6.3018228408673211</v>
      </c>
      <c r="J260" s="105">
        <v>6.4396890468153147</v>
      </c>
      <c r="K260" s="105">
        <v>6.8167755773539938</v>
      </c>
      <c r="L260" s="105">
        <v>6.7318729874611272</v>
      </c>
      <c r="M260" s="105">
        <v>6.7887508624540338</v>
      </c>
      <c r="N260" s="105">
        <v>6.752622542597452</v>
      </c>
      <c r="O260" s="105">
        <v>7.5167341858122985</v>
      </c>
      <c r="P260" s="105">
        <v>8.3934210453609879</v>
      </c>
      <c r="Q260" s="105">
        <v>7.4450819830098869</v>
      </c>
      <c r="R260" s="105">
        <v>7.2477403003769849</v>
      </c>
      <c r="S260" s="105">
        <v>6.736952507186766</v>
      </c>
      <c r="T260" s="105">
        <v>6.8233640716048267</v>
      </c>
      <c r="U260" s="105">
        <v>6.9792396964304926</v>
      </c>
      <c r="V260" s="105">
        <v>7.128924761678423</v>
      </c>
      <c r="W260" s="105">
        <v>7.0541801739599856</v>
      </c>
      <c r="DA260" s="132" t="s">
        <v>2945</v>
      </c>
    </row>
    <row r="261" spans="1:105" ht="12" customHeight="1" x14ac:dyDescent="0.25">
      <c r="A261" s="106" t="s">
        <v>122</v>
      </c>
      <c r="B261" s="102">
        <v>10.024154374509392</v>
      </c>
      <c r="C261" s="102">
        <v>9.5496942926310329</v>
      </c>
      <c r="D261" s="102">
        <v>9.63994452554841</v>
      </c>
      <c r="E261" s="102">
        <v>9.7661238642332648</v>
      </c>
      <c r="F261" s="102">
        <v>10.254645877979961</v>
      </c>
      <c r="G261" s="102">
        <v>10.697282887464425</v>
      </c>
      <c r="H261" s="102">
        <v>11.210649420231434</v>
      </c>
      <c r="I261" s="102">
        <v>11.466587789735843</v>
      </c>
      <c r="J261" s="102">
        <v>10.913349213857352</v>
      </c>
      <c r="K261" s="102">
        <v>11.468319199099138</v>
      </c>
      <c r="L261" s="102">
        <v>11.2920415516055</v>
      </c>
      <c r="M261" s="102">
        <v>11.136145776794361</v>
      </c>
      <c r="N261" s="102">
        <v>11.709983882615045</v>
      </c>
      <c r="O261" s="102">
        <v>11.741982432646404</v>
      </c>
      <c r="P261" s="102">
        <v>12.179379938671257</v>
      </c>
      <c r="Q261" s="102">
        <v>12.107501464645674</v>
      </c>
      <c r="R261" s="102">
        <v>12.273731327209052</v>
      </c>
      <c r="S261" s="102">
        <v>12.324461059266852</v>
      </c>
      <c r="T261" s="102">
        <v>12.43030091991014</v>
      </c>
      <c r="U261" s="102">
        <v>12.50648830517078</v>
      </c>
      <c r="V261" s="102">
        <v>11.758038311606928</v>
      </c>
      <c r="W261" s="102">
        <v>11.840789415695918</v>
      </c>
      <c r="DA261" s="131" t="s">
        <v>2946</v>
      </c>
    </row>
    <row r="262" spans="1:105" ht="12" customHeight="1" x14ac:dyDescent="0.25">
      <c r="A262" s="107" t="s">
        <v>121</v>
      </c>
      <c r="B262" s="105">
        <v>10.024154374509397</v>
      </c>
      <c r="C262" s="105">
        <v>9.5500013088566611</v>
      </c>
      <c r="D262" s="105">
        <v>9.6402318256565263</v>
      </c>
      <c r="E262" s="105">
        <v>9.7675444532602391</v>
      </c>
      <c r="F262" s="105">
        <v>10.256982355208121</v>
      </c>
      <c r="G262" s="105">
        <v>10.701573604570852</v>
      </c>
      <c r="H262" s="105">
        <v>11.210575784552312</v>
      </c>
      <c r="I262" s="105">
        <v>11.456972777639741</v>
      </c>
      <c r="J262" s="105">
        <v>10.907361188203403</v>
      </c>
      <c r="K262" s="105">
        <v>11.457446350344362</v>
      </c>
      <c r="L262" s="105">
        <v>11.28297922371017</v>
      </c>
      <c r="M262" s="105">
        <v>11.129009137604701</v>
      </c>
      <c r="N262" s="105">
        <v>11.703501311442992</v>
      </c>
      <c r="O262" s="105">
        <v>11.73955544213706</v>
      </c>
      <c r="P262" s="105">
        <v>12.177298515167283</v>
      </c>
      <c r="Q262" s="105">
        <v>12.105428046768756</v>
      </c>
      <c r="R262" s="105">
        <v>12.266867504804983</v>
      </c>
      <c r="S262" s="105">
        <v>12.315356540896982</v>
      </c>
      <c r="T262" s="105">
        <v>12.426405730587364</v>
      </c>
      <c r="U262" s="105">
        <v>12.507544753199303</v>
      </c>
      <c r="V262" s="105">
        <v>11.7627075172744</v>
      </c>
      <c r="W262" s="105">
        <v>11.842804086443069</v>
      </c>
      <c r="DA262" s="132" t="s">
        <v>2947</v>
      </c>
    </row>
    <row r="263" spans="1:105" ht="12" customHeight="1" x14ac:dyDescent="0.25">
      <c r="A263" s="108" t="s">
        <v>53</v>
      </c>
      <c r="B263" s="99">
        <v>4.3445329260752912</v>
      </c>
      <c r="C263" s="99">
        <v>4.0427213882548685</v>
      </c>
      <c r="D263" s="99">
        <v>4.1740927713449372</v>
      </c>
      <c r="E263" s="99">
        <v>4.3019844485625649</v>
      </c>
      <c r="F263" s="99">
        <v>4.2460415612107338</v>
      </c>
      <c r="G263" s="99">
        <v>4.5231022640893705</v>
      </c>
      <c r="H263" s="99">
        <v>4.8074637483978533</v>
      </c>
      <c r="I263" s="99">
        <v>5.1858501988067944</v>
      </c>
      <c r="J263" s="99">
        <v>4.4063074772182134</v>
      </c>
      <c r="K263" s="99">
        <v>4.7508284822989433</v>
      </c>
      <c r="L263" s="99">
        <v>4.7033740910211215</v>
      </c>
      <c r="M263" s="99">
        <v>4.5173723154744057</v>
      </c>
      <c r="N263" s="99">
        <v>4.8528410210417601</v>
      </c>
      <c r="O263" s="99">
        <v>4.12318141181954</v>
      </c>
      <c r="P263" s="99">
        <v>4.058585416097352</v>
      </c>
      <c r="Q263" s="99">
        <v>4.3498237135836142</v>
      </c>
      <c r="R263" s="99">
        <v>5.297904454970225</v>
      </c>
      <c r="S263" s="99">
        <v>5.5923371655450858</v>
      </c>
      <c r="T263" s="99">
        <v>5.3221707279619466</v>
      </c>
      <c r="U263" s="99">
        <v>5.4424752321785936</v>
      </c>
      <c r="V263" s="99">
        <v>4.4727257826614766</v>
      </c>
      <c r="W263" s="99">
        <v>4.818379231878235</v>
      </c>
      <c r="DA263" s="63" t="s">
        <v>2948</v>
      </c>
    </row>
    <row r="264" spans="1:105" ht="12" customHeight="1" x14ac:dyDescent="0.25">
      <c r="A264" s="108" t="s">
        <v>52</v>
      </c>
      <c r="B264" s="99">
        <v>5.6796214484341059</v>
      </c>
      <c r="C264" s="99">
        <v>5.5072799206017917</v>
      </c>
      <c r="D264" s="99">
        <v>5.4661390543115891</v>
      </c>
      <c r="E264" s="99">
        <v>5.4655600046976751</v>
      </c>
      <c r="F264" s="99">
        <v>6.0109407939973867</v>
      </c>
      <c r="G264" s="99">
        <v>6.1784713404814804</v>
      </c>
      <c r="H264" s="99">
        <v>6.4031120361544582</v>
      </c>
      <c r="I264" s="99">
        <v>6.2711225788329461</v>
      </c>
      <c r="J264" s="99">
        <v>6.5010537109851887</v>
      </c>
      <c r="K264" s="99">
        <v>6.7066178680454183</v>
      </c>
      <c r="L264" s="99">
        <v>6.579605132689049</v>
      </c>
      <c r="M264" s="99">
        <v>6.6116368221302952</v>
      </c>
      <c r="N264" s="99">
        <v>6.8506602904012315</v>
      </c>
      <c r="O264" s="99">
        <v>7.6163740303175205</v>
      </c>
      <c r="P264" s="99">
        <v>8.1187130990699323</v>
      </c>
      <c r="Q264" s="99">
        <v>7.7556043331851408</v>
      </c>
      <c r="R264" s="99">
        <v>6.968963049834759</v>
      </c>
      <c r="S264" s="99">
        <v>6.7230193753518943</v>
      </c>
      <c r="T264" s="99">
        <v>7.1042350026254164</v>
      </c>
      <c r="U264" s="99">
        <v>7.0650695210207113</v>
      </c>
      <c r="V264" s="99">
        <v>7.2899817346129234</v>
      </c>
      <c r="W264" s="99">
        <v>7.0244248545648338</v>
      </c>
      <c r="DA264" s="63" t="s">
        <v>2949</v>
      </c>
    </row>
    <row r="265" spans="1:105" ht="12" customHeight="1" x14ac:dyDescent="0.25">
      <c r="A265" s="121" t="s">
        <v>54</v>
      </c>
      <c r="B265" s="123">
        <v>1.8521724334373084</v>
      </c>
      <c r="C265" s="123">
        <v>1.8405420688990888</v>
      </c>
      <c r="D265" s="123">
        <v>1.8070396754419638</v>
      </c>
      <c r="E265" s="123">
        <v>1.9629880321972155</v>
      </c>
      <c r="F265" s="123">
        <v>1.980783176724193</v>
      </c>
      <c r="G265" s="123">
        <v>2.0640442851001648</v>
      </c>
      <c r="H265" s="123">
        <v>2.0074984290596265</v>
      </c>
      <c r="I265" s="123">
        <v>1.9704587445016508</v>
      </c>
      <c r="J265" s="123">
        <v>1.7223760131538661</v>
      </c>
      <c r="K265" s="123">
        <v>1.7888897491073408</v>
      </c>
      <c r="L265" s="123">
        <v>1.7800950680028103</v>
      </c>
      <c r="M265" s="123">
        <v>1.6830073455120149</v>
      </c>
      <c r="N265" s="123">
        <v>1.7651416708018468</v>
      </c>
      <c r="O265" s="123">
        <v>1.7805508814069857</v>
      </c>
      <c r="P265" s="123">
        <v>1.8134060968742687</v>
      </c>
      <c r="Q265" s="123">
        <v>1.8988214547794904</v>
      </c>
      <c r="R265" s="123">
        <v>1.9056578446586283</v>
      </c>
      <c r="S265" s="123">
        <v>1.9123751397862487</v>
      </c>
      <c r="T265" s="123">
        <v>1.9128455169006897</v>
      </c>
      <c r="U265" s="123">
        <v>1.893287185718707</v>
      </c>
      <c r="V265" s="123">
        <v>1.9798569875292646</v>
      </c>
      <c r="W265" s="123">
        <v>1.9882132533675143</v>
      </c>
      <c r="DA265" s="130" t="s">
        <v>2950</v>
      </c>
    </row>
    <row r="266" spans="1:105" ht="12" customHeight="1" x14ac:dyDescent="0.25">
      <c r="A266" s="97" t="s">
        <v>50</v>
      </c>
      <c r="B266" s="99">
        <v>1.8569321404145487</v>
      </c>
      <c r="C266" s="99">
        <v>1.7998946940729088</v>
      </c>
      <c r="D266" s="99">
        <v>1.7908313203444537</v>
      </c>
      <c r="E266" s="99">
        <v>1.9949714865657859</v>
      </c>
      <c r="F266" s="99">
        <v>1.9865124190268784</v>
      </c>
      <c r="G266" s="99">
        <v>1.9546852842073756</v>
      </c>
      <c r="H266" s="99">
        <v>2.0351651162345576</v>
      </c>
      <c r="I266" s="99">
        <v>2.0030337968529488</v>
      </c>
      <c r="J266" s="99">
        <v>1.6995335934249765</v>
      </c>
      <c r="K266" s="99">
        <v>1.8247258552249299</v>
      </c>
      <c r="L266" s="99">
        <v>1.7516597825418156</v>
      </c>
      <c r="M266" s="99">
        <v>1.7447411170493858</v>
      </c>
      <c r="N266" s="99">
        <v>1.7611527733401693</v>
      </c>
      <c r="O266" s="99">
        <v>1.7439637387580644</v>
      </c>
      <c r="P266" s="99">
        <v>1.9001517831328461</v>
      </c>
      <c r="Q266" s="99">
        <v>1.8276974556425585</v>
      </c>
      <c r="R266" s="99">
        <v>1.954346561237672</v>
      </c>
      <c r="S266" s="99">
        <v>1.9219347737689272</v>
      </c>
      <c r="T266" s="99">
        <v>1.9054309524087196</v>
      </c>
      <c r="U266" s="99">
        <v>1.9791164068948064</v>
      </c>
      <c r="V266" s="99">
        <v>1.9023462504887354</v>
      </c>
      <c r="W266" s="99">
        <v>1.9885689309940149</v>
      </c>
      <c r="DA266" s="63" t="s">
        <v>2951</v>
      </c>
    </row>
    <row r="267" spans="1:105" ht="12" customHeight="1" x14ac:dyDescent="0.25">
      <c r="A267" s="109" t="s">
        <v>120</v>
      </c>
      <c r="B267" s="110">
        <v>1.8519893021105609</v>
      </c>
      <c r="C267" s="110">
        <v>1.8421666604948672</v>
      </c>
      <c r="D267" s="110">
        <v>1.8077314540995428</v>
      </c>
      <c r="E267" s="110">
        <v>1.9615601022483735</v>
      </c>
      <c r="F267" s="110">
        <v>1.9805030424821783</v>
      </c>
      <c r="G267" s="110">
        <v>2.0699352709607162</v>
      </c>
      <c r="H267" s="110">
        <v>2.0058229556232936</v>
      </c>
      <c r="I267" s="110">
        <v>1.9683192952710324</v>
      </c>
      <c r="J267" s="110">
        <v>1.7239361976663732</v>
      </c>
      <c r="K267" s="110">
        <v>1.7862919735110601</v>
      </c>
      <c r="L267" s="110">
        <v>1.7822020697074994</v>
      </c>
      <c r="M267" s="110">
        <v>1.6783077735696375</v>
      </c>
      <c r="N267" s="110">
        <v>1.7654517437349766</v>
      </c>
      <c r="O267" s="110">
        <v>1.7834124456365101</v>
      </c>
      <c r="P267" s="110">
        <v>1.8065264391307008</v>
      </c>
      <c r="Q267" s="110">
        <v>1.9044330296302783</v>
      </c>
      <c r="R267" s="110">
        <v>1.9017837206157859</v>
      </c>
      <c r="S267" s="110">
        <v>1.9116123669215459</v>
      </c>
      <c r="T267" s="110">
        <v>1.9134278882771607</v>
      </c>
      <c r="U267" s="110">
        <v>1.8867204551087002</v>
      </c>
      <c r="V267" s="110">
        <v>1.9852575941334869</v>
      </c>
      <c r="W267" s="110">
        <v>1.9881896402432233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39.518502671074792</v>
      </c>
      <c r="C269" s="118">
        <f t="shared" si="122"/>
        <v>40.461772101754605</v>
      </c>
      <c r="D269" s="118">
        <f t="shared" si="122"/>
        <v>48.60154654892338</v>
      </c>
      <c r="E269" s="118">
        <f t="shared" si="122"/>
        <v>30.91960726384767</v>
      </c>
      <c r="F269" s="118">
        <f t="shared" si="122"/>
        <v>29.404647297022663</v>
      </c>
      <c r="G269" s="118">
        <f t="shared" si="122"/>
        <v>38.00443724589497</v>
      </c>
      <c r="H269" s="118">
        <f t="shared" si="122"/>
        <v>33.76081356274797</v>
      </c>
      <c r="I269" s="118">
        <f t="shared" si="122"/>
        <v>29.787060777884815</v>
      </c>
      <c r="J269" s="118">
        <f t="shared" si="122"/>
        <v>31.635181273589033</v>
      </c>
      <c r="K269" s="118">
        <f t="shared" si="122"/>
        <v>31.288071656482469</v>
      </c>
      <c r="L269" s="118">
        <f t="shared" si="122"/>
        <v>35.897423138977608</v>
      </c>
      <c r="M269" s="118">
        <f t="shared" si="122"/>
        <v>27.940279376700076</v>
      </c>
      <c r="N269" s="118">
        <f t="shared" si="122"/>
        <v>29.251536961270492</v>
      </c>
      <c r="O269" s="118">
        <f t="shared" si="122"/>
        <v>32.140463937959552</v>
      </c>
      <c r="P269" s="118">
        <f t="shared" si="122"/>
        <v>25.849528826621228</v>
      </c>
      <c r="Q269" s="118">
        <f t="shared" si="122"/>
        <v>26.887678355494401</v>
      </c>
      <c r="R269" s="118">
        <f t="shared" ref="R269:V269" si="123">R270+R273+R275+R284</f>
        <v>28.081518567773756</v>
      </c>
      <c r="S269" s="118">
        <f t="shared" si="123"/>
        <v>28.26854839835201</v>
      </c>
      <c r="T269" s="118">
        <f t="shared" si="123"/>
        <v>27.054900401643931</v>
      </c>
      <c r="U269" s="118">
        <f t="shared" si="123"/>
        <v>24.52063402574375</v>
      </c>
      <c r="V269" s="118">
        <f t="shared" si="123"/>
        <v>26.573777982682628</v>
      </c>
      <c r="W269" s="118">
        <f t="shared" ref="W269" si="124">W270+W273+W275+W284</f>
        <v>28.015015267258718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39.192959376785268</v>
      </c>
      <c r="C270" s="123">
        <f t="shared" si="125"/>
        <v>40.143120860250342</v>
      </c>
      <c r="D270" s="123">
        <f t="shared" si="125"/>
        <v>48.270177985046956</v>
      </c>
      <c r="E270" s="123">
        <f t="shared" si="125"/>
        <v>30.52607095210195</v>
      </c>
      <c r="F270" s="123">
        <f t="shared" si="125"/>
        <v>28.759455974100732</v>
      </c>
      <c r="G270" s="123">
        <f t="shared" si="125"/>
        <v>37.229808099892828</v>
      </c>
      <c r="H270" s="123">
        <f t="shared" si="125"/>
        <v>32.94768732374925</v>
      </c>
      <c r="I270" s="123">
        <f t="shared" si="125"/>
        <v>29.016627681690963</v>
      </c>
      <c r="J270" s="123">
        <f t="shared" si="125"/>
        <v>30.956655955306584</v>
      </c>
      <c r="K270" s="123">
        <f t="shared" si="125"/>
        <v>30.594234931503401</v>
      </c>
      <c r="L270" s="123">
        <f t="shared" si="125"/>
        <v>35.261795321781875</v>
      </c>
      <c r="M270" s="123">
        <f t="shared" si="125"/>
        <v>27.341715777235382</v>
      </c>
      <c r="N270" s="123">
        <f t="shared" si="125"/>
        <v>28.696968030241919</v>
      </c>
      <c r="O270" s="123">
        <f t="shared" si="125"/>
        <v>31.618965980675089</v>
      </c>
      <c r="P270" s="123">
        <f t="shared" si="125"/>
        <v>25.282973662544347</v>
      </c>
      <c r="Q270" s="123">
        <f t="shared" si="125"/>
        <v>26.373960415187661</v>
      </c>
      <c r="R270" s="123">
        <f t="shared" ref="R270:V270" si="126">SUM(R271:R272)</f>
        <v>27.539373219560339</v>
      </c>
      <c r="S270" s="123">
        <f t="shared" si="126"/>
        <v>27.769576016894103</v>
      </c>
      <c r="T270" s="123">
        <f t="shared" si="126"/>
        <v>26.595395846419525</v>
      </c>
      <c r="U270" s="123">
        <f t="shared" si="126"/>
        <v>24.069053863148557</v>
      </c>
      <c r="V270" s="123">
        <f t="shared" si="126"/>
        <v>26.172449623297656</v>
      </c>
      <c r="W270" s="123">
        <f t="shared" ref="W270" si="127">SUM(W271:W272)</f>
        <v>27.621593654815175</v>
      </c>
      <c r="DA270" s="130" t="s">
        <v>3104</v>
      </c>
    </row>
    <row r="271" spans="1:105" ht="12" customHeight="1" x14ac:dyDescent="0.25">
      <c r="A271" s="97" t="s">
        <v>74</v>
      </c>
      <c r="B271" s="99">
        <v>39.192959376785268</v>
      </c>
      <c r="C271" s="99">
        <v>40.143120860250342</v>
      </c>
      <c r="D271" s="99">
        <v>48.270177985046956</v>
      </c>
      <c r="E271" s="99">
        <v>30.52607095210195</v>
      </c>
      <c r="F271" s="99">
        <v>28.759455974100732</v>
      </c>
      <c r="G271" s="99">
        <v>37.229808099892828</v>
      </c>
      <c r="H271" s="99">
        <v>32.94768732374925</v>
      </c>
      <c r="I271" s="99">
        <v>29.016627681690963</v>
      </c>
      <c r="J271" s="99">
        <v>30.956655955306584</v>
      </c>
      <c r="K271" s="99">
        <v>30.594234931503401</v>
      </c>
      <c r="L271" s="99">
        <v>35.261795321781875</v>
      </c>
      <c r="M271" s="99">
        <v>27.341715777235382</v>
      </c>
      <c r="N271" s="99">
        <v>28.696968030241919</v>
      </c>
      <c r="O271" s="99">
        <v>31.618965980675089</v>
      </c>
      <c r="P271" s="99">
        <v>25.282973662544347</v>
      </c>
      <c r="Q271" s="99">
        <v>26.373960415187661</v>
      </c>
      <c r="R271" s="99">
        <v>27.539373219560339</v>
      </c>
      <c r="S271" s="99">
        <v>27.769576016894103</v>
      </c>
      <c r="T271" s="99">
        <v>26.595395846419525</v>
      </c>
      <c r="U271" s="99">
        <v>24.069053863148557</v>
      </c>
      <c r="V271" s="99">
        <v>26.172449623297656</v>
      </c>
      <c r="W271" s="99">
        <v>27.621593654815175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0.29983110673813601</v>
      </c>
      <c r="C275" s="123">
        <v>0.29284428540110846</v>
      </c>
      <c r="D275" s="123">
        <v>0.30407415590874104</v>
      </c>
      <c r="E275" s="123">
        <v>0.36184049823375214</v>
      </c>
      <c r="F275" s="123">
        <v>0.61084499983677321</v>
      </c>
      <c r="G275" s="123">
        <v>0.7376447904926845</v>
      </c>
      <c r="H275" s="123">
        <v>0.77016457806071081</v>
      </c>
      <c r="I275" s="123">
        <v>0.72481751548599738</v>
      </c>
      <c r="J275" s="123">
        <v>0.63837849300210514</v>
      </c>
      <c r="K275" s="123">
        <v>0.64827700892757845</v>
      </c>
      <c r="L275" s="123">
        <v>0.59099767296618466</v>
      </c>
      <c r="M275" s="123">
        <v>0.5529879071717122</v>
      </c>
      <c r="N275" s="123">
        <v>0.50767260689989691</v>
      </c>
      <c r="O275" s="123">
        <v>0.47480255305676511</v>
      </c>
      <c r="P275" s="123">
        <v>0.51502233583706725</v>
      </c>
      <c r="Q275" s="123">
        <v>0.46439045031788284</v>
      </c>
      <c r="R275" s="123">
        <v>0.4889930551934723</v>
      </c>
      <c r="S275" s="123">
        <v>0.44658616587111699</v>
      </c>
      <c r="T275" s="123">
        <v>0.40834968351479067</v>
      </c>
      <c r="U275" s="123">
        <v>0.39976494941689916</v>
      </c>
      <c r="V275" s="123">
        <v>0.3557220081983361</v>
      </c>
      <c r="W275" s="123">
        <v>0.34790470161633585</v>
      </c>
      <c r="DA275" s="130" t="s">
        <v>3109</v>
      </c>
    </row>
    <row r="276" spans="1:105" ht="12" customHeight="1" x14ac:dyDescent="0.25">
      <c r="A276" s="97" t="s">
        <v>141</v>
      </c>
      <c r="B276" s="99">
        <v>3.8942730060806245</v>
      </c>
      <c r="C276" s="99">
        <v>3.7423571006578467</v>
      </c>
      <c r="D276" s="99">
        <v>3.7407629899102499</v>
      </c>
      <c r="E276" s="99">
        <v>3.6655644910632494</v>
      </c>
      <c r="F276" s="99">
        <v>3.8990053590501814</v>
      </c>
      <c r="G276" s="99">
        <v>4.0213559500447538</v>
      </c>
      <c r="H276" s="99">
        <v>4.3004037749282364</v>
      </c>
      <c r="I276" s="99">
        <v>4.3246243435395497</v>
      </c>
      <c r="J276" s="99">
        <v>4.0526838542213177</v>
      </c>
      <c r="K276" s="99">
        <v>4.390962354768849</v>
      </c>
      <c r="L276" s="99">
        <v>4.324525787912477</v>
      </c>
      <c r="M276" s="99">
        <v>4.2530790959094729</v>
      </c>
      <c r="N276" s="99">
        <v>4.2273814158535679</v>
      </c>
      <c r="O276" s="99">
        <v>4.1393243678829856</v>
      </c>
      <c r="P276" s="99">
        <v>4.4283232070016609</v>
      </c>
      <c r="Q276" s="99">
        <v>4.019157990897094</v>
      </c>
      <c r="R276" s="99">
        <v>4.3352668182594352</v>
      </c>
      <c r="S276" s="99">
        <v>4.0925709748047172</v>
      </c>
      <c r="T276" s="99">
        <v>3.8289608829532344</v>
      </c>
      <c r="U276" s="99">
        <v>3.8276349779509462</v>
      </c>
      <c r="V276" s="99">
        <v>3.4731799158136307</v>
      </c>
      <c r="W276" s="99">
        <v>3.5222379015444458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1.691346758361322</v>
      </c>
      <c r="H277" s="99">
        <v>1.8428672220483895</v>
      </c>
      <c r="I277" s="99">
        <v>1.9598349233170322</v>
      </c>
      <c r="J277" s="99">
        <v>1.6412226577476166</v>
      </c>
      <c r="K277" s="99">
        <v>1.7897176228351546</v>
      </c>
      <c r="L277" s="99">
        <v>1.7794819562998765</v>
      </c>
      <c r="M277" s="99">
        <v>1.701218288065242</v>
      </c>
      <c r="N277" s="99">
        <v>1.7437462265128445</v>
      </c>
      <c r="O277" s="99">
        <v>1.4520399207251282</v>
      </c>
      <c r="P277" s="99">
        <v>1.4676431285521061</v>
      </c>
      <c r="Q277" s="99">
        <v>1.4576993490709886</v>
      </c>
      <c r="R277" s="99">
        <v>1.8506887041384015</v>
      </c>
      <c r="S277" s="99">
        <v>1.8212208582458147</v>
      </c>
      <c r="T277" s="99">
        <v>1.58914066630953</v>
      </c>
      <c r="U277" s="99">
        <v>1.6522915285833177</v>
      </c>
      <c r="V277" s="99">
        <v>1.3024476212424458</v>
      </c>
      <c r="W277" s="99">
        <v>1.4068562319642393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1.691346758361322</v>
      </c>
      <c r="H278" s="102">
        <v>1.8428672220483895</v>
      </c>
      <c r="I278" s="102">
        <v>1.9598349233170322</v>
      </c>
      <c r="J278" s="102">
        <v>1.6412226577476166</v>
      </c>
      <c r="K278" s="102">
        <v>1.7897176228351546</v>
      </c>
      <c r="L278" s="102">
        <v>1.7794819562998765</v>
      </c>
      <c r="M278" s="102">
        <v>1.701218288065242</v>
      </c>
      <c r="N278" s="102">
        <v>1.7437462265128445</v>
      </c>
      <c r="O278" s="102">
        <v>1.4520399207251282</v>
      </c>
      <c r="P278" s="102">
        <v>1.4676431285521061</v>
      </c>
      <c r="Q278" s="102">
        <v>1.4576993490709886</v>
      </c>
      <c r="R278" s="102">
        <v>1.8506887041384015</v>
      </c>
      <c r="S278" s="102">
        <v>1.8212208582458147</v>
      </c>
      <c r="T278" s="102">
        <v>1.58914066630953</v>
      </c>
      <c r="U278" s="102">
        <v>1.6522915285833177</v>
      </c>
      <c r="V278" s="102">
        <v>1.3024476212424458</v>
      </c>
      <c r="W278" s="102">
        <v>1.4068562319642393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2.5712187551386455E-2</v>
      </c>
      <c r="C284" s="123">
        <v>2.5806956103152211E-2</v>
      </c>
      <c r="D284" s="123">
        <v>2.7294407967681567E-2</v>
      </c>
      <c r="E284" s="123">
        <v>3.1695813511966812E-2</v>
      </c>
      <c r="F284" s="123">
        <v>3.4346323085160044E-2</v>
      </c>
      <c r="G284" s="123">
        <v>3.6984355509451783E-2</v>
      </c>
      <c r="H284" s="123">
        <v>4.2961660938012812E-2</v>
      </c>
      <c r="I284" s="123">
        <v>4.5615580707853633E-2</v>
      </c>
      <c r="J284" s="123">
        <v>4.0146825280346049E-2</v>
      </c>
      <c r="K284" s="123">
        <v>4.555971605148762E-2</v>
      </c>
      <c r="L284" s="123">
        <v>4.4630144229548856E-2</v>
      </c>
      <c r="M284" s="123">
        <v>4.55756922929808E-2</v>
      </c>
      <c r="N284" s="123">
        <v>4.6896324128678682E-2</v>
      </c>
      <c r="O284" s="123">
        <v>4.6695404227695983E-2</v>
      </c>
      <c r="P284" s="123">
        <v>5.1532828239814407E-2</v>
      </c>
      <c r="Q284" s="123">
        <v>4.932748998885883E-2</v>
      </c>
      <c r="R284" s="123">
        <v>5.3152293019943876E-2</v>
      </c>
      <c r="S284" s="123">
        <v>5.2386215586790262E-2</v>
      </c>
      <c r="T284" s="123">
        <v>5.1154871709617154E-2</v>
      </c>
      <c r="U284" s="123">
        <v>5.1815213178295252E-2</v>
      </c>
      <c r="V284" s="123">
        <v>4.5606351186639055E-2</v>
      </c>
      <c r="W284" s="123">
        <v>4.5516910827205534E-2</v>
      </c>
      <c r="DA284" s="130" t="s">
        <v>3118</v>
      </c>
    </row>
    <row r="285" spans="1:105" ht="12" customHeight="1" x14ac:dyDescent="0.25">
      <c r="A285" s="97" t="s">
        <v>50</v>
      </c>
      <c r="B285" s="99">
        <v>0.69398932321096463</v>
      </c>
      <c r="C285" s="99">
        <v>0.67149847671267981</v>
      </c>
      <c r="D285" s="99">
        <v>0.66680164293362232</v>
      </c>
      <c r="E285" s="99">
        <v>0.74163372465153488</v>
      </c>
      <c r="F285" s="99">
        <v>0.73678957224221153</v>
      </c>
      <c r="G285" s="99">
        <v>0.72355401683923359</v>
      </c>
      <c r="H285" s="99">
        <v>0.75237716578115432</v>
      </c>
      <c r="I285" s="99">
        <v>0.7401541134888816</v>
      </c>
      <c r="J285" s="99">
        <v>0.62793027427921533</v>
      </c>
      <c r="K285" s="99">
        <v>0.6740523469953591</v>
      </c>
      <c r="L285" s="99">
        <v>0.64694142309947289</v>
      </c>
      <c r="M285" s="99">
        <v>0.64425987250564309</v>
      </c>
      <c r="N285" s="99">
        <v>0.65018867341816966</v>
      </c>
      <c r="O285" s="99">
        <v>0.64372950113895178</v>
      </c>
      <c r="P285" s="99">
        <v>0.70131087202219666</v>
      </c>
      <c r="Q285" s="99">
        <v>0.67452958542234243</v>
      </c>
      <c r="R285" s="99">
        <v>0.72115282727125785</v>
      </c>
      <c r="S285" s="99">
        <v>0.70892903445391253</v>
      </c>
      <c r="T285" s="99">
        <v>0.70244219573288758</v>
      </c>
      <c r="U285" s="99">
        <v>0.72905624167273231</v>
      </c>
      <c r="V285" s="99">
        <v>0.70015909928757447</v>
      </c>
      <c r="W285" s="99">
        <v>0.73112490615169778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1.7155275281949967</v>
      </c>
      <c r="D290" s="117">
        <f t="shared" si="129"/>
        <v>2.3421822262901029</v>
      </c>
      <c r="E290" s="117">
        <f t="shared" si="129"/>
        <v>0.82604277211107735</v>
      </c>
      <c r="F290" s="117">
        <f t="shared" si="129"/>
        <v>2.8030626195540811</v>
      </c>
      <c r="G290" s="117">
        <f t="shared" si="129"/>
        <v>7.3398864490313898</v>
      </c>
      <c r="H290" s="117">
        <f t="shared" si="129"/>
        <v>5.7899174974211665</v>
      </c>
      <c r="I290" s="117">
        <f t="shared" si="129"/>
        <v>4.1532903053822094</v>
      </c>
      <c r="J290" s="117">
        <f t="shared" si="129"/>
        <v>2.3371765861060219</v>
      </c>
      <c r="K290" s="117">
        <f t="shared" si="129"/>
        <v>3.5049908349475434</v>
      </c>
      <c r="L290" s="117">
        <f t="shared" si="129"/>
        <v>3.34136370220895</v>
      </c>
      <c r="M290" s="117">
        <f t="shared" si="129"/>
        <v>2.7324570714480383</v>
      </c>
      <c r="N290" s="117">
        <f t="shared" si="129"/>
        <v>1.8918727642898499</v>
      </c>
      <c r="O290" s="117">
        <f t="shared" si="129"/>
        <v>1.9963041140630813</v>
      </c>
      <c r="P290" s="117">
        <f t="shared" si="129"/>
        <v>2.5252352366558473</v>
      </c>
      <c r="Q290" s="117">
        <f t="shared" si="129"/>
        <v>2.1092347731504231</v>
      </c>
      <c r="R290" s="117">
        <f t="shared" ref="R290:V290" si="130">R291+R294+R296+R305</f>
        <v>2.936643564123294</v>
      </c>
      <c r="S290" s="117">
        <f t="shared" si="130"/>
        <v>2.6733369303476611</v>
      </c>
      <c r="T290" s="117">
        <f t="shared" si="130"/>
        <v>3.0614300136584394</v>
      </c>
      <c r="U290" s="117">
        <f t="shared" si="130"/>
        <v>2.8927700873625097</v>
      </c>
      <c r="V290" s="117">
        <f t="shared" si="130"/>
        <v>3.9555082379195117</v>
      </c>
      <c r="W290" s="117">
        <f t="shared" ref="W290" si="131">W291+W294+W296+W305</f>
        <v>3.4939295663858276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1.5490414459265396</v>
      </c>
      <c r="D291" s="122">
        <f t="shared" si="132"/>
        <v>2.1468442862752601</v>
      </c>
      <c r="E291" s="122">
        <f t="shared" si="132"/>
        <v>0.71829287463480085</v>
      </c>
      <c r="F291" s="122">
        <f t="shared" si="132"/>
        <v>2.3982275759725025</v>
      </c>
      <c r="G291" s="122">
        <f t="shared" si="132"/>
        <v>6.4759541315130864</v>
      </c>
      <c r="H291" s="122">
        <f t="shared" si="132"/>
        <v>5.0067644991745119</v>
      </c>
      <c r="I291" s="122">
        <f t="shared" si="132"/>
        <v>3.5293613654845331</v>
      </c>
      <c r="J291" s="122">
        <f t="shared" si="132"/>
        <v>2.0185682466979733</v>
      </c>
      <c r="K291" s="122">
        <f t="shared" si="132"/>
        <v>3.0054124784580907</v>
      </c>
      <c r="L291" s="122">
        <f t="shared" si="132"/>
        <v>2.9088117465802443</v>
      </c>
      <c r="M291" s="122">
        <f t="shared" si="132"/>
        <v>2.2907555284167147</v>
      </c>
      <c r="N291" s="122">
        <f t="shared" si="132"/>
        <v>1.5768264950161126</v>
      </c>
      <c r="O291" s="122">
        <f t="shared" si="132"/>
        <v>1.6834865044112515</v>
      </c>
      <c r="P291" s="122">
        <f t="shared" si="132"/>
        <v>2.0191165472788422</v>
      </c>
      <c r="Q291" s="122">
        <f t="shared" si="132"/>
        <v>1.6918897879990142</v>
      </c>
      <c r="R291" s="122">
        <f t="shared" ref="R291:V291" si="133">SUM(R292:R293)</f>
        <v>2.350999732673086</v>
      </c>
      <c r="S291" s="122">
        <f t="shared" si="133"/>
        <v>2.1349211058423263</v>
      </c>
      <c r="T291" s="122">
        <f t="shared" si="133"/>
        <v>2.4043969826341423</v>
      </c>
      <c r="U291" s="122">
        <f t="shared" si="133"/>
        <v>2.1979562663724104</v>
      </c>
      <c r="V291" s="122">
        <f t="shared" si="133"/>
        <v>3.0683017540446178</v>
      </c>
      <c r="W291" s="122">
        <f t="shared" ref="W291" si="134">SUM(W292:W293)</f>
        <v>2.6888096811331517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1.5291553332715537</v>
      </c>
      <c r="D292" s="98">
        <v>2.1196579889586502</v>
      </c>
      <c r="E292" s="98">
        <v>0.70925151482764603</v>
      </c>
      <c r="F292" s="98">
        <v>2.3677266492258449</v>
      </c>
      <c r="G292" s="98">
        <v>6.3939885785146204</v>
      </c>
      <c r="H292" s="98">
        <v>4.9441049207732144</v>
      </c>
      <c r="I292" s="98">
        <v>3.4853000530600076</v>
      </c>
      <c r="J292" s="98">
        <v>1.9930467362716719</v>
      </c>
      <c r="K292" s="98">
        <v>2.9673839510090514</v>
      </c>
      <c r="L292" s="98">
        <v>2.872019301809698</v>
      </c>
      <c r="M292" s="98">
        <v>2.2615557120027043</v>
      </c>
      <c r="N292" s="98">
        <v>1.5562847888378653</v>
      </c>
      <c r="O292" s="98">
        <v>1.6608721450288935</v>
      </c>
      <c r="P292" s="98">
        <v>1.991006720760897</v>
      </c>
      <c r="Q292" s="98">
        <v>1.6677024656663431</v>
      </c>
      <c r="R292" s="98">
        <v>2.3169893790004403</v>
      </c>
      <c r="S292" s="98">
        <v>2.1038770448517128</v>
      </c>
      <c r="T292" s="98">
        <v>2.3692408550434072</v>
      </c>
      <c r="U292" s="98">
        <v>2.1656372454689548</v>
      </c>
      <c r="V292" s="98">
        <v>3.0236553530284884</v>
      </c>
      <c r="W292" s="98">
        <v>2.6492209083349794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1.9886112654985844E-2</v>
      </c>
      <c r="D293" s="98">
        <v>2.718629731661007E-2</v>
      </c>
      <c r="E293" s="98">
        <v>9.0413598071548557E-3</v>
      </c>
      <c r="F293" s="98">
        <v>3.0500926746657678E-2</v>
      </c>
      <c r="G293" s="98">
        <v>8.1965552998466112E-2</v>
      </c>
      <c r="H293" s="98">
        <v>6.2659578401297225E-2</v>
      </c>
      <c r="I293" s="98">
        <v>4.4061312424525274E-2</v>
      </c>
      <c r="J293" s="98">
        <v>2.5521510426301439E-2</v>
      </c>
      <c r="K293" s="98">
        <v>3.8028527449039312E-2</v>
      </c>
      <c r="L293" s="98">
        <v>3.6792444770546287E-2</v>
      </c>
      <c r="M293" s="98">
        <v>2.9199816414010153E-2</v>
      </c>
      <c r="N293" s="98">
        <v>2.0541706178247403E-2</v>
      </c>
      <c r="O293" s="98">
        <v>2.2614359382357931E-2</v>
      </c>
      <c r="P293" s="98">
        <v>2.8109826517945101E-2</v>
      </c>
      <c r="Q293" s="98">
        <v>2.4187322332671263E-2</v>
      </c>
      <c r="R293" s="98">
        <v>3.4010353672645544E-2</v>
      </c>
      <c r="S293" s="98">
        <v>3.1044060990613395E-2</v>
      </c>
      <c r="T293" s="98">
        <v>3.5156127590734838E-2</v>
      </c>
      <c r="U293" s="98">
        <v>3.2319020903455682E-2</v>
      </c>
      <c r="V293" s="98">
        <v>4.4646401016129579E-2</v>
      </c>
      <c r="W293" s="98">
        <v>3.9588772798172446E-2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3.9862302566935951E-4</v>
      </c>
      <c r="D294" s="122">
        <f t="shared" si="135"/>
        <v>1.4563162708459472E-4</v>
      </c>
      <c r="E294" s="122">
        <f t="shared" si="135"/>
        <v>2.5347108435268614E-4</v>
      </c>
      <c r="F294" s="122">
        <f t="shared" si="135"/>
        <v>3.9788897268257299E-4</v>
      </c>
      <c r="G294" s="122">
        <f t="shared" si="135"/>
        <v>5.5479163089125665E-3</v>
      </c>
      <c r="H294" s="122">
        <f t="shared" si="135"/>
        <v>1.2799197377936113E-2</v>
      </c>
      <c r="I294" s="122">
        <f t="shared" si="135"/>
        <v>2.87539858264802E-3</v>
      </c>
      <c r="J294" s="122">
        <f t="shared" si="135"/>
        <v>1.3137630642160478E-3</v>
      </c>
      <c r="K294" s="122">
        <f t="shared" si="135"/>
        <v>5.3797098199201312E-4</v>
      </c>
      <c r="L294" s="122">
        <f t="shared" si="135"/>
        <v>2.4476738158484162E-3</v>
      </c>
      <c r="M294" s="122">
        <f t="shared" si="135"/>
        <v>3.785556323085267E-4</v>
      </c>
      <c r="N294" s="122">
        <f t="shared" si="135"/>
        <v>1.7039094112529759E-3</v>
      </c>
      <c r="O294" s="122">
        <f t="shared" si="135"/>
        <v>2.5685321233624892E-3</v>
      </c>
      <c r="P294" s="122">
        <f t="shared" si="135"/>
        <v>2.346241368546107E-3</v>
      </c>
      <c r="Q294" s="122">
        <f t="shared" si="135"/>
        <v>1.2793945973579406E-3</v>
      </c>
      <c r="R294" s="122">
        <f t="shared" si="135"/>
        <v>2.7380941909861552E-3</v>
      </c>
      <c r="S294" s="122">
        <f t="shared" si="135"/>
        <v>2.3820114271492052E-3</v>
      </c>
      <c r="T294" s="122">
        <f t="shared" si="135"/>
        <v>4.4854412849935129E-3</v>
      </c>
      <c r="U294" s="122">
        <f t="shared" si="135"/>
        <v>9.4717008278765863E-3</v>
      </c>
      <c r="V294" s="122">
        <f t="shared" si="135"/>
        <v>2.1705584695536888E-2</v>
      </c>
      <c r="W294" s="122">
        <f t="shared" si="135"/>
        <v>1.297920105050704E-2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3.9862302566935951E-4</v>
      </c>
      <c r="D295" s="98">
        <v>1.4563162708459472E-4</v>
      </c>
      <c r="E295" s="98">
        <v>2.5347108435268614E-4</v>
      </c>
      <c r="F295" s="98">
        <v>3.9788897268257299E-4</v>
      </c>
      <c r="G295" s="98">
        <v>5.5479163089125665E-3</v>
      </c>
      <c r="H295" s="98">
        <v>1.2799197377936113E-2</v>
      </c>
      <c r="I295" s="98">
        <v>2.87539858264802E-3</v>
      </c>
      <c r="J295" s="98">
        <v>1.3137630642160478E-3</v>
      </c>
      <c r="K295" s="98">
        <v>5.3797098199201312E-4</v>
      </c>
      <c r="L295" s="98">
        <v>2.4476738158484162E-3</v>
      </c>
      <c r="M295" s="98">
        <v>3.785556323085267E-4</v>
      </c>
      <c r="N295" s="98">
        <v>1.7039094112529759E-3</v>
      </c>
      <c r="O295" s="98">
        <v>2.5685321233624892E-3</v>
      </c>
      <c r="P295" s="98">
        <v>2.346241368546107E-3</v>
      </c>
      <c r="Q295" s="98">
        <v>1.2793945973579406E-3</v>
      </c>
      <c r="R295" s="98">
        <v>2.7380941909861552E-3</v>
      </c>
      <c r="S295" s="98">
        <v>2.3820114271492052E-3</v>
      </c>
      <c r="T295" s="98">
        <v>4.4854412849935129E-3</v>
      </c>
      <c r="U295" s="98">
        <v>9.4717008278765863E-3</v>
      </c>
      <c r="V295" s="98">
        <v>2.1705584695536888E-2</v>
      </c>
      <c r="W295" s="98">
        <v>1.297920105050704E-2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0.14205961759565439</v>
      </c>
      <c r="D296" s="122">
        <v>0.16762188145576842</v>
      </c>
      <c r="E296" s="122">
        <v>9.1395599323547683E-2</v>
      </c>
      <c r="F296" s="122">
        <v>0.34685313883744018</v>
      </c>
      <c r="G296" s="122">
        <v>0.73457775261893632</v>
      </c>
      <c r="H296" s="122">
        <v>0.66451718161264606</v>
      </c>
      <c r="I296" s="122">
        <v>0.5367408058541443</v>
      </c>
      <c r="J296" s="122">
        <v>0.27715176251827645</v>
      </c>
      <c r="K296" s="122">
        <v>0.43503174362588859</v>
      </c>
      <c r="L296" s="122">
        <v>0.37574580018380371</v>
      </c>
      <c r="M296" s="122">
        <v>0.38747917484310224</v>
      </c>
      <c r="N296" s="122">
        <v>0.27487166722209921</v>
      </c>
      <c r="O296" s="122">
        <v>0.27074304413769257</v>
      </c>
      <c r="P296" s="122">
        <v>0.43930959479768839</v>
      </c>
      <c r="Q296" s="122">
        <v>0.35906722501452837</v>
      </c>
      <c r="R296" s="122">
        <v>0.50440494999620411</v>
      </c>
      <c r="S296" s="122">
        <v>0.46338346165511024</v>
      </c>
      <c r="T296" s="122">
        <v>0.56523792553942975</v>
      </c>
      <c r="U296" s="122">
        <v>0.59526595056068554</v>
      </c>
      <c r="V296" s="122">
        <v>0.74091287104718828</v>
      </c>
      <c r="W296" s="122">
        <v>0.67696018997510377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1.3692858230871439E-2</v>
      </c>
      <c r="D297" s="98">
        <v>1.7986582074306139E-2</v>
      </c>
      <c r="E297" s="98">
        <v>2.0885525988436685E-2</v>
      </c>
      <c r="F297" s="98">
        <v>0.11874106216354705</v>
      </c>
      <c r="G297" s="98">
        <v>0.16531878482789003</v>
      </c>
      <c r="H297" s="98">
        <v>8.4711889292340331E-2</v>
      </c>
      <c r="I297" s="98">
        <v>3.6667201490586596E-2</v>
      </c>
      <c r="J297" s="98">
        <v>1.7864650131190329E-2</v>
      </c>
      <c r="K297" s="98">
        <v>4.750738897567585E-2</v>
      </c>
      <c r="L297" s="98">
        <v>4.6814614478242644E-2</v>
      </c>
      <c r="M297" s="98">
        <v>6.8338811955670736E-2</v>
      </c>
      <c r="N297" s="98">
        <v>4.0417958177378914E-2</v>
      </c>
      <c r="O297" s="98">
        <v>3.1834200290686725E-2</v>
      </c>
      <c r="P297" s="98">
        <v>5.1759113999179304E-2</v>
      </c>
      <c r="Q297" s="98">
        <v>3.1244919191443472E-2</v>
      </c>
      <c r="R297" s="98">
        <v>4.8242288456422831E-2</v>
      </c>
      <c r="S297" s="98">
        <v>4.5290271571098571E-2</v>
      </c>
      <c r="T297" s="98">
        <v>5.8651332448256426E-2</v>
      </c>
      <c r="U297" s="98">
        <v>6.5425731529338962E-2</v>
      </c>
      <c r="V297" s="98">
        <v>7.3370134111151647E-2</v>
      </c>
      <c r="W297" s="98">
        <v>5.5657563814468791E-2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1.5363901971056408E-4</v>
      </c>
      <c r="L298" s="98">
        <v>0</v>
      </c>
      <c r="M298" s="98">
        <v>1.4708603090492613E-4</v>
      </c>
      <c r="N298" s="98">
        <v>0</v>
      </c>
      <c r="O298" s="98">
        <v>0</v>
      </c>
      <c r="P298" s="98">
        <v>1.4700152569843483E-4</v>
      </c>
      <c r="Q298" s="98">
        <v>0</v>
      </c>
      <c r="R298" s="98">
        <v>1.4801575393250685E-4</v>
      </c>
      <c r="S298" s="98">
        <v>1.4193156636262448E-4</v>
      </c>
      <c r="T298" s="98">
        <v>1.3421328102582641E-4</v>
      </c>
      <c r="U298" s="98">
        <v>1.37155524431025E-4</v>
      </c>
      <c r="V298" s="98">
        <v>1.2507835898805482E-4</v>
      </c>
      <c r="W298" s="98">
        <v>1.2842768136540222E-4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8.210724591128071E-5</v>
      </c>
      <c r="L299" s="101">
        <v>0</v>
      </c>
      <c r="M299" s="101">
        <v>7.6495763447045239E-5</v>
      </c>
      <c r="N299" s="101">
        <v>0</v>
      </c>
      <c r="O299" s="101">
        <v>0</v>
      </c>
      <c r="P299" s="101">
        <v>6.1198700360669164E-5</v>
      </c>
      <c r="Q299" s="101">
        <v>0</v>
      </c>
      <c r="R299" s="101">
        <v>7.4741800424585846E-5</v>
      </c>
      <c r="S299" s="101">
        <v>7.4008404410232976E-5</v>
      </c>
      <c r="T299" s="101">
        <v>6.5736724827226528E-5</v>
      </c>
      <c r="U299" s="101">
        <v>6.7615353018605459E-5</v>
      </c>
      <c r="V299" s="101">
        <v>5.4195882913728408E-5</v>
      </c>
      <c r="W299" s="101">
        <v>5.9013579549760124E-5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7.1531773799283374E-5</v>
      </c>
      <c r="L300" s="104">
        <v>0</v>
      </c>
      <c r="M300" s="104">
        <v>7.0590267457880875E-5</v>
      </c>
      <c r="N300" s="104">
        <v>0</v>
      </c>
      <c r="O300" s="104">
        <v>0</v>
      </c>
      <c r="P300" s="104">
        <v>8.5802825337765649E-5</v>
      </c>
      <c r="Q300" s="104">
        <v>0</v>
      </c>
      <c r="R300" s="104">
        <v>7.3273953507920991E-5</v>
      </c>
      <c r="S300" s="104">
        <v>6.7923161952391486E-5</v>
      </c>
      <c r="T300" s="104">
        <v>6.8476556198599886E-5</v>
      </c>
      <c r="U300" s="104">
        <v>6.9540171412419525E-5</v>
      </c>
      <c r="V300" s="104">
        <v>7.0882476074326394E-5</v>
      </c>
      <c r="W300" s="104">
        <v>6.9414101815642082E-5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0.12465984601857322</v>
      </c>
      <c r="D301" s="101">
        <v>0.14776282532870941</v>
      </c>
      <c r="E301" s="101">
        <v>6.7855283558310608E-2</v>
      </c>
      <c r="F301" s="101">
        <v>0.2271962696635737</v>
      </c>
      <c r="G301" s="101">
        <v>0.56557478624866697</v>
      </c>
      <c r="H301" s="101">
        <v>0.56581143929904443</v>
      </c>
      <c r="I301" s="101">
        <v>0.45659783552649846</v>
      </c>
      <c r="J301" s="101">
        <v>0.23812873115641572</v>
      </c>
      <c r="K301" s="101">
        <v>0.30035407053272994</v>
      </c>
      <c r="L301" s="101">
        <v>0.29734081357448483</v>
      </c>
      <c r="M301" s="101">
        <v>0.28971870240738484</v>
      </c>
      <c r="N301" s="101">
        <v>0.22488410808413598</v>
      </c>
      <c r="O301" s="101">
        <v>0.20989012686437108</v>
      </c>
      <c r="P301" s="101">
        <v>0.32775917652435854</v>
      </c>
      <c r="Q301" s="101">
        <v>0.26036931353283371</v>
      </c>
      <c r="R301" s="101">
        <v>0.37753741846327804</v>
      </c>
      <c r="S301" s="101">
        <v>0.33390291145276624</v>
      </c>
      <c r="T301" s="101">
        <v>0.44370793270176268</v>
      </c>
      <c r="U301" s="101">
        <v>0.47344950070589054</v>
      </c>
      <c r="V301" s="101">
        <v>0.58834700117532712</v>
      </c>
      <c r="W301" s="101">
        <v>0.52055647561486451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3.7069133462097241E-3</v>
      </c>
      <c r="D302" s="104">
        <v>1.8724740527528596E-3</v>
      </c>
      <c r="E302" s="104">
        <v>2.6547897768003864E-3</v>
      </c>
      <c r="F302" s="104">
        <v>9.1580701031947101E-4</v>
      </c>
      <c r="G302" s="104">
        <v>3.6841815423793497E-3</v>
      </c>
      <c r="H302" s="104">
        <v>1.3993853021261316E-2</v>
      </c>
      <c r="I302" s="104">
        <v>4.3475768837059239E-2</v>
      </c>
      <c r="J302" s="104">
        <v>2.1158381230670358E-2</v>
      </c>
      <c r="K302" s="104">
        <v>8.7016645097772266E-2</v>
      </c>
      <c r="L302" s="104">
        <v>3.1590372131076218E-2</v>
      </c>
      <c r="M302" s="104">
        <v>2.9274574449141728E-2</v>
      </c>
      <c r="N302" s="104">
        <v>9.5696009605843249E-3</v>
      </c>
      <c r="O302" s="104">
        <v>2.9018716982634758E-2</v>
      </c>
      <c r="P302" s="104">
        <v>5.9644302748452088E-2</v>
      </c>
      <c r="Q302" s="104">
        <v>6.7452992290251201E-2</v>
      </c>
      <c r="R302" s="104">
        <v>7.8477227322570731E-2</v>
      </c>
      <c r="S302" s="104">
        <v>8.4048347064882803E-2</v>
      </c>
      <c r="T302" s="104">
        <v>6.2744447108384838E-2</v>
      </c>
      <c r="U302" s="104">
        <v>5.6253562801024976E-2</v>
      </c>
      <c r="V302" s="104">
        <v>7.907065740172152E-2</v>
      </c>
      <c r="W302" s="104">
        <v>0.10061772286440504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1.9404653421181374E-3</v>
      </c>
      <c r="D303" s="98">
        <v>9.9780152501653305E-4</v>
      </c>
      <c r="E303" s="98">
        <v>1.4334468733814755E-3</v>
      </c>
      <c r="F303" s="98">
        <v>4.6936093805399688E-4</v>
      </c>
      <c r="G303" s="98">
        <v>1.9192126614556038E-3</v>
      </c>
      <c r="H303" s="98">
        <v>7.370698354461842E-3</v>
      </c>
      <c r="I303" s="98">
        <v>2.3918450464504661E-2</v>
      </c>
      <c r="J303" s="98">
        <v>1.0578771645121911E-2</v>
      </c>
      <c r="K303" s="98">
        <v>4.4405830768135555E-2</v>
      </c>
      <c r="L303" s="98">
        <v>1.6167632192793369E-2</v>
      </c>
      <c r="M303" s="98">
        <v>1.4609746357385316E-2</v>
      </c>
      <c r="N303" s="98">
        <v>4.8402404895612093E-3</v>
      </c>
      <c r="O303" s="98">
        <v>1.2637482713534222E-2</v>
      </c>
      <c r="P303" s="98">
        <v>2.4558502116155293E-2</v>
      </c>
      <c r="Q303" s="98">
        <v>2.9388764467775757E-2</v>
      </c>
      <c r="R303" s="98">
        <v>3.9895112992068806E-2</v>
      </c>
      <c r="S303" s="98">
        <v>4.4369638493432478E-2</v>
      </c>
      <c r="T303" s="98">
        <v>3.130672765315335E-2</v>
      </c>
      <c r="U303" s="98">
        <v>2.8313189270388291E-2</v>
      </c>
      <c r="V303" s="98">
        <v>3.5135277657316326E-2</v>
      </c>
      <c r="W303" s="98">
        <v>4.731534560316638E-2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1.7664480040915868E-3</v>
      </c>
      <c r="D304" s="98">
        <v>8.7467252773632659E-4</v>
      </c>
      <c r="E304" s="98">
        <v>1.2213429034189109E-3</v>
      </c>
      <c r="F304" s="98">
        <v>4.4644607226547412E-4</v>
      </c>
      <c r="G304" s="98">
        <v>1.7649688809237458E-3</v>
      </c>
      <c r="H304" s="98">
        <v>6.6231546667994733E-3</v>
      </c>
      <c r="I304" s="98">
        <v>1.9557318372554582E-2</v>
      </c>
      <c r="J304" s="98">
        <v>1.0579609585548447E-2</v>
      </c>
      <c r="K304" s="98">
        <v>4.2610814329636718E-2</v>
      </c>
      <c r="L304" s="98">
        <v>1.5422739938282847E-2</v>
      </c>
      <c r="M304" s="98">
        <v>1.4664828091756415E-2</v>
      </c>
      <c r="N304" s="98">
        <v>4.7293604710231165E-3</v>
      </c>
      <c r="O304" s="98">
        <v>1.6381234269100538E-2</v>
      </c>
      <c r="P304" s="98">
        <v>3.5085800632296799E-2</v>
      </c>
      <c r="Q304" s="98">
        <v>3.8064227822475441E-2</v>
      </c>
      <c r="R304" s="98">
        <v>3.8582114330501932E-2</v>
      </c>
      <c r="S304" s="98">
        <v>3.9678708571450325E-2</v>
      </c>
      <c r="T304" s="98">
        <v>3.143771945523148E-2</v>
      </c>
      <c r="U304" s="98">
        <v>2.7940373530636688E-2</v>
      </c>
      <c r="V304" s="98">
        <v>4.3935379744405194E-2</v>
      </c>
      <c r="W304" s="98">
        <v>5.3302377261238661E-2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2.4027841647133358E-2</v>
      </c>
      <c r="D305" s="122">
        <v>2.7570426931989831E-2</v>
      </c>
      <c r="E305" s="122">
        <v>1.610082706837615E-2</v>
      </c>
      <c r="F305" s="122">
        <v>5.7584015771455936E-2</v>
      </c>
      <c r="G305" s="122">
        <v>0.12380664859045402</v>
      </c>
      <c r="H305" s="122">
        <v>0.10583661925607256</v>
      </c>
      <c r="I305" s="122">
        <v>8.4312735460883956E-2</v>
      </c>
      <c r="J305" s="122">
        <v>4.0142813825556324E-2</v>
      </c>
      <c r="K305" s="122">
        <v>6.4008641881572084E-2</v>
      </c>
      <c r="L305" s="122">
        <v>5.4358481629053282E-2</v>
      </c>
      <c r="M305" s="122">
        <v>5.3843812555912786E-2</v>
      </c>
      <c r="N305" s="122">
        <v>3.8470692640384975E-2</v>
      </c>
      <c r="O305" s="122">
        <v>3.950603339077495E-2</v>
      </c>
      <c r="P305" s="122">
        <v>6.446285321077011E-2</v>
      </c>
      <c r="Q305" s="122">
        <v>5.6998365539522595E-2</v>
      </c>
      <c r="R305" s="122">
        <v>7.8500787263017999E-2</v>
      </c>
      <c r="S305" s="122">
        <v>7.2650351423075049E-2</v>
      </c>
      <c r="T305" s="122">
        <v>8.7309664199873557E-2</v>
      </c>
      <c r="U305" s="122">
        <v>9.0076169601536971E-2</v>
      </c>
      <c r="V305" s="122">
        <v>0.12458802813216872</v>
      </c>
      <c r="W305" s="122">
        <v>0.11518049422706515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1.3498761587869361E-3</v>
      </c>
      <c r="D306" s="98">
        <v>1.8109637730177213E-3</v>
      </c>
      <c r="E306" s="98">
        <v>1.0083188181575235E-3</v>
      </c>
      <c r="F306" s="98">
        <v>3.9452931572427118E-3</v>
      </c>
      <c r="G306" s="98">
        <v>8.3394814994665091E-3</v>
      </c>
      <c r="H306" s="98">
        <v>9.1044123772640751E-3</v>
      </c>
      <c r="I306" s="98">
        <v>8.5734553802300408E-3</v>
      </c>
      <c r="J306" s="98">
        <v>3.7834001441686554E-3</v>
      </c>
      <c r="K306" s="98">
        <v>6.5979306030408188E-3</v>
      </c>
      <c r="L306" s="98">
        <v>4.5655272008243456E-3</v>
      </c>
      <c r="M306" s="98">
        <v>4.9999272334066572E-3</v>
      </c>
      <c r="N306" s="98">
        <v>3.3637291174446679E-3</v>
      </c>
      <c r="O306" s="98">
        <v>3.4207763169956051E-3</v>
      </c>
      <c r="P306" s="98">
        <v>6.858577840437626E-3</v>
      </c>
      <c r="Q306" s="98">
        <v>5.1998266339179158E-3</v>
      </c>
      <c r="R306" s="98">
        <v>8.0604013620894747E-3</v>
      </c>
      <c r="S306" s="98">
        <v>7.1828212925510414E-3</v>
      </c>
      <c r="T306" s="98">
        <v>7.7664308982364812E-3</v>
      </c>
      <c r="U306" s="98">
        <v>8.0173680670040642E-3</v>
      </c>
      <c r="V306" s="98">
        <v>7.3979400286209194E-3</v>
      </c>
      <c r="W306" s="98">
        <v>8.7445840196470476E-3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2.2677965488346424E-2</v>
      </c>
      <c r="D307" s="33">
        <v>2.575946315897211E-2</v>
      </c>
      <c r="E307" s="33">
        <v>1.5092508250218628E-2</v>
      </c>
      <c r="F307" s="33">
        <v>5.3638722614213222E-2</v>
      </c>
      <c r="G307" s="33">
        <v>0.11546716709098752</v>
      </c>
      <c r="H307" s="33">
        <v>9.6732206878808485E-2</v>
      </c>
      <c r="I307" s="33">
        <v>7.573928008065392E-2</v>
      </c>
      <c r="J307" s="33">
        <v>3.6359413681387669E-2</v>
      </c>
      <c r="K307" s="33">
        <v>5.7410711278531264E-2</v>
      </c>
      <c r="L307" s="33">
        <v>4.9792954428228939E-2</v>
      </c>
      <c r="M307" s="33">
        <v>4.884388532250613E-2</v>
      </c>
      <c r="N307" s="33">
        <v>3.5106963522940307E-2</v>
      </c>
      <c r="O307" s="33">
        <v>3.6085257073779346E-2</v>
      </c>
      <c r="P307" s="33">
        <v>5.7604275370332483E-2</v>
      </c>
      <c r="Q307" s="33">
        <v>5.179853890560468E-2</v>
      </c>
      <c r="R307" s="33">
        <v>7.044038590092852E-2</v>
      </c>
      <c r="S307" s="33">
        <v>6.5467530130524004E-2</v>
      </c>
      <c r="T307" s="33">
        <v>7.9543233301637081E-2</v>
      </c>
      <c r="U307" s="33">
        <v>8.2058801534532905E-2</v>
      </c>
      <c r="V307" s="33">
        <v>0.11719008810354781</v>
      </c>
      <c r="W307" s="33">
        <v>0.10643591020741811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0.96414201522608178</v>
      </c>
      <c r="D309" s="117">
        <f t="shared" si="136"/>
        <v>1.3236985996125965</v>
      </c>
      <c r="E309" s="117">
        <f t="shared" si="136"/>
        <v>0.47612742612434716</v>
      </c>
      <c r="F309" s="117">
        <f t="shared" si="136"/>
        <v>1.6301224717441647</v>
      </c>
      <c r="G309" s="117">
        <f t="shared" si="136"/>
        <v>4.3086133906821749</v>
      </c>
      <c r="H309" s="117">
        <f t="shared" si="136"/>
        <v>3.4679640137543895</v>
      </c>
      <c r="I309" s="117">
        <f t="shared" si="136"/>
        <v>2.5102965721877153</v>
      </c>
      <c r="J309" s="117">
        <f t="shared" si="136"/>
        <v>1.4234797980040965</v>
      </c>
      <c r="K309" s="117">
        <f t="shared" si="136"/>
        <v>2.164275512055081</v>
      </c>
      <c r="L309" s="117">
        <f t="shared" si="136"/>
        <v>2.0814428407845567</v>
      </c>
      <c r="M309" s="117">
        <f t="shared" si="136"/>
        <v>1.7356460717834656</v>
      </c>
      <c r="N309" s="117">
        <f t="shared" si="136"/>
        <v>1.2382206026691365</v>
      </c>
      <c r="O309" s="117">
        <f t="shared" si="136"/>
        <v>1.3594967268057474</v>
      </c>
      <c r="P309" s="117">
        <f t="shared" si="136"/>
        <v>1.7926881422319909</v>
      </c>
      <c r="Q309" s="117">
        <f t="shared" si="136"/>
        <v>1.5449779543396882</v>
      </c>
      <c r="R309" s="117">
        <f t="shared" ref="R309:V309" si="137">R310+R313+R315+R324</f>
        <v>2.1843275298099569</v>
      </c>
      <c r="S309" s="117">
        <f t="shared" si="137"/>
        <v>2.0129697000374573</v>
      </c>
      <c r="T309" s="117">
        <f t="shared" si="137"/>
        <v>2.3302317245633182</v>
      </c>
      <c r="U309" s="117">
        <f t="shared" si="137"/>
        <v>2.239453763459907</v>
      </c>
      <c r="V309" s="117">
        <f t="shared" si="137"/>
        <v>3.1180168176329293</v>
      </c>
      <c r="W309" s="117">
        <f t="shared" ref="W309" si="138">W310+W313+W315+W324</f>
        <v>2.7462861376897676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0.85034060229305097</v>
      </c>
      <c r="D310" s="122">
        <f t="shared" si="139"/>
        <v>1.1911743416334468</v>
      </c>
      <c r="E310" s="122">
        <f t="shared" si="139"/>
        <v>0.40296550563947731</v>
      </c>
      <c r="F310" s="122">
        <f t="shared" si="139"/>
        <v>1.3603242395626693</v>
      </c>
      <c r="G310" s="122">
        <f t="shared" si="139"/>
        <v>3.714144872434797</v>
      </c>
      <c r="H310" s="122">
        <f t="shared" si="139"/>
        <v>2.9036621223502763</v>
      </c>
      <c r="I310" s="122">
        <f t="shared" si="139"/>
        <v>2.0703416746061825</v>
      </c>
      <c r="J310" s="122">
        <f t="shared" si="139"/>
        <v>1.1984823854968987</v>
      </c>
      <c r="K310" s="122">
        <f t="shared" si="139"/>
        <v>1.8072704460778786</v>
      </c>
      <c r="L310" s="122">
        <f t="shared" si="139"/>
        <v>1.7729798587916805</v>
      </c>
      <c r="M310" s="122">
        <f t="shared" si="139"/>
        <v>1.4263002296523186</v>
      </c>
      <c r="N310" s="122">
        <f t="shared" si="139"/>
        <v>1.0122591958384408</v>
      </c>
      <c r="O310" s="122">
        <f t="shared" si="139"/>
        <v>1.1248662888574683</v>
      </c>
      <c r="P310" s="122">
        <f t="shared" si="139"/>
        <v>1.4097471243153672</v>
      </c>
      <c r="Q310" s="122">
        <f t="shared" si="139"/>
        <v>1.223258248940942</v>
      </c>
      <c r="R310" s="122">
        <f t="shared" ref="R310:V310" si="140">SUM(R311:R312)</f>
        <v>1.7282692714064303</v>
      </c>
      <c r="S310" s="122">
        <f t="shared" si="140"/>
        <v>1.5878198468844169</v>
      </c>
      <c r="T310" s="122">
        <f t="shared" si="140"/>
        <v>1.8033895504383495</v>
      </c>
      <c r="U310" s="122">
        <f t="shared" si="140"/>
        <v>1.6593704345408529</v>
      </c>
      <c r="V310" s="122">
        <f t="shared" si="140"/>
        <v>2.3295140052473533</v>
      </c>
      <c r="W310" s="122">
        <f t="shared" ref="W310" si="141">SUM(W311:W312)</f>
        <v>2.0491636218006755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0.83045448963806512</v>
      </c>
      <c r="D311" s="98">
        <v>1.1639880443168367</v>
      </c>
      <c r="E311" s="98">
        <v>0.39392414583232244</v>
      </c>
      <c r="F311" s="98">
        <v>1.3298233128160117</v>
      </c>
      <c r="G311" s="98">
        <v>3.632179319436331</v>
      </c>
      <c r="H311" s="98">
        <v>2.8410025439489792</v>
      </c>
      <c r="I311" s="98">
        <v>2.026280362181657</v>
      </c>
      <c r="J311" s="98">
        <v>1.1729608750705973</v>
      </c>
      <c r="K311" s="98">
        <v>1.7692419186288393</v>
      </c>
      <c r="L311" s="98">
        <v>1.7361874140211342</v>
      </c>
      <c r="M311" s="98">
        <v>1.3971004132383085</v>
      </c>
      <c r="N311" s="98">
        <v>0.99171748966019346</v>
      </c>
      <c r="O311" s="98">
        <v>1.1022519294751103</v>
      </c>
      <c r="P311" s="98">
        <v>1.3816372977974221</v>
      </c>
      <c r="Q311" s="98">
        <v>1.1990709266082709</v>
      </c>
      <c r="R311" s="98">
        <v>1.6942589177337848</v>
      </c>
      <c r="S311" s="98">
        <v>1.5567757858938036</v>
      </c>
      <c r="T311" s="98">
        <v>1.7682334228476146</v>
      </c>
      <c r="U311" s="98">
        <v>1.6270514136373972</v>
      </c>
      <c r="V311" s="98">
        <v>2.2848676042312239</v>
      </c>
      <c r="W311" s="98">
        <v>2.0095748490025032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1.9886112654985844E-2</v>
      </c>
      <c r="D312" s="98">
        <v>2.718629731661007E-2</v>
      </c>
      <c r="E312" s="98">
        <v>9.0413598071548557E-3</v>
      </c>
      <c r="F312" s="98">
        <v>3.0500926746657678E-2</v>
      </c>
      <c r="G312" s="98">
        <v>8.1965552998466112E-2</v>
      </c>
      <c r="H312" s="98">
        <v>6.2659578401297225E-2</v>
      </c>
      <c r="I312" s="98">
        <v>4.4061312424525274E-2</v>
      </c>
      <c r="J312" s="98">
        <v>2.5521510426301439E-2</v>
      </c>
      <c r="K312" s="98">
        <v>3.8028527449039312E-2</v>
      </c>
      <c r="L312" s="98">
        <v>3.6792444770546287E-2</v>
      </c>
      <c r="M312" s="98">
        <v>2.9199816414010153E-2</v>
      </c>
      <c r="N312" s="98">
        <v>2.0541706178247403E-2</v>
      </c>
      <c r="O312" s="98">
        <v>2.2614359382357931E-2</v>
      </c>
      <c r="P312" s="98">
        <v>2.8109826517945101E-2</v>
      </c>
      <c r="Q312" s="98">
        <v>2.4187322332671263E-2</v>
      </c>
      <c r="R312" s="98">
        <v>3.4010353672645544E-2</v>
      </c>
      <c r="S312" s="98">
        <v>3.1044060990613395E-2</v>
      </c>
      <c r="T312" s="98">
        <v>3.5156127590734838E-2</v>
      </c>
      <c r="U312" s="98">
        <v>3.2319020903455682E-2</v>
      </c>
      <c r="V312" s="98">
        <v>4.4646401016129579E-2</v>
      </c>
      <c r="W312" s="98">
        <v>3.9588772798172446E-2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1.0285462400632568E-3</v>
      </c>
      <c r="D313" s="122">
        <f t="shared" si="142"/>
        <v>3.8925878408185946E-4</v>
      </c>
      <c r="E313" s="122">
        <f t="shared" si="142"/>
        <v>7.0123547335707839E-4</v>
      </c>
      <c r="F313" s="122">
        <f t="shared" si="142"/>
        <v>1.1380664714306301E-3</v>
      </c>
      <c r="G313" s="122">
        <f t="shared" si="142"/>
        <v>1.6393443762819065E-2</v>
      </c>
      <c r="H313" s="122">
        <f t="shared" si="142"/>
        <v>3.9041308575579275E-2</v>
      </c>
      <c r="I313" s="122">
        <f t="shared" si="142"/>
        <v>9.047965418663392E-3</v>
      </c>
      <c r="J313" s="122">
        <f t="shared" si="142"/>
        <v>4.2629464860936255E-3</v>
      </c>
      <c r="K313" s="122">
        <f t="shared" si="142"/>
        <v>1.7997383905439426E-3</v>
      </c>
      <c r="L313" s="122">
        <f t="shared" si="142"/>
        <v>8.4410315749287868E-3</v>
      </c>
      <c r="M313" s="122">
        <f t="shared" si="142"/>
        <v>1.3521345565026472E-3</v>
      </c>
      <c r="N313" s="122">
        <f t="shared" si="142"/>
        <v>6.3399584280553469E-3</v>
      </c>
      <c r="O313" s="122">
        <f t="shared" si="142"/>
        <v>1.0014115298653339E-2</v>
      </c>
      <c r="P313" s="122">
        <f t="shared" si="142"/>
        <v>9.6002115185698442E-3</v>
      </c>
      <c r="Q313" s="122">
        <f t="shared" si="142"/>
        <v>5.4471209551061155E-3</v>
      </c>
      <c r="R313" s="122">
        <f t="shared" si="142"/>
        <v>1.1942514433423262E-2</v>
      </c>
      <c r="S313" s="122">
        <f t="shared" si="142"/>
        <v>1.0586671888246952E-2</v>
      </c>
      <c r="T313" s="122">
        <f t="shared" si="142"/>
        <v>2.0245559351921693E-2</v>
      </c>
      <c r="U313" s="122">
        <f t="shared" si="142"/>
        <v>4.3348234854699165E-2</v>
      </c>
      <c r="V313" s="122">
        <f t="shared" si="142"/>
        <v>0.10073191860374908</v>
      </c>
      <c r="W313" s="122">
        <f t="shared" si="142"/>
        <v>6.1050347218332447E-2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1.0285462400632568E-3</v>
      </c>
      <c r="D314" s="98">
        <v>3.8925878408185946E-4</v>
      </c>
      <c r="E314" s="98">
        <v>7.0123547335707839E-4</v>
      </c>
      <c r="F314" s="98">
        <v>1.1380664714306301E-3</v>
      </c>
      <c r="G314" s="98">
        <v>1.6393443762819065E-2</v>
      </c>
      <c r="H314" s="98">
        <v>3.9041308575579275E-2</v>
      </c>
      <c r="I314" s="98">
        <v>9.047965418663392E-3</v>
      </c>
      <c r="J314" s="98">
        <v>4.2629464860936255E-3</v>
      </c>
      <c r="K314" s="98">
        <v>1.7997383905439426E-3</v>
      </c>
      <c r="L314" s="98">
        <v>8.4410315749287868E-3</v>
      </c>
      <c r="M314" s="98">
        <v>1.3521345565026472E-3</v>
      </c>
      <c r="N314" s="98">
        <v>6.3399584280553469E-3</v>
      </c>
      <c r="O314" s="98">
        <v>1.0014115298653339E-2</v>
      </c>
      <c r="P314" s="98">
        <v>9.6002115185698442E-3</v>
      </c>
      <c r="Q314" s="98">
        <v>5.4471209551061155E-3</v>
      </c>
      <c r="R314" s="98">
        <v>1.1942514433423262E-2</v>
      </c>
      <c r="S314" s="98">
        <v>1.0586671888246952E-2</v>
      </c>
      <c r="T314" s="98">
        <v>2.0245559351921693E-2</v>
      </c>
      <c r="U314" s="98">
        <v>4.3348234854699165E-2</v>
      </c>
      <c r="V314" s="98">
        <v>0.10073191860374908</v>
      </c>
      <c r="W314" s="98">
        <v>6.1050347218332447E-2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9.4520975659357603E-2</v>
      </c>
      <c r="D315" s="122">
        <v>0.11119696822634785</v>
      </c>
      <c r="E315" s="122">
        <v>6.0203874167784395E-2</v>
      </c>
      <c r="F315" s="122">
        <v>0.22480013308738478</v>
      </c>
      <c r="G315" s="122">
        <v>0.48358132806890025</v>
      </c>
      <c r="H315" s="122">
        <v>0.44464884514568609</v>
      </c>
      <c r="I315" s="122">
        <v>0.36678128544792732</v>
      </c>
      <c r="J315" s="122">
        <v>0.19009390278102156</v>
      </c>
      <c r="K315" s="122">
        <v>0.30633735334022616</v>
      </c>
      <c r="L315" s="122">
        <v>0.25825399444425584</v>
      </c>
      <c r="M315" s="122">
        <v>0.26657312248341858</v>
      </c>
      <c r="N315" s="122">
        <v>0.18987020051084003</v>
      </c>
      <c r="O315" s="122">
        <v>0.19388929583450715</v>
      </c>
      <c r="P315" s="122">
        <v>0.32307670725012966</v>
      </c>
      <c r="Q315" s="122">
        <v>0.27126094298397629</v>
      </c>
      <c r="R315" s="122">
        <v>0.38153553623510689</v>
      </c>
      <c r="S315" s="122">
        <v>0.3557078801292225</v>
      </c>
      <c r="T315" s="122">
        <v>0.43452639723769176</v>
      </c>
      <c r="U315" s="122">
        <v>0.46124554425329389</v>
      </c>
      <c r="V315" s="122">
        <v>0.58111969956215559</v>
      </c>
      <c r="W315" s="122">
        <v>0.5370345704484929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8.1552990954343631E-3</v>
      </c>
      <c r="D316" s="98">
        <v>1.074261161126799E-2</v>
      </c>
      <c r="E316" s="98">
        <v>1.2514659204939596E-2</v>
      </c>
      <c r="F316" s="98">
        <v>7.1385427109501742E-2</v>
      </c>
      <c r="G316" s="98">
        <v>9.9757217036946441E-2</v>
      </c>
      <c r="H316" s="98">
        <v>5.1326000431476997E-2</v>
      </c>
      <c r="I316" s="98">
        <v>2.2316977646175323E-2</v>
      </c>
      <c r="J316" s="98">
        <v>1.0931078484856227E-2</v>
      </c>
      <c r="K316" s="98">
        <v>2.9255839539256336E-2</v>
      </c>
      <c r="L316" s="98">
        <v>2.9047819126501208E-2</v>
      </c>
      <c r="M316" s="98">
        <v>4.3074446690954983E-2</v>
      </c>
      <c r="N316" s="98">
        <v>2.613754027066479E-2</v>
      </c>
      <c r="O316" s="98">
        <v>2.1353696363805963E-2</v>
      </c>
      <c r="P316" s="98">
        <v>3.6238611580173476E-2</v>
      </c>
      <c r="Q316" s="98">
        <v>2.2708754735138805E-2</v>
      </c>
      <c r="R316" s="98">
        <v>3.5930355279585713E-2</v>
      </c>
      <c r="S316" s="98">
        <v>3.4516924109379024E-2</v>
      </c>
      <c r="T316" s="98">
        <v>4.5620658443621752E-2</v>
      </c>
      <c r="U316" s="98">
        <v>5.1746044865778773E-2</v>
      </c>
      <c r="V316" s="98">
        <v>5.8725386541541996E-2</v>
      </c>
      <c r="W316" s="98">
        <v>4.4796619925509693E-2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1.2209478016910494E-4</v>
      </c>
      <c r="L317" s="98">
        <v>0</v>
      </c>
      <c r="M317" s="98">
        <v>1.1880609958005803E-4</v>
      </c>
      <c r="N317" s="98">
        <v>0</v>
      </c>
      <c r="O317" s="98">
        <v>0</v>
      </c>
      <c r="P317" s="98">
        <v>1.2865046626950332E-4</v>
      </c>
      <c r="Q317" s="98">
        <v>0</v>
      </c>
      <c r="R317" s="98">
        <v>1.2894087001245343E-4</v>
      </c>
      <c r="S317" s="98">
        <v>1.2432694117182089E-4</v>
      </c>
      <c r="T317" s="98">
        <v>1.1960843241285294E-4</v>
      </c>
      <c r="U317" s="98">
        <v>1.2301801581905399E-4</v>
      </c>
      <c r="V317" s="98">
        <v>1.142608099376294E-4</v>
      </c>
      <c r="W317" s="98">
        <v>1.1691184897444246E-4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5.0563006369821578E-5</v>
      </c>
      <c r="L318" s="101">
        <v>0</v>
      </c>
      <c r="M318" s="101">
        <v>4.8215832122177151E-5</v>
      </c>
      <c r="N318" s="101">
        <v>0</v>
      </c>
      <c r="O318" s="101">
        <v>0</v>
      </c>
      <c r="P318" s="101">
        <v>4.2847640931737688E-5</v>
      </c>
      <c r="Q318" s="101">
        <v>0</v>
      </c>
      <c r="R318" s="101">
        <v>5.5666916504532455E-5</v>
      </c>
      <c r="S318" s="101">
        <v>5.6403779219429387E-5</v>
      </c>
      <c r="T318" s="101">
        <v>5.1131876214253066E-5</v>
      </c>
      <c r="U318" s="101">
        <v>5.3477844406634469E-5</v>
      </c>
      <c r="V318" s="101">
        <v>4.3378333863303001E-5</v>
      </c>
      <c r="W318" s="101">
        <v>4.7497747158800381E-5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7.1531773799283374E-5</v>
      </c>
      <c r="L319" s="104">
        <v>0</v>
      </c>
      <c r="M319" s="104">
        <v>7.0590267457880875E-5</v>
      </c>
      <c r="N319" s="104">
        <v>0</v>
      </c>
      <c r="O319" s="104">
        <v>0</v>
      </c>
      <c r="P319" s="104">
        <v>8.5802825337765649E-5</v>
      </c>
      <c r="Q319" s="104">
        <v>0</v>
      </c>
      <c r="R319" s="104">
        <v>7.3273953507920991E-5</v>
      </c>
      <c r="S319" s="104">
        <v>6.7923161952391486E-5</v>
      </c>
      <c r="T319" s="104">
        <v>6.8476556198599886E-5</v>
      </c>
      <c r="U319" s="104">
        <v>6.9540171412419525E-5</v>
      </c>
      <c r="V319" s="104">
        <v>7.0882476074326394E-5</v>
      </c>
      <c r="W319" s="104">
        <v>6.9414101815642082E-5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8.3302534505718492E-2</v>
      </c>
      <c r="D320" s="101">
        <v>9.8911760304387739E-2</v>
      </c>
      <c r="E320" s="101">
        <v>4.550654363702189E-2</v>
      </c>
      <c r="F320" s="101">
        <v>0.15265289686301839</v>
      </c>
      <c r="G320" s="101">
        <v>0.38076705316956178</v>
      </c>
      <c r="H320" s="101">
        <v>0.38172701804340808</v>
      </c>
      <c r="I320" s="101">
        <v>0.30873423533365962</v>
      </c>
      <c r="J320" s="101">
        <v>0.16141252901945266</v>
      </c>
      <c r="K320" s="101">
        <v>0.20416399087326231</v>
      </c>
      <c r="L320" s="101">
        <v>0.20275862249550625</v>
      </c>
      <c r="M320" s="101">
        <v>0.19869536111729397</v>
      </c>
      <c r="N320" s="101">
        <v>0.15565313591279628</v>
      </c>
      <c r="O320" s="101">
        <v>0.14728626072404247</v>
      </c>
      <c r="P320" s="101">
        <v>0.23408407678266585</v>
      </c>
      <c r="Q320" s="101">
        <v>0.18913918169702545</v>
      </c>
      <c r="R320" s="101">
        <v>0.27756345576406988</v>
      </c>
      <c r="S320" s="101">
        <v>0.24838240553897986</v>
      </c>
      <c r="T320" s="101">
        <v>0.33379669700947834</v>
      </c>
      <c r="U320" s="101">
        <v>0.35991264080851715</v>
      </c>
      <c r="V320" s="101">
        <v>0.45138837642772411</v>
      </c>
      <c r="W320" s="101">
        <v>0.40225608541220415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3.0631420582047549E-3</v>
      </c>
      <c r="D321" s="104">
        <v>1.5425963106921211E-3</v>
      </c>
      <c r="E321" s="104">
        <v>2.1826713258229092E-3</v>
      </c>
      <c r="F321" s="104">
        <v>7.6180911486464515E-4</v>
      </c>
      <c r="G321" s="104">
        <v>3.0570578623919939E-3</v>
      </c>
      <c r="H321" s="104">
        <v>1.1595826670801012E-2</v>
      </c>
      <c r="I321" s="104">
        <v>3.5730072468092358E-2</v>
      </c>
      <c r="J321" s="104">
        <v>1.7750295276712673E-2</v>
      </c>
      <c r="K321" s="104">
        <v>7.2795428147538407E-2</v>
      </c>
      <c r="L321" s="104">
        <v>2.6447552822248414E-2</v>
      </c>
      <c r="M321" s="104">
        <v>2.4684508575589591E-2</v>
      </c>
      <c r="N321" s="104">
        <v>8.079524327378948E-3</v>
      </c>
      <c r="O321" s="104">
        <v>2.5249338746658707E-2</v>
      </c>
      <c r="P321" s="104">
        <v>5.2625368421020842E-2</v>
      </c>
      <c r="Q321" s="104">
        <v>5.941300655181201E-2</v>
      </c>
      <c r="R321" s="104">
        <v>6.7912784321438838E-2</v>
      </c>
      <c r="S321" s="104">
        <v>7.2684223539691784E-2</v>
      </c>
      <c r="T321" s="104">
        <v>5.4989433352178832E-2</v>
      </c>
      <c r="U321" s="104">
        <v>4.9463840563178936E-2</v>
      </c>
      <c r="V321" s="104">
        <v>7.0891675782951899E-2</v>
      </c>
      <c r="W321" s="104">
        <v>8.9864953261804631E-2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1.2966940541131681E-3</v>
      </c>
      <c r="D322" s="98">
        <v>6.6792378295579445E-4</v>
      </c>
      <c r="E322" s="98">
        <v>9.613284224039984E-4</v>
      </c>
      <c r="F322" s="98">
        <v>3.1536304259917103E-4</v>
      </c>
      <c r="G322" s="98">
        <v>1.2920889814682479E-3</v>
      </c>
      <c r="H322" s="98">
        <v>4.9726720040015378E-3</v>
      </c>
      <c r="I322" s="98">
        <v>1.6172754095537777E-2</v>
      </c>
      <c r="J322" s="98">
        <v>7.1706856911642278E-3</v>
      </c>
      <c r="K322" s="98">
        <v>3.0184613817901686E-2</v>
      </c>
      <c r="L322" s="98">
        <v>1.1024812883965569E-2</v>
      </c>
      <c r="M322" s="98">
        <v>1.0019680483833176E-2</v>
      </c>
      <c r="N322" s="98">
        <v>3.3501638563558311E-3</v>
      </c>
      <c r="O322" s="98">
        <v>8.8681044775581683E-3</v>
      </c>
      <c r="P322" s="98">
        <v>1.7539567788724043E-2</v>
      </c>
      <c r="Q322" s="98">
        <v>2.1348778729336569E-2</v>
      </c>
      <c r="R322" s="98">
        <v>2.9330669990936906E-2</v>
      </c>
      <c r="S322" s="98">
        <v>3.3005514968241459E-2</v>
      </c>
      <c r="T322" s="98">
        <v>2.3551713896947355E-2</v>
      </c>
      <c r="U322" s="98">
        <v>2.1523467032542248E-2</v>
      </c>
      <c r="V322" s="98">
        <v>2.6956296038546709E-2</v>
      </c>
      <c r="W322" s="98">
        <v>3.6562576000565977E-2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1.7664480040915868E-3</v>
      </c>
      <c r="D323" s="98">
        <v>8.7467252773632659E-4</v>
      </c>
      <c r="E323" s="98">
        <v>1.2213429034189109E-3</v>
      </c>
      <c r="F323" s="98">
        <v>4.4644607226547412E-4</v>
      </c>
      <c r="G323" s="98">
        <v>1.7649688809237458E-3</v>
      </c>
      <c r="H323" s="98">
        <v>6.6231546667994733E-3</v>
      </c>
      <c r="I323" s="98">
        <v>1.9557318372554582E-2</v>
      </c>
      <c r="J323" s="98">
        <v>1.0579609585548447E-2</v>
      </c>
      <c r="K323" s="98">
        <v>4.2610814329636718E-2</v>
      </c>
      <c r="L323" s="98">
        <v>1.5422739938282847E-2</v>
      </c>
      <c r="M323" s="98">
        <v>1.4664828091756415E-2</v>
      </c>
      <c r="N323" s="98">
        <v>4.7293604710231165E-3</v>
      </c>
      <c r="O323" s="98">
        <v>1.6381234269100538E-2</v>
      </c>
      <c r="P323" s="98">
        <v>3.5085800632296799E-2</v>
      </c>
      <c r="Q323" s="98">
        <v>3.8064227822475441E-2</v>
      </c>
      <c r="R323" s="98">
        <v>3.8582114330501932E-2</v>
      </c>
      <c r="S323" s="98">
        <v>3.9678708571450325E-2</v>
      </c>
      <c r="T323" s="98">
        <v>3.143771945523148E-2</v>
      </c>
      <c r="U323" s="98">
        <v>2.7940373530636688E-2</v>
      </c>
      <c r="V323" s="98">
        <v>4.3935379744405194E-2</v>
      </c>
      <c r="W323" s="98">
        <v>5.3302377261238661E-2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1.8251891033610027E-2</v>
      </c>
      <c r="D324" s="122">
        <v>2.0938030968720024E-2</v>
      </c>
      <c r="E324" s="122">
        <v>1.2256810843728377E-2</v>
      </c>
      <c r="F324" s="122">
        <v>4.3860032622679922E-2</v>
      </c>
      <c r="G324" s="122">
        <v>9.4493746415658109E-2</v>
      </c>
      <c r="H324" s="122">
        <v>8.0611737682847434E-2</v>
      </c>
      <c r="I324" s="122">
        <v>6.4125646714941753E-2</v>
      </c>
      <c r="J324" s="122">
        <v>3.0640563240082675E-2</v>
      </c>
      <c r="K324" s="122">
        <v>4.8867974246432307E-2</v>
      </c>
      <c r="L324" s="122">
        <v>4.1767955973691637E-2</v>
      </c>
      <c r="M324" s="122">
        <v>4.1420585091225974E-2</v>
      </c>
      <c r="N324" s="122">
        <v>2.9751247891800465E-2</v>
      </c>
      <c r="O324" s="122">
        <v>3.0727026815118713E-2</v>
      </c>
      <c r="P324" s="122">
        <v>5.0264099147924249E-2</v>
      </c>
      <c r="Q324" s="122">
        <v>4.5011641459663743E-2</v>
      </c>
      <c r="R324" s="122">
        <v>6.2580207734996368E-2</v>
      </c>
      <c r="S324" s="122">
        <v>5.8855301135570831E-2</v>
      </c>
      <c r="T324" s="122">
        <v>7.2070217535355266E-2</v>
      </c>
      <c r="U324" s="122">
        <v>7.5489549811061027E-2</v>
      </c>
      <c r="V324" s="122">
        <v>0.10665119421967129</v>
      </c>
      <c r="W324" s="122">
        <v>9.9037598222266571E-2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8.2898473136205572E-4</v>
      </c>
      <c r="D325" s="98">
        <v>1.1124359954047308E-3</v>
      </c>
      <c r="E325" s="98">
        <v>6.1954690395655361E-4</v>
      </c>
      <c r="F325" s="98">
        <v>2.4247468349728944E-3</v>
      </c>
      <c r="G325" s="98">
        <v>5.1266714326165816E-3</v>
      </c>
      <c r="H325" s="98">
        <v>5.5983021157963633E-3</v>
      </c>
      <c r="I325" s="98">
        <v>5.2731076430928116E-3</v>
      </c>
      <c r="J325" s="98">
        <v>2.3275362693006493E-3</v>
      </c>
      <c r="K325" s="98">
        <v>4.0599566557781618E-3</v>
      </c>
      <c r="L325" s="98">
        <v>2.8099579082483928E-3</v>
      </c>
      <c r="M325" s="98">
        <v>3.0776823882123702E-3</v>
      </c>
      <c r="N325" s="98">
        <v>2.0705281057506538E-3</v>
      </c>
      <c r="O325" s="98">
        <v>2.1056432490634759E-3</v>
      </c>
      <c r="P325" s="98">
        <v>4.2217662862498104E-3</v>
      </c>
      <c r="Q325" s="98">
        <v>3.200729551830496E-3</v>
      </c>
      <c r="R325" s="98">
        <v>4.9652410212300746E-3</v>
      </c>
      <c r="S325" s="98">
        <v>4.4300363486908037E-3</v>
      </c>
      <c r="T325" s="98">
        <v>4.7967772738889986E-3</v>
      </c>
      <c r="U325" s="98">
        <v>4.9590308612052162E-3</v>
      </c>
      <c r="V325" s="98">
        <v>4.5821357300449344E-3</v>
      </c>
      <c r="W325" s="98">
        <v>5.423053262538227E-3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1.7422906302247972E-2</v>
      </c>
      <c r="D326" s="33">
        <v>1.9825594973315295E-2</v>
      </c>
      <c r="E326" s="33">
        <v>1.1637263939771823E-2</v>
      </c>
      <c r="F326" s="33">
        <v>4.1435285787707027E-2</v>
      </c>
      <c r="G326" s="33">
        <v>8.9367074983041528E-2</v>
      </c>
      <c r="H326" s="33">
        <v>7.5013435567051076E-2</v>
      </c>
      <c r="I326" s="33">
        <v>5.8852539071848939E-2</v>
      </c>
      <c r="J326" s="33">
        <v>2.8313026970782026E-2</v>
      </c>
      <c r="K326" s="33">
        <v>4.4808017590654142E-2</v>
      </c>
      <c r="L326" s="33">
        <v>3.8957998065443242E-2</v>
      </c>
      <c r="M326" s="33">
        <v>3.8342902703013604E-2</v>
      </c>
      <c r="N326" s="33">
        <v>2.7680719786049812E-2</v>
      </c>
      <c r="O326" s="33">
        <v>2.8621383566055238E-2</v>
      </c>
      <c r="P326" s="33">
        <v>4.6042332861674438E-2</v>
      </c>
      <c r="Q326" s="33">
        <v>4.1810911907833245E-2</v>
      </c>
      <c r="R326" s="33">
        <v>5.7614966713766293E-2</v>
      </c>
      <c r="S326" s="33">
        <v>5.4425264786880027E-2</v>
      </c>
      <c r="T326" s="33">
        <v>6.7273440261466269E-2</v>
      </c>
      <c r="U326" s="33">
        <v>7.0530518949855805E-2</v>
      </c>
      <c r="V326" s="33">
        <v>0.10206905848962636</v>
      </c>
      <c r="W326" s="33">
        <v>9.3614544959728346E-2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0.56200906099158321</v>
      </c>
      <c r="D328" s="119">
        <f t="shared" si="143"/>
        <v>0.56515611157602696</v>
      </c>
      <c r="E328" s="119">
        <f t="shared" si="143"/>
        <v>0.57639560831399983</v>
      </c>
      <c r="F328" s="119">
        <f t="shared" si="143"/>
        <v>0.58155050135964825</v>
      </c>
      <c r="G328" s="119">
        <f t="shared" si="143"/>
        <v>0.58701363033358134</v>
      </c>
      <c r="H328" s="119">
        <f t="shared" si="143"/>
        <v>0.5989660500860372</v>
      </c>
      <c r="I328" s="119">
        <f t="shared" si="143"/>
        <v>0.60441153582128504</v>
      </c>
      <c r="J328" s="119">
        <f t="shared" si="143"/>
        <v>0.60905958345910061</v>
      </c>
      <c r="K328" s="119">
        <f t="shared" si="143"/>
        <v>0.61748392905212035</v>
      </c>
      <c r="L328" s="119">
        <f t="shared" si="143"/>
        <v>0.62293213977530515</v>
      </c>
      <c r="M328" s="119">
        <f t="shared" si="143"/>
        <v>0.6351960987492028</v>
      </c>
      <c r="N328" s="119">
        <f t="shared" si="143"/>
        <v>0.65449464997923679</v>
      </c>
      <c r="O328" s="119">
        <f t="shared" si="143"/>
        <v>0.68100682517693223</v>
      </c>
      <c r="P328" s="119">
        <f t="shared" si="143"/>
        <v>0.70990936456519438</v>
      </c>
      <c r="Q328" s="119">
        <f t="shared" si="143"/>
        <v>0.73248268708943098</v>
      </c>
      <c r="R328" s="119">
        <f t="shared" ref="R328:V328" si="144">IF(R309=0,"",R309/R290)</f>
        <v>0.74381772323195317</v>
      </c>
      <c r="S328" s="119">
        <f t="shared" si="144"/>
        <v>0.75298017140535867</v>
      </c>
      <c r="T328" s="119">
        <f t="shared" si="144"/>
        <v>0.76115792755904554</v>
      </c>
      <c r="U328" s="119">
        <f t="shared" si="144"/>
        <v>0.77415546200622343</v>
      </c>
      <c r="V328" s="119">
        <f t="shared" si="144"/>
        <v>0.78827210818120308</v>
      </c>
      <c r="W328" s="119">
        <f t="shared" ref="W328" si="145">IF(W309=0,"",W309/W290)</f>
        <v>0.78601645668849773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0.54894632066118187</v>
      </c>
      <c r="D329" s="124">
        <f t="shared" si="146"/>
        <v>0.55484897029961822</v>
      </c>
      <c r="E329" s="124">
        <f t="shared" si="146"/>
        <v>0.56100445914120434</v>
      </c>
      <c r="F329" s="124">
        <f t="shared" si="146"/>
        <v>0.5672206646239758</v>
      </c>
      <c r="G329" s="124">
        <f t="shared" si="146"/>
        <v>0.57352859470717077</v>
      </c>
      <c r="H329" s="124">
        <f t="shared" si="146"/>
        <v>0.57994781316936639</v>
      </c>
      <c r="I329" s="124">
        <f t="shared" si="146"/>
        <v>0.58660518439770271</v>
      </c>
      <c r="J329" s="124">
        <f t="shared" si="146"/>
        <v>0.59372894003331689</v>
      </c>
      <c r="K329" s="124">
        <f t="shared" si="146"/>
        <v>0.60133857133816393</v>
      </c>
      <c r="L329" s="124">
        <f t="shared" si="146"/>
        <v>0.60952031731723133</v>
      </c>
      <c r="M329" s="124">
        <f t="shared" si="146"/>
        <v>0.62263310595964139</v>
      </c>
      <c r="N329" s="124">
        <f t="shared" si="146"/>
        <v>0.64195978380493735</v>
      </c>
      <c r="O329" s="124">
        <f t="shared" si="146"/>
        <v>0.66817660011528057</v>
      </c>
      <c r="P329" s="124">
        <f t="shared" si="146"/>
        <v>0.69819997573457537</v>
      </c>
      <c r="Q329" s="124">
        <f t="shared" si="146"/>
        <v>0.72301296314796049</v>
      </c>
      <c r="R329" s="124">
        <f t="shared" ref="R329:V329" si="147">IF(R310=0,"",R310/R291)</f>
        <v>0.73512099869164538</v>
      </c>
      <c r="S329" s="124">
        <f t="shared" si="147"/>
        <v>0.74373701329724207</v>
      </c>
      <c r="T329" s="124">
        <f t="shared" si="147"/>
        <v>0.75003818565045866</v>
      </c>
      <c r="U329" s="124">
        <f t="shared" si="147"/>
        <v>0.75496062407080566</v>
      </c>
      <c r="V329" s="124">
        <f t="shared" si="147"/>
        <v>0.75921933107674344</v>
      </c>
      <c r="W329" s="124">
        <f t="shared" ref="W329" si="148">IF(W310=0,"",W310/W291)</f>
        <v>0.76210809421702597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0.54308053051834049</v>
      </c>
      <c r="D330" s="111">
        <f t="shared" si="149"/>
        <v>0.54913955476783449</v>
      </c>
      <c r="E330" s="111">
        <f t="shared" si="149"/>
        <v>0.55540825447239162</v>
      </c>
      <c r="F330" s="111">
        <f t="shared" si="149"/>
        <v>0.56164562461245793</v>
      </c>
      <c r="G330" s="111">
        <f t="shared" si="149"/>
        <v>0.56806159016945224</v>
      </c>
      <c r="H330" s="111">
        <f t="shared" si="149"/>
        <v>0.57462424229958931</v>
      </c>
      <c r="I330" s="111">
        <f t="shared" si="149"/>
        <v>0.58137902944758879</v>
      </c>
      <c r="J330" s="111">
        <f t="shared" si="149"/>
        <v>0.58852652761410773</v>
      </c>
      <c r="K330" s="111">
        <f t="shared" si="149"/>
        <v>0.59622952332380619</v>
      </c>
      <c r="L330" s="111">
        <f t="shared" si="149"/>
        <v>0.60451801731525245</v>
      </c>
      <c r="M330" s="111">
        <f t="shared" si="149"/>
        <v>0.61776077671821594</v>
      </c>
      <c r="N330" s="111">
        <f t="shared" si="149"/>
        <v>0.6372339412253365</v>
      </c>
      <c r="O330" s="111">
        <f t="shared" si="149"/>
        <v>0.66365850783531255</v>
      </c>
      <c r="P330" s="111">
        <f t="shared" si="149"/>
        <v>0.69393904269163187</v>
      </c>
      <c r="Q330" s="111">
        <f t="shared" si="149"/>
        <v>0.71899571493957892</v>
      </c>
      <c r="R330" s="111">
        <f t="shared" ref="R330:V330" si="150">IF(R311=0,"",R311/R292)</f>
        <v>0.73123292367645454</v>
      </c>
      <c r="S330" s="111">
        <f t="shared" si="150"/>
        <v>0.7399556878589022</v>
      </c>
      <c r="T330" s="111">
        <f t="shared" si="150"/>
        <v>0.74632911174208949</v>
      </c>
      <c r="U330" s="111">
        <f t="shared" si="150"/>
        <v>0.75130376384206943</v>
      </c>
      <c r="V330" s="111">
        <f t="shared" si="150"/>
        <v>0.75566403490487244</v>
      </c>
      <c r="W330" s="111">
        <f t="shared" ref="W330" si="151">IF(W311=0,"",W311/W292)</f>
        <v>0.75855314393751705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2.5802479381017775</v>
      </c>
      <c r="D332" s="124">
        <f t="shared" si="155"/>
        <v>2.6729000552589186</v>
      </c>
      <c r="E332" s="124">
        <f t="shared" si="155"/>
        <v>2.7665304511869349</v>
      </c>
      <c r="F332" s="124">
        <f t="shared" si="155"/>
        <v>2.8602614034708478</v>
      </c>
      <c r="G332" s="124">
        <f t="shared" si="155"/>
        <v>2.9548830317579724</v>
      </c>
      <c r="H332" s="124">
        <f t="shared" si="155"/>
        <v>3.0502935006597061</v>
      </c>
      <c r="I332" s="124">
        <f t="shared" si="155"/>
        <v>3.1466821585238853</v>
      </c>
      <c r="J332" s="124">
        <f t="shared" si="155"/>
        <v>3.2448366088274998</v>
      </c>
      <c r="K332" s="124">
        <f t="shared" si="155"/>
        <v>3.3454190853934609</v>
      </c>
      <c r="L332" s="124">
        <f t="shared" si="155"/>
        <v>3.4485933216566864</v>
      </c>
      <c r="M332" s="124">
        <f t="shared" si="155"/>
        <v>3.5718252248870086</v>
      </c>
      <c r="N332" s="124">
        <f t="shared" si="155"/>
        <v>3.7208306886416196</v>
      </c>
      <c r="O332" s="124">
        <f t="shared" si="155"/>
        <v>3.8987697321627293</v>
      </c>
      <c r="P332" s="124">
        <f t="shared" si="155"/>
        <v>4.0917407932836838</v>
      </c>
      <c r="Q332" s="124">
        <f t="shared" si="155"/>
        <v>4.2575769558155763</v>
      </c>
      <c r="R332" s="124">
        <f t="shared" ref="R332:V332" si="156">IF(R313=0,"",R313/R294)</f>
        <v>4.361615634969092</v>
      </c>
      <c r="S332" s="124">
        <f t="shared" si="156"/>
        <v>4.4444253153382629</v>
      </c>
      <c r="T332" s="124">
        <f t="shared" si="156"/>
        <v>4.5136159556151618</v>
      </c>
      <c r="U332" s="124">
        <f t="shared" si="156"/>
        <v>4.576605157029352</v>
      </c>
      <c r="V332" s="124">
        <f t="shared" si="156"/>
        <v>4.6408295384211247</v>
      </c>
      <c r="W332" s="124">
        <f t="shared" ref="W332" si="157">IF(W313=0,"",W313/W294)</f>
        <v>4.7037061049260407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2.5802479381017775</v>
      </c>
      <c r="D333" s="111">
        <f t="shared" si="158"/>
        <v>2.6729000552589186</v>
      </c>
      <c r="E333" s="111">
        <f t="shared" si="158"/>
        <v>2.7665304511869349</v>
      </c>
      <c r="F333" s="111">
        <f t="shared" si="158"/>
        <v>2.8602614034708478</v>
      </c>
      <c r="G333" s="111">
        <f t="shared" si="158"/>
        <v>2.9548830317579724</v>
      </c>
      <c r="H333" s="111">
        <f t="shared" si="158"/>
        <v>3.0502935006597061</v>
      </c>
      <c r="I333" s="111">
        <f t="shared" si="158"/>
        <v>3.1466821585238853</v>
      </c>
      <c r="J333" s="111">
        <f t="shared" si="158"/>
        <v>3.2448366088274998</v>
      </c>
      <c r="K333" s="111">
        <f t="shared" si="158"/>
        <v>3.3454190853934609</v>
      </c>
      <c r="L333" s="111">
        <f t="shared" si="158"/>
        <v>3.4485933216566864</v>
      </c>
      <c r="M333" s="111">
        <f t="shared" si="158"/>
        <v>3.5718252248870086</v>
      </c>
      <c r="N333" s="111">
        <f t="shared" si="158"/>
        <v>3.7208306886416196</v>
      </c>
      <c r="O333" s="111">
        <f t="shared" si="158"/>
        <v>3.8987697321627293</v>
      </c>
      <c r="P333" s="111">
        <f t="shared" si="158"/>
        <v>4.0917407932836838</v>
      </c>
      <c r="Q333" s="111">
        <f t="shared" si="158"/>
        <v>4.2575769558155763</v>
      </c>
      <c r="R333" s="111">
        <f t="shared" ref="R333:V333" si="159">IF(R314=0,"",R314/R295)</f>
        <v>4.361615634969092</v>
      </c>
      <c r="S333" s="111">
        <f t="shared" si="159"/>
        <v>4.4444253153382629</v>
      </c>
      <c r="T333" s="111">
        <f t="shared" si="159"/>
        <v>4.5136159556151618</v>
      </c>
      <c r="U333" s="111">
        <f t="shared" si="159"/>
        <v>4.576605157029352</v>
      </c>
      <c r="V333" s="111">
        <f t="shared" si="159"/>
        <v>4.6408295384211247</v>
      </c>
      <c r="W333" s="111">
        <f t="shared" ref="W333" si="160">IF(W314=0,"",W314/W295)</f>
        <v>4.7037061049260407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0.66536132687892724</v>
      </c>
      <c r="D334" s="124">
        <f t="shared" si="161"/>
        <v>0.66337978825091626</v>
      </c>
      <c r="E334" s="124">
        <f t="shared" si="161"/>
        <v>0.65871742855646576</v>
      </c>
      <c r="F334" s="124">
        <f t="shared" si="161"/>
        <v>0.64811330190309147</v>
      </c>
      <c r="G334" s="124">
        <f t="shared" si="161"/>
        <v>0.65831197084967941</v>
      </c>
      <c r="H334" s="124">
        <f t="shared" si="161"/>
        <v>0.66913069736829844</v>
      </c>
      <c r="I334" s="124">
        <f t="shared" si="161"/>
        <v>0.68334898604224559</v>
      </c>
      <c r="J334" s="124">
        <f t="shared" si="161"/>
        <v>0.68588379541149791</v>
      </c>
      <c r="K334" s="124">
        <f t="shared" si="161"/>
        <v>0.70417241460812818</v>
      </c>
      <c r="L334" s="124">
        <f t="shared" si="161"/>
        <v>0.68731039526702797</v>
      </c>
      <c r="M334" s="124">
        <f t="shared" si="161"/>
        <v>0.6879676116564436</v>
      </c>
      <c r="N334" s="124">
        <f t="shared" si="161"/>
        <v>0.69075944577955684</v>
      </c>
      <c r="O334" s="124">
        <f t="shared" si="161"/>
        <v>0.71613768121739929</v>
      </c>
      <c r="P334" s="124">
        <f t="shared" si="161"/>
        <v>0.73541919201403627</v>
      </c>
      <c r="Q334" s="124">
        <f t="shared" si="161"/>
        <v>0.75546004783087817</v>
      </c>
      <c r="R334" s="124">
        <f t="shared" ref="R334:V334" si="162">IF(R315=0,"",R315/R296)</f>
        <v>0.75640720067869704</v>
      </c>
      <c r="S334" s="124">
        <f t="shared" si="162"/>
        <v>0.76763179863758457</v>
      </c>
      <c r="T334" s="124">
        <f t="shared" si="162"/>
        <v>0.76874954351834301</v>
      </c>
      <c r="U334" s="124">
        <f t="shared" si="162"/>
        <v>0.77485625344242048</v>
      </c>
      <c r="V334" s="124">
        <f t="shared" si="162"/>
        <v>0.78432933516300651</v>
      </c>
      <c r="W334" s="124">
        <f t="shared" ref="W334" si="163">IF(W315=0,"",W315/W296)</f>
        <v>0.79330303081521403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0.59558778437125059</v>
      </c>
      <c r="D335" s="111">
        <f t="shared" si="164"/>
        <v>0.59725697561038171</v>
      </c>
      <c r="E335" s="111">
        <f t="shared" si="164"/>
        <v>0.59920249132669023</v>
      </c>
      <c r="F335" s="111">
        <f t="shared" si="164"/>
        <v>0.60118568765352287</v>
      </c>
      <c r="G335" s="111">
        <f t="shared" si="164"/>
        <v>0.60342336257069407</v>
      </c>
      <c r="H335" s="111">
        <f t="shared" si="164"/>
        <v>0.60588898276546765</v>
      </c>
      <c r="I335" s="111">
        <f t="shared" si="164"/>
        <v>0.60863596726640457</v>
      </c>
      <c r="J335" s="111">
        <f t="shared" si="164"/>
        <v>0.61188315497829926</v>
      </c>
      <c r="K335" s="111">
        <f t="shared" si="164"/>
        <v>0.61581661653170527</v>
      </c>
      <c r="L335" s="111">
        <f t="shared" si="164"/>
        <v>0.62048613344880466</v>
      </c>
      <c r="M335" s="111">
        <f t="shared" si="164"/>
        <v>0.63030722159606811</v>
      </c>
      <c r="N335" s="111">
        <f t="shared" si="164"/>
        <v>0.64668136267441201</v>
      </c>
      <c r="O335" s="111">
        <f t="shared" si="164"/>
        <v>0.6707784762557113</v>
      </c>
      <c r="P335" s="111">
        <f t="shared" si="164"/>
        <v>0.70013971994860802</v>
      </c>
      <c r="Q335" s="111">
        <f t="shared" si="164"/>
        <v>0.72679831866416467</v>
      </c>
      <c r="R335" s="111">
        <f t="shared" ref="R335:V335" si="165">IF(R316=0,"",R316/R297)</f>
        <v>0.74478961154675605</v>
      </c>
      <c r="S335" s="111">
        <f t="shared" si="165"/>
        <v>0.76212667559727276</v>
      </c>
      <c r="T335" s="111">
        <f t="shared" si="165"/>
        <v>0.77782816756753759</v>
      </c>
      <c r="U335" s="111">
        <f t="shared" si="165"/>
        <v>0.79091274420942792</v>
      </c>
      <c r="V335" s="111">
        <f t="shared" si="165"/>
        <v>0.80039906227479862</v>
      </c>
      <c r="W335" s="111">
        <f t="shared" ref="W335" si="166">IF(W316=0,"",W316/W297)</f>
        <v>0.80486131363630264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0.7946860140029246</v>
      </c>
      <c r="L336" s="111" t="str">
        <f t="shared" si="167"/>
        <v/>
      </c>
      <c r="M336" s="111">
        <f t="shared" si="167"/>
        <v>0.80773203851596376</v>
      </c>
      <c r="N336" s="111" t="str">
        <f t="shared" si="167"/>
        <v/>
      </c>
      <c r="O336" s="111" t="str">
        <f t="shared" si="167"/>
        <v/>
      </c>
      <c r="P336" s="111">
        <f t="shared" si="167"/>
        <v>0.87516415668652547</v>
      </c>
      <c r="Q336" s="111" t="str">
        <f t="shared" si="167"/>
        <v/>
      </c>
      <c r="R336" s="111">
        <f t="shared" ref="R336:V336" si="168">IF(R317=0,"",R317/R298)</f>
        <v>0.87112936688650522</v>
      </c>
      <c r="S336" s="111">
        <f t="shared" si="168"/>
        <v>0.87596398995678593</v>
      </c>
      <c r="T336" s="111">
        <f t="shared" si="168"/>
        <v>0.89118179287962507</v>
      </c>
      <c r="U336" s="111">
        <f t="shared" si="168"/>
        <v>0.89692352042968049</v>
      </c>
      <c r="V336" s="111">
        <f t="shared" si="168"/>
        <v>0.91351382335086029</v>
      </c>
      <c r="W336" s="111">
        <f t="shared" ref="W336" si="169">IF(W317=0,"",W317/W298)</f>
        <v>0.91033216306230014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0.61581661653170527</v>
      </c>
      <c r="L337" s="112" t="str">
        <f t="shared" si="170"/>
        <v/>
      </c>
      <c r="M337" s="112">
        <f t="shared" si="170"/>
        <v>0.63030722159606811</v>
      </c>
      <c r="N337" s="112" t="str">
        <f t="shared" si="170"/>
        <v/>
      </c>
      <c r="O337" s="112" t="str">
        <f t="shared" si="170"/>
        <v/>
      </c>
      <c r="P337" s="112">
        <f t="shared" si="170"/>
        <v>0.70013971994860802</v>
      </c>
      <c r="Q337" s="112" t="str">
        <f t="shared" si="170"/>
        <v/>
      </c>
      <c r="R337" s="112">
        <f t="shared" ref="R337:V337" si="171">IF(R318=0,"",R318/R299)</f>
        <v>0.74478961154675605</v>
      </c>
      <c r="S337" s="112">
        <f t="shared" si="171"/>
        <v>0.76212667559727265</v>
      </c>
      <c r="T337" s="112">
        <f t="shared" si="171"/>
        <v>0.77782816756753759</v>
      </c>
      <c r="U337" s="112">
        <f t="shared" si="171"/>
        <v>0.79091274420942792</v>
      </c>
      <c r="V337" s="112">
        <f t="shared" si="171"/>
        <v>0.80039906227479873</v>
      </c>
      <c r="W337" s="112">
        <f t="shared" ref="W337" si="172">IF(W318=0,"",W318/W299)</f>
        <v>0.80486131363630264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 t="str">
        <f t="shared" si="173"/>
        <v/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0.66823870850367606</v>
      </c>
      <c r="D339" s="112">
        <f t="shared" si="176"/>
        <v>0.66939543206724128</v>
      </c>
      <c r="E339" s="112">
        <f t="shared" si="176"/>
        <v>0.67064112403150444</v>
      </c>
      <c r="F339" s="112">
        <f t="shared" si="176"/>
        <v>0.67189878200492825</v>
      </c>
      <c r="G339" s="112">
        <f t="shared" si="176"/>
        <v>0.67323908778732133</v>
      </c>
      <c r="H339" s="112">
        <f t="shared" si="176"/>
        <v>0.67465411889924076</v>
      </c>
      <c r="I339" s="112">
        <f t="shared" si="176"/>
        <v>0.67616228398818667</v>
      </c>
      <c r="J339" s="112">
        <f t="shared" si="176"/>
        <v>0.67783726993206983</v>
      </c>
      <c r="K339" s="112">
        <f t="shared" si="176"/>
        <v>0.67974437806400334</v>
      </c>
      <c r="L339" s="112">
        <f t="shared" si="176"/>
        <v>0.68190646301811697</v>
      </c>
      <c r="M339" s="112">
        <f t="shared" si="176"/>
        <v>0.68582165896180436</v>
      </c>
      <c r="N339" s="112">
        <f t="shared" si="176"/>
        <v>0.69214822353992977</v>
      </c>
      <c r="O339" s="112">
        <f t="shared" si="176"/>
        <v>0.70173029539029907</v>
      </c>
      <c r="P339" s="112">
        <f t="shared" si="176"/>
        <v>0.71419534081380354</v>
      </c>
      <c r="Q339" s="112">
        <f t="shared" si="176"/>
        <v>0.72642654823904262</v>
      </c>
      <c r="R339" s="112">
        <f t="shared" ref="R339:V339" si="177">IF(R320=0,"",R320/R301)</f>
        <v>0.73519455871118555</v>
      </c>
      <c r="S339" s="112">
        <f t="shared" si="177"/>
        <v>0.74387612991543484</v>
      </c>
      <c r="T339" s="112">
        <f t="shared" si="177"/>
        <v>0.75228922543027654</v>
      </c>
      <c r="U339" s="112">
        <f t="shared" si="177"/>
        <v>0.76019224916681638</v>
      </c>
      <c r="V339" s="112">
        <f t="shared" si="177"/>
        <v>0.76721454435222081</v>
      </c>
      <c r="W339" s="112">
        <f t="shared" ref="W339" si="178">IF(W320=0,"",W320/W301)</f>
        <v>0.77274244823690308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0.82633225331171611</v>
      </c>
      <c r="D340" s="113">
        <f t="shared" si="179"/>
        <v>0.82382787009744607</v>
      </c>
      <c r="E340" s="113">
        <f t="shared" si="179"/>
        <v>0.82216352680607152</v>
      </c>
      <c r="F340" s="113">
        <f t="shared" si="179"/>
        <v>0.83184459856765558</v>
      </c>
      <c r="G340" s="113">
        <f t="shared" si="179"/>
        <v>0.82977937629470311</v>
      </c>
      <c r="H340" s="113">
        <f t="shared" si="179"/>
        <v>0.82863716327326686</v>
      </c>
      <c r="I340" s="113">
        <f t="shared" si="179"/>
        <v>0.82183877189161147</v>
      </c>
      <c r="J340" s="113">
        <f t="shared" si="179"/>
        <v>0.83892501430981603</v>
      </c>
      <c r="K340" s="113">
        <f t="shared" si="179"/>
        <v>0.83656900430653425</v>
      </c>
      <c r="L340" s="113">
        <f t="shared" si="179"/>
        <v>0.8372029526119863</v>
      </c>
      <c r="M340" s="113">
        <f t="shared" si="179"/>
        <v>0.84320640146191062</v>
      </c>
      <c r="N340" s="113">
        <f t="shared" si="179"/>
        <v>0.84429061991792898</v>
      </c>
      <c r="O340" s="113">
        <f t="shared" si="179"/>
        <v>0.87010527590755637</v>
      </c>
      <c r="P340" s="113">
        <f t="shared" si="179"/>
        <v>0.88232012105106883</v>
      </c>
      <c r="Q340" s="113">
        <f t="shared" si="179"/>
        <v>0.88080609228063578</v>
      </c>
      <c r="R340" s="113">
        <f t="shared" ref="R340:V340" si="180">IF(R321=0,"",R321/R302)</f>
        <v>0.865382055896189</v>
      </c>
      <c r="S340" s="113">
        <f t="shared" si="180"/>
        <v>0.86479063631771058</v>
      </c>
      <c r="T340" s="113">
        <f t="shared" si="180"/>
        <v>0.87640318604114897</v>
      </c>
      <c r="U340" s="113">
        <f t="shared" si="180"/>
        <v>0.87930147176878326</v>
      </c>
      <c r="V340" s="113">
        <f t="shared" si="180"/>
        <v>0.89656110259440502</v>
      </c>
      <c r="W340" s="113">
        <f t="shared" ref="W340" si="181">IF(W321=0,"",W321/W302)</f>
        <v>0.89313244926948798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0.66823870850367606</v>
      </c>
      <c r="D341" s="111">
        <f t="shared" si="182"/>
        <v>0.66939543206724128</v>
      </c>
      <c r="E341" s="111">
        <f t="shared" si="182"/>
        <v>0.67064112403150444</v>
      </c>
      <c r="F341" s="111">
        <f t="shared" si="182"/>
        <v>0.67189878200492814</v>
      </c>
      <c r="G341" s="111">
        <f t="shared" si="182"/>
        <v>0.67323908778732133</v>
      </c>
      <c r="H341" s="111">
        <f t="shared" si="182"/>
        <v>0.67465411889924076</v>
      </c>
      <c r="I341" s="111">
        <f t="shared" si="182"/>
        <v>0.67616228398818667</v>
      </c>
      <c r="J341" s="111">
        <f t="shared" si="182"/>
        <v>0.67783726993206983</v>
      </c>
      <c r="K341" s="111">
        <f t="shared" si="182"/>
        <v>0.67974437806400334</v>
      </c>
      <c r="L341" s="111">
        <f t="shared" si="182"/>
        <v>0.68190646301811697</v>
      </c>
      <c r="M341" s="111">
        <f t="shared" si="182"/>
        <v>0.68582165896180436</v>
      </c>
      <c r="N341" s="111">
        <f t="shared" si="182"/>
        <v>0.69214822353992977</v>
      </c>
      <c r="O341" s="111">
        <f t="shared" si="182"/>
        <v>0.70173029539029919</v>
      </c>
      <c r="P341" s="111">
        <f t="shared" si="182"/>
        <v>0.71419534081380343</v>
      </c>
      <c r="Q341" s="111">
        <f t="shared" si="182"/>
        <v>0.72642654823904262</v>
      </c>
      <c r="R341" s="111">
        <f t="shared" ref="R341:V341" si="183">IF(R322=0,"",R322/R303)</f>
        <v>0.73519455871118544</v>
      </c>
      <c r="S341" s="111">
        <f t="shared" si="183"/>
        <v>0.74387612991543484</v>
      </c>
      <c r="T341" s="111">
        <f t="shared" si="183"/>
        <v>0.75228922543027665</v>
      </c>
      <c r="U341" s="111">
        <f t="shared" si="183"/>
        <v>0.76019224916681638</v>
      </c>
      <c r="V341" s="111">
        <f t="shared" si="183"/>
        <v>0.76721454435222081</v>
      </c>
      <c r="W341" s="111">
        <f t="shared" ref="W341" si="184">IF(W322=0,"",W322/W303)</f>
        <v>0.77274244823690308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0.75961425506512648</v>
      </c>
      <c r="D343" s="124">
        <f t="shared" si="188"/>
        <v>0.75943803918486763</v>
      </c>
      <c r="E343" s="124">
        <f t="shared" si="188"/>
        <v>0.76125349285951549</v>
      </c>
      <c r="F343" s="124">
        <f t="shared" si="188"/>
        <v>0.76167026622031953</v>
      </c>
      <c r="G343" s="124">
        <f t="shared" si="188"/>
        <v>0.76323644563094928</v>
      </c>
      <c r="H343" s="124">
        <f t="shared" si="188"/>
        <v>0.76166206223770883</v>
      </c>
      <c r="I343" s="124">
        <f t="shared" si="188"/>
        <v>0.76056892668002929</v>
      </c>
      <c r="J343" s="124">
        <f t="shared" si="188"/>
        <v>0.76328887589279593</v>
      </c>
      <c r="K343" s="124">
        <f t="shared" si="188"/>
        <v>0.76345900818903745</v>
      </c>
      <c r="L343" s="124">
        <f t="shared" si="188"/>
        <v>0.76837973986690022</v>
      </c>
      <c r="M343" s="124">
        <f t="shared" si="188"/>
        <v>0.76927288624322032</v>
      </c>
      <c r="N343" s="124">
        <f t="shared" si="188"/>
        <v>0.77334838158252472</v>
      </c>
      <c r="O343" s="124">
        <f t="shared" si="188"/>
        <v>0.77778061166459145</v>
      </c>
      <c r="P343" s="124">
        <f t="shared" si="188"/>
        <v>0.7797374246463914</v>
      </c>
      <c r="Q343" s="124">
        <f t="shared" si="188"/>
        <v>0.78970056480747197</v>
      </c>
      <c r="R343" s="124">
        <f t="shared" ref="R343:V343" si="189">IF(R324=0,"",R324/R305)</f>
        <v>0.7971921036322922</v>
      </c>
      <c r="S343" s="124">
        <f t="shared" si="189"/>
        <v>0.81011722562538546</v>
      </c>
      <c r="T343" s="124">
        <f t="shared" si="189"/>
        <v>0.82545521387378828</v>
      </c>
      <c r="U343" s="124">
        <f t="shared" si="189"/>
        <v>0.83806349831479676</v>
      </c>
      <c r="V343" s="124">
        <f t="shared" si="189"/>
        <v>0.85603083874584474</v>
      </c>
      <c r="W343" s="124">
        <f t="shared" ref="W343" si="190">IF(W324=0,"",W324/W305)</f>
        <v>0.85984696355812895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0.61411909971580014</v>
      </c>
      <c r="D344" s="111">
        <f t="shared" si="191"/>
        <v>0.61427843669727844</v>
      </c>
      <c r="E344" s="111">
        <f t="shared" si="191"/>
        <v>0.61443552654173073</v>
      </c>
      <c r="F344" s="111">
        <f t="shared" si="191"/>
        <v>0.61459230995840686</v>
      </c>
      <c r="G344" s="111">
        <f t="shared" si="191"/>
        <v>0.61474702389405667</v>
      </c>
      <c r="H344" s="111">
        <f t="shared" si="191"/>
        <v>0.61489988412395302</v>
      </c>
      <c r="I344" s="111">
        <f t="shared" si="191"/>
        <v>0.61505045623172361</v>
      </c>
      <c r="J344" s="111">
        <f t="shared" si="191"/>
        <v>0.61519696056682627</v>
      </c>
      <c r="K344" s="111">
        <f t="shared" si="191"/>
        <v>0.615337883958196</v>
      </c>
      <c r="L344" s="111">
        <f t="shared" si="191"/>
        <v>0.6154728215705364</v>
      </c>
      <c r="M344" s="111">
        <f t="shared" si="191"/>
        <v>0.61554543587135724</v>
      </c>
      <c r="N344" s="111">
        <f t="shared" si="191"/>
        <v>0.61554543587135724</v>
      </c>
      <c r="O344" s="111">
        <f t="shared" si="191"/>
        <v>0.61554543587135724</v>
      </c>
      <c r="P344" s="111">
        <f t="shared" si="191"/>
        <v>0.61554543587135724</v>
      </c>
      <c r="Q344" s="111">
        <f t="shared" si="191"/>
        <v>0.61554543587135724</v>
      </c>
      <c r="R344" s="111">
        <f t="shared" ref="R344:V344" si="192">IF(R325=0,"",R325/R306)</f>
        <v>0.61600419112913118</v>
      </c>
      <c r="S344" s="111">
        <f t="shared" si="192"/>
        <v>0.61675435991773619</v>
      </c>
      <c r="T344" s="111">
        <f t="shared" si="192"/>
        <v>0.61762955683777476</v>
      </c>
      <c r="U344" s="111">
        <f t="shared" si="192"/>
        <v>0.61853601079067211</v>
      </c>
      <c r="V344" s="111">
        <f t="shared" si="192"/>
        <v>0.61937995067785234</v>
      </c>
      <c r="W344" s="111">
        <f t="shared" ref="W344" si="193">IF(W325=0,"",W325/W306)</f>
        <v>0.62016137649931513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0.76827466340404826</v>
      </c>
      <c r="D345" s="45">
        <f t="shared" si="194"/>
        <v>0.76964317349952116</v>
      </c>
      <c r="E345" s="45">
        <f t="shared" si="194"/>
        <v>0.77106228778130681</v>
      </c>
      <c r="F345" s="45">
        <f t="shared" si="194"/>
        <v>0.77248830263395352</v>
      </c>
      <c r="G345" s="45">
        <f t="shared" si="194"/>
        <v>0.77396092096570401</v>
      </c>
      <c r="H345" s="45">
        <f t="shared" si="194"/>
        <v>0.77547528364603635</v>
      </c>
      <c r="I345" s="45">
        <f t="shared" si="194"/>
        <v>0.77704117347270163</v>
      </c>
      <c r="J345" s="45">
        <f t="shared" si="194"/>
        <v>0.77869866711507019</v>
      </c>
      <c r="K345" s="45">
        <f t="shared" si="194"/>
        <v>0.78048184028352385</v>
      </c>
      <c r="L345" s="45">
        <f t="shared" si="194"/>
        <v>0.78239980962762323</v>
      </c>
      <c r="M345" s="45">
        <f t="shared" si="194"/>
        <v>0.78500926881314426</v>
      </c>
      <c r="N345" s="45">
        <f t="shared" si="194"/>
        <v>0.78846807038615319</v>
      </c>
      <c r="O345" s="45">
        <f t="shared" si="194"/>
        <v>0.79316002952497777</v>
      </c>
      <c r="P345" s="45">
        <f t="shared" si="194"/>
        <v>0.799286729425422</v>
      </c>
      <c r="Q345" s="45">
        <f t="shared" si="194"/>
        <v>0.80718322931902697</v>
      </c>
      <c r="R345" s="45">
        <f t="shared" ref="R345:V345" si="195">IF(R326=0,"",R326/R307)</f>
        <v>0.8179251998249889</v>
      </c>
      <c r="S345" s="45">
        <f t="shared" si="195"/>
        <v>0.83133218373094608</v>
      </c>
      <c r="T345" s="45">
        <f t="shared" si="195"/>
        <v>0.84574686581267888</v>
      </c>
      <c r="U345" s="45">
        <f t="shared" si="195"/>
        <v>0.85951193084600874</v>
      </c>
      <c r="V345" s="45">
        <f t="shared" si="195"/>
        <v>0.87097006360673879</v>
      </c>
      <c r="W345" s="45">
        <f t="shared" ref="W345" si="196">IF(W326=0,"",W326/W307)</f>
        <v>0.87953910270787383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4.0795717843705814</v>
      </c>
      <c r="D347" s="117">
        <f t="shared" si="197"/>
        <v>5.652165105302287</v>
      </c>
      <c r="E347" s="117">
        <f t="shared" si="197"/>
        <v>1.9315915761731983</v>
      </c>
      <c r="F347" s="117">
        <f t="shared" si="197"/>
        <v>6.5793493966520229</v>
      </c>
      <c r="G347" s="117">
        <f t="shared" si="197"/>
        <v>17.350874424100155</v>
      </c>
      <c r="H347" s="117">
        <f t="shared" si="197"/>
        <v>13.30953697027199</v>
      </c>
      <c r="I347" s="117">
        <f t="shared" si="197"/>
        <v>9.3272324097775154</v>
      </c>
      <c r="J347" s="117">
        <f t="shared" si="197"/>
        <v>5.3225633274908351</v>
      </c>
      <c r="K347" s="117">
        <f t="shared" si="197"/>
        <v>7.982601193214566</v>
      </c>
      <c r="L347" s="117">
        <f t="shared" si="197"/>
        <v>7.7232436264892188</v>
      </c>
      <c r="M347" s="117">
        <f t="shared" si="197"/>
        <v>6.1686915636093698</v>
      </c>
      <c r="N347" s="117">
        <f t="shared" si="197"/>
        <v>4.2271689013538483</v>
      </c>
      <c r="O347" s="117">
        <f t="shared" si="197"/>
        <v>4.4809487157397188</v>
      </c>
      <c r="P347" s="117">
        <f t="shared" si="197"/>
        <v>5.4150045656759316</v>
      </c>
      <c r="Q347" s="117">
        <f t="shared" si="197"/>
        <v>4.5021367569413595</v>
      </c>
      <c r="R347" s="117">
        <f t="shared" ref="R347:V347" si="198">R348+R351+R353+R362</f>
        <v>6.270128474664463</v>
      </c>
      <c r="S347" s="117">
        <f t="shared" si="198"/>
        <v>5.6969939840487616</v>
      </c>
      <c r="T347" s="117">
        <f t="shared" si="198"/>
        <v>6.4348690506264292</v>
      </c>
      <c r="U347" s="117">
        <f t="shared" si="198"/>
        <v>5.9155396135087068</v>
      </c>
      <c r="V347" s="117">
        <f t="shared" si="198"/>
        <v>8.2016287815923068</v>
      </c>
      <c r="W347" s="117">
        <f t="shared" ref="W347" si="199">W348+W351+W353+W362</f>
        <v>7.1691974205525097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4.0398308236343867</v>
      </c>
      <c r="D348" s="122">
        <f t="shared" si="200"/>
        <v>5.5998625470165813</v>
      </c>
      <c r="E348" s="122">
        <f t="shared" si="200"/>
        <v>1.8737508668789253</v>
      </c>
      <c r="F348" s="122">
        <f t="shared" si="200"/>
        <v>6.2552278969716033</v>
      </c>
      <c r="G348" s="122">
        <f t="shared" si="200"/>
        <v>16.892091721111289</v>
      </c>
      <c r="H348" s="122">
        <f t="shared" si="200"/>
        <v>13.061686422327071</v>
      </c>
      <c r="I348" s="122">
        <f t="shared" si="200"/>
        <v>9.2077124394176852</v>
      </c>
      <c r="J348" s="122">
        <f t="shared" si="200"/>
        <v>5.2653719755914317</v>
      </c>
      <c r="K348" s="122">
        <f t="shared" si="200"/>
        <v>7.8394450125594446</v>
      </c>
      <c r="L348" s="122">
        <f t="shared" si="200"/>
        <v>7.5875039304874292</v>
      </c>
      <c r="M348" s="122">
        <f t="shared" si="200"/>
        <v>5.9747379981131559</v>
      </c>
      <c r="N348" s="122">
        <f t="shared" si="200"/>
        <v>4.1115033401149228</v>
      </c>
      <c r="O348" s="122">
        <f t="shared" si="200"/>
        <v>4.3878096224851992</v>
      </c>
      <c r="P348" s="122">
        <f t="shared" si="200"/>
        <v>5.2599825181819684</v>
      </c>
      <c r="Q348" s="122">
        <f t="shared" si="200"/>
        <v>4.4058544471319152</v>
      </c>
      <c r="R348" s="122">
        <f t="shared" ref="R348:V348" si="201">SUM(R349:R350)</f>
        <v>6.1211865842913973</v>
      </c>
      <c r="S348" s="122">
        <f t="shared" si="201"/>
        <v>5.5581713315840311</v>
      </c>
      <c r="T348" s="122">
        <f t="shared" si="201"/>
        <v>6.259228233106211</v>
      </c>
      <c r="U348" s="122">
        <f t="shared" si="201"/>
        <v>5.7213338021968649</v>
      </c>
      <c r="V348" s="122">
        <f t="shared" si="201"/>
        <v>7.9881067864296567</v>
      </c>
      <c r="W348" s="122">
        <f t="shared" ref="W348" si="202">SUM(W349:W350)</f>
        <v>6.9988993604796601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4.0398308236343867</v>
      </c>
      <c r="D349" s="98">
        <v>5.5998625470165813</v>
      </c>
      <c r="E349" s="98">
        <v>1.8737508668789253</v>
      </c>
      <c r="F349" s="98">
        <v>6.2552278969716033</v>
      </c>
      <c r="G349" s="98">
        <v>16.892091721111289</v>
      </c>
      <c r="H349" s="98">
        <v>13.061686422327071</v>
      </c>
      <c r="I349" s="98">
        <v>9.2077124394176852</v>
      </c>
      <c r="J349" s="98">
        <v>5.2653719755914317</v>
      </c>
      <c r="K349" s="98">
        <v>7.8394450125594446</v>
      </c>
      <c r="L349" s="98">
        <v>7.5875039304874292</v>
      </c>
      <c r="M349" s="98">
        <v>5.9747379981131559</v>
      </c>
      <c r="N349" s="98">
        <v>4.1115033401149228</v>
      </c>
      <c r="O349" s="98">
        <v>4.3878096224851992</v>
      </c>
      <c r="P349" s="98">
        <v>5.2599825181819684</v>
      </c>
      <c r="Q349" s="98">
        <v>4.4058544471319152</v>
      </c>
      <c r="R349" s="98">
        <v>6.1211865842913973</v>
      </c>
      <c r="S349" s="98">
        <v>5.5581713315840311</v>
      </c>
      <c r="T349" s="98">
        <v>6.259228233106211</v>
      </c>
      <c r="U349" s="98">
        <v>5.7213338021968649</v>
      </c>
      <c r="V349" s="98">
        <v>7.9881067864296567</v>
      </c>
      <c r="W349" s="98">
        <v>6.9988993604796601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3.6174762328678917E-2</v>
      </c>
      <c r="D353" s="122">
        <v>4.7518225973912823E-2</v>
      </c>
      <c r="E353" s="122">
        <v>5.5176861251492022E-2</v>
      </c>
      <c r="F353" s="122">
        <v>0.3136985448908598</v>
      </c>
      <c r="G353" s="122">
        <v>0.43675087032828586</v>
      </c>
      <c r="H353" s="122">
        <v>0.22379786673426663</v>
      </c>
      <c r="I353" s="122">
        <v>9.6870008935697222E-2</v>
      </c>
      <c r="J353" s="122">
        <v>4.7196097533807907E-2</v>
      </c>
      <c r="K353" s="122">
        <v>0.1257253004545214</v>
      </c>
      <c r="L353" s="122">
        <v>0.1236781630033265</v>
      </c>
      <c r="M353" s="122">
        <v>0.18074440373615194</v>
      </c>
      <c r="N353" s="122">
        <v>0.10677902350443859</v>
      </c>
      <c r="O353" s="122">
        <v>8.410184418931678E-2</v>
      </c>
      <c r="P353" s="122">
        <v>0.13690257096778385</v>
      </c>
      <c r="Q353" s="122">
        <v>8.2545039660234132E-2</v>
      </c>
      <c r="R353" s="122">
        <v>0.1276473513782817</v>
      </c>
      <c r="S353" s="122">
        <v>0.11984656663032145</v>
      </c>
      <c r="T353" s="122">
        <v>0.15512291050994986</v>
      </c>
      <c r="U353" s="122">
        <v>0.17302496072277151</v>
      </c>
      <c r="V353" s="122">
        <v>0.1939775934208855</v>
      </c>
      <c r="W353" s="122">
        <v>0.14719599889319773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3.6174762328678917E-2</v>
      </c>
      <c r="D354" s="98">
        <v>4.7518225973912823E-2</v>
      </c>
      <c r="E354" s="98">
        <v>5.5176861251492022E-2</v>
      </c>
      <c r="F354" s="98">
        <v>0.3136985448908598</v>
      </c>
      <c r="G354" s="98">
        <v>0.43675087032828586</v>
      </c>
      <c r="H354" s="98">
        <v>0.22379786673426663</v>
      </c>
      <c r="I354" s="98">
        <v>9.6870008935697222E-2</v>
      </c>
      <c r="J354" s="98">
        <v>4.7196097533807907E-2</v>
      </c>
      <c r="K354" s="98">
        <v>0.12550838371907996</v>
      </c>
      <c r="L354" s="98">
        <v>0.1236781630033265</v>
      </c>
      <c r="M354" s="98">
        <v>0.18054231181237748</v>
      </c>
      <c r="N354" s="98">
        <v>0.10677902350443859</v>
      </c>
      <c r="O354" s="98">
        <v>8.410184418931678E-2</v>
      </c>
      <c r="P354" s="98">
        <v>0.13674089190830305</v>
      </c>
      <c r="Q354" s="98">
        <v>8.2545039660234132E-2</v>
      </c>
      <c r="R354" s="98">
        <v>0.12744989319820058</v>
      </c>
      <c r="S354" s="98">
        <v>0.11965104598775546</v>
      </c>
      <c r="T354" s="98">
        <v>0.15494924257614118</v>
      </c>
      <c r="U354" s="98">
        <v>0.17284632969599997</v>
      </c>
      <c r="V354" s="98">
        <v>0.19383441490033551</v>
      </c>
      <c r="W354" s="98">
        <v>0.14704009264058174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2.1691673544143192E-4</v>
      </c>
      <c r="L355" s="98">
        <v>0</v>
      </c>
      <c r="M355" s="98">
        <v>2.0209192377445624E-4</v>
      </c>
      <c r="N355" s="98">
        <v>0</v>
      </c>
      <c r="O355" s="98">
        <v>0</v>
      </c>
      <c r="P355" s="98">
        <v>1.6167905948080136E-4</v>
      </c>
      <c r="Q355" s="98">
        <v>0</v>
      </c>
      <c r="R355" s="98">
        <v>1.9745818008114099E-4</v>
      </c>
      <c r="S355" s="98">
        <v>1.9552064256598574E-4</v>
      </c>
      <c r="T355" s="98">
        <v>1.7366793380868483E-4</v>
      </c>
      <c r="U355" s="98">
        <v>1.7863102677154565E-4</v>
      </c>
      <c r="V355" s="98">
        <v>1.4317852054999803E-4</v>
      </c>
      <c r="W355" s="98">
        <v>1.5590625261598844E-4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2.1691673544143192E-4</v>
      </c>
      <c r="L356" s="101">
        <v>0</v>
      </c>
      <c r="M356" s="101">
        <v>2.0209192377445624E-4</v>
      </c>
      <c r="N356" s="101">
        <v>0</v>
      </c>
      <c r="O356" s="101">
        <v>0</v>
      </c>
      <c r="P356" s="101">
        <v>1.6167905948080136E-4</v>
      </c>
      <c r="Q356" s="101">
        <v>0</v>
      </c>
      <c r="R356" s="101">
        <v>1.9745818008114099E-4</v>
      </c>
      <c r="S356" s="101">
        <v>1.9552064256598574E-4</v>
      </c>
      <c r="T356" s="101">
        <v>1.7366793380868483E-4</v>
      </c>
      <c r="U356" s="101">
        <v>1.7863102677154565E-4</v>
      </c>
      <c r="V356" s="101">
        <v>1.4317852054999803E-4</v>
      </c>
      <c r="W356" s="101">
        <v>1.5590625261598844E-4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3.5661984075153704E-3</v>
      </c>
      <c r="D362" s="122">
        <v>4.7843323117933469E-3</v>
      </c>
      <c r="E362" s="122">
        <v>2.6638480427808716E-3</v>
      </c>
      <c r="F362" s="122">
        <v>1.0422954789559331E-2</v>
      </c>
      <c r="G362" s="122">
        <v>2.2031832660580793E-2</v>
      </c>
      <c r="H362" s="122">
        <v>2.4052681210652547E-2</v>
      </c>
      <c r="I362" s="122">
        <v>2.2649961424132645E-2</v>
      </c>
      <c r="J362" s="122">
        <v>9.9952543655949626E-3</v>
      </c>
      <c r="K362" s="122">
        <v>1.7430880200599932E-2</v>
      </c>
      <c r="L362" s="122">
        <v>1.2061532998463577E-2</v>
      </c>
      <c r="M362" s="122">
        <v>1.3209161760061837E-2</v>
      </c>
      <c r="N362" s="122">
        <v>8.8865377344868393E-3</v>
      </c>
      <c r="O362" s="122">
        <v>9.0372490652022349E-3</v>
      </c>
      <c r="P362" s="122">
        <v>1.8119476526179228E-2</v>
      </c>
      <c r="Q362" s="122">
        <v>1.3737270149210034E-2</v>
      </c>
      <c r="R362" s="122">
        <v>2.1294538994784413E-2</v>
      </c>
      <c r="S362" s="122">
        <v>1.8976085834408858E-2</v>
      </c>
      <c r="T362" s="122">
        <v>2.0517907010268736E-2</v>
      </c>
      <c r="U362" s="122">
        <v>2.1180850589070484E-2</v>
      </c>
      <c r="V362" s="122">
        <v>1.9544401741764774E-2</v>
      </c>
      <c r="W362" s="122">
        <v>2.3102061179652165E-2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3.5661984075153704E-3</v>
      </c>
      <c r="D363" s="98">
        <v>4.7843323117933469E-3</v>
      </c>
      <c r="E363" s="98">
        <v>2.6638480427808716E-3</v>
      </c>
      <c r="F363" s="98">
        <v>1.0422954789559331E-2</v>
      </c>
      <c r="G363" s="98">
        <v>2.2031832660580793E-2</v>
      </c>
      <c r="H363" s="98">
        <v>2.4052681210652547E-2</v>
      </c>
      <c r="I363" s="98">
        <v>2.2649961424132645E-2</v>
      </c>
      <c r="J363" s="98">
        <v>9.9952543655949626E-3</v>
      </c>
      <c r="K363" s="98">
        <v>1.7430880200599932E-2</v>
      </c>
      <c r="L363" s="98">
        <v>1.2061532998463577E-2</v>
      </c>
      <c r="M363" s="98">
        <v>1.3209161760061837E-2</v>
      </c>
      <c r="N363" s="98">
        <v>8.8865377344868393E-3</v>
      </c>
      <c r="O363" s="98">
        <v>9.0372490652022349E-3</v>
      </c>
      <c r="P363" s="98">
        <v>1.8119476526179228E-2</v>
      </c>
      <c r="Q363" s="98">
        <v>1.3737270149210034E-2</v>
      </c>
      <c r="R363" s="98">
        <v>2.1294538994784413E-2</v>
      </c>
      <c r="S363" s="98">
        <v>1.8976085834408858E-2</v>
      </c>
      <c r="T363" s="98">
        <v>2.0517907010268736E-2</v>
      </c>
      <c r="U363" s="98">
        <v>2.1180850589070484E-2</v>
      </c>
      <c r="V363" s="98">
        <v>1.9544401741764774E-2</v>
      </c>
      <c r="W363" s="98">
        <v>2.3102061179652165E-2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21545.988286077551</v>
      </c>
      <c r="D366" s="117">
        <f t="shared" si="204"/>
        <v>25175.211914744821</v>
      </c>
      <c r="E366" s="117">
        <f t="shared" si="204"/>
        <v>16478.348953090619</v>
      </c>
      <c r="F366" s="117">
        <f t="shared" si="204"/>
        <v>15763.838619639249</v>
      </c>
      <c r="G366" s="117">
        <f t="shared" si="204"/>
        <v>19953.922253911889</v>
      </c>
      <c r="H366" s="117">
        <f t="shared" si="204"/>
        <v>17951.677018130675</v>
      </c>
      <c r="I366" s="117">
        <f t="shared" si="204"/>
        <v>15889.067845919437</v>
      </c>
      <c r="J366" s="117">
        <f t="shared" si="204"/>
        <v>16344.776726646445</v>
      </c>
      <c r="K366" s="117">
        <f t="shared" si="204"/>
        <v>15966.722839968637</v>
      </c>
      <c r="L366" s="117">
        <f t="shared" si="204"/>
        <v>17711.968941062023</v>
      </c>
      <c r="M366" s="117">
        <f t="shared" si="204"/>
        <v>13804.724474778752</v>
      </c>
      <c r="N366" s="117">
        <f t="shared" si="204"/>
        <v>13952.111762010751</v>
      </c>
      <c r="O366" s="117">
        <f t="shared" si="204"/>
        <v>14375.861824491418</v>
      </c>
      <c r="P366" s="117">
        <f t="shared" si="204"/>
        <v>11321.698458869507</v>
      </c>
      <c r="Q366" s="117">
        <f t="shared" si="204"/>
        <v>11049.729915197937</v>
      </c>
      <c r="R366" s="117">
        <f t="shared" ref="R366:V366" si="205">R367+R370+R372+R381</f>
        <v>11103.109444328318</v>
      </c>
      <c r="S366" s="117">
        <f t="shared" si="205"/>
        <v>10780.481449356204</v>
      </c>
      <c r="T366" s="117">
        <f t="shared" si="205"/>
        <v>10080.529744860602</v>
      </c>
      <c r="U366" s="117">
        <f t="shared" si="205"/>
        <v>8993.0275637599534</v>
      </c>
      <c r="V366" s="117">
        <f t="shared" si="205"/>
        <v>9109.4179815849348</v>
      </c>
      <c r="W366" s="117">
        <f t="shared" ref="W366" si="206">W367+W370+W372+W381</f>
        <v>8689.9916289707398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19455.023775513666</v>
      </c>
      <c r="D367" s="122">
        <f t="shared" si="207"/>
        <v>23075.599860796003</v>
      </c>
      <c r="E367" s="122">
        <f t="shared" si="207"/>
        <v>14328.895595201946</v>
      </c>
      <c r="F367" s="122">
        <f t="shared" si="207"/>
        <v>13487.130903559093</v>
      </c>
      <c r="G367" s="122">
        <f t="shared" si="207"/>
        <v>17605.270348176062</v>
      </c>
      <c r="H367" s="122">
        <f t="shared" si="207"/>
        <v>15523.506031831397</v>
      </c>
      <c r="I367" s="122">
        <f t="shared" si="207"/>
        <v>13502.129171245104</v>
      </c>
      <c r="J367" s="122">
        <f t="shared" si="207"/>
        <v>14116.625802223351</v>
      </c>
      <c r="K367" s="122">
        <f t="shared" si="207"/>
        <v>13690.931110249743</v>
      </c>
      <c r="L367" s="122">
        <f t="shared" si="207"/>
        <v>15419.088702246234</v>
      </c>
      <c r="M367" s="122">
        <f t="shared" si="207"/>
        <v>11573.191483703906</v>
      </c>
      <c r="N367" s="122">
        <f t="shared" si="207"/>
        <v>11628.72044200215</v>
      </c>
      <c r="O367" s="122">
        <f t="shared" si="207"/>
        <v>12123.18764476957</v>
      </c>
      <c r="P367" s="122">
        <f t="shared" si="207"/>
        <v>9052.5541421946546</v>
      </c>
      <c r="Q367" s="122">
        <f t="shared" si="207"/>
        <v>8863.368574066908</v>
      </c>
      <c r="R367" s="122">
        <f t="shared" ref="R367:V367" si="208">SUM(R368:R369)</f>
        <v>8888.8578969401769</v>
      </c>
      <c r="S367" s="122">
        <f t="shared" si="208"/>
        <v>8609.2692305638884</v>
      </c>
      <c r="T367" s="122">
        <f t="shared" si="208"/>
        <v>7917.0829297947539</v>
      </c>
      <c r="U367" s="122">
        <f t="shared" si="208"/>
        <v>6832.9942202382072</v>
      </c>
      <c r="V367" s="122">
        <f t="shared" si="208"/>
        <v>7066.2078018888924</v>
      </c>
      <c r="W367" s="122">
        <f t="shared" ref="W367" si="209">SUM(W368:W369)</f>
        <v>6687.5227954616248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19205.266226725886</v>
      </c>
      <c r="D368" s="98">
        <v>22783.384853594362</v>
      </c>
      <c r="E368" s="98">
        <v>14148.533649134688</v>
      </c>
      <c r="F368" s="98">
        <v>13315.600063102793</v>
      </c>
      <c r="G368" s="98">
        <v>17382.442068285422</v>
      </c>
      <c r="H368" s="98">
        <v>15329.229599731401</v>
      </c>
      <c r="I368" s="98">
        <v>13333.565663515752</v>
      </c>
      <c r="J368" s="98">
        <v>13938.144042597442</v>
      </c>
      <c r="K368" s="98">
        <v>13517.695005967595</v>
      </c>
      <c r="L368" s="98">
        <v>15224.058559729619</v>
      </c>
      <c r="M368" s="98">
        <v>11425.670256555801</v>
      </c>
      <c r="N368" s="98">
        <v>11477.23024361723</v>
      </c>
      <c r="O368" s="98">
        <v>11960.336251817977</v>
      </c>
      <c r="P368" s="98">
        <v>8926.5258914607675</v>
      </c>
      <c r="Q368" s="98">
        <v>8736.6575115763826</v>
      </c>
      <c r="R368" s="98">
        <v>8760.2686858826783</v>
      </c>
      <c r="S368" s="98">
        <v>8484.0811482751105</v>
      </c>
      <c r="T368" s="98">
        <v>7801.322520995137</v>
      </c>
      <c r="U368" s="98">
        <v>6732.5210277476463</v>
      </c>
      <c r="V368" s="98">
        <v>6963.3884664794696</v>
      </c>
      <c r="W368" s="98">
        <v>6589.0588460085137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249.75754878778116</v>
      </c>
      <c r="D369" s="98">
        <v>292.21500720164056</v>
      </c>
      <c r="E369" s="98">
        <v>180.36194606725724</v>
      </c>
      <c r="F369" s="98">
        <v>171.53084045630018</v>
      </c>
      <c r="G369" s="98">
        <v>222.82827989064069</v>
      </c>
      <c r="H369" s="98">
        <v>194.27643209999647</v>
      </c>
      <c r="I369" s="98">
        <v>168.56350772935164</v>
      </c>
      <c r="J369" s="98">
        <v>178.48175962590844</v>
      </c>
      <c r="K369" s="98">
        <v>173.23610428214931</v>
      </c>
      <c r="L369" s="98">
        <v>195.030142516615</v>
      </c>
      <c r="M369" s="98">
        <v>147.52122714810517</v>
      </c>
      <c r="N369" s="98">
        <v>151.49019838491904</v>
      </c>
      <c r="O369" s="98">
        <v>162.85139295159303</v>
      </c>
      <c r="P369" s="98">
        <v>126.02825073388647</v>
      </c>
      <c r="Q369" s="98">
        <v>126.71106249052559</v>
      </c>
      <c r="R369" s="98">
        <v>128.58921105749926</v>
      </c>
      <c r="S369" s="98">
        <v>125.18808228877731</v>
      </c>
      <c r="T369" s="98">
        <v>115.76040879961668</v>
      </c>
      <c r="U369" s="98">
        <v>100.47319249056123</v>
      </c>
      <c r="V369" s="98">
        <v>102.81933540942318</v>
      </c>
      <c r="W369" s="98">
        <v>98.463949453110686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5.0064641344866638</v>
      </c>
      <c r="D370" s="122">
        <f t="shared" si="210"/>
        <v>1.5653380988852461</v>
      </c>
      <c r="E370" s="122">
        <f t="shared" si="210"/>
        <v>5.0563785780818868</v>
      </c>
      <c r="F370" s="122">
        <f t="shared" si="210"/>
        <v>2.2376444643608919</v>
      </c>
      <c r="G370" s="122">
        <f t="shared" si="210"/>
        <v>15.082343775748749</v>
      </c>
      <c r="H370" s="122">
        <f t="shared" si="210"/>
        <v>39.683995069420682</v>
      </c>
      <c r="I370" s="122">
        <f t="shared" si="210"/>
        <v>11.000291288222524</v>
      </c>
      <c r="J370" s="122">
        <f t="shared" si="210"/>
        <v>9.1876514953894386</v>
      </c>
      <c r="K370" s="122">
        <f t="shared" si="210"/>
        <v>2.4506864553729386</v>
      </c>
      <c r="L370" s="122">
        <f t="shared" si="210"/>
        <v>12.974679342897485</v>
      </c>
      <c r="M370" s="122">
        <f t="shared" si="210"/>
        <v>1.9125117305595851</v>
      </c>
      <c r="N370" s="122">
        <f t="shared" si="210"/>
        <v>12.565926729785737</v>
      </c>
      <c r="O370" s="122">
        <f t="shared" si="210"/>
        <v>18.496612132944737</v>
      </c>
      <c r="P370" s="122">
        <f t="shared" si="210"/>
        <v>10.519193182803093</v>
      </c>
      <c r="Q370" s="122">
        <f t="shared" si="210"/>
        <v>6.7024140393120941</v>
      </c>
      <c r="R370" s="122">
        <f t="shared" si="210"/>
        <v>10.352417243552985</v>
      </c>
      <c r="S370" s="122">
        <f t="shared" si="210"/>
        <v>9.6056840838229043</v>
      </c>
      <c r="T370" s="122">
        <f t="shared" si="210"/>
        <v>14.769445680768561</v>
      </c>
      <c r="U370" s="122">
        <f t="shared" si="210"/>
        <v>29.445570870944856</v>
      </c>
      <c r="V370" s="122">
        <f t="shared" si="210"/>
        <v>49.987316833483966</v>
      </c>
      <c r="W370" s="122">
        <f t="shared" si="210"/>
        <v>32.281460268904382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5.0064641344866638</v>
      </c>
      <c r="D371" s="98">
        <f>RES_hhdet_in_fech!D29</f>
        <v>1.5653380988852461</v>
      </c>
      <c r="E371" s="98">
        <f>RES_hhdet_in_fech!E29</f>
        <v>5.0563785780818868</v>
      </c>
      <c r="F371" s="98">
        <f>RES_hhdet_in_fech!F29</f>
        <v>2.2376444643608919</v>
      </c>
      <c r="G371" s="98">
        <f>RES_hhdet_in_fech!G29</f>
        <v>15.082343775748749</v>
      </c>
      <c r="H371" s="98">
        <f>RES_hhdet_in_fech!H29</f>
        <v>39.683995069420682</v>
      </c>
      <c r="I371" s="98">
        <f>RES_hhdet_in_fech!I29</f>
        <v>11.000291288222524</v>
      </c>
      <c r="J371" s="98">
        <f>RES_hhdet_in_fech!J29</f>
        <v>9.1876514953894386</v>
      </c>
      <c r="K371" s="98">
        <f>RES_hhdet_in_fech!K29</f>
        <v>2.4506864553729386</v>
      </c>
      <c r="L371" s="98">
        <f>RES_hhdet_in_fech!L29</f>
        <v>12.974679342897485</v>
      </c>
      <c r="M371" s="98">
        <f>RES_hhdet_in_fech!M29</f>
        <v>1.9125117305595851</v>
      </c>
      <c r="N371" s="98">
        <f>RES_hhdet_in_fech!N29</f>
        <v>12.565926729785737</v>
      </c>
      <c r="O371" s="98">
        <f>RES_hhdet_in_fech!O29</f>
        <v>18.496612132944737</v>
      </c>
      <c r="P371" s="98">
        <f>RES_hhdet_in_fech!P29</f>
        <v>10.519193182803093</v>
      </c>
      <c r="Q371" s="98">
        <f>RES_hhdet_in_fech!Q29</f>
        <v>6.7024140393120941</v>
      </c>
      <c r="R371" s="98">
        <f>RES_hhdet_in_fech!R29</f>
        <v>10.352417243552985</v>
      </c>
      <c r="S371" s="98">
        <f>RES_hhdet_in_fech!S29</f>
        <v>9.6056840838229043</v>
      </c>
      <c r="T371" s="98">
        <f>RES_hhdet_in_fech!T29</f>
        <v>14.769445680768561</v>
      </c>
      <c r="U371" s="98">
        <f>RES_hhdet_in_fech!U29</f>
        <v>29.445570870944856</v>
      </c>
      <c r="V371" s="98">
        <f>RES_hhdet_in_fech!V29</f>
        <v>49.987316833483966</v>
      </c>
      <c r="W371" s="98">
        <f>RES_hhdet_in_fech!W29</f>
        <v>32.281460268904382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1784.1828862175598</v>
      </c>
      <c r="D372" s="122">
        <v>1801.7028478101543</v>
      </c>
      <c r="E372" s="122">
        <v>1823.2089539157109</v>
      </c>
      <c r="F372" s="122">
        <v>1950.629596073225</v>
      </c>
      <c r="G372" s="122">
        <v>1996.9937501071133</v>
      </c>
      <c r="H372" s="122">
        <v>2060.3398619448344</v>
      </c>
      <c r="I372" s="122">
        <v>2053.3867013433214</v>
      </c>
      <c r="J372" s="122">
        <v>1938.2291028788666</v>
      </c>
      <c r="K372" s="122">
        <v>1981.7544764469583</v>
      </c>
      <c r="L372" s="122">
        <v>1991.7610100900811</v>
      </c>
      <c r="M372" s="122">
        <v>1957.5946148676278</v>
      </c>
      <c r="N372" s="122">
        <v>2027.1131831281</v>
      </c>
      <c r="O372" s="122">
        <v>1949.6852032949625</v>
      </c>
      <c r="P372" s="122">
        <v>1969.6108664214016</v>
      </c>
      <c r="Q372" s="122">
        <v>1881.0593814950291</v>
      </c>
      <c r="R372" s="122">
        <v>1907.0967387697833</v>
      </c>
      <c r="S372" s="122">
        <v>1868.6371910710584</v>
      </c>
      <c r="T372" s="122">
        <v>1861.1882995536716</v>
      </c>
      <c r="U372" s="122">
        <v>1850.5594774180095</v>
      </c>
      <c r="V372" s="122">
        <v>1706.3003347086733</v>
      </c>
      <c r="W372" s="122">
        <v>1683.7140738687888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1990.5992653129354</v>
      </c>
      <c r="D373" s="98">
        <v>1992.2280907064801</v>
      </c>
      <c r="E373" s="98">
        <v>1958.8602197219245</v>
      </c>
      <c r="F373" s="98">
        <v>2098.7212051095016</v>
      </c>
      <c r="G373" s="98">
        <v>2165.1548057977038</v>
      </c>
      <c r="H373" s="98">
        <v>2307.2582493440705</v>
      </c>
      <c r="I373" s="98">
        <v>2305.0786666784979</v>
      </c>
      <c r="J373" s="98">
        <v>2141.9162992344691</v>
      </c>
      <c r="K373" s="98">
        <v>2302.1288907796256</v>
      </c>
      <c r="L373" s="98">
        <v>2249.8097784378597</v>
      </c>
      <c r="M373" s="98">
        <v>2189.4776392409108</v>
      </c>
      <c r="N373" s="98">
        <v>2146.3965917941405</v>
      </c>
      <c r="O373" s="98">
        <v>2056.8430521149257</v>
      </c>
      <c r="P373" s="98">
        <v>2134.604595072537</v>
      </c>
      <c r="Q373" s="98">
        <v>1882.7896901372412</v>
      </c>
      <c r="R373" s="98">
        <v>2010.9599094917476</v>
      </c>
      <c r="S373" s="98">
        <v>1894.6973322729368</v>
      </c>
      <c r="T373" s="98">
        <v>1785.6413517623619</v>
      </c>
      <c r="U373" s="98">
        <v>1807.3664078057298</v>
      </c>
      <c r="V373" s="98">
        <v>1660.1063418534895</v>
      </c>
      <c r="W373" s="98">
        <v>1685.6704874017503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1786.8217992338602</v>
      </c>
      <c r="L374" s="98">
        <v>0</v>
      </c>
      <c r="M374" s="98">
        <v>1710.6105394242907</v>
      </c>
      <c r="N374" s="98">
        <v>0</v>
      </c>
      <c r="O374" s="98">
        <v>0</v>
      </c>
      <c r="P374" s="98">
        <v>1709.6277438727971</v>
      </c>
      <c r="Q374" s="98">
        <v>0</v>
      </c>
      <c r="R374" s="98">
        <v>1721.4232182350547</v>
      </c>
      <c r="S374" s="98">
        <v>1650.6641167973225</v>
      </c>
      <c r="T374" s="98">
        <v>1560.9004583303611</v>
      </c>
      <c r="U374" s="98">
        <v>1595.1187491328208</v>
      </c>
      <c r="V374" s="98">
        <v>1454.6613150310775</v>
      </c>
      <c r="W374" s="98">
        <v>1493.6139342796278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954.90726994819465</v>
      </c>
      <c r="L375" s="101">
        <v>0</v>
      </c>
      <c r="M375" s="101">
        <v>889.64572888913619</v>
      </c>
      <c r="N375" s="101">
        <v>0</v>
      </c>
      <c r="O375" s="101">
        <v>0</v>
      </c>
      <c r="P375" s="101">
        <v>711.74088519458235</v>
      </c>
      <c r="Q375" s="101">
        <v>0</v>
      </c>
      <c r="R375" s="101">
        <v>869.24713893793341</v>
      </c>
      <c r="S375" s="101">
        <v>860.71774329100947</v>
      </c>
      <c r="T375" s="101">
        <v>764.51810974064449</v>
      </c>
      <c r="U375" s="101">
        <v>786.36655560638144</v>
      </c>
      <c r="V375" s="101">
        <v>630.29811828666141</v>
      </c>
      <c r="W375" s="101">
        <v>686.32793016371022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831.91452928566571</v>
      </c>
      <c r="L376" s="104">
        <v>0</v>
      </c>
      <c r="M376" s="104">
        <v>820.96481053515458</v>
      </c>
      <c r="N376" s="104">
        <v>0</v>
      </c>
      <c r="O376" s="104">
        <v>0</v>
      </c>
      <c r="P376" s="104">
        <v>997.88685867821448</v>
      </c>
      <c r="Q376" s="104">
        <v>0</v>
      </c>
      <c r="R376" s="104">
        <v>852.17607929712119</v>
      </c>
      <c r="S376" s="104">
        <v>789.94637350631308</v>
      </c>
      <c r="T376" s="104">
        <v>796.38234858971668</v>
      </c>
      <c r="U376" s="104">
        <v>808.7521935264391</v>
      </c>
      <c r="V376" s="104">
        <v>824.36319674441597</v>
      </c>
      <c r="W376" s="104">
        <v>807.28600411591742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1776.7083446029492</v>
      </c>
      <c r="D377" s="101">
        <v>1786.36347044999</v>
      </c>
      <c r="E377" s="101">
        <v>1801.7281912857361</v>
      </c>
      <c r="F377" s="101">
        <v>1883.3161911527884</v>
      </c>
      <c r="G377" s="101">
        <v>1955.8830698994936</v>
      </c>
      <c r="H377" s="101">
        <v>2039.7975942491898</v>
      </c>
      <c r="I377" s="101">
        <v>2075.1202919785765</v>
      </c>
      <c r="J377" s="101">
        <v>1962.7477982630155</v>
      </c>
      <c r="K377" s="101">
        <v>2048.7494664490609</v>
      </c>
      <c r="L377" s="101">
        <v>2002.3588082636124</v>
      </c>
      <c r="M377" s="101">
        <v>1954.4248892099104</v>
      </c>
      <c r="N377" s="101">
        <v>2025.8731038098383</v>
      </c>
      <c r="O377" s="101">
        <v>1992.6711636184782</v>
      </c>
      <c r="P377" s="101">
        <v>2020.0525823944301</v>
      </c>
      <c r="Q377" s="101">
        <v>1962.4725316829918</v>
      </c>
      <c r="R377" s="101">
        <v>1954.0543732656536</v>
      </c>
      <c r="S377" s="101">
        <v>1926.23554573198</v>
      </c>
      <c r="T377" s="101">
        <v>1908.4035714946376</v>
      </c>
      <c r="U377" s="101">
        <v>1886.9834452397215</v>
      </c>
      <c r="V377" s="101">
        <v>1745.9748975935327</v>
      </c>
      <c r="W377" s="101">
        <v>1726.2822387798331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1437.0467405473032</v>
      </c>
      <c r="D378" s="104">
        <v>1451.7915489010506</v>
      </c>
      <c r="E378" s="104">
        <v>1470.2478621042142</v>
      </c>
      <c r="F378" s="104">
        <v>1521.5479328593497</v>
      </c>
      <c r="G378" s="104">
        <v>1586.9270865878459</v>
      </c>
      <c r="H378" s="104">
        <v>1660.6990881353988</v>
      </c>
      <c r="I378" s="104">
        <v>1708.1864580236452</v>
      </c>
      <c r="J378" s="104">
        <v>1587.5611207270726</v>
      </c>
      <c r="K378" s="104">
        <v>1667.2217174416662</v>
      </c>
      <c r="L378" s="104">
        <v>1632.8712350418507</v>
      </c>
      <c r="M378" s="104">
        <v>1590.9500039416741</v>
      </c>
      <c r="N378" s="104">
        <v>1661.1113309193388</v>
      </c>
      <c r="O378" s="104">
        <v>1607.0841833716297</v>
      </c>
      <c r="P378" s="104">
        <v>1635.9982098219286</v>
      </c>
      <c r="Q378" s="104">
        <v>1620.8229345777304</v>
      </c>
      <c r="R378" s="104">
        <v>1662.4592964690305</v>
      </c>
      <c r="S378" s="104">
        <v>1659.5624386495535</v>
      </c>
      <c r="T378" s="104">
        <v>1639.8155502708216</v>
      </c>
      <c r="U378" s="104">
        <v>1631.4936044287294</v>
      </c>
      <c r="V378" s="104">
        <v>1492.8437428279567</v>
      </c>
      <c r="W378" s="104">
        <v>1492.5817817768248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752.25373096113117</v>
      </c>
      <c r="D379" s="98">
        <v>773.62878239615202</v>
      </c>
      <c r="E379" s="98">
        <v>793.85653035364578</v>
      </c>
      <c r="F379" s="98">
        <v>779.80967279542631</v>
      </c>
      <c r="G379" s="98">
        <v>826.68308343439537</v>
      </c>
      <c r="H379" s="98">
        <v>874.70634553460422</v>
      </c>
      <c r="I379" s="98">
        <v>939.76884764253111</v>
      </c>
      <c r="J379" s="98">
        <v>793.7491240823731</v>
      </c>
      <c r="K379" s="98">
        <v>850.80693877004364</v>
      </c>
      <c r="L379" s="98">
        <v>835.68694400971947</v>
      </c>
      <c r="M379" s="98">
        <v>793.97827166537957</v>
      </c>
      <c r="N379" s="98">
        <v>840.17905811338608</v>
      </c>
      <c r="O379" s="98">
        <v>699.87582837334764</v>
      </c>
      <c r="P379" s="98">
        <v>673.62117832756144</v>
      </c>
      <c r="Q379" s="98">
        <v>706.18043545502496</v>
      </c>
      <c r="R379" s="98">
        <v>845.13691092488205</v>
      </c>
      <c r="S379" s="98">
        <v>876.09320149171435</v>
      </c>
      <c r="T379" s="98">
        <v>818.1960508003898</v>
      </c>
      <c r="U379" s="98">
        <v>821.15309529829392</v>
      </c>
      <c r="V379" s="98">
        <v>663.34947914705981</v>
      </c>
      <c r="W379" s="98">
        <v>701.88452725105242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684.79300958617182</v>
      </c>
      <c r="D380" s="98">
        <v>678.16276650489851</v>
      </c>
      <c r="E380" s="98">
        <v>676.39133175056827</v>
      </c>
      <c r="F380" s="98">
        <v>741.73826006392335</v>
      </c>
      <c r="G380" s="98">
        <v>760.24400315345054</v>
      </c>
      <c r="H380" s="98">
        <v>785.9927426007946</v>
      </c>
      <c r="I380" s="98">
        <v>768.41761038111406</v>
      </c>
      <c r="J380" s="98">
        <v>793.81199664469966</v>
      </c>
      <c r="K380" s="98">
        <v>816.4147786716228</v>
      </c>
      <c r="L380" s="98">
        <v>797.18429103213111</v>
      </c>
      <c r="M380" s="98">
        <v>796.97173227629492</v>
      </c>
      <c r="N380" s="98">
        <v>820.93227280595283</v>
      </c>
      <c r="O380" s="98">
        <v>907.20835499828229</v>
      </c>
      <c r="P380" s="98">
        <v>962.37703149436743</v>
      </c>
      <c r="Q380" s="98">
        <v>914.64249912270532</v>
      </c>
      <c r="R380" s="98">
        <v>817.32238554414846</v>
      </c>
      <c r="S380" s="98">
        <v>783.46923715783919</v>
      </c>
      <c r="T380" s="98">
        <v>821.61949947043183</v>
      </c>
      <c r="U380" s="98">
        <v>810.34050913043575</v>
      </c>
      <c r="V380" s="98">
        <v>829.49426368089678</v>
      </c>
      <c r="W380" s="98">
        <v>790.69725452577245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301.77516021183692</v>
      </c>
      <c r="D381" s="122">
        <v>296.34386803977981</v>
      </c>
      <c r="E381" s="122">
        <v>321.18802539487933</v>
      </c>
      <c r="F381" s="122">
        <v>323.84047554256892</v>
      </c>
      <c r="G381" s="122">
        <v>336.57581185296402</v>
      </c>
      <c r="H381" s="122">
        <v>328.14712928502371</v>
      </c>
      <c r="I381" s="122">
        <v>322.55168204278959</v>
      </c>
      <c r="J381" s="122">
        <v>280.73417004883947</v>
      </c>
      <c r="K381" s="122">
        <v>291.58656681656225</v>
      </c>
      <c r="L381" s="122">
        <v>288.14454938281204</v>
      </c>
      <c r="M381" s="122">
        <v>272.0258644766576</v>
      </c>
      <c r="N381" s="122">
        <v>283.71221015071478</v>
      </c>
      <c r="O381" s="122">
        <v>284.49236429393972</v>
      </c>
      <c r="P381" s="122">
        <v>289.01425707064624</v>
      </c>
      <c r="Q381" s="122">
        <v>298.59954559668824</v>
      </c>
      <c r="R381" s="122">
        <v>296.8023913748047</v>
      </c>
      <c r="S381" s="122">
        <v>292.96934363743509</v>
      </c>
      <c r="T381" s="122">
        <v>287.48906983140699</v>
      </c>
      <c r="U381" s="122">
        <v>280.028295232792</v>
      </c>
      <c r="V381" s="122">
        <v>286.92252815388565</v>
      </c>
      <c r="W381" s="122">
        <v>286.47329937142166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365.0944122486527</v>
      </c>
      <c r="D382" s="98">
        <v>363.12946000338098</v>
      </c>
      <c r="E382" s="98">
        <v>404.37061569558614</v>
      </c>
      <c r="F382" s="98">
        <v>402.48911770818188</v>
      </c>
      <c r="G382" s="98">
        <v>395.87008097467549</v>
      </c>
      <c r="H382" s="98">
        <v>412.00122936802023</v>
      </c>
      <c r="I382" s="98">
        <v>405.32230110599744</v>
      </c>
      <c r="J382" s="98">
        <v>343.75737247407397</v>
      </c>
      <c r="K382" s="98">
        <v>368.91313900656121</v>
      </c>
      <c r="L382" s="98">
        <v>353.98054230391426</v>
      </c>
      <c r="M382" s="98">
        <v>352.41911348193588</v>
      </c>
      <c r="N382" s="98">
        <v>355.63790578074082</v>
      </c>
      <c r="O382" s="98">
        <v>352.06750943945912</v>
      </c>
      <c r="P382" s="98">
        <v>383.48682828985386</v>
      </c>
      <c r="Q382" s="98">
        <v>368.7438033686912</v>
      </c>
      <c r="R382" s="98">
        <v>393.87591529874197</v>
      </c>
      <c r="S382" s="98">
        <v>386.74172052022504</v>
      </c>
      <c r="T382" s="98">
        <v>382.72708197665366</v>
      </c>
      <c r="U382" s="98">
        <v>396.77442816705218</v>
      </c>
      <c r="V382" s="98">
        <v>380.69930324274907</v>
      </c>
      <c r="W382" s="98">
        <v>397.26371933005919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298.6916632270316</v>
      </c>
      <c r="D383" s="33">
        <v>292.56109036996639</v>
      </c>
      <c r="E383" s="33">
        <v>316.83370207588928</v>
      </c>
      <c r="F383" s="33">
        <v>319.25196724836223</v>
      </c>
      <c r="G383" s="33">
        <v>332.97375483961935</v>
      </c>
      <c r="H383" s="33">
        <v>321.97926903278272</v>
      </c>
      <c r="I383" s="33">
        <v>315.26407563994456</v>
      </c>
      <c r="J383" s="33">
        <v>275.47881505833129</v>
      </c>
      <c r="K383" s="33">
        <v>284.72774932593546</v>
      </c>
      <c r="L383" s="33">
        <v>283.31314090034374</v>
      </c>
      <c r="M383" s="33">
        <v>265.81861782908106</v>
      </c>
      <c r="N383" s="33">
        <v>278.31900870606387</v>
      </c>
      <c r="O383" s="33">
        <v>279.40848186954315</v>
      </c>
      <c r="P383" s="33">
        <v>280.7785928570691</v>
      </c>
      <c r="Q383" s="33">
        <v>293.00438106623659</v>
      </c>
      <c r="R383" s="33">
        <v>288.66162368844209</v>
      </c>
      <c r="S383" s="33">
        <v>285.37757699325118</v>
      </c>
      <c r="T383" s="33">
        <v>280.6698432336284</v>
      </c>
      <c r="U383" s="33">
        <v>272.20304102869869</v>
      </c>
      <c r="V383" s="33">
        <v>282.52917177534437</v>
      </c>
      <c r="W383" s="33">
        <v>280.05647866793498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12109.040644794091</v>
      </c>
      <c r="D385" s="117">
        <f t="shared" si="211"/>
        <v>14227.924873839645</v>
      </c>
      <c r="E385" s="117">
        <f t="shared" si="211"/>
        <v>9498.0479688270279</v>
      </c>
      <c r="F385" s="117">
        <f t="shared" si="211"/>
        <v>9167.4682526037886</v>
      </c>
      <c r="G385" s="117">
        <f t="shared" si="211"/>
        <v>11713.224341662853</v>
      </c>
      <c r="H385" s="117">
        <f t="shared" si="211"/>
        <v>10752.445075970019</v>
      </c>
      <c r="I385" s="117">
        <f t="shared" si="211"/>
        <v>9603.5358995207644</v>
      </c>
      <c r="J385" s="117">
        <f t="shared" si="211"/>
        <v>9954.9429048632846</v>
      </c>
      <c r="K385" s="117">
        <f t="shared" si="211"/>
        <v>9859.1947533100629</v>
      </c>
      <c r="L385" s="117">
        <f t="shared" si="211"/>
        <v>11033.354712089515</v>
      </c>
      <c r="M385" s="117">
        <f t="shared" si="211"/>
        <v>8768.7071306871021</v>
      </c>
      <c r="N385" s="117">
        <f t="shared" si="211"/>
        <v>9131.5825041484204</v>
      </c>
      <c r="O385" s="117">
        <f t="shared" si="211"/>
        <v>9790.0600202791593</v>
      </c>
      <c r="P385" s="117">
        <f t="shared" si="211"/>
        <v>8037.3797587347926</v>
      </c>
      <c r="Q385" s="117">
        <f t="shared" si="211"/>
        <v>8093.7358598966548</v>
      </c>
      <c r="R385" s="117">
        <f t="shared" ref="R385:V385" si="212">R386+R389+R391+R400</f>
        <v>8258.6895876754879</v>
      </c>
      <c r="S385" s="117">
        <f t="shared" si="212"/>
        <v>8117.4887695685256</v>
      </c>
      <c r="T385" s="117">
        <f t="shared" si="212"/>
        <v>7672.8751292954112</v>
      </c>
      <c r="U385" s="117">
        <f t="shared" si="212"/>
        <v>6962.0014084572886</v>
      </c>
      <c r="V385" s="117">
        <f t="shared" si="212"/>
        <v>7180.7001166477166</v>
      </c>
      <c r="W385" s="117">
        <f t="shared" ref="W385" si="213">W386+W389+W391+W400</f>
        <v>6830.4764288562874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10679.76371994404</v>
      </c>
      <c r="D386" s="122">
        <f t="shared" si="214"/>
        <v>12803.472821808675</v>
      </c>
      <c r="E386" s="122">
        <f t="shared" si="214"/>
        <v>8038.5743234770516</v>
      </c>
      <c r="F386" s="122">
        <f t="shared" si="214"/>
        <v>7650.1793549873528</v>
      </c>
      <c r="G386" s="122">
        <f t="shared" si="214"/>
        <v>10097.12596222924</v>
      </c>
      <c r="H386" s="122">
        <f t="shared" si="214"/>
        <v>9002.8233758820879</v>
      </c>
      <c r="I386" s="122">
        <f t="shared" si="214"/>
        <v>7920.4189722598358</v>
      </c>
      <c r="J386" s="122">
        <f t="shared" si="214"/>
        <v>8381.4492744010422</v>
      </c>
      <c r="K386" s="122">
        <f t="shared" si="214"/>
        <v>8232.8849541268028</v>
      </c>
      <c r="L386" s="122">
        <f t="shared" si="214"/>
        <v>9398.2478385356626</v>
      </c>
      <c r="M386" s="122">
        <f t="shared" si="214"/>
        <v>7205.8521593642336</v>
      </c>
      <c r="N386" s="122">
        <f t="shared" si="214"/>
        <v>7465.1708608757563</v>
      </c>
      <c r="O386" s="122">
        <f t="shared" si="214"/>
        <v>8100.4303030417068</v>
      </c>
      <c r="P386" s="122">
        <f t="shared" si="214"/>
        <v>6320.4930824162366</v>
      </c>
      <c r="Q386" s="122">
        <f t="shared" si="214"/>
        <v>6408.3303762086289</v>
      </c>
      <c r="R386" s="122">
        <f t="shared" ref="R386:V386" si="215">SUM(R387:R388)</f>
        <v>6534.3860944267835</v>
      </c>
      <c r="S386" s="122">
        <f t="shared" si="215"/>
        <v>6403.0321842114317</v>
      </c>
      <c r="T386" s="122">
        <f t="shared" si="215"/>
        <v>5938.1145163074762</v>
      </c>
      <c r="U386" s="122">
        <f t="shared" si="215"/>
        <v>5158.6415807832445</v>
      </c>
      <c r="V386" s="122">
        <f t="shared" si="215"/>
        <v>5364.8015605993505</v>
      </c>
      <c r="W386" s="122">
        <f t="shared" ref="W386" si="216">SUM(W387:W388)</f>
        <v>5096.615252682177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10430.006171156259</v>
      </c>
      <c r="D387" s="98">
        <v>12511.257814607034</v>
      </c>
      <c r="E387" s="98">
        <v>7858.2123774097945</v>
      </c>
      <c r="F387" s="98">
        <v>7478.6485145310526</v>
      </c>
      <c r="G387" s="98">
        <v>9874.2976823385998</v>
      </c>
      <c r="H387" s="98">
        <v>8808.5469437820921</v>
      </c>
      <c r="I387" s="98">
        <v>7751.8554645304839</v>
      </c>
      <c r="J387" s="98">
        <v>8202.9675147751332</v>
      </c>
      <c r="K387" s="98">
        <v>8059.6488498446543</v>
      </c>
      <c r="L387" s="98">
        <v>9203.2176960190482</v>
      </c>
      <c r="M387" s="98">
        <v>7058.3309322161285</v>
      </c>
      <c r="N387" s="98">
        <v>7313.6806624908377</v>
      </c>
      <c r="O387" s="98">
        <v>7937.5789100901138</v>
      </c>
      <c r="P387" s="98">
        <v>6194.4648316823505</v>
      </c>
      <c r="Q387" s="98">
        <v>6281.6193137181035</v>
      </c>
      <c r="R387" s="98">
        <v>6405.7968833692839</v>
      </c>
      <c r="S387" s="98">
        <v>6277.8441019226548</v>
      </c>
      <c r="T387" s="98">
        <v>5822.3541075078592</v>
      </c>
      <c r="U387" s="98">
        <v>5058.1683882926836</v>
      </c>
      <c r="V387" s="98">
        <v>5261.9822251899277</v>
      </c>
      <c r="W387" s="98">
        <v>4998.1513032290659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249.75754878778116</v>
      </c>
      <c r="D388" s="98">
        <v>292.21500720164056</v>
      </c>
      <c r="E388" s="98">
        <v>180.36194606725724</v>
      </c>
      <c r="F388" s="98">
        <v>171.53084045630018</v>
      </c>
      <c r="G388" s="98">
        <v>222.82827989064069</v>
      </c>
      <c r="H388" s="98">
        <v>194.27643209999647</v>
      </c>
      <c r="I388" s="98">
        <v>168.56350772935164</v>
      </c>
      <c r="J388" s="98">
        <v>178.48175962590844</v>
      </c>
      <c r="K388" s="98">
        <v>173.23610428214931</v>
      </c>
      <c r="L388" s="98">
        <v>195.030142516615</v>
      </c>
      <c r="M388" s="98">
        <v>147.52122714810517</v>
      </c>
      <c r="N388" s="98">
        <v>151.49019838491904</v>
      </c>
      <c r="O388" s="98">
        <v>162.85139295159303</v>
      </c>
      <c r="P388" s="98">
        <v>126.02825073388647</v>
      </c>
      <c r="Q388" s="98">
        <v>126.71106249052559</v>
      </c>
      <c r="R388" s="98">
        <v>128.58921105749926</v>
      </c>
      <c r="S388" s="98">
        <v>125.18808228877731</v>
      </c>
      <c r="T388" s="98">
        <v>115.76040879961668</v>
      </c>
      <c r="U388" s="98">
        <v>100.47319249056123</v>
      </c>
      <c r="V388" s="98">
        <v>102.81933540942318</v>
      </c>
      <c r="W388" s="98">
        <v>98.463949453110686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12.917918760189716</v>
      </c>
      <c r="D389" s="122">
        <f t="shared" si="217"/>
        <v>4.1839922910092664</v>
      </c>
      <c r="E389" s="122">
        <f t="shared" si="217"/>
        <v>13.988625308992832</v>
      </c>
      <c r="F389" s="122">
        <f t="shared" si="217"/>
        <v>6.4002480961016577</v>
      </c>
      <c r="G389" s="122">
        <f t="shared" si="217"/>
        <v>44.566561702100451</v>
      </c>
      <c r="H389" s="122">
        <f t="shared" si="217"/>
        <v>121.04783224046572</v>
      </c>
      <c r="I389" s="122">
        <f t="shared" si="217"/>
        <v>34.614420335215542</v>
      </c>
      <c r="J389" s="122">
        <f t="shared" si="217"/>
        <v>29.81242792138837</v>
      </c>
      <c r="K389" s="122">
        <f t="shared" si="217"/>
        <v>8.1985732401198792</v>
      </c>
      <c r="L389" s="122">
        <f t="shared" si="217"/>
        <v>44.744392532553228</v>
      </c>
      <c r="M389" s="122">
        <f t="shared" si="217"/>
        <v>6.8311576421050333</v>
      </c>
      <c r="N389" s="122">
        <f t="shared" si="217"/>
        <v>46.75568580740881</v>
      </c>
      <c r="O389" s="122">
        <f t="shared" si="217"/>
        <v>72.114031531478844</v>
      </c>
      <c r="P389" s="122">
        <f t="shared" si="217"/>
        <v>43.041811858507053</v>
      </c>
      <c r="Q389" s="122">
        <f t="shared" si="217"/>
        <v>28.536043562109963</v>
      </c>
      <c r="R389" s="122">
        <f t="shared" si="217"/>
        <v>45.153264909204346</v>
      </c>
      <c r="S389" s="122">
        <f t="shared" si="217"/>
        <v>42.691745513284346</v>
      </c>
      <c r="T389" s="122">
        <f t="shared" si="217"/>
        <v>66.663605680308407</v>
      </c>
      <c r="U389" s="122">
        <f t="shared" si="217"/>
        <v>134.7607514996395</v>
      </c>
      <c r="V389" s="122">
        <f t="shared" si="217"/>
        <v>231.98261650724788</v>
      </c>
      <c r="W389" s="122">
        <f t="shared" si="217"/>
        <v>151.84250174277295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12.917918760189716</v>
      </c>
      <c r="D390" s="98">
        <f>RES_hhdet_in_tesh!D29</f>
        <v>4.1839922910092664</v>
      </c>
      <c r="E390" s="98">
        <f>RES_hhdet_in_tesh!E29</f>
        <v>13.988625308992832</v>
      </c>
      <c r="F390" s="98">
        <f>RES_hhdet_in_tesh!F29</f>
        <v>6.4002480961016577</v>
      </c>
      <c r="G390" s="98">
        <f>RES_hhdet_in_tesh!G29</f>
        <v>44.566561702100451</v>
      </c>
      <c r="H390" s="98">
        <f>RES_hhdet_in_tesh!H29</f>
        <v>121.04783224046572</v>
      </c>
      <c r="I390" s="98">
        <f>RES_hhdet_in_tesh!I29</f>
        <v>34.614420335215542</v>
      </c>
      <c r="J390" s="98">
        <f>RES_hhdet_in_tesh!J29</f>
        <v>29.81242792138837</v>
      </c>
      <c r="K390" s="98">
        <f>RES_hhdet_in_tesh!K29</f>
        <v>8.1985732401198792</v>
      </c>
      <c r="L390" s="98">
        <f>RES_hhdet_in_tesh!L29</f>
        <v>44.744392532553228</v>
      </c>
      <c r="M390" s="98">
        <f>RES_hhdet_in_tesh!M29</f>
        <v>6.8311576421050333</v>
      </c>
      <c r="N390" s="98">
        <f>RES_hhdet_in_tesh!N29</f>
        <v>46.75568580740881</v>
      </c>
      <c r="O390" s="98">
        <f>RES_hhdet_in_tesh!O29</f>
        <v>72.114031531478844</v>
      </c>
      <c r="P390" s="98">
        <f>RES_hhdet_in_tesh!P29</f>
        <v>43.041811858507053</v>
      </c>
      <c r="Q390" s="98">
        <f>RES_hhdet_in_tesh!Q29</f>
        <v>28.536043562109963</v>
      </c>
      <c r="R390" s="98">
        <f>RES_hhdet_in_tesh!R29</f>
        <v>45.153264909204346</v>
      </c>
      <c r="S390" s="98">
        <f>RES_hhdet_in_tesh!S29</f>
        <v>42.691745513284346</v>
      </c>
      <c r="T390" s="98">
        <f>RES_hhdet_in_tesh!T29</f>
        <v>66.663605680308407</v>
      </c>
      <c r="U390" s="98">
        <f>RES_hhdet_in_tesh!U29</f>
        <v>134.7607514996395</v>
      </c>
      <c r="V390" s="98">
        <f>RES_hhdet_in_tesh!V29</f>
        <v>231.98261650724788</v>
      </c>
      <c r="W390" s="98">
        <f>RES_hhdet_in_tesh!W29</f>
        <v>151.84250174277295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1187.1262925683898</v>
      </c>
      <c r="D391" s="122">
        <v>1195.213253671373</v>
      </c>
      <c r="E391" s="122">
        <v>1200.9795138444811</v>
      </c>
      <c r="F391" s="122">
        <v>1264.2289883009114</v>
      </c>
      <c r="G391" s="122">
        <v>1314.6448914075061</v>
      </c>
      <c r="H391" s="122">
        <v>1378.6366486388508</v>
      </c>
      <c r="I391" s="122">
        <v>1403.1797203155902</v>
      </c>
      <c r="J391" s="122">
        <v>1329.3999334595794</v>
      </c>
      <c r="K391" s="122">
        <v>1395.4968348401217</v>
      </c>
      <c r="L391" s="122">
        <v>1368.9580471224683</v>
      </c>
      <c r="M391" s="122">
        <v>1346.7616917819973</v>
      </c>
      <c r="N391" s="122">
        <v>1400.2475789099997</v>
      </c>
      <c r="O391" s="122">
        <v>1396.2430405915281</v>
      </c>
      <c r="P391" s="122">
        <v>1448.4896319656932</v>
      </c>
      <c r="Q391" s="122">
        <v>1421.0652103169568</v>
      </c>
      <c r="R391" s="122">
        <v>1442.5417055963244</v>
      </c>
      <c r="S391" s="122">
        <v>1434.4253279829604</v>
      </c>
      <c r="T391" s="122">
        <v>1430.7876556835661</v>
      </c>
      <c r="U391" s="122">
        <v>1433.917583444482</v>
      </c>
      <c r="V391" s="122">
        <v>1338.3014071104692</v>
      </c>
      <c r="W391" s="122">
        <v>1335.6954778263416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1185.5766059987704</v>
      </c>
      <c r="D392" s="98">
        <v>1189.8721241813973</v>
      </c>
      <c r="E392" s="98">
        <v>1173.753923818125</v>
      </c>
      <c r="F392" s="98">
        <v>1261.7211508867861</v>
      </c>
      <c r="G392" s="98">
        <v>1306.5049934005485</v>
      </c>
      <c r="H392" s="98">
        <v>1397.9423536723125</v>
      </c>
      <c r="I392" s="98">
        <v>1402.9537839190216</v>
      </c>
      <c r="J392" s="98">
        <v>1310.60250287503</v>
      </c>
      <c r="K392" s="98">
        <v>1417.6892243397965</v>
      </c>
      <c r="L392" s="98">
        <v>1395.9757704182191</v>
      </c>
      <c r="M392" s="98">
        <v>1380.0435675366568</v>
      </c>
      <c r="N392" s="98">
        <v>1388.0346728211484</v>
      </c>
      <c r="O392" s="98">
        <v>1379.6860483947964</v>
      </c>
      <c r="P392" s="98">
        <v>1494.5214633950975</v>
      </c>
      <c r="Q392" s="98">
        <v>1368.4083811899702</v>
      </c>
      <c r="R392" s="98">
        <v>1497.7420498264582</v>
      </c>
      <c r="S392" s="98">
        <v>1443.9993791081945</v>
      </c>
      <c r="T392" s="98">
        <v>1388.9221405741384</v>
      </c>
      <c r="U392" s="98">
        <v>1429.4691253895655</v>
      </c>
      <c r="V392" s="98">
        <v>1328.7475592959793</v>
      </c>
      <c r="W392" s="98">
        <v>1356.7309628481189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1419.9622933666903</v>
      </c>
      <c r="L393" s="98">
        <v>0</v>
      </c>
      <c r="M393" s="98">
        <v>1381.714938116075</v>
      </c>
      <c r="N393" s="98">
        <v>0</v>
      </c>
      <c r="O393" s="98">
        <v>0</v>
      </c>
      <c r="P393" s="98">
        <v>1496.2049227143236</v>
      </c>
      <c r="Q393" s="98">
        <v>0</v>
      </c>
      <c r="R393" s="98">
        <v>1499.5823182448335</v>
      </c>
      <c r="S393" s="98">
        <v>1445.9223258282771</v>
      </c>
      <c r="T393" s="98">
        <v>1391.0460689614797</v>
      </c>
      <c r="U393" s="98">
        <v>1430.6995239755979</v>
      </c>
      <c r="V393" s="98">
        <v>1328.85321957463</v>
      </c>
      <c r="W393" s="98">
        <v>1359.6848035727658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588.04776408102498</v>
      </c>
      <c r="L394" s="101">
        <v>0</v>
      </c>
      <c r="M394" s="101">
        <v>560.75012758092021</v>
      </c>
      <c r="N394" s="101">
        <v>0</v>
      </c>
      <c r="O394" s="101">
        <v>0</v>
      </c>
      <c r="P394" s="101">
        <v>498.31806403610926</v>
      </c>
      <c r="Q394" s="101">
        <v>0</v>
      </c>
      <c r="R394" s="101">
        <v>647.40623894771238</v>
      </c>
      <c r="S394" s="101">
        <v>655.97595232196386</v>
      </c>
      <c r="T394" s="101">
        <v>594.66372037176313</v>
      </c>
      <c r="U394" s="101">
        <v>621.94733044915881</v>
      </c>
      <c r="V394" s="101">
        <v>504.49002283021395</v>
      </c>
      <c r="W394" s="101">
        <v>552.39879945684845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831.91452928566571</v>
      </c>
      <c r="L395" s="104">
        <v>0</v>
      </c>
      <c r="M395" s="104">
        <v>820.96481053515458</v>
      </c>
      <c r="N395" s="104">
        <v>0</v>
      </c>
      <c r="O395" s="104">
        <v>0</v>
      </c>
      <c r="P395" s="104">
        <v>997.88685867821448</v>
      </c>
      <c r="Q395" s="104">
        <v>0</v>
      </c>
      <c r="R395" s="104">
        <v>852.17607929712119</v>
      </c>
      <c r="S395" s="104">
        <v>789.94637350631308</v>
      </c>
      <c r="T395" s="104">
        <v>796.38234858971668</v>
      </c>
      <c r="U395" s="104">
        <v>808.7521935264391</v>
      </c>
      <c r="V395" s="104">
        <v>824.36319674441597</v>
      </c>
      <c r="W395" s="104">
        <v>807.28600411591742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1187.2652895851791</v>
      </c>
      <c r="D396" s="101">
        <v>1195.7835471310075</v>
      </c>
      <c r="E396" s="101">
        <v>1208.3130194031155</v>
      </c>
      <c r="F396" s="101">
        <v>1265.397854965719</v>
      </c>
      <c r="G396" s="101">
        <v>1316.7769337978004</v>
      </c>
      <c r="H396" s="101">
        <v>1376.1578486809783</v>
      </c>
      <c r="I396" s="101">
        <v>1403.1180761744672</v>
      </c>
      <c r="J396" s="101">
        <v>1330.4236091397836</v>
      </c>
      <c r="K396" s="101">
        <v>1392.6259318803759</v>
      </c>
      <c r="L396" s="101">
        <v>1365.4214126362117</v>
      </c>
      <c r="M396" s="101">
        <v>1340.3869198341815</v>
      </c>
      <c r="N396" s="101">
        <v>1402.2044699193036</v>
      </c>
      <c r="O396" s="101">
        <v>1398.3177242617255</v>
      </c>
      <c r="P396" s="101">
        <v>1442.7121425449943</v>
      </c>
      <c r="Q396" s="101">
        <v>1425.5921472044108</v>
      </c>
      <c r="R396" s="101">
        <v>1436.6101426507041</v>
      </c>
      <c r="S396" s="101">
        <v>1432.8806430646505</v>
      </c>
      <c r="T396" s="101">
        <v>1435.6714446080744</v>
      </c>
      <c r="U396" s="101">
        <v>1434.4701893773317</v>
      </c>
      <c r="V396" s="101">
        <v>1339.5373355076372</v>
      </c>
      <c r="W396" s="101">
        <v>1333.9715635426105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1187.4780712307102</v>
      </c>
      <c r="D397" s="104">
        <v>1196.0263395566246</v>
      </c>
      <c r="E397" s="104">
        <v>1208.7841675866873</v>
      </c>
      <c r="F397" s="104">
        <v>1265.6914294108319</v>
      </c>
      <c r="G397" s="104">
        <v>1316.7993681340331</v>
      </c>
      <c r="H397" s="104">
        <v>1376.1169814430179</v>
      </c>
      <c r="I397" s="104">
        <v>1403.8538608240342</v>
      </c>
      <c r="J397" s="104">
        <v>1331.844735923667</v>
      </c>
      <c r="K397" s="104">
        <v>1394.7460121184049</v>
      </c>
      <c r="L397" s="104">
        <v>1367.0446192122181</v>
      </c>
      <c r="M397" s="104">
        <v>1341.4992277294716</v>
      </c>
      <c r="N397" s="104">
        <v>1402.4607153345844</v>
      </c>
      <c r="O397" s="104">
        <v>1398.3324267792416</v>
      </c>
      <c r="P397" s="104">
        <v>1443.474138529416</v>
      </c>
      <c r="Q397" s="104">
        <v>1427.6307152842433</v>
      </c>
      <c r="R397" s="104">
        <v>1438.6624438221013</v>
      </c>
      <c r="S397" s="104">
        <v>1435.1740573287191</v>
      </c>
      <c r="T397" s="104">
        <v>1437.139572777168</v>
      </c>
      <c r="U397" s="104">
        <v>1434.5747275555386</v>
      </c>
      <c r="V397" s="104">
        <v>1338.4256320709912</v>
      </c>
      <c r="W397" s="104">
        <v>1333.0732224933518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502.68506164453817</v>
      </c>
      <c r="D398" s="98">
        <v>517.86357305172589</v>
      </c>
      <c r="E398" s="98">
        <v>532.39283583611916</v>
      </c>
      <c r="F398" s="98">
        <v>523.95316934690834</v>
      </c>
      <c r="G398" s="98">
        <v>556.55536498058234</v>
      </c>
      <c r="H398" s="98">
        <v>590.12423884222335</v>
      </c>
      <c r="I398" s="98">
        <v>635.43625044292014</v>
      </c>
      <c r="J398" s="98">
        <v>538.03273927896748</v>
      </c>
      <c r="K398" s="98">
        <v>578.33123344678188</v>
      </c>
      <c r="L398" s="98">
        <v>569.86032818008709</v>
      </c>
      <c r="M398" s="98">
        <v>544.52749545317681</v>
      </c>
      <c r="N398" s="98">
        <v>581.52844252863156</v>
      </c>
      <c r="O398" s="98">
        <v>491.12407178095947</v>
      </c>
      <c r="P398" s="98">
        <v>481.09710703504868</v>
      </c>
      <c r="Q398" s="98">
        <v>512.98821616153782</v>
      </c>
      <c r="R398" s="98">
        <v>621.34005827795306</v>
      </c>
      <c r="S398" s="98">
        <v>651.70482017087977</v>
      </c>
      <c r="T398" s="98">
        <v>615.52007330673644</v>
      </c>
      <c r="U398" s="98">
        <v>624.23421842510311</v>
      </c>
      <c r="V398" s="98">
        <v>508.93136839009446</v>
      </c>
      <c r="W398" s="98">
        <v>542.37596796757953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684.79300958617182</v>
      </c>
      <c r="D399" s="98">
        <v>678.16276650489851</v>
      </c>
      <c r="E399" s="98">
        <v>676.39133175056827</v>
      </c>
      <c r="F399" s="98">
        <v>741.73826006392335</v>
      </c>
      <c r="G399" s="98">
        <v>760.24400315345054</v>
      </c>
      <c r="H399" s="98">
        <v>785.9927426007946</v>
      </c>
      <c r="I399" s="98">
        <v>768.41761038111406</v>
      </c>
      <c r="J399" s="98">
        <v>793.81199664469966</v>
      </c>
      <c r="K399" s="98">
        <v>816.4147786716228</v>
      </c>
      <c r="L399" s="98">
        <v>797.18429103213111</v>
      </c>
      <c r="M399" s="98">
        <v>796.97173227629492</v>
      </c>
      <c r="N399" s="98">
        <v>820.93227280595283</v>
      </c>
      <c r="O399" s="98">
        <v>907.20835499828229</v>
      </c>
      <c r="P399" s="98">
        <v>962.37703149436743</v>
      </c>
      <c r="Q399" s="98">
        <v>914.64249912270532</v>
      </c>
      <c r="R399" s="98">
        <v>817.32238554414846</v>
      </c>
      <c r="S399" s="98">
        <v>783.46923715783919</v>
      </c>
      <c r="T399" s="98">
        <v>821.61949947043183</v>
      </c>
      <c r="U399" s="98">
        <v>810.34050913043575</v>
      </c>
      <c r="V399" s="98">
        <v>829.49426368089678</v>
      </c>
      <c r="W399" s="98">
        <v>790.69725452577245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229.23271352147367</v>
      </c>
      <c r="D400" s="122">
        <v>225.05480606858956</v>
      </c>
      <c r="E400" s="122">
        <v>244.50550619650258</v>
      </c>
      <c r="F400" s="122">
        <v>246.65966121942336</v>
      </c>
      <c r="G400" s="122">
        <v>256.88692632400745</v>
      </c>
      <c r="H400" s="122">
        <v>249.9372192086152</v>
      </c>
      <c r="I400" s="122">
        <v>245.32278661012256</v>
      </c>
      <c r="J400" s="122">
        <v>214.28126908127572</v>
      </c>
      <c r="K400" s="122">
        <v>222.61439110301913</v>
      </c>
      <c r="L400" s="122">
        <v>221.40443389883035</v>
      </c>
      <c r="M400" s="122">
        <v>209.26212189876546</v>
      </c>
      <c r="N400" s="122">
        <v>219.40837855525646</v>
      </c>
      <c r="O400" s="122">
        <v>221.27264511444619</v>
      </c>
      <c r="P400" s="122">
        <v>225.35523249435582</v>
      </c>
      <c r="Q400" s="122">
        <v>235.80422980895915</v>
      </c>
      <c r="R400" s="122">
        <v>236.60852274317546</v>
      </c>
      <c r="S400" s="122">
        <v>237.33951186084909</v>
      </c>
      <c r="T400" s="122">
        <v>237.3093516240605</v>
      </c>
      <c r="U400" s="122">
        <v>234.68149272992241</v>
      </c>
      <c r="V400" s="122">
        <v>245.61453243064892</v>
      </c>
      <c r="W400" s="122">
        <v>246.32319660499579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224.21145176141181</v>
      </c>
      <c r="D401" s="98">
        <v>223.06259700960379</v>
      </c>
      <c r="E401" s="98">
        <v>248.45967217292133</v>
      </c>
      <c r="F401" s="98">
        <v>247.36671658539265</v>
      </c>
      <c r="G401" s="98">
        <v>243.359954127881</v>
      </c>
      <c r="H401" s="98">
        <v>253.33950819732178</v>
      </c>
      <c r="I401" s="98">
        <v>249.29366621613579</v>
      </c>
      <c r="J401" s="98">
        <v>211.47849071848867</v>
      </c>
      <c r="K401" s="98">
        <v>227.00623032067321</v>
      </c>
      <c r="L401" s="98">
        <v>217.8654031528587</v>
      </c>
      <c r="M401" s="98">
        <v>216.92997681763558</v>
      </c>
      <c r="N401" s="98">
        <v>218.91128972618276</v>
      </c>
      <c r="O401" s="98">
        <v>216.71354855405511</v>
      </c>
      <c r="P401" s="98">
        <v>236.05356687060237</v>
      </c>
      <c r="Q401" s="98">
        <v>226.9785651694431</v>
      </c>
      <c r="R401" s="98">
        <v>242.62921460884775</v>
      </c>
      <c r="S401" s="98">
        <v>238.52464229293543</v>
      </c>
      <c r="T401" s="98">
        <v>236.38355803105534</v>
      </c>
      <c r="U401" s="98">
        <v>245.41927198219861</v>
      </c>
      <c r="V401" s="98">
        <v>235.79751566558667</v>
      </c>
      <c r="W401" s="98">
        <v>246.36761501296712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229.47723702734305</v>
      </c>
      <c r="D402" s="33">
        <v>225.16764603482116</v>
      </c>
      <c r="E402" s="33">
        <v>244.29851916885613</v>
      </c>
      <c r="F402" s="33">
        <v>246.61841029223783</v>
      </c>
      <c r="G402" s="33">
        <v>257.70867395308034</v>
      </c>
      <c r="H402" s="33">
        <v>249.68696498134057</v>
      </c>
      <c r="I402" s="33">
        <v>244.97316728904906</v>
      </c>
      <c r="J402" s="33">
        <v>214.51498610436153</v>
      </c>
      <c r="K402" s="33">
        <v>222.22483777369197</v>
      </c>
      <c r="L402" s="33">
        <v>221.66414750543291</v>
      </c>
      <c r="M402" s="33">
        <v>208.67007881892755</v>
      </c>
      <c r="N402" s="33">
        <v>219.4456517462572</v>
      </c>
      <c r="O402" s="33">
        <v>221.61563972917605</v>
      </c>
      <c r="P402" s="33">
        <v>224.42260317739886</v>
      </c>
      <c r="Q402" s="33">
        <v>236.50822251366765</v>
      </c>
      <c r="R402" s="33">
        <v>236.10361623717475</v>
      </c>
      <c r="S402" s="33">
        <v>237.24356426964573</v>
      </c>
      <c r="T402" s="33">
        <v>237.37564024297714</v>
      </c>
      <c r="U402" s="33">
        <v>233.96176137673217</v>
      </c>
      <c r="V402" s="33">
        <v>246.07445071193087</v>
      </c>
      <c r="W402" s="33">
        <v>246.32062395512236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4405.5850803138019</v>
      </c>
      <c r="D404" s="117">
        <f t="shared" si="218"/>
        <v>5223.8124817950902</v>
      </c>
      <c r="E404" s="117">
        <f t="shared" si="218"/>
        <v>3313.1930980672355</v>
      </c>
      <c r="F404" s="117">
        <f t="shared" si="218"/>
        <v>3181.5035767176123</v>
      </c>
      <c r="G404" s="117">
        <f t="shared" si="218"/>
        <v>4055.8378737962034</v>
      </c>
      <c r="H404" s="117">
        <f t="shared" si="218"/>
        <v>3548.2636550978377</v>
      </c>
      <c r="I404" s="117">
        <f t="shared" si="218"/>
        <v>3068.1685558478671</v>
      </c>
      <c r="J404" s="117">
        <f t="shared" si="218"/>
        <v>3200.5792708904592</v>
      </c>
      <c r="K404" s="117">
        <f t="shared" si="218"/>
        <v>3126.753307173743</v>
      </c>
      <c r="L404" s="117">
        <f t="shared" si="218"/>
        <v>3520.1657367772191</v>
      </c>
      <c r="M404" s="117">
        <f t="shared" si="218"/>
        <v>2679.7096279797433</v>
      </c>
      <c r="N404" s="117">
        <f t="shared" si="218"/>
        <v>2680.5129368128396</v>
      </c>
      <c r="O404" s="117">
        <f t="shared" si="218"/>
        <v>2774.5812481360481</v>
      </c>
      <c r="P404" s="117">
        <f t="shared" si="218"/>
        <v>2087.5113977162418</v>
      </c>
      <c r="Q404" s="117">
        <f t="shared" si="218"/>
        <v>2027.9895301537654</v>
      </c>
      <c r="R404" s="117">
        <f t="shared" ref="R404:V404" si="219">R405+R408+R410+R419</f>
        <v>2038.4032752485255</v>
      </c>
      <c r="S404" s="117">
        <f t="shared" si="219"/>
        <v>1975.3793287270323</v>
      </c>
      <c r="T404" s="117">
        <f t="shared" si="219"/>
        <v>1821.8768546507445</v>
      </c>
      <c r="U404" s="117">
        <f t="shared" si="219"/>
        <v>1581.2722837499884</v>
      </c>
      <c r="V404" s="117">
        <f t="shared" si="219"/>
        <v>1624.0849072460012</v>
      </c>
      <c r="W404" s="117">
        <f t="shared" ref="W404" si="220">W405+W408+W410+W419</f>
        <v>1533.190209698997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4362.668276063052</v>
      </c>
      <c r="D405" s="122">
        <f t="shared" si="221"/>
        <v>5175.4737033424972</v>
      </c>
      <c r="E405" s="122">
        <f t="shared" si="221"/>
        <v>3213.9809037374362</v>
      </c>
      <c r="F405" s="122">
        <f t="shared" si="221"/>
        <v>3024.7717103344307</v>
      </c>
      <c r="G405" s="122">
        <f t="shared" si="221"/>
        <v>3948.5955402317181</v>
      </c>
      <c r="H405" s="122">
        <f t="shared" si="221"/>
        <v>3482.1877958749856</v>
      </c>
      <c r="I405" s="122">
        <f t="shared" si="221"/>
        <v>3028.8527761242385</v>
      </c>
      <c r="J405" s="122">
        <f t="shared" si="221"/>
        <v>3166.1888007164348</v>
      </c>
      <c r="K405" s="122">
        <f t="shared" si="221"/>
        <v>3070.6795975555992</v>
      </c>
      <c r="L405" s="122">
        <f t="shared" si="221"/>
        <v>3458.2971424281809</v>
      </c>
      <c r="M405" s="122">
        <f t="shared" si="221"/>
        <v>2595.4552554792162</v>
      </c>
      <c r="N405" s="122">
        <f t="shared" si="221"/>
        <v>2607.1676221400903</v>
      </c>
      <c r="O405" s="122">
        <f t="shared" si="221"/>
        <v>2716.9099829629713</v>
      </c>
      <c r="P405" s="122">
        <f t="shared" si="221"/>
        <v>2027.7496215042283</v>
      </c>
      <c r="Q405" s="122">
        <f t="shared" si="221"/>
        <v>1984.6191203296914</v>
      </c>
      <c r="R405" s="122">
        <f t="shared" ref="R405:V405" si="222">SUM(R406:R407)</f>
        <v>1989.9826346851098</v>
      </c>
      <c r="S405" s="122">
        <f t="shared" si="222"/>
        <v>1927.2438736421743</v>
      </c>
      <c r="T405" s="122">
        <f t="shared" si="222"/>
        <v>1772.1484238692556</v>
      </c>
      <c r="U405" s="122">
        <f t="shared" si="222"/>
        <v>1529.3594766631556</v>
      </c>
      <c r="V405" s="122">
        <f t="shared" si="222"/>
        <v>1581.8033240454765</v>
      </c>
      <c r="W405" s="122">
        <f t="shared" ref="W405" si="223">SUM(W406:W407)</f>
        <v>1496.7706074592943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4362.668276063052</v>
      </c>
      <c r="D406" s="98">
        <v>5175.4737033424972</v>
      </c>
      <c r="E406" s="98">
        <v>3213.9809037374362</v>
      </c>
      <c r="F406" s="98">
        <v>3024.7717103344307</v>
      </c>
      <c r="G406" s="98">
        <v>3948.5955402317181</v>
      </c>
      <c r="H406" s="98">
        <v>3482.1877958749856</v>
      </c>
      <c r="I406" s="98">
        <v>3028.8527761242385</v>
      </c>
      <c r="J406" s="98">
        <v>3166.1888007164348</v>
      </c>
      <c r="K406" s="98">
        <v>3070.6795975555992</v>
      </c>
      <c r="L406" s="98">
        <v>3458.2971424281809</v>
      </c>
      <c r="M406" s="98">
        <v>2595.4552554792162</v>
      </c>
      <c r="N406" s="98">
        <v>2607.1676221400903</v>
      </c>
      <c r="O406" s="98">
        <v>2716.9099829629713</v>
      </c>
      <c r="P406" s="98">
        <v>2027.7496215042283</v>
      </c>
      <c r="Q406" s="98">
        <v>1984.6191203296914</v>
      </c>
      <c r="R406" s="98">
        <v>1989.9826346851098</v>
      </c>
      <c r="S406" s="98">
        <v>1927.2438736421743</v>
      </c>
      <c r="T406" s="98">
        <v>1772.1484238692556</v>
      </c>
      <c r="U406" s="98">
        <v>1529.3594766631556</v>
      </c>
      <c r="V406" s="98">
        <v>1581.8033240454765</v>
      </c>
      <c r="W406" s="98">
        <v>1496.7706074592943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39.065618065527985</v>
      </c>
      <c r="D410" s="122">
        <v>43.917029550751224</v>
      </c>
      <c r="E410" s="122">
        <v>94.64298670924876</v>
      </c>
      <c r="F410" s="122">
        <v>151.69175284857823</v>
      </c>
      <c r="G410" s="122">
        <v>102.09230255453151</v>
      </c>
      <c r="H410" s="122">
        <v>59.663520856909258</v>
      </c>
      <c r="I410" s="122">
        <v>31.865134518321454</v>
      </c>
      <c r="J410" s="122">
        <v>28.380094728687858</v>
      </c>
      <c r="K410" s="122">
        <v>49.246102802397729</v>
      </c>
      <c r="L410" s="122">
        <v>56.371086145545348</v>
      </c>
      <c r="M410" s="122">
        <v>78.516248364966089</v>
      </c>
      <c r="N410" s="122">
        <v>67.710224162611667</v>
      </c>
      <c r="O410" s="122">
        <v>52.0754453184624</v>
      </c>
      <c r="P410" s="122">
        <v>52.77662720423433</v>
      </c>
      <c r="Q410" s="122">
        <v>37.182450297402767</v>
      </c>
      <c r="R410" s="122">
        <v>41.497838549506405</v>
      </c>
      <c r="S410" s="122">
        <v>41.555674975839615</v>
      </c>
      <c r="T410" s="122">
        <v>43.919283836339147</v>
      </c>
      <c r="U410" s="122">
        <v>46.250991906648359</v>
      </c>
      <c r="V410" s="122">
        <v>38.411404637799109</v>
      </c>
      <c r="W410" s="122">
        <v>31.479041679469148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452.18452910848646</v>
      </c>
      <c r="D411" s="98">
        <v>452.55453308488399</v>
      </c>
      <c r="E411" s="98">
        <v>444.97468751203246</v>
      </c>
      <c r="F411" s="98">
        <v>476.74550895267447</v>
      </c>
      <c r="G411" s="98">
        <v>491.83656568500658</v>
      </c>
      <c r="H411" s="98">
        <v>524.11678392099918</v>
      </c>
      <c r="I411" s="98">
        <v>523.6216699226876</v>
      </c>
      <c r="J411" s="98">
        <v>486.55770653410212</v>
      </c>
      <c r="K411" s="98">
        <v>522.95159882949986</v>
      </c>
      <c r="L411" s="98">
        <v>511.06678926994419</v>
      </c>
      <c r="M411" s="98">
        <v>497.36174052996552</v>
      </c>
      <c r="N411" s="98">
        <v>487.57544979195706</v>
      </c>
      <c r="O411" s="98">
        <v>467.23246771842656</v>
      </c>
      <c r="P411" s="98">
        <v>484.89677981667745</v>
      </c>
      <c r="Q411" s="98">
        <v>427.69450601157581</v>
      </c>
      <c r="R411" s="98">
        <v>456.80965304014541</v>
      </c>
      <c r="S411" s="98">
        <v>430.39944599912036</v>
      </c>
      <c r="T411" s="98">
        <v>405.62628946633816</v>
      </c>
      <c r="U411" s="98">
        <v>410.56135319714957</v>
      </c>
      <c r="V411" s="98">
        <v>377.10975661543876</v>
      </c>
      <c r="W411" s="98">
        <v>382.91690791818161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216.91673544143191</v>
      </c>
      <c r="L412" s="98">
        <v>0</v>
      </c>
      <c r="M412" s="98">
        <v>202.09192377445623</v>
      </c>
      <c r="N412" s="98">
        <v>0</v>
      </c>
      <c r="O412" s="98">
        <v>0</v>
      </c>
      <c r="P412" s="98">
        <v>161.67905948080136</v>
      </c>
      <c r="Q412" s="98">
        <v>0</v>
      </c>
      <c r="R412" s="98">
        <v>197.45818008114099</v>
      </c>
      <c r="S412" s="98">
        <v>195.52064256598575</v>
      </c>
      <c r="T412" s="98">
        <v>173.66793380868484</v>
      </c>
      <c r="U412" s="98">
        <v>178.63102677154566</v>
      </c>
      <c r="V412" s="98">
        <v>143.17852054999804</v>
      </c>
      <c r="W412" s="98">
        <v>155.90625261598845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216.91673544143191</v>
      </c>
      <c r="L413" s="101">
        <v>0</v>
      </c>
      <c r="M413" s="101">
        <v>202.09192377445623</v>
      </c>
      <c r="N413" s="101">
        <v>0</v>
      </c>
      <c r="O413" s="101">
        <v>0</v>
      </c>
      <c r="P413" s="101">
        <v>161.67905948080136</v>
      </c>
      <c r="Q413" s="101">
        <v>0</v>
      </c>
      <c r="R413" s="101">
        <v>197.45818008114099</v>
      </c>
      <c r="S413" s="101">
        <v>195.52064256598575</v>
      </c>
      <c r="T413" s="101">
        <v>173.66793380868484</v>
      </c>
      <c r="U413" s="101">
        <v>178.63102677154566</v>
      </c>
      <c r="V413" s="101">
        <v>143.17852054999804</v>
      </c>
      <c r="W413" s="101">
        <v>155.90625261598845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3.8511861852217826</v>
      </c>
      <c r="D419" s="122">
        <v>4.42174890184228</v>
      </c>
      <c r="E419" s="122">
        <v>4.5692076205503804</v>
      </c>
      <c r="F419" s="122">
        <v>5.040113534603158</v>
      </c>
      <c r="G419" s="122">
        <v>5.1500310099534348</v>
      </c>
      <c r="H419" s="122">
        <v>6.4123383659430946</v>
      </c>
      <c r="I419" s="122">
        <v>7.4506452053067909</v>
      </c>
      <c r="J419" s="122">
        <v>6.0103754453367184</v>
      </c>
      <c r="K419" s="122">
        <v>6.8276068157461545</v>
      </c>
      <c r="L419" s="122">
        <v>5.4975082034929708</v>
      </c>
      <c r="M419" s="122">
        <v>5.7381241355611801</v>
      </c>
      <c r="N419" s="122">
        <v>5.6350905101375011</v>
      </c>
      <c r="O419" s="122">
        <v>5.5958198546143869</v>
      </c>
      <c r="P419" s="122">
        <v>6.9851490077791931</v>
      </c>
      <c r="Q419" s="122">
        <v>6.1879595266711869</v>
      </c>
      <c r="R419" s="122">
        <v>6.9228020139091067</v>
      </c>
      <c r="S419" s="122">
        <v>6.5797801090183281</v>
      </c>
      <c r="T419" s="122">
        <v>5.8091469451496991</v>
      </c>
      <c r="U419" s="122">
        <v>5.661815180184572</v>
      </c>
      <c r="V419" s="122">
        <v>3.8701785627256977</v>
      </c>
      <c r="W419" s="122">
        <v>4.9405605602335685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82.934846686403958</v>
      </c>
      <c r="D420" s="98">
        <v>82.488488134368055</v>
      </c>
      <c r="E420" s="98">
        <v>91.856829061409371</v>
      </c>
      <c r="F420" s="98">
        <v>91.429427978590624</v>
      </c>
      <c r="G420" s="98">
        <v>89.925847594207312</v>
      </c>
      <c r="H420" s="98">
        <v>93.590199263239484</v>
      </c>
      <c r="I420" s="98">
        <v>92.073013919238392</v>
      </c>
      <c r="J420" s="98">
        <v>78.087924731210649</v>
      </c>
      <c r="K420" s="98">
        <v>83.802308656730446</v>
      </c>
      <c r="L420" s="98">
        <v>80.410219989757181</v>
      </c>
      <c r="M420" s="98">
        <v>80.055525818556589</v>
      </c>
      <c r="N420" s="98">
        <v>80.786706677153092</v>
      </c>
      <c r="O420" s="98">
        <v>79.975655444267574</v>
      </c>
      <c r="P420" s="98">
        <v>87.112867914323203</v>
      </c>
      <c r="Q420" s="98">
        <v>83.763842373231924</v>
      </c>
      <c r="R420" s="98">
        <v>89.472852919262237</v>
      </c>
      <c r="S420" s="98">
        <v>87.852249233374351</v>
      </c>
      <c r="T420" s="98">
        <v>86.940283941816674</v>
      </c>
      <c r="U420" s="98">
        <v>90.131279102427584</v>
      </c>
      <c r="V420" s="98">
        <v>86.479653724622892</v>
      </c>
      <c r="W420" s="98">
        <v>90.242426483016274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173.33127853556982</v>
      </c>
      <c r="D423" s="118">
        <f t="shared" si="225"/>
        <v>202.67551680516814</v>
      </c>
      <c r="E423" s="118">
        <f t="shared" si="225"/>
        <v>132.80616845683855</v>
      </c>
      <c r="F423" s="118">
        <f t="shared" si="225"/>
        <v>127.21544524600594</v>
      </c>
      <c r="G423" s="118">
        <f t="shared" si="225"/>
        <v>161.09575401086946</v>
      </c>
      <c r="H423" s="118">
        <f t="shared" si="225"/>
        <v>144.95225309404648</v>
      </c>
      <c r="I423" s="118">
        <f t="shared" si="225"/>
        <v>128.34168511396385</v>
      </c>
      <c r="J423" s="118">
        <f t="shared" si="225"/>
        <v>132.06178684727755</v>
      </c>
      <c r="K423" s="118">
        <f t="shared" si="225"/>
        <v>129.03292701850694</v>
      </c>
      <c r="L423" s="118">
        <f t="shared" si="225"/>
        <v>143.29888958530114</v>
      </c>
      <c r="M423" s="118">
        <f t="shared" si="225"/>
        <v>111.87554318107776</v>
      </c>
      <c r="N423" s="118">
        <f t="shared" si="225"/>
        <v>113.16966956732341</v>
      </c>
      <c r="O423" s="118">
        <f t="shared" si="225"/>
        <v>116.67550812874896</v>
      </c>
      <c r="P423" s="118">
        <f t="shared" si="225"/>
        <v>91.921875931360788</v>
      </c>
      <c r="Q423" s="118">
        <f t="shared" si="225"/>
        <v>89.739727582854016</v>
      </c>
      <c r="R423" s="118">
        <f t="shared" ref="R423:V423" si="226">R424+R427+R429+R438</f>
        <v>90.2664408583544</v>
      </c>
      <c r="S423" s="118">
        <f t="shared" si="226"/>
        <v>87.719490316793753</v>
      </c>
      <c r="T423" s="118">
        <f t="shared" si="226"/>
        <v>82.085114991928748</v>
      </c>
      <c r="U423" s="118">
        <f t="shared" si="226"/>
        <v>73.283966023430011</v>
      </c>
      <c r="V423" s="118">
        <f t="shared" si="226"/>
        <v>74.305099739935557</v>
      </c>
      <c r="W423" s="118">
        <f t="shared" ref="W423" si="227">W424+W427+W429+W438</f>
        <v>70.892187935668531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156.51007046767475</v>
      </c>
      <c r="D424" s="123">
        <f t="shared" si="228"/>
        <v>185.77238369290211</v>
      </c>
      <c r="E424" s="123">
        <f t="shared" si="228"/>
        <v>115.48279063843519</v>
      </c>
      <c r="F424" s="123">
        <f t="shared" si="228"/>
        <v>108.8422309049686</v>
      </c>
      <c r="G424" s="123">
        <f t="shared" si="228"/>
        <v>142.13417618927588</v>
      </c>
      <c r="H424" s="123">
        <f t="shared" si="228"/>
        <v>125.34579209287122</v>
      </c>
      <c r="I424" s="123">
        <f t="shared" si="228"/>
        <v>109.06152754008393</v>
      </c>
      <c r="J424" s="123">
        <f t="shared" si="228"/>
        <v>114.05887390659396</v>
      </c>
      <c r="K424" s="123">
        <f t="shared" si="228"/>
        <v>110.64142169124867</v>
      </c>
      <c r="L424" s="123">
        <f t="shared" si="228"/>
        <v>124.74831549228438</v>
      </c>
      <c r="M424" s="123">
        <f t="shared" si="228"/>
        <v>93.790867463057339</v>
      </c>
      <c r="N424" s="123">
        <f t="shared" si="228"/>
        <v>94.323961301360768</v>
      </c>
      <c r="O424" s="123">
        <f t="shared" si="228"/>
        <v>98.392645662737635</v>
      </c>
      <c r="P424" s="123">
        <f t="shared" si="228"/>
        <v>73.498491568537403</v>
      </c>
      <c r="Q424" s="123">
        <f t="shared" si="228"/>
        <v>71.983323339803576</v>
      </c>
      <c r="R424" s="123">
        <f t="shared" ref="R424:V424" si="229">SUM(R425:R426)</f>
        <v>72.264942507824301</v>
      </c>
      <c r="S424" s="123">
        <f t="shared" si="229"/>
        <v>70.052595744712207</v>
      </c>
      <c r="T424" s="123">
        <f t="shared" si="229"/>
        <v>64.468304656723703</v>
      </c>
      <c r="U424" s="123">
        <f t="shared" si="229"/>
        <v>55.681906090463379</v>
      </c>
      <c r="V424" s="123">
        <f t="shared" si="229"/>
        <v>57.638729122309009</v>
      </c>
      <c r="W424" s="123">
        <f t="shared" ref="W424" si="230">SUM(W425:W426)</f>
        <v>54.556223191216752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154.50084282489962</v>
      </c>
      <c r="D425" s="99">
        <v>183.41987806937919</v>
      </c>
      <c r="E425" s="99">
        <v>114.02917540909398</v>
      </c>
      <c r="F425" s="99">
        <v>107.4579632295254</v>
      </c>
      <c r="G425" s="99">
        <v>140.33519705589319</v>
      </c>
      <c r="H425" s="99">
        <v>123.77709149027429</v>
      </c>
      <c r="I425" s="99">
        <v>107.69997978659117</v>
      </c>
      <c r="J425" s="99">
        <v>112.61678506744713</v>
      </c>
      <c r="K425" s="99">
        <v>109.24143737230918</v>
      </c>
      <c r="L425" s="99">
        <v>123.17042186841388</v>
      </c>
      <c r="M425" s="99">
        <v>92.595333466845659</v>
      </c>
      <c r="N425" s="99">
        <v>93.095179882006747</v>
      </c>
      <c r="O425" s="99">
        <v>97.070932275806555</v>
      </c>
      <c r="P425" s="99">
        <v>72.475257000871352</v>
      </c>
      <c r="Q425" s="99">
        <v>70.954246944552153</v>
      </c>
      <c r="R425" s="99">
        <v>71.219533519185234</v>
      </c>
      <c r="S425" s="99">
        <v>69.033955267132782</v>
      </c>
      <c r="T425" s="99">
        <v>63.525674982655858</v>
      </c>
      <c r="U425" s="99">
        <v>54.863152453544096</v>
      </c>
      <c r="V425" s="99">
        <v>56.800036574855852</v>
      </c>
      <c r="W425" s="99">
        <v>53.752962945689355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2.0092276427751252</v>
      </c>
      <c r="D426" s="99">
        <v>2.3525056235229211</v>
      </c>
      <c r="E426" s="99">
        <v>1.4536152293412155</v>
      </c>
      <c r="F426" s="99">
        <v>1.3842676754432048</v>
      </c>
      <c r="G426" s="99">
        <v>1.7989791333826819</v>
      </c>
      <c r="H426" s="99">
        <v>1.5687006025969286</v>
      </c>
      <c r="I426" s="99">
        <v>1.36154775349276</v>
      </c>
      <c r="J426" s="99">
        <v>1.4420888391468332</v>
      </c>
      <c r="K426" s="99">
        <v>1.399984318939486</v>
      </c>
      <c r="L426" s="99">
        <v>1.5778936238704919</v>
      </c>
      <c r="M426" s="99">
        <v>1.1955339962116796</v>
      </c>
      <c r="N426" s="99">
        <v>1.2287814193540252</v>
      </c>
      <c r="O426" s="99">
        <v>1.3217133869310742</v>
      </c>
      <c r="P426" s="99">
        <v>1.0232345676660517</v>
      </c>
      <c r="Q426" s="99">
        <v>1.0290763952514277</v>
      </c>
      <c r="R426" s="99">
        <v>1.0454089886390732</v>
      </c>
      <c r="S426" s="99">
        <v>1.0186404775794291</v>
      </c>
      <c r="T426" s="99">
        <v>0.94262967406785014</v>
      </c>
      <c r="U426" s="99">
        <v>0.81875363691928427</v>
      </c>
      <c r="V426" s="99">
        <v>0.83869254745315824</v>
      </c>
      <c r="W426" s="99">
        <v>0.80326024552740038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4.0275563963514394E-2</v>
      </c>
      <c r="D427" s="123">
        <f t="shared" si="231"/>
        <v>1.260190814841061E-2</v>
      </c>
      <c r="E427" s="123">
        <f t="shared" si="231"/>
        <v>4.0751550239282036E-2</v>
      </c>
      <c r="F427" s="123">
        <f t="shared" si="231"/>
        <v>1.8057970758549025E-2</v>
      </c>
      <c r="G427" s="123">
        <f t="shared" si="231"/>
        <v>0.12176561138645586</v>
      </c>
      <c r="H427" s="123">
        <f t="shared" si="231"/>
        <v>0.32043159484631539</v>
      </c>
      <c r="I427" s="123">
        <f t="shared" si="231"/>
        <v>8.8853287956568591E-2</v>
      </c>
      <c r="J427" s="123">
        <f t="shared" si="231"/>
        <v>7.4233970503440369E-2</v>
      </c>
      <c r="K427" s="123">
        <f t="shared" si="231"/>
        <v>1.9804893572136498E-2</v>
      </c>
      <c r="L427" s="123">
        <f t="shared" si="231"/>
        <v>0.10497179329691572</v>
      </c>
      <c r="M427" s="123">
        <f t="shared" si="231"/>
        <v>1.5499279908660821E-2</v>
      </c>
      <c r="N427" s="123">
        <f t="shared" si="231"/>
        <v>0.1019259163110446</v>
      </c>
      <c r="O427" s="123">
        <f t="shared" si="231"/>
        <v>0.1501198081630879</v>
      </c>
      <c r="P427" s="123">
        <f t="shared" si="231"/>
        <v>8.5406264277435417E-2</v>
      </c>
      <c r="Q427" s="123">
        <f t="shared" si="231"/>
        <v>5.4433258971161844E-2</v>
      </c>
      <c r="R427" s="123">
        <f t="shared" si="231"/>
        <v>8.4163437597522026E-2</v>
      </c>
      <c r="S427" s="123">
        <f t="shared" si="231"/>
        <v>7.8160304429390981E-2</v>
      </c>
      <c r="T427" s="123">
        <f t="shared" si="231"/>
        <v>0.12026666035989141</v>
      </c>
      <c r="U427" s="123">
        <f t="shared" si="231"/>
        <v>0.23995125111621671</v>
      </c>
      <c r="V427" s="123">
        <f t="shared" si="231"/>
        <v>0.40774422367624608</v>
      </c>
      <c r="W427" s="123">
        <f t="shared" si="231"/>
        <v>0.26334931561862063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4.0275563963514394E-2</v>
      </c>
      <c r="D428" s="99">
        <f>RES_hhdet_in_fecs!D29</f>
        <v>1.260190814841061E-2</v>
      </c>
      <c r="E428" s="99">
        <f>RES_hhdet_in_fecs!E29</f>
        <v>4.0751550239282036E-2</v>
      </c>
      <c r="F428" s="99">
        <f>RES_hhdet_in_fecs!F29</f>
        <v>1.8057970758549025E-2</v>
      </c>
      <c r="G428" s="99">
        <f>RES_hhdet_in_fecs!G29</f>
        <v>0.12176561138645586</v>
      </c>
      <c r="H428" s="99">
        <f>RES_hhdet_in_fecs!H29</f>
        <v>0.32043159484631539</v>
      </c>
      <c r="I428" s="99">
        <f>RES_hhdet_in_fecs!I29</f>
        <v>8.8853287956568591E-2</v>
      </c>
      <c r="J428" s="99">
        <f>RES_hhdet_in_fecs!J29</f>
        <v>7.4233970503440369E-2</v>
      </c>
      <c r="K428" s="99">
        <f>RES_hhdet_in_fecs!K29</f>
        <v>1.9804893572136498E-2</v>
      </c>
      <c r="L428" s="99">
        <f>RES_hhdet_in_fecs!L29</f>
        <v>0.10497179329691572</v>
      </c>
      <c r="M428" s="99">
        <f>RES_hhdet_in_fecs!M29</f>
        <v>1.5499279908660821E-2</v>
      </c>
      <c r="N428" s="99">
        <f>RES_hhdet_in_fecs!N29</f>
        <v>0.1019259163110446</v>
      </c>
      <c r="O428" s="99">
        <f>RES_hhdet_in_fecs!O29</f>
        <v>0.1501198081630879</v>
      </c>
      <c r="P428" s="99">
        <f>RES_hhdet_in_fecs!P29</f>
        <v>8.5406264277435417E-2</v>
      </c>
      <c r="Q428" s="99">
        <f>RES_hhdet_in_fecs!Q29</f>
        <v>5.4433258971161844E-2</v>
      </c>
      <c r="R428" s="99">
        <f>RES_hhdet_in_fecs!R29</f>
        <v>8.4163437597522026E-2</v>
      </c>
      <c r="S428" s="99">
        <f>RES_hhdet_in_fecs!S29</f>
        <v>7.8160304429390981E-2</v>
      </c>
      <c r="T428" s="99">
        <f>RES_hhdet_in_fecs!T29</f>
        <v>0.12026666035989141</v>
      </c>
      <c r="U428" s="99">
        <f>RES_hhdet_in_fecs!U29</f>
        <v>0.23995125111621671</v>
      </c>
      <c r="V428" s="99">
        <f>RES_hhdet_in_fecs!V29</f>
        <v>0.40774422367624608</v>
      </c>
      <c r="W428" s="99">
        <f>RES_hhdet_in_fecs!W29</f>
        <v>0.26334931561862063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14.353238138962739</v>
      </c>
      <c r="D429" s="123">
        <v>14.504785780786051</v>
      </c>
      <c r="E429" s="123">
        <v>14.694032524437629</v>
      </c>
      <c r="F429" s="123">
        <v>15.741737692324266</v>
      </c>
      <c r="G429" s="123">
        <v>16.122505131312206</v>
      </c>
      <c r="H429" s="123">
        <v>16.6363791431158</v>
      </c>
      <c r="I429" s="123">
        <v>16.585938961087979</v>
      </c>
      <c r="J429" s="123">
        <v>15.660415735645042</v>
      </c>
      <c r="K429" s="123">
        <v>16.015282740918554</v>
      </c>
      <c r="L429" s="123">
        <v>16.114365490079305</v>
      </c>
      <c r="M429" s="123">
        <v>15.864638317613261</v>
      </c>
      <c r="N429" s="123">
        <v>16.442509422466845</v>
      </c>
      <c r="O429" s="123">
        <v>15.823782571281821</v>
      </c>
      <c r="P429" s="123">
        <v>15.991445661089122</v>
      </c>
      <c r="Q429" s="123">
        <v>15.276912445647945</v>
      </c>
      <c r="R429" s="123">
        <v>15.504380628190521</v>
      </c>
      <c r="S429" s="123">
        <v>15.204877700294842</v>
      </c>
      <c r="T429" s="123">
        <v>15.155538395031851</v>
      </c>
      <c r="U429" s="123">
        <v>15.08016481723504</v>
      </c>
      <c r="V429" s="123">
        <v>13.918212646858249</v>
      </c>
      <c r="W429" s="123">
        <v>13.735591431032688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16.013798537689187</v>
      </c>
      <c r="D430" s="99">
        <v>16.038627966472948</v>
      </c>
      <c r="E430" s="99">
        <v>15.787304969955571</v>
      </c>
      <c r="F430" s="99">
        <v>16.936848885436603</v>
      </c>
      <c r="G430" s="99">
        <v>17.480134559603108</v>
      </c>
      <c r="H430" s="99">
        <v>18.630141427704569</v>
      </c>
      <c r="I430" s="99">
        <v>18.61894500486655</v>
      </c>
      <c r="J430" s="99">
        <v>17.306158321090091</v>
      </c>
      <c r="K430" s="99">
        <v>18.604345558474492</v>
      </c>
      <c r="L430" s="99">
        <v>18.202112035149412</v>
      </c>
      <c r="M430" s="99">
        <v>17.743852883150463</v>
      </c>
      <c r="N430" s="99">
        <v>17.410052126672813</v>
      </c>
      <c r="O430" s="99">
        <v>16.693483227401977</v>
      </c>
      <c r="P430" s="99">
        <v>17.331044406773845</v>
      </c>
      <c r="Q430" s="99">
        <v>15.29096504488594</v>
      </c>
      <c r="R430" s="99">
        <v>16.348771004088732</v>
      </c>
      <c r="S430" s="99">
        <v>15.416925957559732</v>
      </c>
      <c r="T430" s="99">
        <v>14.540364385957524</v>
      </c>
      <c r="U430" s="99">
        <v>14.728185528450283</v>
      </c>
      <c r="V430" s="99">
        <v>13.541410390838255</v>
      </c>
      <c r="W430" s="99">
        <v>13.751551680683125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14.439960480711447</v>
      </c>
      <c r="L431" s="99">
        <v>0</v>
      </c>
      <c r="M431" s="99">
        <v>13.863042585095572</v>
      </c>
      <c r="N431" s="99">
        <v>0</v>
      </c>
      <c r="O431" s="99">
        <v>0</v>
      </c>
      <c r="P431" s="99">
        <v>13.880619584773813</v>
      </c>
      <c r="Q431" s="99">
        <v>0</v>
      </c>
      <c r="R431" s="99">
        <v>13.994885657943975</v>
      </c>
      <c r="S431" s="99">
        <v>13.431256821867509</v>
      </c>
      <c r="T431" s="99">
        <v>12.710313530727426</v>
      </c>
      <c r="U431" s="99">
        <v>12.998584446227555</v>
      </c>
      <c r="V431" s="99">
        <v>11.865604841024521</v>
      </c>
      <c r="W431" s="99">
        <v>12.184771200386754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7.7169549009913876</v>
      </c>
      <c r="L432" s="102">
        <v>0</v>
      </c>
      <c r="M432" s="102">
        <v>7.2098214882911025</v>
      </c>
      <c r="N432" s="102">
        <v>0</v>
      </c>
      <c r="O432" s="102">
        <v>0</v>
      </c>
      <c r="P432" s="102">
        <v>5.778687498330183</v>
      </c>
      <c r="Q432" s="102">
        <v>0</v>
      </c>
      <c r="R432" s="102">
        <v>7.0668352727366459</v>
      </c>
      <c r="S432" s="102">
        <v>7.0035575036973077</v>
      </c>
      <c r="T432" s="102">
        <v>6.2254225263774199</v>
      </c>
      <c r="U432" s="102">
        <v>6.40808220973868</v>
      </c>
      <c r="V432" s="102">
        <v>5.1413125009590814</v>
      </c>
      <c r="W432" s="102">
        <v>5.5990029321152486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6.7230055797200592</v>
      </c>
      <c r="L433" s="105">
        <v>0</v>
      </c>
      <c r="M433" s="105">
        <v>6.6532210968044705</v>
      </c>
      <c r="N433" s="105">
        <v>0</v>
      </c>
      <c r="O433" s="105">
        <v>0</v>
      </c>
      <c r="P433" s="105">
        <v>8.1019320864436271</v>
      </c>
      <c r="Q433" s="105">
        <v>0</v>
      </c>
      <c r="R433" s="105">
        <v>6.9280503852073281</v>
      </c>
      <c r="S433" s="105">
        <v>6.4276993181702</v>
      </c>
      <c r="T433" s="105">
        <v>6.4848910043500068</v>
      </c>
      <c r="U433" s="105">
        <v>6.5905022364888728</v>
      </c>
      <c r="V433" s="105">
        <v>6.7242923400654382</v>
      </c>
      <c r="W433" s="105">
        <v>6.5857682682715053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14.293107601559404</v>
      </c>
      <c r="D434" s="102">
        <v>14.381294616363322</v>
      </c>
      <c r="E434" s="102">
        <v>14.520909732309676</v>
      </c>
      <c r="F434" s="102">
        <v>15.198513101880318</v>
      </c>
      <c r="G434" s="102">
        <v>15.790602664134463</v>
      </c>
      <c r="H434" s="102">
        <v>16.470508958222357</v>
      </c>
      <c r="I434" s="102">
        <v>16.761488947578979</v>
      </c>
      <c r="J434" s="102">
        <v>15.858520780317573</v>
      </c>
      <c r="K434" s="102">
        <v>16.556693758206801</v>
      </c>
      <c r="L434" s="102">
        <v>16.200107098782979</v>
      </c>
      <c r="M434" s="102">
        <v>15.838950388792949</v>
      </c>
      <c r="N434" s="102">
        <v>16.432450775497927</v>
      </c>
      <c r="O434" s="102">
        <v>16.172659655965813</v>
      </c>
      <c r="P434" s="102">
        <v>16.400986435760192</v>
      </c>
      <c r="Q434" s="102">
        <v>15.938104526866237</v>
      </c>
      <c r="R434" s="102">
        <v>15.886138419404126</v>
      </c>
      <c r="S434" s="102">
        <v>15.673548634675393</v>
      </c>
      <c r="T434" s="102">
        <v>15.540009362802699</v>
      </c>
      <c r="U434" s="102">
        <v>15.376982857807</v>
      </c>
      <c r="V434" s="102">
        <v>14.241836215153981</v>
      </c>
      <c r="W434" s="102">
        <v>14.082858779011445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11.560627693062916</v>
      </c>
      <c r="D435" s="105">
        <v>11.687790492621895</v>
      </c>
      <c r="E435" s="105">
        <v>11.849365843857624</v>
      </c>
      <c r="F435" s="105">
        <v>12.279014167316554</v>
      </c>
      <c r="G435" s="105">
        <v>12.811877901550044</v>
      </c>
      <c r="H435" s="105">
        <v>13.409447724206055</v>
      </c>
      <c r="I435" s="105">
        <v>13.79763310456944</v>
      </c>
      <c r="J435" s="105">
        <v>12.827104452928195</v>
      </c>
      <c r="K435" s="105">
        <v>13.473428476619244</v>
      </c>
      <c r="L435" s="105">
        <v>13.21076361390945</v>
      </c>
      <c r="M435" s="105">
        <v>12.893295783635349</v>
      </c>
      <c r="N435" s="105">
        <v>13.473761079418564</v>
      </c>
      <c r="O435" s="105">
        <v>13.043208538712705</v>
      </c>
      <c r="P435" s="105">
        <v>13.2828148544592</v>
      </c>
      <c r="Q435" s="105">
        <v>13.163417542811679</v>
      </c>
      <c r="R435" s="105">
        <v>13.515518739734565</v>
      </c>
      <c r="S435" s="105">
        <v>13.503661404280578</v>
      </c>
      <c r="T435" s="105">
        <v>13.352914124196625</v>
      </c>
      <c r="U435" s="105">
        <v>13.295002270004138</v>
      </c>
      <c r="V435" s="105">
        <v>12.177057132652308</v>
      </c>
      <c r="W435" s="105">
        <v>12.176350990985972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6.0516648964716744</v>
      </c>
      <c r="D436" s="99">
        <v>6.2281745162057511</v>
      </c>
      <c r="E436" s="99">
        <v>6.3980344390591251</v>
      </c>
      <c r="F436" s="99">
        <v>6.2931267647094602</v>
      </c>
      <c r="G436" s="99">
        <v>6.6741331834038773</v>
      </c>
      <c r="H436" s="99">
        <v>7.0628864062586203</v>
      </c>
      <c r="I436" s="99">
        <v>7.5908491733846635</v>
      </c>
      <c r="J436" s="99">
        <v>6.4132982290230993</v>
      </c>
      <c r="K436" s="99">
        <v>6.8756820505672396</v>
      </c>
      <c r="L436" s="99">
        <v>6.7611348865851184</v>
      </c>
      <c r="M436" s="99">
        <v>6.4345181665033762</v>
      </c>
      <c r="N436" s="99">
        <v>6.8149386993137</v>
      </c>
      <c r="O436" s="99">
        <v>5.6802415673870952</v>
      </c>
      <c r="P436" s="99">
        <v>5.4691902106308232</v>
      </c>
      <c r="Q436" s="99">
        <v>5.7352026147636339</v>
      </c>
      <c r="R436" s="99">
        <v>6.8708231121852377</v>
      </c>
      <c r="S436" s="99">
        <v>7.1286657711795121</v>
      </c>
      <c r="T436" s="99">
        <v>6.6625185992961642</v>
      </c>
      <c r="U436" s="99">
        <v>6.6915568877356595</v>
      </c>
      <c r="V436" s="99">
        <v>5.4109109177006536</v>
      </c>
      <c r="W436" s="99">
        <v>5.7259122838663687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5.5089627965912396</v>
      </c>
      <c r="D437" s="99">
        <v>5.4596159764161438</v>
      </c>
      <c r="E437" s="99">
        <v>5.4513314047984984</v>
      </c>
      <c r="F437" s="99">
        <v>5.9858874026070934</v>
      </c>
      <c r="G437" s="99">
        <v>6.1377447181461662</v>
      </c>
      <c r="H437" s="99">
        <v>6.3465613179474358</v>
      </c>
      <c r="I437" s="99">
        <v>6.2067839311847779</v>
      </c>
      <c r="J437" s="99">
        <v>6.4138062239050955</v>
      </c>
      <c r="K437" s="99">
        <v>6.5977464260520051</v>
      </c>
      <c r="L437" s="99">
        <v>6.4496287273243302</v>
      </c>
      <c r="M437" s="99">
        <v>6.4587776171319762</v>
      </c>
      <c r="N437" s="99">
        <v>6.6588223801048638</v>
      </c>
      <c r="O437" s="99">
        <v>7.3629669713256121</v>
      </c>
      <c r="P437" s="99">
        <v>7.8136246438283798</v>
      </c>
      <c r="Q437" s="99">
        <v>7.4282149280480443</v>
      </c>
      <c r="R437" s="99">
        <v>6.6446956275493267</v>
      </c>
      <c r="S437" s="99">
        <v>6.3749956331010669</v>
      </c>
      <c r="T437" s="99">
        <v>6.6903955249004596</v>
      </c>
      <c r="U437" s="99">
        <v>6.6034453822684807</v>
      </c>
      <c r="V437" s="99">
        <v>6.7661462149516529</v>
      </c>
      <c r="W437" s="99">
        <v>6.4504387071196039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2.4276943649687936</v>
      </c>
      <c r="D438" s="123">
        <v>2.3857454233315725</v>
      </c>
      <c r="E438" s="123">
        <v>2.588593743726451</v>
      </c>
      <c r="F438" s="123">
        <v>2.6134186779545328</v>
      </c>
      <c r="G438" s="123">
        <v>2.7173070788949261</v>
      </c>
      <c r="H438" s="123">
        <v>2.6496502632131582</v>
      </c>
      <c r="I438" s="123">
        <v>2.6053653248353674</v>
      </c>
      <c r="J438" s="123">
        <v>2.268263234535107</v>
      </c>
      <c r="K438" s="123">
        <v>2.3564176927675899</v>
      </c>
      <c r="L438" s="123">
        <v>2.3312368096405494</v>
      </c>
      <c r="M438" s="123">
        <v>2.2045381204984942</v>
      </c>
      <c r="N438" s="123">
        <v>2.301272927184761</v>
      </c>
      <c r="O438" s="123">
        <v>2.3089600865664184</v>
      </c>
      <c r="P438" s="123">
        <v>2.3465324374568359</v>
      </c>
      <c r="Q438" s="123">
        <v>2.4250585384313248</v>
      </c>
      <c r="R438" s="123">
        <v>2.4129542847420526</v>
      </c>
      <c r="S438" s="123">
        <v>2.3838565673573071</v>
      </c>
      <c r="T438" s="123">
        <v>2.3410052798132992</v>
      </c>
      <c r="U438" s="123">
        <v>2.2819438646153727</v>
      </c>
      <c r="V438" s="123">
        <v>2.3404137470920547</v>
      </c>
      <c r="W438" s="123">
        <v>2.337023997800475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2.937079535225716</v>
      </c>
      <c r="D439" s="99">
        <v>2.9234093926439493</v>
      </c>
      <c r="E439" s="99">
        <v>3.2589983535329381</v>
      </c>
      <c r="F439" s="99">
        <v>3.2481195444444499</v>
      </c>
      <c r="G439" s="99">
        <v>3.1960127123606914</v>
      </c>
      <c r="H439" s="99">
        <v>3.3267369067578243</v>
      </c>
      <c r="I439" s="99">
        <v>3.2739332252000328</v>
      </c>
      <c r="J439" s="99">
        <v>2.7774752515793937</v>
      </c>
      <c r="K439" s="99">
        <v>2.9813220044405444</v>
      </c>
      <c r="L439" s="99">
        <v>2.8638836718687308</v>
      </c>
      <c r="M439" s="99">
        <v>2.8560569839853582</v>
      </c>
      <c r="N439" s="99">
        <v>2.8846833346338503</v>
      </c>
      <c r="O439" s="99">
        <v>2.857404728910939</v>
      </c>
      <c r="P439" s="99">
        <v>3.1135636388332921</v>
      </c>
      <c r="Q439" s="99">
        <v>2.9947309767868715</v>
      </c>
      <c r="R439" s="99">
        <v>3.2021459566901465</v>
      </c>
      <c r="S439" s="99">
        <v>3.1468712012207929</v>
      </c>
      <c r="T439" s="99">
        <v>3.1165223782605285</v>
      </c>
      <c r="U439" s="99">
        <v>3.233305303092282</v>
      </c>
      <c r="V439" s="99">
        <v>3.1053465496436323</v>
      </c>
      <c r="W439" s="99">
        <v>3.2408425063241291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2.4028885186255913</v>
      </c>
      <c r="D440" s="110">
        <v>2.3552918000697378</v>
      </c>
      <c r="E440" s="110">
        <v>2.5535003616246672</v>
      </c>
      <c r="F440" s="110">
        <v>2.5763890470538926</v>
      </c>
      <c r="G440" s="110">
        <v>2.6882262754733763</v>
      </c>
      <c r="H440" s="110">
        <v>2.5998473818763013</v>
      </c>
      <c r="I440" s="110">
        <v>2.5465007208662529</v>
      </c>
      <c r="J440" s="110">
        <v>2.2258012552636615</v>
      </c>
      <c r="K440" s="110">
        <v>2.300989080047771</v>
      </c>
      <c r="L440" s="110">
        <v>2.2921482434300668</v>
      </c>
      <c r="M440" s="110">
        <v>2.1542336691763917</v>
      </c>
      <c r="N440" s="110">
        <v>2.2575270888620618</v>
      </c>
      <c r="O440" s="110">
        <v>2.2676989383740547</v>
      </c>
      <c r="P440" s="110">
        <v>2.2796663478146306</v>
      </c>
      <c r="Q440" s="110">
        <v>2.3796177408193064</v>
      </c>
      <c r="R440" s="110">
        <v>2.3467711917457006</v>
      </c>
      <c r="S440" s="110">
        <v>2.3220832686637114</v>
      </c>
      <c r="T440" s="110">
        <v>2.2854767497060342</v>
      </c>
      <c r="U440" s="110">
        <v>2.2181760557043417</v>
      </c>
      <c r="V440" s="110">
        <v>2.3045773429924163</v>
      </c>
      <c r="W440" s="110">
        <v>2.2846761384832681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97.413749090246128</v>
      </c>
      <c r="D442" s="118">
        <f t="shared" si="232"/>
        <v>114.54330698927052</v>
      </c>
      <c r="E442" s="118">
        <f t="shared" si="232"/>
        <v>76.548892255530987</v>
      </c>
      <c r="F442" s="118">
        <f t="shared" si="232"/>
        <v>73.982205963505649</v>
      </c>
      <c r="G442" s="118">
        <f t="shared" si="232"/>
        <v>94.565403393246086</v>
      </c>
      <c r="H442" s="118">
        <f t="shared" si="232"/>
        <v>86.82147848681258</v>
      </c>
      <c r="I442" s="118">
        <f t="shared" si="232"/>
        <v>77.571195009622642</v>
      </c>
      <c r="J442" s="118">
        <f t="shared" si="232"/>
        <v>80.433496888067396</v>
      </c>
      <c r="K442" s="118">
        <f t="shared" si="232"/>
        <v>79.675758752483162</v>
      </c>
      <c r="L442" s="118">
        <f t="shared" si="232"/>
        <v>89.265483916796839</v>
      </c>
      <c r="M442" s="118">
        <f t="shared" si="232"/>
        <v>71.062908574068587</v>
      </c>
      <c r="N442" s="118">
        <f t="shared" si="232"/>
        <v>74.068943271731257</v>
      </c>
      <c r="O442" s="118">
        <f t="shared" si="232"/>
        <v>79.456817366664666</v>
      </c>
      <c r="P442" s="118">
        <f t="shared" si="232"/>
        <v>65.256200532072995</v>
      </c>
      <c r="Q442" s="118">
        <f t="shared" si="232"/>
        <v>65.732796798562433</v>
      </c>
      <c r="R442" s="118">
        <f t="shared" ref="R442:V442" si="233">R443+R446+R448+R457</f>
        <v>67.14177852351294</v>
      </c>
      <c r="S442" s="118">
        <f t="shared" si="233"/>
        <v>66.051036854330064</v>
      </c>
      <c r="T442" s="118">
        <f t="shared" si="233"/>
        <v>62.479736010702446</v>
      </c>
      <c r="U442" s="118">
        <f t="shared" si="233"/>
        <v>56.733182574516839</v>
      </c>
      <c r="V442" s="118">
        <f t="shared" si="233"/>
        <v>58.57263762061357</v>
      </c>
      <c r="W442" s="118">
        <f t="shared" ref="W442" si="234">W443+W446+W448+W457</f>
        <v>55.722426368089245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85.915627329652338</v>
      </c>
      <c r="D443" s="123">
        <f t="shared" si="235"/>
        <v>103.07561580211231</v>
      </c>
      <c r="E443" s="123">
        <f t="shared" si="235"/>
        <v>64.786360502232256</v>
      </c>
      <c r="F443" s="123">
        <f t="shared" si="235"/>
        <v>61.737562553072543</v>
      </c>
      <c r="G443" s="123">
        <f t="shared" si="235"/>
        <v>81.518014329696811</v>
      </c>
      <c r="H443" s="123">
        <f t="shared" si="235"/>
        <v>72.694018014242729</v>
      </c>
      <c r="I443" s="123">
        <f t="shared" si="235"/>
        <v>63.976057473346067</v>
      </c>
      <c r="J443" s="123">
        <f t="shared" si="235"/>
        <v>67.720054305955784</v>
      </c>
      <c r="K443" s="123">
        <f t="shared" si="235"/>
        <v>66.532954450638812</v>
      </c>
      <c r="L443" s="123">
        <f t="shared" si="235"/>
        <v>76.036632843647268</v>
      </c>
      <c r="M443" s="123">
        <f t="shared" si="235"/>
        <v>58.397299119172466</v>
      </c>
      <c r="N443" s="123">
        <f t="shared" si="235"/>
        <v>60.552189804646851</v>
      </c>
      <c r="O443" s="123">
        <f t="shared" si="235"/>
        <v>65.743663455275538</v>
      </c>
      <c r="P443" s="123">
        <f t="shared" si="235"/>
        <v>51.316645029680707</v>
      </c>
      <c r="Q443" s="123">
        <f t="shared" si="235"/>
        <v>52.044875905149141</v>
      </c>
      <c r="R443" s="123">
        <f t="shared" ref="R443:V443" si="236">SUM(R444:R445)</f>
        <v>53.123476706746153</v>
      </c>
      <c r="S443" s="123">
        <f t="shared" si="236"/>
        <v>52.100708332891358</v>
      </c>
      <c r="T443" s="123">
        <f t="shared" si="236"/>
        <v>48.353690256690079</v>
      </c>
      <c r="U443" s="123">
        <f t="shared" si="236"/>
        <v>42.037646571508226</v>
      </c>
      <c r="V443" s="123">
        <f t="shared" si="236"/>
        <v>43.76043736835306</v>
      </c>
      <c r="W443" s="123">
        <f t="shared" ref="W443" si="237">SUM(W444:W445)</f>
        <v>41.577739283936914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83.906399686877208</v>
      </c>
      <c r="D444" s="99">
        <v>100.72311017858939</v>
      </c>
      <c r="E444" s="99">
        <v>63.332745272891046</v>
      </c>
      <c r="F444" s="99">
        <v>60.353294877629338</v>
      </c>
      <c r="G444" s="99">
        <v>79.719035196314124</v>
      </c>
      <c r="H444" s="99">
        <v>71.125317411645796</v>
      </c>
      <c r="I444" s="99">
        <v>62.614509719853309</v>
      </c>
      <c r="J444" s="99">
        <v>66.277965466808951</v>
      </c>
      <c r="K444" s="99">
        <v>65.132970131699324</v>
      </c>
      <c r="L444" s="99">
        <v>74.458739219776774</v>
      </c>
      <c r="M444" s="99">
        <v>57.201765122960786</v>
      </c>
      <c r="N444" s="99">
        <v>59.323408385292822</v>
      </c>
      <c r="O444" s="99">
        <v>64.421950068344458</v>
      </c>
      <c r="P444" s="99">
        <v>50.293410462014656</v>
      </c>
      <c r="Q444" s="99">
        <v>51.015799509897711</v>
      </c>
      <c r="R444" s="99">
        <v>52.078067718107079</v>
      </c>
      <c r="S444" s="99">
        <v>51.082067855311927</v>
      </c>
      <c r="T444" s="99">
        <v>47.411060582622227</v>
      </c>
      <c r="U444" s="99">
        <v>41.218892934588943</v>
      </c>
      <c r="V444" s="99">
        <v>42.921744820899903</v>
      </c>
      <c r="W444" s="99">
        <v>40.774479038409517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2.0092276427751252</v>
      </c>
      <c r="D445" s="99">
        <v>2.3525056235229211</v>
      </c>
      <c r="E445" s="99">
        <v>1.4536152293412155</v>
      </c>
      <c r="F445" s="99">
        <v>1.3842676754432048</v>
      </c>
      <c r="G445" s="99">
        <v>1.7989791333826819</v>
      </c>
      <c r="H445" s="99">
        <v>1.5687006025969286</v>
      </c>
      <c r="I445" s="99">
        <v>1.36154775349276</v>
      </c>
      <c r="J445" s="99">
        <v>1.4420888391468332</v>
      </c>
      <c r="K445" s="99">
        <v>1.399984318939486</v>
      </c>
      <c r="L445" s="99">
        <v>1.5778936238704919</v>
      </c>
      <c r="M445" s="99">
        <v>1.1955339962116796</v>
      </c>
      <c r="N445" s="99">
        <v>1.2287814193540252</v>
      </c>
      <c r="O445" s="99">
        <v>1.3217133869310742</v>
      </c>
      <c r="P445" s="99">
        <v>1.0232345676660517</v>
      </c>
      <c r="Q445" s="99">
        <v>1.0290763952514277</v>
      </c>
      <c r="R445" s="99">
        <v>1.0454089886390732</v>
      </c>
      <c r="S445" s="99">
        <v>1.0186404775794291</v>
      </c>
      <c r="T445" s="99">
        <v>0.94262967406785014</v>
      </c>
      <c r="U445" s="99">
        <v>0.81875363691928427</v>
      </c>
      <c r="V445" s="99">
        <v>0.83869254745315824</v>
      </c>
      <c r="W445" s="99">
        <v>0.80326024552740038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0.10392094087274428</v>
      </c>
      <c r="D446" s="123">
        <f t="shared" si="238"/>
        <v>3.3683640986254551E-2</v>
      </c>
      <c r="E446" s="123">
        <f t="shared" si="238"/>
        <v>0.11274040467004796</v>
      </c>
      <c r="F446" s="123">
        <f t="shared" si="238"/>
        <v>5.1650516785682964E-2</v>
      </c>
      <c r="G446" s="123">
        <f t="shared" si="238"/>
        <v>0.35980313893747379</v>
      </c>
      <c r="H446" s="123">
        <f t="shared" si="238"/>
        <v>0.9774104111657399</v>
      </c>
      <c r="I446" s="123">
        <f t="shared" si="238"/>
        <v>0.27959305593911959</v>
      </c>
      <c r="J446" s="123">
        <f t="shared" si="238"/>
        <v>0.24087710510818408</v>
      </c>
      <c r="K446" s="123">
        <f t="shared" si="238"/>
        <v>6.6255668940411711E-2</v>
      </c>
      <c r="L446" s="123">
        <f t="shared" si="238"/>
        <v>0.36200502532606965</v>
      </c>
      <c r="M446" s="123">
        <f t="shared" si="238"/>
        <v>5.5360718945339144E-2</v>
      </c>
      <c r="N446" s="123">
        <f t="shared" si="238"/>
        <v>0.3792490773780523</v>
      </c>
      <c r="O446" s="123">
        <f t="shared" si="238"/>
        <v>0.58528256426432246</v>
      </c>
      <c r="P446" s="123">
        <f t="shared" si="238"/>
        <v>0.3494602955459496</v>
      </c>
      <c r="Q446" s="123">
        <f t="shared" si="238"/>
        <v>0.23175378902556013</v>
      </c>
      <c r="R446" s="123">
        <f t="shared" si="238"/>
        <v>0.36708856531809769</v>
      </c>
      <c r="S446" s="123">
        <f t="shared" si="238"/>
        <v>0.34737763566053065</v>
      </c>
      <c r="T446" s="123">
        <f t="shared" si="238"/>
        <v>0.54283751712895534</v>
      </c>
      <c r="U446" s="123">
        <f t="shared" si="238"/>
        <v>1.0981621332941225</v>
      </c>
      <c r="V446" s="123">
        <f t="shared" si="238"/>
        <v>1.8922714373573126</v>
      </c>
      <c r="W446" s="123">
        <f t="shared" si="238"/>
        <v>1.2387177836034005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0.10392094087274428</v>
      </c>
      <c r="D447" s="99">
        <f>RES_hhdet_in_tess!D29</f>
        <v>3.3683640986254551E-2</v>
      </c>
      <c r="E447" s="99">
        <f>RES_hhdet_in_tess!E29</f>
        <v>0.11274040467004796</v>
      </c>
      <c r="F447" s="99">
        <f>RES_hhdet_in_tess!F29</f>
        <v>5.1650516785682964E-2</v>
      </c>
      <c r="G447" s="99">
        <f>RES_hhdet_in_tess!G29</f>
        <v>0.35980313893747379</v>
      </c>
      <c r="H447" s="99">
        <f>RES_hhdet_in_tess!H29</f>
        <v>0.9774104111657399</v>
      </c>
      <c r="I447" s="99">
        <f>RES_hhdet_in_tess!I29</f>
        <v>0.27959305593911959</v>
      </c>
      <c r="J447" s="99">
        <f>RES_hhdet_in_tess!J29</f>
        <v>0.24087710510818408</v>
      </c>
      <c r="K447" s="99">
        <f>RES_hhdet_in_tess!K29</f>
        <v>6.6255668940411711E-2</v>
      </c>
      <c r="L447" s="99">
        <f>RES_hhdet_in_tess!L29</f>
        <v>0.36200502532606965</v>
      </c>
      <c r="M447" s="99">
        <f>RES_hhdet_in_tess!M29</f>
        <v>5.5360718945339144E-2</v>
      </c>
      <c r="N447" s="99">
        <f>RES_hhdet_in_tess!N29</f>
        <v>0.3792490773780523</v>
      </c>
      <c r="O447" s="99">
        <f>RES_hhdet_in_tess!O29</f>
        <v>0.58528256426432246</v>
      </c>
      <c r="P447" s="99">
        <f>RES_hhdet_in_tess!P29</f>
        <v>0.3494602955459496</v>
      </c>
      <c r="Q447" s="99">
        <f>RES_hhdet_in_tess!Q29</f>
        <v>0.23175378902556013</v>
      </c>
      <c r="R447" s="99">
        <f>RES_hhdet_in_tess!R29</f>
        <v>0.36708856531809769</v>
      </c>
      <c r="S447" s="99">
        <f>RES_hhdet_in_tess!S29</f>
        <v>0.34737763566053065</v>
      </c>
      <c r="T447" s="99">
        <f>RES_hhdet_in_tess!T29</f>
        <v>0.54283751712895534</v>
      </c>
      <c r="U447" s="99">
        <f>RES_hhdet_in_tess!U29</f>
        <v>1.0981621332941225</v>
      </c>
      <c r="V447" s="99">
        <f>RES_hhdet_in_tess!V29</f>
        <v>1.8922714373573126</v>
      </c>
      <c r="W447" s="99">
        <f>RES_hhdet_in_tess!W29</f>
        <v>1.2387177836034005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9.5500895731494726</v>
      </c>
      <c r="D448" s="123">
        <v>9.6221817198827519</v>
      </c>
      <c r="E448" s="123">
        <v>9.6792153196226298</v>
      </c>
      <c r="F448" s="123">
        <v>10.202429593464631</v>
      </c>
      <c r="G448" s="123">
        <v>10.613638128028208</v>
      </c>
      <c r="H448" s="123">
        <v>11.131911977716491</v>
      </c>
      <c r="I448" s="123">
        <v>11.33398457161805</v>
      </c>
      <c r="J448" s="123">
        <v>10.741225382486165</v>
      </c>
      <c r="K448" s="123">
        <v>11.277520318304502</v>
      </c>
      <c r="L448" s="123">
        <v>11.075570914463761</v>
      </c>
      <c r="M448" s="123">
        <v>10.914357333161693</v>
      </c>
      <c r="N448" s="123">
        <v>11.357818695888339</v>
      </c>
      <c r="O448" s="123">
        <v>11.332006958686058</v>
      </c>
      <c r="P448" s="123">
        <v>11.760416047214528</v>
      </c>
      <c r="Q448" s="123">
        <v>11.541097006897335</v>
      </c>
      <c r="R448" s="123">
        <v>11.727625149226613</v>
      </c>
      <c r="S448" s="123">
        <v>11.671747617141831</v>
      </c>
      <c r="T448" s="123">
        <v>11.650813222955456</v>
      </c>
      <c r="U448" s="123">
        <v>11.684960011576944</v>
      </c>
      <c r="V448" s="123">
        <v>10.91646247196768</v>
      </c>
      <c r="W448" s="123">
        <v>10.896486312277716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9.5376227904298752</v>
      </c>
      <c r="D449" s="99">
        <v>9.5791824321957186</v>
      </c>
      <c r="E449" s="99">
        <v>9.4597924693316173</v>
      </c>
      <c r="F449" s="99">
        <v>10.182191143875007</v>
      </c>
      <c r="G449" s="99">
        <v>10.547921574143905</v>
      </c>
      <c r="H449" s="99">
        <v>11.287797438408719</v>
      </c>
      <c r="I449" s="99">
        <v>11.332159602516942</v>
      </c>
      <c r="J449" s="99">
        <v>10.589346754062552</v>
      </c>
      <c r="K449" s="99">
        <v>11.456865134606419</v>
      </c>
      <c r="L449" s="99">
        <v>11.29415811729181</v>
      </c>
      <c r="M449" s="99">
        <v>11.184078611187951</v>
      </c>
      <c r="N449" s="99">
        <v>11.25875623350932</v>
      </c>
      <c r="O449" s="99">
        <v>11.197629242676971</v>
      </c>
      <c r="P449" s="99">
        <v>12.134152577375527</v>
      </c>
      <c r="Q449" s="99">
        <v>11.113447685375613</v>
      </c>
      <c r="R449" s="99">
        <v>12.176394805402115</v>
      </c>
      <c r="S449" s="99">
        <v>11.749650527964299</v>
      </c>
      <c r="T449" s="99">
        <v>11.309904986093622</v>
      </c>
      <c r="U449" s="99">
        <v>11.648709633532194</v>
      </c>
      <c r="V449" s="99">
        <v>10.838532178705155</v>
      </c>
      <c r="W449" s="99">
        <v>11.068091950252123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11.475234636776333</v>
      </c>
      <c r="L450" s="99">
        <v>0</v>
      </c>
      <c r="M450" s="99">
        <v>11.197623647292865</v>
      </c>
      <c r="N450" s="99">
        <v>0</v>
      </c>
      <c r="O450" s="99">
        <v>0</v>
      </c>
      <c r="P450" s="99">
        <v>12.147820733195044</v>
      </c>
      <c r="Q450" s="99">
        <v>0</v>
      </c>
      <c r="R450" s="99">
        <v>12.191355882853767</v>
      </c>
      <c r="S450" s="99">
        <v>11.765297315817365</v>
      </c>
      <c r="T450" s="99">
        <v>11.327200000375825</v>
      </c>
      <c r="U450" s="99">
        <v>11.658736122112908</v>
      </c>
      <c r="V450" s="99">
        <v>10.839394044694789</v>
      </c>
      <c r="W450" s="99">
        <v>11.092189123267294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4.7522290570562777</v>
      </c>
      <c r="L451" s="102">
        <v>0</v>
      </c>
      <c r="M451" s="102">
        <v>4.5444025504883934</v>
      </c>
      <c r="N451" s="102">
        <v>0</v>
      </c>
      <c r="O451" s="102">
        <v>0</v>
      </c>
      <c r="P451" s="102">
        <v>4.0458886467514166</v>
      </c>
      <c r="Q451" s="102">
        <v>0</v>
      </c>
      <c r="R451" s="102">
        <v>5.2633054976464395</v>
      </c>
      <c r="S451" s="102">
        <v>5.3375979976471637</v>
      </c>
      <c r="T451" s="102">
        <v>4.8423089960258192</v>
      </c>
      <c r="U451" s="102">
        <v>5.0682338856240339</v>
      </c>
      <c r="V451" s="102">
        <v>4.1151017046293488</v>
      </c>
      <c r="W451" s="102">
        <v>4.50642085499579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6.7230055797200592</v>
      </c>
      <c r="L452" s="105">
        <v>0</v>
      </c>
      <c r="M452" s="105">
        <v>6.6532210968044705</v>
      </c>
      <c r="N452" s="105">
        <v>0</v>
      </c>
      <c r="O452" s="105">
        <v>0</v>
      </c>
      <c r="P452" s="105">
        <v>8.1019320864436271</v>
      </c>
      <c r="Q452" s="105">
        <v>0</v>
      </c>
      <c r="R452" s="105">
        <v>6.9280503852073281</v>
      </c>
      <c r="S452" s="105">
        <v>6.4276993181702</v>
      </c>
      <c r="T452" s="105">
        <v>6.4848910043500068</v>
      </c>
      <c r="U452" s="105">
        <v>6.5905022364888728</v>
      </c>
      <c r="V452" s="105">
        <v>6.7242923400654382</v>
      </c>
      <c r="W452" s="105">
        <v>6.5857682682715053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9.5512077641701314</v>
      </c>
      <c r="D453" s="102">
        <v>9.6267729234068149</v>
      </c>
      <c r="E453" s="102">
        <v>9.7383192248361734</v>
      </c>
      <c r="F453" s="102">
        <v>10.211862441439328</v>
      </c>
      <c r="G453" s="102">
        <v>10.63085093321393</v>
      </c>
      <c r="H453" s="102">
        <v>11.111896709031557</v>
      </c>
      <c r="I453" s="102">
        <v>11.33348664983775</v>
      </c>
      <c r="J453" s="102">
        <v>10.749496430891462</v>
      </c>
      <c r="K453" s="102">
        <v>11.254319501468451</v>
      </c>
      <c r="L453" s="102">
        <v>11.04695773224579</v>
      </c>
      <c r="M453" s="102">
        <v>10.862695231855698</v>
      </c>
      <c r="N453" s="102">
        <v>11.373691612668233</v>
      </c>
      <c r="O453" s="102">
        <v>11.348845237627661</v>
      </c>
      <c r="P453" s="102">
        <v>11.713508097170321</v>
      </c>
      <c r="Q453" s="102">
        <v>11.577862256924499</v>
      </c>
      <c r="R453" s="102">
        <v>11.679402524878626</v>
      </c>
      <c r="S453" s="102">
        <v>11.659178700403675</v>
      </c>
      <c r="T453" s="102">
        <v>11.690581606722089</v>
      </c>
      <c r="U453" s="102">
        <v>11.689463184075882</v>
      </c>
      <c r="V453" s="102">
        <v>10.926543882548316</v>
      </c>
      <c r="W453" s="102">
        <v>10.882422771067871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9.5529195313065056</v>
      </c>
      <c r="D454" s="105">
        <v>9.6287275476818746</v>
      </c>
      <c r="E454" s="105">
        <v>9.7421164126013853</v>
      </c>
      <c r="F454" s="105">
        <v>10.214231610817995</v>
      </c>
      <c r="G454" s="105">
        <v>10.631032054312085</v>
      </c>
      <c r="H454" s="105">
        <v>11.111566723247272</v>
      </c>
      <c r="I454" s="105">
        <v>11.339429845670391</v>
      </c>
      <c r="J454" s="105">
        <v>10.760978786726291</v>
      </c>
      <c r="K454" s="105">
        <v>11.271452645280666</v>
      </c>
      <c r="L454" s="105">
        <v>11.060090303823985</v>
      </c>
      <c r="M454" s="105">
        <v>10.871709540703188</v>
      </c>
      <c r="N454" s="105">
        <v>11.375770094368361</v>
      </c>
      <c r="O454" s="105">
        <v>11.348964564296413</v>
      </c>
      <c r="P454" s="105">
        <v>11.719694810285377</v>
      </c>
      <c r="Q454" s="105">
        <v>11.594418366942323</v>
      </c>
      <c r="R454" s="105">
        <v>11.696087393494965</v>
      </c>
      <c r="S454" s="105">
        <v>11.677839938426713</v>
      </c>
      <c r="T454" s="105">
        <v>11.702536481379781</v>
      </c>
      <c r="U454" s="105">
        <v>11.690315063183951</v>
      </c>
      <c r="V454" s="105">
        <v>10.917475769205817</v>
      </c>
      <c r="W454" s="105">
        <v>10.875094183744258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4.0439567347152652</v>
      </c>
      <c r="D455" s="99">
        <v>4.1691115712657298</v>
      </c>
      <c r="E455" s="99">
        <v>4.2907850078028877</v>
      </c>
      <c r="F455" s="99">
        <v>4.2283442082108991</v>
      </c>
      <c r="G455" s="99">
        <v>4.4932873361659169</v>
      </c>
      <c r="H455" s="99">
        <v>4.765005405299835</v>
      </c>
      <c r="I455" s="99">
        <v>5.1326459144856136</v>
      </c>
      <c r="J455" s="99">
        <v>4.3471725628211955</v>
      </c>
      <c r="K455" s="99">
        <v>4.6737062192286594</v>
      </c>
      <c r="L455" s="99">
        <v>4.6104615764996568</v>
      </c>
      <c r="M455" s="99">
        <v>4.4129319235712137</v>
      </c>
      <c r="N455" s="99">
        <v>4.7169477142634975</v>
      </c>
      <c r="O455" s="99">
        <v>3.9859975929708016</v>
      </c>
      <c r="P455" s="99">
        <v>3.9060701664569986</v>
      </c>
      <c r="Q455" s="99">
        <v>4.1662034388942786</v>
      </c>
      <c r="R455" s="99">
        <v>5.0513917659456391</v>
      </c>
      <c r="S455" s="99">
        <v>5.3028443053256442</v>
      </c>
      <c r="T455" s="99">
        <v>5.0121409564793229</v>
      </c>
      <c r="U455" s="99">
        <v>5.0868696809154725</v>
      </c>
      <c r="V455" s="99">
        <v>4.1513295542541639</v>
      </c>
      <c r="W455" s="99">
        <v>4.4246554766246549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5.5089627965912396</v>
      </c>
      <c r="D456" s="99">
        <v>5.4596159764161438</v>
      </c>
      <c r="E456" s="99">
        <v>5.4513314047984984</v>
      </c>
      <c r="F456" s="99">
        <v>5.9858874026070934</v>
      </c>
      <c r="G456" s="99">
        <v>6.1377447181461662</v>
      </c>
      <c r="H456" s="99">
        <v>6.3465613179474358</v>
      </c>
      <c r="I456" s="99">
        <v>6.2067839311847779</v>
      </c>
      <c r="J456" s="99">
        <v>6.4138062239050955</v>
      </c>
      <c r="K456" s="99">
        <v>6.5977464260520051</v>
      </c>
      <c r="L456" s="99">
        <v>6.4496287273243302</v>
      </c>
      <c r="M456" s="99">
        <v>6.4587776171319762</v>
      </c>
      <c r="N456" s="99">
        <v>6.6588223801048638</v>
      </c>
      <c r="O456" s="99">
        <v>7.3629669713256121</v>
      </c>
      <c r="P456" s="99">
        <v>7.8136246438283798</v>
      </c>
      <c r="Q456" s="99">
        <v>7.4282149280480443</v>
      </c>
      <c r="R456" s="99">
        <v>6.6446956275493267</v>
      </c>
      <c r="S456" s="99">
        <v>6.3749956331010669</v>
      </c>
      <c r="T456" s="99">
        <v>6.6903955249004596</v>
      </c>
      <c r="U456" s="99">
        <v>6.6034453822684807</v>
      </c>
      <c r="V456" s="99">
        <v>6.7661462149516529</v>
      </c>
      <c r="W456" s="99">
        <v>6.4504387071196039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1.8441112465715752</v>
      </c>
      <c r="D457" s="123">
        <v>1.8118258262892013</v>
      </c>
      <c r="E457" s="123">
        <v>1.9705760290060497</v>
      </c>
      <c r="F457" s="123">
        <v>1.9905633001827845</v>
      </c>
      <c r="G457" s="123">
        <v>2.0739477965835813</v>
      </c>
      <c r="H457" s="123">
        <v>2.0181380836876222</v>
      </c>
      <c r="I457" s="123">
        <v>1.9815599087194014</v>
      </c>
      <c r="J457" s="123">
        <v>1.7313400945172595</v>
      </c>
      <c r="K457" s="123">
        <v>1.7990283145994441</v>
      </c>
      <c r="L457" s="123">
        <v>1.7912751333597481</v>
      </c>
      <c r="M457" s="123">
        <v>1.6958914027890808</v>
      </c>
      <c r="N457" s="123">
        <v>1.7796856938180146</v>
      </c>
      <c r="O457" s="123">
        <v>1.7958643884387568</v>
      </c>
      <c r="P457" s="123">
        <v>1.8296791596318127</v>
      </c>
      <c r="Q457" s="123">
        <v>1.9150700974903996</v>
      </c>
      <c r="R457" s="123">
        <v>1.9235881022220698</v>
      </c>
      <c r="S457" s="123">
        <v>1.9312032686363563</v>
      </c>
      <c r="T457" s="123">
        <v>1.9323950139279544</v>
      </c>
      <c r="U457" s="123">
        <v>1.9124138581375463</v>
      </c>
      <c r="V457" s="123">
        <v>2.0034663429355164</v>
      </c>
      <c r="W457" s="123">
        <v>2.009482988271218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1.8037166399665174</v>
      </c>
      <c r="D458" s="99">
        <v>1.7957873515394658</v>
      </c>
      <c r="E458" s="99">
        <v>2.0024443693516445</v>
      </c>
      <c r="F458" s="99">
        <v>1.996269293841163</v>
      </c>
      <c r="G458" s="99">
        <v>1.964739303251307</v>
      </c>
      <c r="H458" s="99">
        <v>2.0456101384762637</v>
      </c>
      <c r="I458" s="99">
        <v>2.0136341238314786</v>
      </c>
      <c r="J458" s="99">
        <v>1.7086943328212238</v>
      </c>
      <c r="K458" s="99">
        <v>1.8345203736104521</v>
      </c>
      <c r="L458" s="99">
        <v>1.7626425641748358</v>
      </c>
      <c r="M458" s="99">
        <v>1.7580328410807016</v>
      </c>
      <c r="N458" s="99">
        <v>1.7756536605680335</v>
      </c>
      <c r="O458" s="99">
        <v>1.7588624393183618</v>
      </c>
      <c r="P458" s="99">
        <v>1.9165398871788475</v>
      </c>
      <c r="Q458" s="99">
        <v>1.8433929844237305</v>
      </c>
      <c r="R458" s="99">
        <v>1.9725353299283315</v>
      </c>
      <c r="S458" s="99">
        <v>1.9408465334524878</v>
      </c>
      <c r="T458" s="99">
        <v>1.9248563353600583</v>
      </c>
      <c r="U458" s="99">
        <v>1.9999157638430256</v>
      </c>
      <c r="V458" s="99">
        <v>1.923389392755912</v>
      </c>
      <c r="W458" s="99">
        <v>2.0098453497394626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1.8460783678445283</v>
      </c>
      <c r="D459" s="110">
        <v>1.812734255523073</v>
      </c>
      <c r="E459" s="110">
        <v>1.9689078306847101</v>
      </c>
      <c r="F459" s="110">
        <v>1.9902304018833703</v>
      </c>
      <c r="G459" s="110">
        <v>2.0805820839295786</v>
      </c>
      <c r="H459" s="110">
        <v>2.0161173858969295</v>
      </c>
      <c r="I459" s="110">
        <v>1.9787359083909934</v>
      </c>
      <c r="J459" s="110">
        <v>1.7332284707368637</v>
      </c>
      <c r="K459" s="110">
        <v>1.795880191667977</v>
      </c>
      <c r="L459" s="110">
        <v>1.7933763492979751</v>
      </c>
      <c r="M459" s="110">
        <v>1.691093397492816</v>
      </c>
      <c r="N459" s="110">
        <v>1.7799880275995399</v>
      </c>
      <c r="O459" s="110">
        <v>1.7986481569145258</v>
      </c>
      <c r="P459" s="110">
        <v>1.8221070593259521</v>
      </c>
      <c r="Q459" s="110">
        <v>1.9207875325793753</v>
      </c>
      <c r="R459" s="110">
        <v>1.9194832959521297</v>
      </c>
      <c r="S459" s="110">
        <v>1.9304225545432965</v>
      </c>
      <c r="T459" s="110">
        <v>1.9329347979516267</v>
      </c>
      <c r="U459" s="110">
        <v>1.9065487845948228</v>
      </c>
      <c r="V459" s="110">
        <v>2.0072178750127532</v>
      </c>
      <c r="W459" s="110">
        <v>2.009462000819664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35.441664802234072</v>
      </c>
      <c r="D461" s="118">
        <f t="shared" si="239"/>
        <v>42.054815587113978</v>
      </c>
      <c r="E461" s="118">
        <f t="shared" si="239"/>
        <v>26.702461634023411</v>
      </c>
      <c r="F461" s="118">
        <f t="shared" si="239"/>
        <v>25.674989691892307</v>
      </c>
      <c r="G461" s="118">
        <f t="shared" si="239"/>
        <v>32.744352318850432</v>
      </c>
      <c r="H461" s="118">
        <f t="shared" si="239"/>
        <v>28.650738917522357</v>
      </c>
      <c r="I461" s="118">
        <f t="shared" si="239"/>
        <v>24.782695025896025</v>
      </c>
      <c r="J461" s="118">
        <f t="shared" si="239"/>
        <v>25.859895459512554</v>
      </c>
      <c r="K461" s="118">
        <f t="shared" si="239"/>
        <v>25.268437069595763</v>
      </c>
      <c r="L461" s="118">
        <f t="shared" si="239"/>
        <v>28.479941609820401</v>
      </c>
      <c r="M461" s="118">
        <f t="shared" si="239"/>
        <v>21.71676593368608</v>
      </c>
      <c r="N461" s="118">
        <f t="shared" si="239"/>
        <v>21.742426415764758</v>
      </c>
      <c r="O461" s="118">
        <f t="shared" si="239"/>
        <v>22.518697029993504</v>
      </c>
      <c r="P461" s="118">
        <f t="shared" si="239"/>
        <v>16.948690552330287</v>
      </c>
      <c r="Q461" s="118">
        <f t="shared" si="239"/>
        <v>16.47019695264823</v>
      </c>
      <c r="R461" s="118">
        <f t="shared" ref="R461:V461" si="240">R462+R465+R467+R476</f>
        <v>16.571881022454242</v>
      </c>
      <c r="S461" s="118">
        <f t="shared" si="240"/>
        <v>16.073425728923588</v>
      </c>
      <c r="T461" s="118">
        <f t="shared" si="240"/>
        <v>14.835427790031074</v>
      </c>
      <c r="U461" s="118">
        <f t="shared" si="240"/>
        <v>12.88574993177002</v>
      </c>
      <c r="V461" s="118">
        <f t="shared" si="240"/>
        <v>13.247585220372285</v>
      </c>
      <c r="W461" s="118">
        <f t="shared" ref="W461" si="241">W462+W465+W467+W476</f>
        <v>12.507630976853077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35.0964114561042</v>
      </c>
      <c r="D462" s="123">
        <f t="shared" si="242"/>
        <v>41.665659502240196</v>
      </c>
      <c r="E462" s="123">
        <f t="shared" si="242"/>
        <v>25.902867485929789</v>
      </c>
      <c r="F462" s="123">
        <f t="shared" si="242"/>
        <v>24.410150927218996</v>
      </c>
      <c r="G462" s="123">
        <f t="shared" si="242"/>
        <v>31.878543363216711</v>
      </c>
      <c r="H462" s="123">
        <f t="shared" si="242"/>
        <v>28.11720410293071</v>
      </c>
      <c r="I462" s="123">
        <f t="shared" si="242"/>
        <v>24.465127408322051</v>
      </c>
      <c r="J462" s="123">
        <f t="shared" si="242"/>
        <v>25.58202889592129</v>
      </c>
      <c r="K462" s="123">
        <f t="shared" si="242"/>
        <v>24.815284913493755</v>
      </c>
      <c r="L462" s="123">
        <f t="shared" si="242"/>
        <v>27.979393031628902</v>
      </c>
      <c r="M462" s="123">
        <f t="shared" si="242"/>
        <v>21.033955950328664</v>
      </c>
      <c r="N462" s="123">
        <f t="shared" si="242"/>
        <v>21.147501061996653</v>
      </c>
      <c r="O462" s="123">
        <f t="shared" si="242"/>
        <v>22.050632975772213</v>
      </c>
      <c r="P462" s="123">
        <f t="shared" si="242"/>
        <v>16.463479380317942</v>
      </c>
      <c r="Q462" s="123">
        <f t="shared" si="242"/>
        <v>16.117966735924472</v>
      </c>
      <c r="R462" s="123">
        <f t="shared" ref="R462:V462" si="243">SUM(R463:R464)</f>
        <v>16.178229234218122</v>
      </c>
      <c r="S462" s="123">
        <f t="shared" si="243"/>
        <v>15.681753278481883</v>
      </c>
      <c r="T462" s="123">
        <f t="shared" si="243"/>
        <v>14.430492329060106</v>
      </c>
      <c r="U462" s="123">
        <f t="shared" si="243"/>
        <v>12.46271371134708</v>
      </c>
      <c r="V462" s="123">
        <f t="shared" si="243"/>
        <v>12.902696308344257</v>
      </c>
      <c r="W462" s="123">
        <f t="shared" ref="W462" si="244">SUM(W463:W464)</f>
        <v>12.210523062742796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35.0964114561042</v>
      </c>
      <c r="D463" s="99">
        <v>41.665659502240196</v>
      </c>
      <c r="E463" s="99">
        <v>25.902867485929789</v>
      </c>
      <c r="F463" s="99">
        <v>24.410150927218996</v>
      </c>
      <c r="G463" s="99">
        <v>31.878543363216711</v>
      </c>
      <c r="H463" s="99">
        <v>28.11720410293071</v>
      </c>
      <c r="I463" s="99">
        <v>24.465127408322051</v>
      </c>
      <c r="J463" s="99">
        <v>25.58202889592129</v>
      </c>
      <c r="K463" s="99">
        <v>24.815284913493755</v>
      </c>
      <c r="L463" s="99">
        <v>27.979393031628902</v>
      </c>
      <c r="M463" s="99">
        <v>21.033955950328664</v>
      </c>
      <c r="N463" s="99">
        <v>21.147501061996653</v>
      </c>
      <c r="O463" s="99">
        <v>22.050632975772213</v>
      </c>
      <c r="P463" s="99">
        <v>16.463479380317942</v>
      </c>
      <c r="Q463" s="99">
        <v>16.117966735924472</v>
      </c>
      <c r="R463" s="99">
        <v>16.178229234218122</v>
      </c>
      <c r="S463" s="99">
        <v>15.681753278481883</v>
      </c>
      <c r="T463" s="99">
        <v>14.430492329060106</v>
      </c>
      <c r="U463" s="99">
        <v>12.46271371134708</v>
      </c>
      <c r="V463" s="99">
        <v>12.902696308344257</v>
      </c>
      <c r="W463" s="99">
        <v>12.210523062742796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0.31427166097809728</v>
      </c>
      <c r="D467" s="123">
        <v>0.35355836093412152</v>
      </c>
      <c r="E467" s="123">
        <v>0.76276892011134378</v>
      </c>
      <c r="F467" s="123">
        <v>1.224164643168657</v>
      </c>
      <c r="G467" s="123">
        <v>0.82423075771500365</v>
      </c>
      <c r="H467" s="123">
        <v>0.48175787515550977</v>
      </c>
      <c r="I467" s="123">
        <v>0.25738609087220887</v>
      </c>
      <c r="J467" s="123">
        <v>0.22930420423886116</v>
      </c>
      <c r="K467" s="123">
        <v>0.39797576826104397</v>
      </c>
      <c r="L467" s="123">
        <v>0.45607092448354547</v>
      </c>
      <c r="M467" s="123">
        <v>0.63630737074249155</v>
      </c>
      <c r="N467" s="123">
        <v>0.54921748230805612</v>
      </c>
      <c r="O467" s="123">
        <v>0.42264798575145135</v>
      </c>
      <c r="P467" s="123">
        <v>0.42849812645758495</v>
      </c>
      <c r="Q467" s="123">
        <v>0.3019750696315695</v>
      </c>
      <c r="R467" s="123">
        <v>0.33737055443437225</v>
      </c>
      <c r="S467" s="123">
        <v>0.33813356534913203</v>
      </c>
      <c r="T467" s="123">
        <v>0.3576319454745987</v>
      </c>
      <c r="U467" s="123">
        <v>0.37689822425270481</v>
      </c>
      <c r="V467" s="123">
        <v>0.31332004509316563</v>
      </c>
      <c r="W467" s="123">
        <v>0.25680325529151138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3.6376944758214762</v>
      </c>
      <c r="D468" s="99">
        <v>3.6433347288639948</v>
      </c>
      <c r="E468" s="99">
        <v>3.5862441969751084</v>
      </c>
      <c r="F468" s="99">
        <v>3.847374592815779</v>
      </c>
      <c r="G468" s="99">
        <v>3.9707873665594433</v>
      </c>
      <c r="H468" s="99">
        <v>4.232022926717371</v>
      </c>
      <c r="I468" s="99">
        <v>4.2294795473054849</v>
      </c>
      <c r="J468" s="99">
        <v>3.9312669242188258</v>
      </c>
      <c r="K468" s="99">
        <v>4.2261631370630663</v>
      </c>
      <c r="L468" s="99">
        <v>4.1347917699045409</v>
      </c>
      <c r="M468" s="99">
        <v>4.0306936209364608</v>
      </c>
      <c r="N468" s="99">
        <v>3.9548674410949975</v>
      </c>
      <c r="O468" s="99">
        <v>3.7920916499366331</v>
      </c>
      <c r="P468" s="99">
        <v>3.9369200474427464</v>
      </c>
      <c r="Q468" s="99">
        <v>3.4734956195962909</v>
      </c>
      <c r="R468" s="99">
        <v>3.7137868212887963</v>
      </c>
      <c r="S468" s="99">
        <v>3.5021089005192692</v>
      </c>
      <c r="T468" s="99">
        <v>3.3029891739141117</v>
      </c>
      <c r="U468" s="99">
        <v>3.3456546246427661</v>
      </c>
      <c r="V468" s="99">
        <v>3.0760667843828187</v>
      </c>
      <c r="W468" s="99">
        <v>3.1238024797839787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1.7529834753092037</v>
      </c>
      <c r="L469" s="99">
        <v>0</v>
      </c>
      <c r="M469" s="99">
        <v>1.6377830492802075</v>
      </c>
      <c r="N469" s="99">
        <v>0</v>
      </c>
      <c r="O469" s="99">
        <v>0</v>
      </c>
      <c r="P469" s="99">
        <v>1.3126866521206848</v>
      </c>
      <c r="Q469" s="99">
        <v>0</v>
      </c>
      <c r="R469" s="99">
        <v>1.6053023005548568</v>
      </c>
      <c r="S469" s="99">
        <v>1.5909281225398808</v>
      </c>
      <c r="T469" s="99">
        <v>1.4141669810918949</v>
      </c>
      <c r="U469" s="99">
        <v>1.455659954764239</v>
      </c>
      <c r="V469" s="99">
        <v>1.1679005477178652</v>
      </c>
      <c r="W469" s="99">
        <v>1.2718695060593002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1.7529834753092037</v>
      </c>
      <c r="L470" s="102">
        <v>0</v>
      </c>
      <c r="M470" s="102">
        <v>1.6377830492802075</v>
      </c>
      <c r="N470" s="102">
        <v>0</v>
      </c>
      <c r="O470" s="102">
        <v>0</v>
      </c>
      <c r="P470" s="102">
        <v>1.3126866521206848</v>
      </c>
      <c r="Q470" s="102">
        <v>0</v>
      </c>
      <c r="R470" s="102">
        <v>1.6053023005548568</v>
      </c>
      <c r="S470" s="102">
        <v>1.5909281225398808</v>
      </c>
      <c r="T470" s="102">
        <v>1.4141669810918949</v>
      </c>
      <c r="U470" s="102">
        <v>1.455659954764239</v>
      </c>
      <c r="V470" s="102">
        <v>1.1679005477178652</v>
      </c>
      <c r="W470" s="102">
        <v>1.2718695060593002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3.0981685151771677E-2</v>
      </c>
      <c r="D476" s="123">
        <v>3.5597723939661728E-2</v>
      </c>
      <c r="E476" s="123">
        <v>3.6825227982277407E-2</v>
      </c>
      <c r="F476" s="123">
        <v>4.0674121504653854E-2</v>
      </c>
      <c r="G476" s="123">
        <v>4.15781979187154E-2</v>
      </c>
      <c r="H476" s="123">
        <v>5.1776939436137197E-2</v>
      </c>
      <c r="I476" s="123">
        <v>6.0181526701764521E-2</v>
      </c>
      <c r="J476" s="123">
        <v>4.8562359352401205E-2</v>
      </c>
      <c r="K476" s="123">
        <v>5.5176387840960642E-2</v>
      </c>
      <c r="L476" s="123">
        <v>4.4477653707955866E-2</v>
      </c>
      <c r="M476" s="123">
        <v>4.6502612614921307E-2</v>
      </c>
      <c r="N476" s="123">
        <v>4.5707871460048698E-2</v>
      </c>
      <c r="O476" s="123">
        <v>4.541606846984101E-2</v>
      </c>
      <c r="P476" s="123">
        <v>5.6713045554762177E-2</v>
      </c>
      <c r="Q476" s="123">
        <v>5.0255147092185842E-2</v>
      </c>
      <c r="R476" s="123">
        <v>5.6281233801746627E-2</v>
      </c>
      <c r="S476" s="123">
        <v>5.3538885092570099E-2</v>
      </c>
      <c r="T476" s="123">
        <v>4.7303515496369256E-2</v>
      </c>
      <c r="U476" s="123">
        <v>4.6137996170236326E-2</v>
      </c>
      <c r="V476" s="123">
        <v>3.1568866934861932E-2</v>
      </c>
      <c r="W476" s="123">
        <v>4.0304658818769649E-2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0.66718698722187364</v>
      </c>
      <c r="D477" s="99">
        <v>0.66408167763299986</v>
      </c>
      <c r="E477" s="99">
        <v>0.74031406598854244</v>
      </c>
      <c r="F477" s="99">
        <v>0.73784283571600151</v>
      </c>
      <c r="G477" s="99">
        <v>0.72600624773985489</v>
      </c>
      <c r="H477" s="99">
        <v>0.75570155573910747</v>
      </c>
      <c r="I477" s="99">
        <v>0.74370667143643954</v>
      </c>
      <c r="J477" s="99">
        <v>0.63093127814877503</v>
      </c>
      <c r="K477" s="99">
        <v>0.67723710652871405</v>
      </c>
      <c r="L477" s="99">
        <v>0.65055981490170101</v>
      </c>
      <c r="M477" s="99">
        <v>0.64878190448211426</v>
      </c>
      <c r="N477" s="99">
        <v>0.65528466629542548</v>
      </c>
      <c r="O477" s="99">
        <v>0.64908805821940918</v>
      </c>
      <c r="P477" s="99">
        <v>0.70727711619737066</v>
      </c>
      <c r="Q477" s="99">
        <v>0.68028308868690601</v>
      </c>
      <c r="R477" s="99">
        <v>0.72739947552173367</v>
      </c>
      <c r="S477" s="99">
        <v>0.71484326206931559</v>
      </c>
      <c r="T477" s="99">
        <v>0.7079492234456618</v>
      </c>
      <c r="U477" s="99">
        <v>0.73447763265044286</v>
      </c>
      <c r="V477" s="99">
        <v>0.7054105222170477</v>
      </c>
      <c r="W477" s="99">
        <v>0.73618978373658939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1873176</v>
      </c>
      <c r="C5" s="120">
        <v>1804673</v>
      </c>
      <c r="D5" s="120">
        <v>1793380</v>
      </c>
      <c r="E5" s="120">
        <v>1858072</v>
      </c>
      <c r="F5" s="120">
        <v>1949833</v>
      </c>
      <c r="G5" s="120">
        <v>1975794</v>
      </c>
      <c r="H5" s="120">
        <v>1926019</v>
      </c>
      <c r="I5" s="120">
        <v>1842138</v>
      </c>
      <c r="J5" s="120">
        <v>1813251</v>
      </c>
      <c r="K5" s="120">
        <v>1747195</v>
      </c>
      <c r="L5" s="120">
        <v>1713120</v>
      </c>
      <c r="M5" s="120">
        <v>1708712</v>
      </c>
      <c r="N5" s="120">
        <v>1693164</v>
      </c>
      <c r="O5" s="120">
        <v>1714637</v>
      </c>
      <c r="P5" s="120">
        <v>1746281</v>
      </c>
      <c r="Q5" s="120">
        <v>1740435</v>
      </c>
      <c r="R5" s="120">
        <v>1734406</v>
      </c>
      <c r="S5" s="120">
        <v>1716691</v>
      </c>
      <c r="T5" s="120">
        <v>1712674</v>
      </c>
      <c r="U5" s="120">
        <v>1707554</v>
      </c>
      <c r="V5" s="120">
        <v>1700286</v>
      </c>
      <c r="W5" s="120">
        <v>1672843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1873176</v>
      </c>
      <c r="C7" s="52">
        <v>1804673</v>
      </c>
      <c r="D7" s="52">
        <v>1793380</v>
      </c>
      <c r="E7" s="52">
        <v>1858072</v>
      </c>
      <c r="F7" s="52">
        <v>1949833</v>
      </c>
      <c r="G7" s="52">
        <v>1975794</v>
      </c>
      <c r="H7" s="52">
        <v>1926019</v>
      </c>
      <c r="I7" s="52">
        <v>1842138</v>
      </c>
      <c r="J7" s="52">
        <v>1813251</v>
      </c>
      <c r="K7" s="52">
        <v>1747195</v>
      </c>
      <c r="L7" s="52">
        <v>1713120</v>
      </c>
      <c r="M7" s="52">
        <v>1708712</v>
      </c>
      <c r="N7" s="52">
        <v>1693164</v>
      </c>
      <c r="O7" s="52">
        <v>1714637</v>
      </c>
      <c r="P7" s="52">
        <v>1746281</v>
      </c>
      <c r="Q7" s="52">
        <v>1740435</v>
      </c>
      <c r="R7" s="52">
        <v>1734406</v>
      </c>
      <c r="S7" s="52">
        <v>1716691</v>
      </c>
      <c r="T7" s="52">
        <v>1712674</v>
      </c>
      <c r="U7" s="52">
        <v>1707554</v>
      </c>
      <c r="V7" s="52">
        <v>1700286</v>
      </c>
      <c r="W7" s="52">
        <v>1672843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13572</v>
      </c>
      <c r="C9" s="52">
        <v>14591</v>
      </c>
      <c r="D9" s="52">
        <v>14893</v>
      </c>
      <c r="E9" s="52">
        <v>15192</v>
      </c>
      <c r="F9" s="52">
        <v>16640</v>
      </c>
      <c r="G9" s="52">
        <v>21563</v>
      </c>
      <c r="H9" s="52">
        <v>25583</v>
      </c>
      <c r="I9" s="52">
        <v>27481</v>
      </c>
      <c r="J9" s="52">
        <v>28705</v>
      </c>
      <c r="K9" s="52">
        <v>28397</v>
      </c>
      <c r="L9" s="52">
        <v>29298</v>
      </c>
      <c r="M9" s="52">
        <v>28572</v>
      </c>
      <c r="N9" s="52">
        <v>30392</v>
      </c>
      <c r="O9" s="52">
        <v>34765</v>
      </c>
      <c r="P9" s="52">
        <v>39710</v>
      </c>
      <c r="Q9" s="52">
        <v>42412</v>
      </c>
      <c r="R9" s="52">
        <v>45203</v>
      </c>
      <c r="S9" s="52">
        <v>46902</v>
      </c>
      <c r="T9" s="52">
        <v>50865</v>
      </c>
      <c r="U9" s="52">
        <v>62993</v>
      </c>
      <c r="V9" s="52">
        <v>79208</v>
      </c>
      <c r="W9" s="52">
        <v>91167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458457</v>
      </c>
      <c r="C11" s="52">
        <v>455102</v>
      </c>
      <c r="D11" s="52">
        <v>477944</v>
      </c>
      <c r="E11" s="52">
        <v>522574</v>
      </c>
      <c r="F11" s="52">
        <v>576388</v>
      </c>
      <c r="G11" s="52">
        <v>612726</v>
      </c>
      <c r="H11" s="52">
        <v>628776</v>
      </c>
      <c r="I11" s="52">
        <v>634149</v>
      </c>
      <c r="J11" s="52">
        <v>658410</v>
      </c>
      <c r="K11" s="52">
        <v>668355</v>
      </c>
      <c r="L11" s="52">
        <v>685015</v>
      </c>
      <c r="M11" s="52">
        <v>705505</v>
      </c>
      <c r="N11" s="52">
        <v>703795</v>
      </c>
      <c r="O11" s="52">
        <v>711554</v>
      </c>
      <c r="P11" s="52">
        <v>719179</v>
      </c>
      <c r="Q11" s="52">
        <v>710403</v>
      </c>
      <c r="R11" s="52">
        <v>692934</v>
      </c>
      <c r="S11" s="52">
        <v>665770</v>
      </c>
      <c r="T11" s="52">
        <v>646692</v>
      </c>
      <c r="U11" s="52">
        <v>642283</v>
      </c>
      <c r="V11" s="52">
        <v>660767</v>
      </c>
      <c r="W11" s="52">
        <v>670576</v>
      </c>
      <c r="DA11" s="63" t="s">
        <v>1078</v>
      </c>
    </row>
    <row r="12" spans="1:105" ht="12" customHeight="1" x14ac:dyDescent="0.25">
      <c r="A12" s="97" t="s">
        <v>137</v>
      </c>
      <c r="B12" s="52">
        <v>14</v>
      </c>
      <c r="C12" s="52">
        <v>37</v>
      </c>
      <c r="D12" s="52">
        <v>44</v>
      </c>
      <c r="E12" s="52">
        <v>79</v>
      </c>
      <c r="F12" s="52">
        <v>98</v>
      </c>
      <c r="G12" s="52">
        <v>107</v>
      </c>
      <c r="H12" s="52">
        <v>128</v>
      </c>
      <c r="I12" s="52">
        <v>176</v>
      </c>
      <c r="J12" s="52">
        <v>287</v>
      </c>
      <c r="K12" s="52">
        <v>512</v>
      </c>
      <c r="L12" s="52">
        <v>652</v>
      </c>
      <c r="M12" s="52">
        <v>836</v>
      </c>
      <c r="N12" s="52">
        <v>801</v>
      </c>
      <c r="O12" s="52">
        <v>907</v>
      </c>
      <c r="P12" s="52">
        <v>1052</v>
      </c>
      <c r="Q12" s="52">
        <v>1232</v>
      </c>
      <c r="R12" s="52">
        <v>1186</v>
      </c>
      <c r="S12" s="52">
        <v>1220</v>
      </c>
      <c r="T12" s="52">
        <v>1204</v>
      </c>
      <c r="U12" s="52">
        <v>1154</v>
      </c>
      <c r="V12" s="52">
        <v>1266</v>
      </c>
      <c r="W12" s="52">
        <v>1285</v>
      </c>
      <c r="DA12" s="63" t="s">
        <v>1079</v>
      </c>
    </row>
    <row r="13" spans="1:105" ht="12" customHeight="1" x14ac:dyDescent="0.25">
      <c r="A13" s="97" t="s">
        <v>122</v>
      </c>
      <c r="B13" s="52">
        <v>1410204</v>
      </c>
      <c r="C13" s="52">
        <v>1340148</v>
      </c>
      <c r="D13" s="52">
        <v>1303790</v>
      </c>
      <c r="E13" s="52">
        <v>1313635</v>
      </c>
      <c r="F13" s="52">
        <v>1351257</v>
      </c>
      <c r="G13" s="52">
        <v>1340377</v>
      </c>
      <c r="H13" s="52">
        <v>1270616</v>
      </c>
      <c r="I13" s="52">
        <v>1175490</v>
      </c>
      <c r="J13" s="52">
        <v>1115958</v>
      </c>
      <c r="K13" s="52">
        <v>1010434</v>
      </c>
      <c r="L13" s="52">
        <v>944880</v>
      </c>
      <c r="M13" s="52">
        <v>904095</v>
      </c>
      <c r="N13" s="52">
        <v>886790</v>
      </c>
      <c r="O13" s="52">
        <v>883141</v>
      </c>
      <c r="P13" s="52">
        <v>893016</v>
      </c>
      <c r="Q13" s="52">
        <v>881792</v>
      </c>
      <c r="R13" s="52">
        <v>882851</v>
      </c>
      <c r="S13" s="52">
        <v>877753</v>
      </c>
      <c r="T13" s="52">
        <v>885922</v>
      </c>
      <c r="U13" s="52">
        <v>885410</v>
      </c>
      <c r="V13" s="52">
        <v>862708</v>
      </c>
      <c r="W13" s="52">
        <v>831674</v>
      </c>
      <c r="DA13" s="63" t="s">
        <v>1080</v>
      </c>
    </row>
    <row r="14" spans="1:105" ht="12" customHeight="1" x14ac:dyDescent="0.25">
      <c r="A14" s="97" t="s">
        <v>121</v>
      </c>
      <c r="B14" s="52">
        <v>4501</v>
      </c>
      <c r="C14" s="52">
        <v>9386</v>
      </c>
      <c r="D14" s="52">
        <v>11602</v>
      </c>
      <c r="E14" s="52">
        <v>21784</v>
      </c>
      <c r="F14" s="52">
        <v>22090</v>
      </c>
      <c r="G14" s="52">
        <v>22584</v>
      </c>
      <c r="H14" s="52">
        <v>26499</v>
      </c>
      <c r="I14" s="52">
        <v>32323</v>
      </c>
      <c r="J14" s="52">
        <v>38596</v>
      </c>
      <c r="K14" s="52">
        <v>67894</v>
      </c>
      <c r="L14" s="52">
        <v>82573</v>
      </c>
      <c r="M14" s="52">
        <v>98276</v>
      </c>
      <c r="N14" s="52">
        <v>101778</v>
      </c>
      <c r="O14" s="52">
        <v>119035</v>
      </c>
      <c r="P14" s="52">
        <v>133034</v>
      </c>
      <c r="Q14" s="52">
        <v>147008</v>
      </c>
      <c r="R14" s="52">
        <v>157435</v>
      </c>
      <c r="S14" s="52">
        <v>171948</v>
      </c>
      <c r="T14" s="52">
        <v>178856</v>
      </c>
      <c r="U14" s="52">
        <v>178707</v>
      </c>
      <c r="V14" s="52">
        <v>175545</v>
      </c>
      <c r="W14" s="52">
        <v>169308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69413</v>
      </c>
      <c r="C16" s="52">
        <v>69082</v>
      </c>
      <c r="D16" s="52">
        <v>73354</v>
      </c>
      <c r="E16" s="52">
        <v>80451</v>
      </c>
      <c r="F16" s="52">
        <v>90801</v>
      </c>
      <c r="G16" s="52">
        <v>98409</v>
      </c>
      <c r="H16" s="52">
        <v>105428</v>
      </c>
      <c r="I16" s="52">
        <v>107326</v>
      </c>
      <c r="J16" s="52">
        <v>110911</v>
      </c>
      <c r="K16" s="52">
        <v>113828</v>
      </c>
      <c r="L16" s="52">
        <v>115689</v>
      </c>
      <c r="M16" s="52">
        <v>120405</v>
      </c>
      <c r="N16" s="52">
        <v>122031</v>
      </c>
      <c r="O16" s="52">
        <v>124168</v>
      </c>
      <c r="P16" s="52">
        <v>127678</v>
      </c>
      <c r="Q16" s="52">
        <v>126790</v>
      </c>
      <c r="R16" s="52">
        <v>127061</v>
      </c>
      <c r="S16" s="52">
        <v>126194</v>
      </c>
      <c r="T16" s="52">
        <v>124698</v>
      </c>
      <c r="U16" s="52">
        <v>121403</v>
      </c>
      <c r="V16" s="52">
        <v>113031</v>
      </c>
      <c r="W16" s="52">
        <v>106737</v>
      </c>
      <c r="DA16" s="63" t="s">
        <v>1082</v>
      </c>
    </row>
    <row r="17" spans="1:105" ht="12" customHeight="1" x14ac:dyDescent="0.25">
      <c r="A17" s="109" t="s">
        <v>120</v>
      </c>
      <c r="B17" s="36">
        <v>1803763</v>
      </c>
      <c r="C17" s="36">
        <v>1735591</v>
      </c>
      <c r="D17" s="36">
        <v>1720026</v>
      </c>
      <c r="E17" s="36">
        <v>1777621</v>
      </c>
      <c r="F17" s="36">
        <v>1859032</v>
      </c>
      <c r="G17" s="36">
        <v>1877385</v>
      </c>
      <c r="H17" s="36">
        <v>1820591</v>
      </c>
      <c r="I17" s="36">
        <v>1734812</v>
      </c>
      <c r="J17" s="36">
        <v>1702340</v>
      </c>
      <c r="K17" s="36">
        <v>1633367</v>
      </c>
      <c r="L17" s="36">
        <v>1597431</v>
      </c>
      <c r="M17" s="36">
        <v>1588307</v>
      </c>
      <c r="N17" s="36">
        <v>1571133</v>
      </c>
      <c r="O17" s="36">
        <v>1590469</v>
      </c>
      <c r="P17" s="36">
        <v>1618603</v>
      </c>
      <c r="Q17" s="36">
        <v>1613645</v>
      </c>
      <c r="R17" s="36">
        <v>1607345</v>
      </c>
      <c r="S17" s="36">
        <v>1590497</v>
      </c>
      <c r="T17" s="36">
        <v>1587976</v>
      </c>
      <c r="U17" s="36">
        <v>1586151</v>
      </c>
      <c r="V17" s="36">
        <v>1587255</v>
      </c>
      <c r="W17" s="36">
        <v>1566106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146342</v>
      </c>
      <c r="D21" s="52">
        <v>146362</v>
      </c>
      <c r="E21" s="52">
        <v>146507</v>
      </c>
      <c r="F21" s="52">
        <v>146985</v>
      </c>
      <c r="G21" s="52">
        <v>148091</v>
      </c>
      <c r="H21" s="52">
        <v>150152</v>
      </c>
      <c r="I21" s="52">
        <v>153420</v>
      </c>
      <c r="J21" s="52">
        <v>158054</v>
      </c>
      <c r="K21" s="52">
        <v>164172</v>
      </c>
      <c r="L21" s="52">
        <v>171959</v>
      </c>
      <c r="M21" s="52">
        <v>181556</v>
      </c>
      <c r="N21" s="52">
        <v>193167</v>
      </c>
      <c r="O21" s="52">
        <v>177791</v>
      </c>
      <c r="P21" s="52">
        <v>77141</v>
      </c>
      <c r="Q21" s="52">
        <v>96351</v>
      </c>
      <c r="R21" s="52">
        <v>118552</v>
      </c>
      <c r="S21" s="52">
        <v>143872</v>
      </c>
      <c r="T21" s="52">
        <v>156933</v>
      </c>
      <c r="U21" s="52">
        <v>160123</v>
      </c>
      <c r="V21" s="52">
        <v>148332</v>
      </c>
      <c r="W21" s="52">
        <v>129392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2121</v>
      </c>
      <c r="D23" s="52">
        <v>2126</v>
      </c>
      <c r="E23" s="52">
        <v>2168</v>
      </c>
      <c r="F23" s="52">
        <v>2274</v>
      </c>
      <c r="G23" s="52">
        <v>2478</v>
      </c>
      <c r="H23" s="52">
        <v>2828</v>
      </c>
      <c r="I23" s="52">
        <v>2122</v>
      </c>
      <c r="J23" s="52">
        <v>2150</v>
      </c>
      <c r="K23" s="52">
        <v>3373</v>
      </c>
      <c r="L23" s="52">
        <v>3649</v>
      </c>
      <c r="M23" s="52">
        <v>4334</v>
      </c>
      <c r="N23" s="52">
        <v>5191</v>
      </c>
      <c r="O23" s="52">
        <v>6136</v>
      </c>
      <c r="P23" s="52">
        <v>4684</v>
      </c>
      <c r="Q23" s="52">
        <v>3853</v>
      </c>
      <c r="R23" s="52">
        <v>4071</v>
      </c>
      <c r="S23" s="52">
        <v>4850</v>
      </c>
      <c r="T23" s="52">
        <v>6038</v>
      </c>
      <c r="U23" s="52">
        <v>7025</v>
      </c>
      <c r="V23" s="52">
        <v>8630</v>
      </c>
      <c r="W23" s="52">
        <v>9149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35817</v>
      </c>
      <c r="D25" s="52">
        <v>35825</v>
      </c>
      <c r="E25" s="52">
        <v>35888</v>
      </c>
      <c r="F25" s="52">
        <v>36086</v>
      </c>
      <c r="G25" s="52">
        <v>36539</v>
      </c>
      <c r="H25" s="52">
        <v>37376</v>
      </c>
      <c r="I25" s="52">
        <v>38695</v>
      </c>
      <c r="J25" s="52">
        <v>78392</v>
      </c>
      <c r="K25" s="52">
        <v>73907</v>
      </c>
      <c r="L25" s="52">
        <v>86013</v>
      </c>
      <c r="M25" s="52">
        <v>96570</v>
      </c>
      <c r="N25" s="52">
        <v>109293</v>
      </c>
      <c r="O25" s="52">
        <v>104908</v>
      </c>
      <c r="P25" s="52">
        <v>31286</v>
      </c>
      <c r="Q25" s="52">
        <v>42345</v>
      </c>
      <c r="R25" s="52">
        <v>64135</v>
      </c>
      <c r="S25" s="52">
        <v>89671</v>
      </c>
      <c r="T25" s="52">
        <v>87709</v>
      </c>
      <c r="U25" s="52">
        <v>77401</v>
      </c>
      <c r="V25" s="52">
        <v>76553</v>
      </c>
      <c r="W25" s="52">
        <v>63771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3</v>
      </c>
      <c r="I26" s="52">
        <v>1</v>
      </c>
      <c r="J26" s="52">
        <v>12</v>
      </c>
      <c r="K26" s="52">
        <v>14</v>
      </c>
      <c r="L26" s="52">
        <v>16</v>
      </c>
      <c r="M26" s="52">
        <v>25</v>
      </c>
      <c r="N26" s="52">
        <v>35</v>
      </c>
      <c r="O26" s="52">
        <v>50</v>
      </c>
      <c r="P26" s="52">
        <v>39</v>
      </c>
      <c r="Q26" s="52">
        <v>47</v>
      </c>
      <c r="R26" s="52">
        <v>62</v>
      </c>
      <c r="S26" s="52">
        <v>88</v>
      </c>
      <c r="T26" s="52">
        <v>105</v>
      </c>
      <c r="U26" s="52">
        <v>126</v>
      </c>
      <c r="V26" s="52">
        <v>122</v>
      </c>
      <c r="W26" s="52">
        <v>113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220344</v>
      </c>
      <c r="D27" s="52">
        <v>220639</v>
      </c>
      <c r="E27" s="52">
        <v>222758</v>
      </c>
      <c r="F27" s="52">
        <v>228897</v>
      </c>
      <c r="G27" s="52">
        <v>241743</v>
      </c>
      <c r="H27" s="52">
        <v>264291</v>
      </c>
      <c r="I27" s="52">
        <v>167039</v>
      </c>
      <c r="J27" s="52">
        <v>153026</v>
      </c>
      <c r="K27" s="52">
        <v>202872</v>
      </c>
      <c r="L27" s="52">
        <v>220570</v>
      </c>
      <c r="M27" s="52">
        <v>224409</v>
      </c>
      <c r="N27" s="52">
        <v>204838</v>
      </c>
      <c r="O27" s="52">
        <v>157436</v>
      </c>
      <c r="P27" s="52">
        <v>106222</v>
      </c>
      <c r="Q27" s="52">
        <v>109303</v>
      </c>
      <c r="R27" s="52">
        <v>125614</v>
      </c>
      <c r="S27" s="52">
        <v>136574</v>
      </c>
      <c r="T27" s="52">
        <v>160835</v>
      </c>
      <c r="U27" s="52">
        <v>163812</v>
      </c>
      <c r="V27" s="52">
        <v>147866</v>
      </c>
      <c r="W27" s="52">
        <v>130265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703</v>
      </c>
      <c r="D28" s="52">
        <v>716</v>
      </c>
      <c r="E28" s="52">
        <v>784</v>
      </c>
      <c r="F28" s="52">
        <v>970</v>
      </c>
      <c r="G28" s="52">
        <v>1369</v>
      </c>
      <c r="H28" s="52">
        <v>2010</v>
      </c>
      <c r="I28" s="52">
        <v>2501</v>
      </c>
      <c r="J28" s="52">
        <v>4020</v>
      </c>
      <c r="K28" s="52">
        <v>5352</v>
      </c>
      <c r="L28" s="52">
        <v>5512</v>
      </c>
      <c r="M28" s="52">
        <v>7128</v>
      </c>
      <c r="N28" s="52">
        <v>6276</v>
      </c>
      <c r="O28" s="52">
        <v>9101</v>
      </c>
      <c r="P28" s="52">
        <v>12099</v>
      </c>
      <c r="Q28" s="52">
        <v>16767</v>
      </c>
      <c r="R28" s="52">
        <v>20539</v>
      </c>
      <c r="S28" s="52">
        <v>23883</v>
      </c>
      <c r="T28" s="52">
        <v>20889</v>
      </c>
      <c r="U28" s="52">
        <v>22605</v>
      </c>
      <c r="V28" s="52">
        <v>22817</v>
      </c>
      <c r="W28" s="52">
        <v>28412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10846</v>
      </c>
      <c r="D30" s="52">
        <v>10866</v>
      </c>
      <c r="E30" s="52">
        <v>11019</v>
      </c>
      <c r="F30" s="52">
        <v>11479</v>
      </c>
      <c r="G30" s="52">
        <v>12454</v>
      </c>
      <c r="H30" s="52">
        <v>14202</v>
      </c>
      <c r="I30" s="52">
        <v>10446</v>
      </c>
      <c r="J30" s="52">
        <v>12809</v>
      </c>
      <c r="K30" s="52">
        <v>15495</v>
      </c>
      <c r="L30" s="52">
        <v>18149</v>
      </c>
      <c r="M30" s="52">
        <v>19963</v>
      </c>
      <c r="N30" s="52">
        <v>21241</v>
      </c>
      <c r="O30" s="52">
        <v>19848</v>
      </c>
      <c r="P30" s="52">
        <v>13112</v>
      </c>
      <c r="Q30" s="52">
        <v>15689</v>
      </c>
      <c r="R30" s="52">
        <v>18967</v>
      </c>
      <c r="S30" s="52">
        <v>21009</v>
      </c>
      <c r="T30" s="52">
        <v>22245</v>
      </c>
      <c r="U30" s="52">
        <v>22955</v>
      </c>
      <c r="V30" s="52">
        <v>21266</v>
      </c>
      <c r="W30" s="52">
        <v>19250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281838</v>
      </c>
      <c r="D31" s="36">
        <v>282255</v>
      </c>
      <c r="E31" s="36">
        <v>285281</v>
      </c>
      <c r="F31" s="36">
        <v>294083</v>
      </c>
      <c r="G31" s="36">
        <v>312593</v>
      </c>
      <c r="H31" s="36">
        <v>345072</v>
      </c>
      <c r="I31" s="36">
        <v>226284</v>
      </c>
      <c r="J31" s="36">
        <v>228633</v>
      </c>
      <c r="K31" s="36">
        <v>277043</v>
      </c>
      <c r="L31" s="36">
        <v>309362</v>
      </c>
      <c r="M31" s="36">
        <v>328326</v>
      </c>
      <c r="N31" s="36">
        <v>320877</v>
      </c>
      <c r="O31" s="36">
        <v>272709</v>
      </c>
      <c r="P31" s="36">
        <v>162873</v>
      </c>
      <c r="Q31" s="36">
        <v>190751</v>
      </c>
      <c r="R31" s="36">
        <v>235814</v>
      </c>
      <c r="S31" s="36">
        <v>265460</v>
      </c>
      <c r="T31" s="36">
        <v>292132</v>
      </c>
      <c r="U31" s="36">
        <v>295410</v>
      </c>
      <c r="V31" s="36">
        <v>273690</v>
      </c>
      <c r="W31" s="36">
        <v>245026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77839</v>
      </c>
      <c r="D35" s="52">
        <v>135069</v>
      </c>
      <c r="E35" s="52">
        <v>211199</v>
      </c>
      <c r="F35" s="52">
        <v>238746</v>
      </c>
      <c r="G35" s="52">
        <v>174052</v>
      </c>
      <c r="H35" s="52">
        <v>100377</v>
      </c>
      <c r="I35" s="52">
        <v>69539</v>
      </c>
      <c r="J35" s="52">
        <v>129167</v>
      </c>
      <c r="K35" s="52">
        <v>98116</v>
      </c>
      <c r="L35" s="52">
        <v>137884</v>
      </c>
      <c r="M35" s="52">
        <v>177148</v>
      </c>
      <c r="N35" s="52">
        <v>177619</v>
      </c>
      <c r="O35" s="52">
        <v>199264</v>
      </c>
      <c r="P35" s="52">
        <v>108785</v>
      </c>
      <c r="Q35" s="52">
        <v>90505</v>
      </c>
      <c r="R35" s="52">
        <v>112523</v>
      </c>
      <c r="S35" s="52">
        <v>126157</v>
      </c>
      <c r="T35" s="52">
        <v>152916</v>
      </c>
      <c r="U35" s="52">
        <v>155003</v>
      </c>
      <c r="V35" s="52">
        <v>141064</v>
      </c>
      <c r="W35" s="52">
        <v>101949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3140</v>
      </c>
      <c r="D37" s="52">
        <v>2428</v>
      </c>
      <c r="E37" s="52">
        <v>2467</v>
      </c>
      <c r="F37" s="52">
        <v>3722</v>
      </c>
      <c r="G37" s="52">
        <v>7401</v>
      </c>
      <c r="H37" s="52">
        <v>6848</v>
      </c>
      <c r="I37" s="52">
        <v>4020</v>
      </c>
      <c r="J37" s="52">
        <v>3374</v>
      </c>
      <c r="K37" s="52">
        <v>3065</v>
      </c>
      <c r="L37" s="52">
        <v>4550</v>
      </c>
      <c r="M37" s="52">
        <v>3608</v>
      </c>
      <c r="N37" s="52">
        <v>7011</v>
      </c>
      <c r="O37" s="52">
        <v>10509</v>
      </c>
      <c r="P37" s="52">
        <v>9629</v>
      </c>
      <c r="Q37" s="52">
        <v>6555</v>
      </c>
      <c r="R37" s="52">
        <v>6862</v>
      </c>
      <c r="S37" s="52">
        <v>6549</v>
      </c>
      <c r="T37" s="52">
        <v>10001</v>
      </c>
      <c r="U37" s="52">
        <v>19153</v>
      </c>
      <c r="V37" s="52">
        <v>24845</v>
      </c>
      <c r="W37" s="52">
        <v>21108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32462</v>
      </c>
      <c r="D39" s="52">
        <v>58667</v>
      </c>
      <c r="E39" s="52">
        <v>80518</v>
      </c>
      <c r="F39" s="52">
        <v>89900</v>
      </c>
      <c r="G39" s="52">
        <v>72877</v>
      </c>
      <c r="H39" s="52">
        <v>53426</v>
      </c>
      <c r="I39" s="52">
        <v>44068</v>
      </c>
      <c r="J39" s="52">
        <v>102653</v>
      </c>
      <c r="K39" s="52">
        <v>83852</v>
      </c>
      <c r="L39" s="52">
        <v>102673</v>
      </c>
      <c r="M39" s="52">
        <v>117060</v>
      </c>
      <c r="N39" s="52">
        <v>107583</v>
      </c>
      <c r="O39" s="52">
        <v>112667</v>
      </c>
      <c r="P39" s="52">
        <v>38911</v>
      </c>
      <c r="Q39" s="52">
        <v>33569</v>
      </c>
      <c r="R39" s="52">
        <v>46666</v>
      </c>
      <c r="S39" s="52">
        <v>62507</v>
      </c>
      <c r="T39" s="52">
        <v>68631</v>
      </c>
      <c r="U39" s="52">
        <v>72992</v>
      </c>
      <c r="V39" s="52">
        <v>95037</v>
      </c>
      <c r="W39" s="52">
        <v>73580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24</v>
      </c>
      <c r="D40" s="52">
        <v>8</v>
      </c>
      <c r="E40" s="52">
        <v>36</v>
      </c>
      <c r="F40" s="52">
        <v>20</v>
      </c>
      <c r="G40" s="52">
        <v>10</v>
      </c>
      <c r="H40" s="52">
        <v>24</v>
      </c>
      <c r="I40" s="52">
        <v>49</v>
      </c>
      <c r="J40" s="52">
        <v>123</v>
      </c>
      <c r="K40" s="52">
        <v>239</v>
      </c>
      <c r="L40" s="52">
        <v>156</v>
      </c>
      <c r="M40" s="52">
        <v>209</v>
      </c>
      <c r="N40" s="52">
        <v>0</v>
      </c>
      <c r="O40" s="52">
        <v>156</v>
      </c>
      <c r="P40" s="52">
        <v>184</v>
      </c>
      <c r="Q40" s="52">
        <v>227</v>
      </c>
      <c r="R40" s="52">
        <v>16</v>
      </c>
      <c r="S40" s="52">
        <v>122</v>
      </c>
      <c r="T40" s="52">
        <v>89</v>
      </c>
      <c r="U40" s="52">
        <v>76</v>
      </c>
      <c r="V40" s="52">
        <v>234</v>
      </c>
      <c r="W40" s="52">
        <v>132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150288</v>
      </c>
      <c r="D41" s="52">
        <v>184281</v>
      </c>
      <c r="E41" s="52">
        <v>232603</v>
      </c>
      <c r="F41" s="52">
        <v>266519</v>
      </c>
      <c r="G41" s="52">
        <v>230863</v>
      </c>
      <c r="H41" s="52">
        <v>194530</v>
      </c>
      <c r="I41" s="52">
        <v>71913</v>
      </c>
      <c r="J41" s="52">
        <v>93494</v>
      </c>
      <c r="K41" s="52">
        <v>97348</v>
      </c>
      <c r="L41" s="52">
        <v>155016</v>
      </c>
      <c r="M41" s="52">
        <v>183624</v>
      </c>
      <c r="N41" s="52">
        <v>187533</v>
      </c>
      <c r="O41" s="52">
        <v>153787</v>
      </c>
      <c r="P41" s="52">
        <v>116097</v>
      </c>
      <c r="Q41" s="52">
        <v>98079</v>
      </c>
      <c r="R41" s="52">
        <v>126673</v>
      </c>
      <c r="S41" s="52">
        <v>131476</v>
      </c>
      <c r="T41" s="52">
        <v>169004</v>
      </c>
      <c r="U41" s="52">
        <v>163300</v>
      </c>
      <c r="V41" s="52">
        <v>125164</v>
      </c>
      <c r="W41" s="52">
        <v>99231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5588</v>
      </c>
      <c r="D42" s="52">
        <v>2932</v>
      </c>
      <c r="E42" s="52">
        <v>10966</v>
      </c>
      <c r="F42" s="52">
        <v>1276</v>
      </c>
      <c r="G42" s="52">
        <v>1863</v>
      </c>
      <c r="H42" s="52">
        <v>5925</v>
      </c>
      <c r="I42" s="52">
        <v>8325</v>
      </c>
      <c r="J42" s="52">
        <v>10293</v>
      </c>
      <c r="K42" s="52">
        <v>34650</v>
      </c>
      <c r="L42" s="52">
        <v>20191</v>
      </c>
      <c r="M42" s="52">
        <v>22831</v>
      </c>
      <c r="N42" s="52">
        <v>9778</v>
      </c>
      <c r="O42" s="52">
        <v>26358</v>
      </c>
      <c r="P42" s="52">
        <v>26098</v>
      </c>
      <c r="Q42" s="52">
        <v>30741</v>
      </c>
      <c r="R42" s="52">
        <v>30966</v>
      </c>
      <c r="S42" s="52">
        <v>38396</v>
      </c>
      <c r="T42" s="52">
        <v>27797</v>
      </c>
      <c r="U42" s="52">
        <v>22456</v>
      </c>
      <c r="V42" s="52">
        <v>19655</v>
      </c>
      <c r="W42" s="52">
        <v>22175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10515</v>
      </c>
      <c r="D44" s="52">
        <v>15138</v>
      </c>
      <c r="E44" s="52">
        <v>18116</v>
      </c>
      <c r="F44" s="52">
        <v>21829</v>
      </c>
      <c r="G44" s="52">
        <v>20062</v>
      </c>
      <c r="H44" s="52">
        <v>21221</v>
      </c>
      <c r="I44" s="52">
        <v>12344</v>
      </c>
      <c r="J44" s="52">
        <v>16394</v>
      </c>
      <c r="K44" s="52">
        <v>18412</v>
      </c>
      <c r="L44" s="52">
        <v>20010</v>
      </c>
      <c r="M44" s="52">
        <v>24679</v>
      </c>
      <c r="N44" s="52">
        <v>22867</v>
      </c>
      <c r="O44" s="52">
        <v>21985</v>
      </c>
      <c r="P44" s="52">
        <v>16622</v>
      </c>
      <c r="Q44" s="52">
        <v>14801</v>
      </c>
      <c r="R44" s="52">
        <v>19238</v>
      </c>
      <c r="S44" s="52">
        <v>20142</v>
      </c>
      <c r="T44" s="52">
        <v>20749</v>
      </c>
      <c r="U44" s="52">
        <v>19660</v>
      </c>
      <c r="V44" s="52">
        <v>12894</v>
      </c>
      <c r="W44" s="52">
        <v>12956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213666</v>
      </c>
      <c r="D45" s="36">
        <v>266690</v>
      </c>
      <c r="E45" s="36">
        <v>342876</v>
      </c>
      <c r="F45" s="36">
        <v>375494</v>
      </c>
      <c r="G45" s="36">
        <v>330946</v>
      </c>
      <c r="H45" s="36">
        <v>288278</v>
      </c>
      <c r="I45" s="36">
        <v>140505</v>
      </c>
      <c r="J45" s="36">
        <v>196161</v>
      </c>
      <c r="K45" s="36">
        <v>208070</v>
      </c>
      <c r="L45" s="36">
        <v>273426</v>
      </c>
      <c r="M45" s="36">
        <v>319202</v>
      </c>
      <c r="N45" s="36">
        <v>303703</v>
      </c>
      <c r="O45" s="36">
        <v>292045</v>
      </c>
      <c r="P45" s="36">
        <v>191007</v>
      </c>
      <c r="Q45" s="36">
        <v>185793</v>
      </c>
      <c r="R45" s="36">
        <v>229514</v>
      </c>
      <c r="S45" s="36">
        <v>248612</v>
      </c>
      <c r="T45" s="36">
        <v>289611</v>
      </c>
      <c r="U45" s="36">
        <v>293585</v>
      </c>
      <c r="V45" s="36">
        <v>274794</v>
      </c>
      <c r="W45" s="36">
        <v>223877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26636</v>
      </c>
      <c r="D49" s="52">
        <v>48063</v>
      </c>
      <c r="E49" s="52">
        <v>69412</v>
      </c>
      <c r="F49" s="52">
        <v>63266</v>
      </c>
      <c r="G49" s="52">
        <v>54925</v>
      </c>
      <c r="H49" s="52">
        <v>33679</v>
      </c>
      <c r="I49" s="52">
        <v>27075</v>
      </c>
      <c r="J49" s="52">
        <v>50247</v>
      </c>
      <c r="K49" s="52">
        <v>39257</v>
      </c>
      <c r="L49" s="52">
        <v>49284</v>
      </c>
      <c r="M49" s="52">
        <v>69355</v>
      </c>
      <c r="N49" s="52">
        <v>49456</v>
      </c>
      <c r="O49" s="52">
        <v>56010</v>
      </c>
      <c r="P49" s="52">
        <v>56575</v>
      </c>
      <c r="Q49" s="52">
        <v>41234</v>
      </c>
      <c r="R49" s="52">
        <v>41133</v>
      </c>
      <c r="S49" s="52">
        <v>38567</v>
      </c>
      <c r="T49" s="52">
        <v>49641</v>
      </c>
      <c r="U49" s="52">
        <v>51453</v>
      </c>
      <c r="V49" s="52">
        <v>44877</v>
      </c>
      <c r="W49" s="52">
        <v>38234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538</v>
      </c>
      <c r="D51" s="52">
        <v>280</v>
      </c>
      <c r="E51" s="52">
        <v>522</v>
      </c>
      <c r="F51" s="52">
        <v>454</v>
      </c>
      <c r="G51" s="52">
        <v>2248</v>
      </c>
      <c r="H51" s="52">
        <v>1791</v>
      </c>
      <c r="I51" s="52">
        <v>936</v>
      </c>
      <c r="J51" s="52">
        <v>1325</v>
      </c>
      <c r="K51" s="52">
        <v>254</v>
      </c>
      <c r="L51" s="52">
        <v>1253</v>
      </c>
      <c r="M51" s="52">
        <v>350</v>
      </c>
      <c r="N51" s="52">
        <v>1610</v>
      </c>
      <c r="O51" s="52">
        <v>2826</v>
      </c>
      <c r="P51" s="52">
        <v>2197</v>
      </c>
      <c r="Q51" s="52">
        <v>711</v>
      </c>
      <c r="R51" s="52">
        <v>1270</v>
      </c>
      <c r="S51" s="52">
        <v>1171</v>
      </c>
      <c r="T51" s="52">
        <v>2571</v>
      </c>
      <c r="U51" s="52">
        <v>6636</v>
      </c>
      <c r="V51" s="52">
        <v>8312</v>
      </c>
      <c r="W51" s="52">
        <v>5814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479</v>
      </c>
      <c r="D53" s="52">
        <v>2165</v>
      </c>
      <c r="E53" s="52">
        <v>5141</v>
      </c>
      <c r="F53" s="52">
        <v>6150</v>
      </c>
      <c r="G53" s="52">
        <v>5156</v>
      </c>
      <c r="H53" s="52">
        <v>2280</v>
      </c>
      <c r="I53" s="52">
        <v>5234</v>
      </c>
      <c r="J53" s="52">
        <v>18827</v>
      </c>
      <c r="K53" s="52">
        <v>10087</v>
      </c>
      <c r="L53" s="52">
        <v>12120</v>
      </c>
      <c r="M53" s="52">
        <v>17767</v>
      </c>
      <c r="N53" s="52">
        <v>13041</v>
      </c>
      <c r="O53" s="52">
        <v>16942</v>
      </c>
      <c r="P53" s="52">
        <v>7933</v>
      </c>
      <c r="Q53" s="52">
        <v>5032</v>
      </c>
      <c r="R53" s="52">
        <v>5217</v>
      </c>
      <c r="S53" s="52">
        <v>6017</v>
      </c>
      <c r="T53" s="52">
        <v>7654</v>
      </c>
      <c r="U53" s="52">
        <v>9400</v>
      </c>
      <c r="V53" s="52">
        <v>12780</v>
      </c>
      <c r="W53" s="52">
        <v>10236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2</v>
      </c>
      <c r="F54" s="52">
        <v>1</v>
      </c>
      <c r="G54" s="52">
        <v>1</v>
      </c>
      <c r="H54" s="52">
        <v>1</v>
      </c>
      <c r="I54" s="52">
        <v>6</v>
      </c>
      <c r="J54" s="52">
        <v>23</v>
      </c>
      <c r="K54" s="52">
        <v>29</v>
      </c>
      <c r="L54" s="52">
        <v>19</v>
      </c>
      <c r="M54" s="52">
        <v>32</v>
      </c>
      <c r="N54" s="52">
        <v>0</v>
      </c>
      <c r="O54" s="52">
        <v>24</v>
      </c>
      <c r="P54" s="52">
        <v>39</v>
      </c>
      <c r="Q54" s="52">
        <v>35</v>
      </c>
      <c r="R54" s="52">
        <v>2</v>
      </c>
      <c r="S54" s="52">
        <v>13</v>
      </c>
      <c r="T54" s="52">
        <v>11</v>
      </c>
      <c r="U54" s="52">
        <v>11</v>
      </c>
      <c r="V54" s="52">
        <v>33</v>
      </c>
      <c r="W54" s="52">
        <v>20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25219</v>
      </c>
      <c r="D55" s="52">
        <v>45179</v>
      </c>
      <c r="E55" s="52">
        <v>61376</v>
      </c>
      <c r="F55" s="52">
        <v>56843</v>
      </c>
      <c r="G55" s="52">
        <v>49370</v>
      </c>
      <c r="H55" s="52">
        <v>30470</v>
      </c>
      <c r="I55" s="52">
        <v>19569</v>
      </c>
      <c r="J55" s="52">
        <v>28283</v>
      </c>
      <c r="K55" s="52">
        <v>21492</v>
      </c>
      <c r="L55" s="52">
        <v>32864</v>
      </c>
      <c r="M55" s="52">
        <v>45855</v>
      </c>
      <c r="N55" s="52">
        <v>34610</v>
      </c>
      <c r="O55" s="52">
        <v>33331</v>
      </c>
      <c r="P55" s="52">
        <v>39683</v>
      </c>
      <c r="Q55" s="52">
        <v>27536</v>
      </c>
      <c r="R55" s="52">
        <v>28859</v>
      </c>
      <c r="S55" s="52">
        <v>25182</v>
      </c>
      <c r="T55" s="52">
        <v>36047</v>
      </c>
      <c r="U55" s="52">
        <v>36960</v>
      </c>
      <c r="V55" s="52">
        <v>27712</v>
      </c>
      <c r="W55" s="52">
        <v>22868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938</v>
      </c>
      <c r="D56" s="52">
        <v>719</v>
      </c>
      <c r="E56" s="52">
        <v>2893</v>
      </c>
      <c r="F56" s="52">
        <v>272</v>
      </c>
      <c r="G56" s="52">
        <v>398</v>
      </c>
      <c r="H56" s="52">
        <v>928</v>
      </c>
      <c r="I56" s="52">
        <v>2266</v>
      </c>
      <c r="J56" s="52">
        <v>3114</v>
      </c>
      <c r="K56" s="52">
        <v>7649</v>
      </c>
      <c r="L56" s="52">
        <v>4281</v>
      </c>
      <c r="M56" s="52">
        <v>5701</v>
      </c>
      <c r="N56" s="52">
        <v>1805</v>
      </c>
      <c r="O56" s="52">
        <v>5713</v>
      </c>
      <c r="P56" s="52">
        <v>8920</v>
      </c>
      <c r="Q56" s="52">
        <v>8631</v>
      </c>
      <c r="R56" s="52">
        <v>7055</v>
      </c>
      <c r="S56" s="52">
        <v>7355</v>
      </c>
      <c r="T56" s="52">
        <v>5929</v>
      </c>
      <c r="U56" s="52">
        <v>5082</v>
      </c>
      <c r="V56" s="52">
        <v>4352</v>
      </c>
      <c r="W56" s="52">
        <v>5110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1249</v>
      </c>
      <c r="D58" s="52">
        <v>2582</v>
      </c>
      <c r="E58" s="52">
        <v>3483</v>
      </c>
      <c r="F58" s="52">
        <v>3476</v>
      </c>
      <c r="G58" s="52">
        <v>3139</v>
      </c>
      <c r="H58" s="52">
        <v>2309</v>
      </c>
      <c r="I58" s="52">
        <v>2187</v>
      </c>
      <c r="J58" s="52">
        <v>3875</v>
      </c>
      <c r="K58" s="52">
        <v>3192</v>
      </c>
      <c r="L58" s="52">
        <v>3361</v>
      </c>
      <c r="M58" s="52">
        <v>4978</v>
      </c>
      <c r="N58" s="52">
        <v>3463</v>
      </c>
      <c r="O58" s="52">
        <v>3922</v>
      </c>
      <c r="P58" s="52">
        <v>4529</v>
      </c>
      <c r="Q58" s="52">
        <v>3042</v>
      </c>
      <c r="R58" s="52">
        <v>3181</v>
      </c>
      <c r="S58" s="52">
        <v>2891</v>
      </c>
      <c r="T58" s="52">
        <v>3319</v>
      </c>
      <c r="U58" s="52">
        <v>3230</v>
      </c>
      <c r="V58" s="52">
        <v>2013</v>
      </c>
      <c r="W58" s="52">
        <v>2093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25387</v>
      </c>
      <c r="D59" s="36">
        <v>45481</v>
      </c>
      <c r="E59" s="36">
        <v>65929</v>
      </c>
      <c r="F59" s="36">
        <v>59790</v>
      </c>
      <c r="G59" s="36">
        <v>51786</v>
      </c>
      <c r="H59" s="36">
        <v>31370</v>
      </c>
      <c r="I59" s="36">
        <v>24888</v>
      </c>
      <c r="J59" s="36">
        <v>46372</v>
      </c>
      <c r="K59" s="36">
        <v>36065</v>
      </c>
      <c r="L59" s="36">
        <v>45923</v>
      </c>
      <c r="M59" s="36">
        <v>64377</v>
      </c>
      <c r="N59" s="36">
        <v>45993</v>
      </c>
      <c r="O59" s="36">
        <v>52088</v>
      </c>
      <c r="P59" s="36">
        <v>52046</v>
      </c>
      <c r="Q59" s="36">
        <v>38192</v>
      </c>
      <c r="R59" s="36">
        <v>37952</v>
      </c>
      <c r="S59" s="36">
        <v>35676</v>
      </c>
      <c r="T59" s="36">
        <v>46322</v>
      </c>
      <c r="U59" s="36">
        <v>48223</v>
      </c>
      <c r="V59" s="36">
        <v>42864</v>
      </c>
      <c r="W59" s="36">
        <v>36141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51203</v>
      </c>
      <c r="D63" s="52">
        <v>87006</v>
      </c>
      <c r="E63" s="52">
        <v>141787</v>
      </c>
      <c r="F63" s="52">
        <v>175480</v>
      </c>
      <c r="G63" s="52">
        <v>119127</v>
      </c>
      <c r="H63" s="52">
        <v>66698</v>
      </c>
      <c r="I63" s="52">
        <v>42464</v>
      </c>
      <c r="J63" s="52">
        <v>78920</v>
      </c>
      <c r="K63" s="52">
        <v>58859</v>
      </c>
      <c r="L63" s="52">
        <v>88600</v>
      </c>
      <c r="M63" s="52">
        <v>107793</v>
      </c>
      <c r="N63" s="52">
        <v>128163</v>
      </c>
      <c r="O63" s="52">
        <v>143254</v>
      </c>
      <c r="P63" s="52">
        <v>52210</v>
      </c>
      <c r="Q63" s="52">
        <v>49271</v>
      </c>
      <c r="R63" s="52">
        <v>71390</v>
      </c>
      <c r="S63" s="52">
        <v>87590</v>
      </c>
      <c r="T63" s="52">
        <v>103275</v>
      </c>
      <c r="U63" s="52">
        <v>103550</v>
      </c>
      <c r="V63" s="52">
        <v>96187</v>
      </c>
      <c r="W63" s="52">
        <v>63715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2602</v>
      </c>
      <c r="D65" s="52">
        <v>2148</v>
      </c>
      <c r="E65" s="52">
        <v>1945</v>
      </c>
      <c r="F65" s="52">
        <v>3268</v>
      </c>
      <c r="G65" s="52">
        <v>5153</v>
      </c>
      <c r="H65" s="52">
        <v>5057</v>
      </c>
      <c r="I65" s="52">
        <v>3084</v>
      </c>
      <c r="J65" s="52">
        <v>2049</v>
      </c>
      <c r="K65" s="52">
        <v>2811</v>
      </c>
      <c r="L65" s="52">
        <v>3297</v>
      </c>
      <c r="M65" s="52">
        <v>3258</v>
      </c>
      <c r="N65" s="52">
        <v>5401</v>
      </c>
      <c r="O65" s="52">
        <v>7683</v>
      </c>
      <c r="P65" s="52">
        <v>7432</v>
      </c>
      <c r="Q65" s="52">
        <v>5844</v>
      </c>
      <c r="R65" s="52">
        <v>5592</v>
      </c>
      <c r="S65" s="52">
        <v>5378</v>
      </c>
      <c r="T65" s="52">
        <v>7430</v>
      </c>
      <c r="U65" s="52">
        <v>12517</v>
      </c>
      <c r="V65" s="52">
        <v>16533</v>
      </c>
      <c r="W65" s="52">
        <v>15294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31983</v>
      </c>
      <c r="D67" s="52">
        <f t="shared" si="0"/>
        <v>56502</v>
      </c>
      <c r="E67" s="52">
        <f t="shared" si="0"/>
        <v>75377</v>
      </c>
      <c r="F67" s="52">
        <f t="shared" si="0"/>
        <v>83750</v>
      </c>
      <c r="G67" s="52">
        <f t="shared" si="0"/>
        <v>67721</v>
      </c>
      <c r="H67" s="52">
        <f t="shared" si="0"/>
        <v>51146</v>
      </c>
      <c r="I67" s="52">
        <f t="shared" si="0"/>
        <v>38834</v>
      </c>
      <c r="J67" s="52">
        <f t="shared" si="0"/>
        <v>83826</v>
      </c>
      <c r="K67" s="52">
        <f t="shared" si="0"/>
        <v>73765</v>
      </c>
      <c r="L67" s="52">
        <f t="shared" si="0"/>
        <v>90553</v>
      </c>
      <c r="M67" s="52">
        <f t="shared" si="0"/>
        <v>99293</v>
      </c>
      <c r="N67" s="52">
        <f t="shared" si="0"/>
        <v>94542</v>
      </c>
      <c r="O67" s="52">
        <f t="shared" si="0"/>
        <v>95725</v>
      </c>
      <c r="P67" s="52">
        <f t="shared" si="0"/>
        <v>30978</v>
      </c>
      <c r="Q67" s="52">
        <f t="shared" si="0"/>
        <v>28537</v>
      </c>
      <c r="R67" s="52">
        <f t="shared" ref="R67:V67" si="1">R39-R53</f>
        <v>41449</v>
      </c>
      <c r="S67" s="52">
        <f t="shared" si="1"/>
        <v>56490</v>
      </c>
      <c r="T67" s="52">
        <f t="shared" si="1"/>
        <v>60977</v>
      </c>
      <c r="U67" s="52">
        <f t="shared" si="1"/>
        <v>63592</v>
      </c>
      <c r="V67" s="52">
        <f t="shared" si="1"/>
        <v>82257</v>
      </c>
      <c r="W67" s="52">
        <f t="shared" ref="W67" si="2">W39-W53</f>
        <v>63344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24</v>
      </c>
      <c r="D68" s="52">
        <f t="shared" si="3"/>
        <v>8</v>
      </c>
      <c r="E68" s="52">
        <f t="shared" si="3"/>
        <v>34</v>
      </c>
      <c r="F68" s="52">
        <f t="shared" si="3"/>
        <v>19</v>
      </c>
      <c r="G68" s="52">
        <f t="shared" si="3"/>
        <v>9</v>
      </c>
      <c r="H68" s="52">
        <f t="shared" si="3"/>
        <v>23</v>
      </c>
      <c r="I68" s="52">
        <f t="shared" si="3"/>
        <v>43</v>
      </c>
      <c r="J68" s="52">
        <f t="shared" si="3"/>
        <v>100</v>
      </c>
      <c r="K68" s="52">
        <f t="shared" si="3"/>
        <v>210</v>
      </c>
      <c r="L68" s="52">
        <f t="shared" si="3"/>
        <v>137</v>
      </c>
      <c r="M68" s="52">
        <f t="shared" si="3"/>
        <v>177</v>
      </c>
      <c r="N68" s="52">
        <f t="shared" si="3"/>
        <v>0</v>
      </c>
      <c r="O68" s="52">
        <f t="shared" si="3"/>
        <v>132</v>
      </c>
      <c r="P68" s="52">
        <f t="shared" si="3"/>
        <v>145</v>
      </c>
      <c r="Q68" s="52">
        <f t="shared" si="3"/>
        <v>192</v>
      </c>
      <c r="R68" s="52">
        <f t="shared" ref="R68:V68" si="4">R40-R54</f>
        <v>14</v>
      </c>
      <c r="S68" s="52">
        <f t="shared" si="4"/>
        <v>109</v>
      </c>
      <c r="T68" s="52">
        <f t="shared" si="4"/>
        <v>78</v>
      </c>
      <c r="U68" s="52">
        <f t="shared" si="4"/>
        <v>65</v>
      </c>
      <c r="V68" s="52">
        <f t="shared" si="4"/>
        <v>201</v>
      </c>
      <c r="W68" s="52">
        <f t="shared" ref="W68" si="5">W40-W54</f>
        <v>112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125069</v>
      </c>
      <c r="D69" s="52">
        <f t="shared" si="6"/>
        <v>139102</v>
      </c>
      <c r="E69" s="52">
        <f t="shared" si="6"/>
        <v>171227</v>
      </c>
      <c r="F69" s="52">
        <f t="shared" si="6"/>
        <v>209676</v>
      </c>
      <c r="G69" s="52">
        <f t="shared" si="6"/>
        <v>181493</v>
      </c>
      <c r="H69" s="52">
        <f t="shared" si="6"/>
        <v>164060</v>
      </c>
      <c r="I69" s="52">
        <f t="shared" si="6"/>
        <v>52344</v>
      </c>
      <c r="J69" s="52">
        <f t="shared" si="6"/>
        <v>65211</v>
      </c>
      <c r="K69" s="52">
        <f t="shared" si="6"/>
        <v>75856</v>
      </c>
      <c r="L69" s="52">
        <f t="shared" si="6"/>
        <v>122152</v>
      </c>
      <c r="M69" s="52">
        <f t="shared" si="6"/>
        <v>137769</v>
      </c>
      <c r="N69" s="52">
        <f t="shared" si="6"/>
        <v>152923</v>
      </c>
      <c r="O69" s="52">
        <f t="shared" si="6"/>
        <v>120456</v>
      </c>
      <c r="P69" s="52">
        <f t="shared" si="6"/>
        <v>76414</v>
      </c>
      <c r="Q69" s="52">
        <f t="shared" si="6"/>
        <v>70543</v>
      </c>
      <c r="R69" s="52">
        <f t="shared" ref="R69:V69" si="7">R41-R55</f>
        <v>97814</v>
      </c>
      <c r="S69" s="52">
        <f t="shared" si="7"/>
        <v>106294</v>
      </c>
      <c r="T69" s="52">
        <f t="shared" si="7"/>
        <v>132957</v>
      </c>
      <c r="U69" s="52">
        <f t="shared" si="7"/>
        <v>126340</v>
      </c>
      <c r="V69" s="52">
        <f t="shared" si="7"/>
        <v>97452</v>
      </c>
      <c r="W69" s="52">
        <f t="shared" ref="W69" si="8">W41-W55</f>
        <v>76363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4650</v>
      </c>
      <c r="D70" s="52">
        <f t="shared" si="9"/>
        <v>2213</v>
      </c>
      <c r="E70" s="52">
        <f t="shared" si="9"/>
        <v>8073</v>
      </c>
      <c r="F70" s="52">
        <f t="shared" si="9"/>
        <v>1004</v>
      </c>
      <c r="G70" s="52">
        <f t="shared" si="9"/>
        <v>1465</v>
      </c>
      <c r="H70" s="52">
        <f t="shared" si="9"/>
        <v>4997</v>
      </c>
      <c r="I70" s="52">
        <f t="shared" si="9"/>
        <v>6059</v>
      </c>
      <c r="J70" s="52">
        <f t="shared" si="9"/>
        <v>7179</v>
      </c>
      <c r="K70" s="52">
        <f t="shared" si="9"/>
        <v>27001</v>
      </c>
      <c r="L70" s="52">
        <f t="shared" si="9"/>
        <v>15910</v>
      </c>
      <c r="M70" s="52">
        <f t="shared" si="9"/>
        <v>17130</v>
      </c>
      <c r="N70" s="52">
        <f t="shared" si="9"/>
        <v>7973</v>
      </c>
      <c r="O70" s="52">
        <f t="shared" si="9"/>
        <v>20645</v>
      </c>
      <c r="P70" s="52">
        <f t="shared" si="9"/>
        <v>17178</v>
      </c>
      <c r="Q70" s="52">
        <f t="shared" si="9"/>
        <v>22110</v>
      </c>
      <c r="R70" s="52">
        <f t="shared" ref="R70:V70" si="10">R42-R56</f>
        <v>23911</v>
      </c>
      <c r="S70" s="52">
        <f t="shared" si="10"/>
        <v>31041</v>
      </c>
      <c r="T70" s="52">
        <f t="shared" si="10"/>
        <v>21868</v>
      </c>
      <c r="U70" s="52">
        <f t="shared" si="10"/>
        <v>17374</v>
      </c>
      <c r="V70" s="52">
        <f t="shared" si="10"/>
        <v>15303</v>
      </c>
      <c r="W70" s="52">
        <f t="shared" ref="W70" si="11">W42-W56</f>
        <v>17065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9266</v>
      </c>
      <c r="D72" s="52">
        <v>12556</v>
      </c>
      <c r="E72" s="52">
        <v>14633</v>
      </c>
      <c r="F72" s="52">
        <v>18353</v>
      </c>
      <c r="G72" s="52">
        <v>16923</v>
      </c>
      <c r="H72" s="52">
        <v>18912</v>
      </c>
      <c r="I72" s="52">
        <v>10157</v>
      </c>
      <c r="J72" s="52">
        <v>12519</v>
      </c>
      <c r="K72" s="52">
        <v>15220</v>
      </c>
      <c r="L72" s="52">
        <v>16649</v>
      </c>
      <c r="M72" s="52">
        <v>19701</v>
      </c>
      <c r="N72" s="52">
        <v>19404</v>
      </c>
      <c r="O72" s="52">
        <v>18063</v>
      </c>
      <c r="P72" s="52">
        <v>12093</v>
      </c>
      <c r="Q72" s="52">
        <v>11759</v>
      </c>
      <c r="R72" s="52">
        <v>16057</v>
      </c>
      <c r="S72" s="52">
        <v>17251</v>
      </c>
      <c r="T72" s="52">
        <v>17430</v>
      </c>
      <c r="U72" s="52">
        <v>16430</v>
      </c>
      <c r="V72" s="52">
        <v>10881</v>
      </c>
      <c r="W72" s="52">
        <v>10863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188279</v>
      </c>
      <c r="D73" s="36">
        <v>221209</v>
      </c>
      <c r="E73" s="36">
        <v>276947</v>
      </c>
      <c r="F73" s="36">
        <v>315704</v>
      </c>
      <c r="G73" s="36">
        <v>279160</v>
      </c>
      <c r="H73" s="36">
        <v>256908</v>
      </c>
      <c r="I73" s="36">
        <v>115617</v>
      </c>
      <c r="J73" s="36">
        <v>149789</v>
      </c>
      <c r="K73" s="36">
        <v>172005</v>
      </c>
      <c r="L73" s="36">
        <v>227503</v>
      </c>
      <c r="M73" s="36">
        <v>254825</v>
      </c>
      <c r="N73" s="36">
        <v>257710</v>
      </c>
      <c r="O73" s="36">
        <v>239957</v>
      </c>
      <c r="P73" s="36">
        <v>138961</v>
      </c>
      <c r="Q73" s="36">
        <v>147601</v>
      </c>
      <c r="R73" s="36">
        <v>191562</v>
      </c>
      <c r="S73" s="36">
        <v>212936</v>
      </c>
      <c r="T73" s="36">
        <v>243289</v>
      </c>
      <c r="U73" s="36">
        <v>245362</v>
      </c>
      <c r="V73" s="36">
        <v>231930</v>
      </c>
      <c r="W73" s="36">
        <v>187736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17669</v>
      </c>
      <c r="I79" s="52">
        <f>RES_hhdet_numvin!I45</f>
        <v>22954</v>
      </c>
      <c r="J79" s="52">
        <f>RES_hhdet_numvin!J45</f>
        <v>59885</v>
      </c>
      <c r="K79" s="52">
        <f>RES_hhdet_numvin!K45</f>
        <v>56723</v>
      </c>
      <c r="L79" s="52">
        <f>RES_hhdet_numvin!L45</f>
        <v>93078</v>
      </c>
      <c r="M79" s="52">
        <f>RES_hhdet_numvin!M45</f>
        <v>133899</v>
      </c>
      <c r="N79" s="52">
        <f>RES_hhdet_numvin!N45</f>
        <v>146006</v>
      </c>
      <c r="O79" s="52">
        <f>RES_hhdet_numvin!O45</f>
        <v>174355</v>
      </c>
      <c r="P79" s="52">
        <f>RES_hhdet_numvin!P45</f>
        <v>99676</v>
      </c>
      <c r="Q79" s="52">
        <f>RES_hhdet_numvin!Q45</f>
        <v>85731</v>
      </c>
      <c r="R79" s="52">
        <f>RES_hhdet_numvin!R45</f>
        <v>109091</v>
      </c>
      <c r="S79" s="52">
        <f>RES_hhdet_numvin!S45</f>
        <v>124186</v>
      </c>
      <c r="T79" s="52">
        <f>RES_hhdet_numvin!T45</f>
        <v>151908</v>
      </c>
      <c r="U79" s="52">
        <f>RES_hhdet_numvin!U45</f>
        <v>154701</v>
      </c>
      <c r="V79" s="52">
        <f>RES_hhdet_numvin!V45</f>
        <v>141032</v>
      </c>
      <c r="W79" s="52">
        <f>RES_hhdet_numvin!W45</f>
        <v>101949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3061</v>
      </c>
      <c r="Q82" s="138">
        <f>RES_hhdet_numvin!Q48</f>
        <v>3651</v>
      </c>
      <c r="R82" s="138">
        <f>RES_hhdet_numvin!R48</f>
        <v>5012</v>
      </c>
      <c r="S82" s="138">
        <f>RES_hhdet_numvin!S48</f>
        <v>5580</v>
      </c>
      <c r="T82" s="138">
        <f>RES_hhdet_numvin!T48</f>
        <v>9313</v>
      </c>
      <c r="U82" s="138">
        <f>RES_hhdet_numvin!U48</f>
        <v>18704</v>
      </c>
      <c r="V82" s="138">
        <f>RES_hhdet_numvin!V48</f>
        <v>24738</v>
      </c>
      <c r="W82" s="138">
        <f>RES_hhdet_numvin!W48</f>
        <v>21108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796</v>
      </c>
      <c r="I84" s="138">
        <f>RES_hhdet_numvin!I50</f>
        <v>3690</v>
      </c>
      <c r="J84" s="138">
        <f>RES_hhdet_numvin!J50</f>
        <v>19840</v>
      </c>
      <c r="K84" s="138">
        <f>RES_hhdet_numvin!K50</f>
        <v>14423</v>
      </c>
      <c r="L84" s="138">
        <f>RES_hhdet_numvin!L50</f>
        <v>24360</v>
      </c>
      <c r="M84" s="138">
        <f>RES_hhdet_numvin!M50</f>
        <v>38289</v>
      </c>
      <c r="N84" s="138">
        <f>RES_hhdet_numvin!N50</f>
        <v>47172</v>
      </c>
      <c r="O84" s="138">
        <f>RES_hhdet_numvin!O50</f>
        <v>69499</v>
      </c>
      <c r="P84" s="138">
        <f>RES_hhdet_numvin!P50</f>
        <v>27318</v>
      </c>
      <c r="Q84" s="138">
        <f>RES_hhdet_numvin!Q50</f>
        <v>25549</v>
      </c>
      <c r="R84" s="138">
        <f>RES_hhdet_numvin!R50</f>
        <v>38100</v>
      </c>
      <c r="S84" s="138">
        <f>RES_hhdet_numvin!S50</f>
        <v>56321</v>
      </c>
      <c r="T84" s="138">
        <f>RES_hhdet_numvin!T50</f>
        <v>65712</v>
      </c>
      <c r="U84" s="138">
        <f>RES_hhdet_numvin!U50</f>
        <v>71468</v>
      </c>
      <c r="V84" s="138">
        <f>RES_hhdet_numvin!V50</f>
        <v>94459</v>
      </c>
      <c r="W84" s="138">
        <f>RES_hhdet_numvin!W50</f>
        <v>73580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4</v>
      </c>
      <c r="J85" s="138">
        <f>RES_hhdet_numvin!J51</f>
        <v>24</v>
      </c>
      <c r="K85" s="138">
        <f>RES_hhdet_numvin!K51</f>
        <v>45</v>
      </c>
      <c r="L85" s="138">
        <f>RES_hhdet_numvin!L51</f>
        <v>41</v>
      </c>
      <c r="M85" s="138">
        <f>RES_hhdet_numvin!M51</f>
        <v>73</v>
      </c>
      <c r="N85" s="138">
        <f>RES_hhdet_numvin!N51</f>
        <v>0</v>
      </c>
      <c r="O85" s="138">
        <f>RES_hhdet_numvin!O51</f>
        <v>105</v>
      </c>
      <c r="P85" s="138">
        <f>RES_hhdet_numvin!P51</f>
        <v>141</v>
      </c>
      <c r="Q85" s="138">
        <f>RES_hhdet_numvin!Q51</f>
        <v>190</v>
      </c>
      <c r="R85" s="138">
        <f>RES_hhdet_numvin!R51</f>
        <v>16</v>
      </c>
      <c r="S85" s="138">
        <f>RES_hhdet_numvin!S51</f>
        <v>117</v>
      </c>
      <c r="T85" s="138">
        <f>RES_hhdet_numvin!T51</f>
        <v>88</v>
      </c>
      <c r="U85" s="138">
        <f>RES_hhdet_numvin!U51</f>
        <v>76</v>
      </c>
      <c r="V85" s="138">
        <f>RES_hhdet_numvin!V51</f>
        <v>233</v>
      </c>
      <c r="W85" s="138">
        <f>RES_hhdet_numvin!W51</f>
        <v>132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35359</v>
      </c>
      <c r="Q88" s="138">
        <f>RES_hhdet_numvin!Q54</f>
        <v>54097</v>
      </c>
      <c r="R88" s="138">
        <f>RES_hhdet_numvin!R54</f>
        <v>92459</v>
      </c>
      <c r="S88" s="138">
        <f>RES_hhdet_numvin!S54</f>
        <v>111670</v>
      </c>
      <c r="T88" s="138">
        <f>RES_hhdet_numvin!T54</f>
        <v>156253</v>
      </c>
      <c r="U88" s="138">
        <f>RES_hhdet_numvin!U54</f>
        <v>158349</v>
      </c>
      <c r="V88" s="138">
        <f>RES_hhdet_numvin!V54</f>
        <v>124256</v>
      </c>
      <c r="W88" s="138">
        <f>RES_hhdet_numvin!W54</f>
        <v>99231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7948</v>
      </c>
      <c r="Q89" s="138">
        <f>RES_hhdet_numvin!Q55</f>
        <v>16959</v>
      </c>
      <c r="R89" s="138">
        <f>RES_hhdet_numvin!R55</f>
        <v>22606</v>
      </c>
      <c r="S89" s="138">
        <f>RES_hhdet_numvin!S55</f>
        <v>32615</v>
      </c>
      <c r="T89" s="138">
        <f>RES_hhdet_numvin!T55</f>
        <v>25706</v>
      </c>
      <c r="U89" s="138">
        <f>RES_hhdet_numvin!U55</f>
        <v>21784</v>
      </c>
      <c r="V89" s="138">
        <f>RES_hhdet_numvin!V55</f>
        <v>19515</v>
      </c>
      <c r="W89" s="138">
        <f>RES_hhdet_numvin!W55</f>
        <v>22175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5341</v>
      </c>
      <c r="Q93" s="138">
        <f>RES_hhdet_numvin!Q59</f>
        <v>8107</v>
      </c>
      <c r="R93" s="138">
        <f>RES_hhdet_numvin!R59</f>
        <v>13617</v>
      </c>
      <c r="S93" s="138">
        <f>RES_hhdet_numvin!S59</f>
        <v>16390</v>
      </c>
      <c r="T93" s="138">
        <f>RES_hhdet_numvin!T59</f>
        <v>18648</v>
      </c>
      <c r="U93" s="138">
        <f>RES_hhdet_numvin!U59</f>
        <v>18858</v>
      </c>
      <c r="V93" s="138">
        <f>RES_hhdet_numvin!V59</f>
        <v>12820</v>
      </c>
      <c r="W93" s="138">
        <f>RES_hhdet_numvin!W59</f>
        <v>12956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61395</v>
      </c>
      <c r="Q94" s="39">
        <f>RES_hhdet_numvin!Q60</f>
        <v>101673</v>
      </c>
      <c r="R94" s="39">
        <f>RES_hhdet_numvin!R60</f>
        <v>162308</v>
      </c>
      <c r="S94" s="39">
        <f>RES_hhdet_numvin!S60</f>
        <v>202136</v>
      </c>
      <c r="T94" s="39">
        <f>RES_hhdet_numvin!T60</f>
        <v>260172</v>
      </c>
      <c r="U94" s="39">
        <f>RES_hhdet_numvin!U60</f>
        <v>281505</v>
      </c>
      <c r="V94" s="39">
        <f>RES_hhdet_numvin!V60</f>
        <v>273040</v>
      </c>
      <c r="W94" s="39">
        <f>RES_hhdet_numvin!W60</f>
        <v>223877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4091.6973528156432</v>
      </c>
      <c r="C98" s="117">
        <f t="shared" si="12"/>
        <v>4046.3937820965798</v>
      </c>
      <c r="D98" s="117">
        <f t="shared" si="12"/>
        <v>3554.3466705285987</v>
      </c>
      <c r="E98" s="117">
        <f t="shared" si="12"/>
        <v>3997.1654932537322</v>
      </c>
      <c r="F98" s="117">
        <f t="shared" si="12"/>
        <v>3968.7395016185983</v>
      </c>
      <c r="G98" s="117">
        <f t="shared" si="12"/>
        <v>3973.5743203043562</v>
      </c>
      <c r="H98" s="117">
        <f t="shared" si="12"/>
        <v>3507.4252065006135</v>
      </c>
      <c r="I98" s="117">
        <f t="shared" si="12"/>
        <v>2931.3666936930495</v>
      </c>
      <c r="J98" s="117">
        <f t="shared" si="12"/>
        <v>3622.4143383107676</v>
      </c>
      <c r="K98" s="117">
        <f t="shared" si="12"/>
        <v>3062.2532349777821</v>
      </c>
      <c r="L98" s="117">
        <f t="shared" si="12"/>
        <v>3294.4129119392392</v>
      </c>
      <c r="M98" s="117">
        <f t="shared" si="12"/>
        <v>2809.2738586728783</v>
      </c>
      <c r="N98" s="117">
        <f t="shared" si="12"/>
        <v>2804.8071468896987</v>
      </c>
      <c r="O98" s="117">
        <f t="shared" si="12"/>
        <v>3030.3636341033957</v>
      </c>
      <c r="P98" s="117">
        <f t="shared" si="12"/>
        <v>2529.1643267163527</v>
      </c>
      <c r="Q98" s="117">
        <f t="shared" si="12"/>
        <v>2935.3244139758463</v>
      </c>
      <c r="R98" s="117">
        <f t="shared" ref="R98:V98" si="13">R99+R102+R104+R113</f>
        <v>2702.0019303512149</v>
      </c>
      <c r="S98" s="117">
        <f t="shared" si="13"/>
        <v>2693.8505064504843</v>
      </c>
      <c r="T98" s="117">
        <f t="shared" si="13"/>
        <v>2636.0171913846466</v>
      </c>
      <c r="U98" s="117">
        <f t="shared" si="13"/>
        <v>2481.0688436726782</v>
      </c>
      <c r="V98" s="117">
        <f t="shared" si="13"/>
        <v>2637.5639654569118</v>
      </c>
      <c r="W98" s="117">
        <f t="shared" ref="W98" si="14">W99+W102+W104+W113</f>
        <v>2559.0760725075306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3712.4282547320868</v>
      </c>
      <c r="C99" s="122">
        <f t="shared" si="15"/>
        <v>3695.3829717799808</v>
      </c>
      <c r="D99" s="122">
        <f t="shared" si="15"/>
        <v>3211.9648089561374</v>
      </c>
      <c r="E99" s="122">
        <f t="shared" si="15"/>
        <v>3632.8457162844275</v>
      </c>
      <c r="F99" s="122">
        <f t="shared" si="15"/>
        <v>3559.4148657438645</v>
      </c>
      <c r="G99" s="122">
        <f t="shared" si="15"/>
        <v>3541.6839413401658</v>
      </c>
      <c r="H99" s="122">
        <f t="shared" si="15"/>
        <v>3078.8339325116153</v>
      </c>
      <c r="I99" s="122">
        <f t="shared" si="15"/>
        <v>2528.9387740103784</v>
      </c>
      <c r="J99" s="122">
        <f t="shared" si="15"/>
        <v>3221.40382071151</v>
      </c>
      <c r="K99" s="122">
        <f t="shared" si="15"/>
        <v>2672.5926174482975</v>
      </c>
      <c r="L99" s="122">
        <f t="shared" si="15"/>
        <v>2920.38358135111</v>
      </c>
      <c r="M99" s="122">
        <f t="shared" si="15"/>
        <v>2434.5412013472983</v>
      </c>
      <c r="N99" s="122">
        <f t="shared" si="15"/>
        <v>2430.1667154636575</v>
      </c>
      <c r="O99" s="122">
        <f t="shared" si="15"/>
        <v>2656.9588293551865</v>
      </c>
      <c r="P99" s="122">
        <f t="shared" si="15"/>
        <v>2133.4343642883987</v>
      </c>
      <c r="Q99" s="122">
        <f t="shared" si="15"/>
        <v>2536.5306594016897</v>
      </c>
      <c r="R99" s="122">
        <f t="shared" ref="R99:V99" si="16">SUM(R100:R101)</f>
        <v>2315.1953639586345</v>
      </c>
      <c r="S99" s="122">
        <f t="shared" si="16"/>
        <v>2315.4975381808126</v>
      </c>
      <c r="T99" s="122">
        <f t="shared" si="16"/>
        <v>2265.1708985630448</v>
      </c>
      <c r="U99" s="122">
        <f t="shared" si="16"/>
        <v>2120.8946587420842</v>
      </c>
      <c r="V99" s="122">
        <f t="shared" si="16"/>
        <v>2295.2049043815782</v>
      </c>
      <c r="W99" s="122">
        <f t="shared" ref="W99" si="17">SUM(W100:W101)</f>
        <v>2223.952861571071</v>
      </c>
      <c r="DA99" s="130" t="s">
        <v>1610</v>
      </c>
    </row>
    <row r="100" spans="1:105" ht="12" customHeight="1" x14ac:dyDescent="0.25">
      <c r="A100" s="97" t="s">
        <v>216</v>
      </c>
      <c r="B100" s="98">
        <v>3671.7619951716365</v>
      </c>
      <c r="C100" s="98">
        <v>3655.5798616652155</v>
      </c>
      <c r="D100" s="98">
        <v>3177.8699504320148</v>
      </c>
      <c r="E100" s="98">
        <v>3594.3327350008744</v>
      </c>
      <c r="F100" s="98">
        <v>3521.0266181344159</v>
      </c>
      <c r="G100" s="98">
        <v>3503.5538865330318</v>
      </c>
      <c r="H100" s="98">
        <v>3046.0702528519892</v>
      </c>
      <c r="I100" s="98">
        <v>2502.1240869371368</v>
      </c>
      <c r="J100" s="98">
        <v>3186.6954584637001</v>
      </c>
      <c r="K100" s="98">
        <v>2643.7094479526427</v>
      </c>
      <c r="L100" s="98">
        <v>2888.6444476317347</v>
      </c>
      <c r="M100" s="98">
        <v>2407.7851160484165</v>
      </c>
      <c r="N100" s="98">
        <v>2402.9059100279364</v>
      </c>
      <c r="O100" s="98">
        <v>2626.4578370174659</v>
      </c>
      <c r="P100" s="98">
        <v>2108.8699211991793</v>
      </c>
      <c r="Q100" s="98">
        <v>2507.2167695315757</v>
      </c>
      <c r="R100" s="98">
        <v>2288.1264832330176</v>
      </c>
      <c r="S100" s="98">
        <v>2288.0442533677287</v>
      </c>
      <c r="T100" s="98">
        <v>2237.7323301805677</v>
      </c>
      <c r="U100" s="98">
        <v>2094.5758096875884</v>
      </c>
      <c r="V100" s="98">
        <v>2266.5366532912972</v>
      </c>
      <c r="W100" s="98">
        <v>2195.4687494028849</v>
      </c>
      <c r="DA100" s="63" t="s">
        <v>1611</v>
      </c>
    </row>
    <row r="101" spans="1:105" ht="12" customHeight="1" x14ac:dyDescent="0.25">
      <c r="A101" s="97" t="s">
        <v>53</v>
      </c>
      <c r="B101" s="98">
        <v>40.666259560450143</v>
      </c>
      <c r="C101" s="98">
        <v>39.803110114765396</v>
      </c>
      <c r="D101" s="98">
        <v>34.094858524122522</v>
      </c>
      <c r="E101" s="98">
        <v>38.512981283553032</v>
      </c>
      <c r="F101" s="98">
        <v>38.388247609448804</v>
      </c>
      <c r="G101" s="98">
        <v>38.130054807134023</v>
      </c>
      <c r="H101" s="98">
        <v>32.763679659626</v>
      </c>
      <c r="I101" s="98">
        <v>26.814687073241508</v>
      </c>
      <c r="J101" s="98">
        <v>34.70836224780976</v>
      </c>
      <c r="K101" s="98">
        <v>28.883169495654936</v>
      </c>
      <c r="L101" s="98">
        <v>31.739133719375381</v>
      </c>
      <c r="M101" s="98">
        <v>26.756085298881658</v>
      </c>
      <c r="N101" s="98">
        <v>27.260805435721199</v>
      </c>
      <c r="O101" s="98">
        <v>30.500992337720682</v>
      </c>
      <c r="P101" s="98">
        <v>24.564443089219367</v>
      </c>
      <c r="Q101" s="98">
        <v>29.313889870113837</v>
      </c>
      <c r="R101" s="98">
        <v>27.068880725617095</v>
      </c>
      <c r="S101" s="98">
        <v>27.453284813084068</v>
      </c>
      <c r="T101" s="98">
        <v>27.438568382477079</v>
      </c>
      <c r="U101" s="98">
        <v>26.318849054495931</v>
      </c>
      <c r="V101" s="98">
        <v>28.668251090280954</v>
      </c>
      <c r="W101" s="98">
        <v>28.484112168186048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0.32056193480049455</v>
      </c>
      <c r="C102" s="122">
        <f t="shared" si="18"/>
        <v>0.38863052149722033</v>
      </c>
      <c r="D102" s="122">
        <f t="shared" si="18"/>
        <v>0.45794179260286672</v>
      </c>
      <c r="E102" s="122">
        <f t="shared" si="18"/>
        <v>1.2093428571539804</v>
      </c>
      <c r="F102" s="122">
        <f t="shared" si="18"/>
        <v>0.57792776255999967</v>
      </c>
      <c r="G102" s="122">
        <f t="shared" si="18"/>
        <v>0.79153936245662759</v>
      </c>
      <c r="H102" s="122">
        <f t="shared" si="18"/>
        <v>1.8355796717646906</v>
      </c>
      <c r="I102" s="122">
        <f t="shared" si="18"/>
        <v>0.85089460336913381</v>
      </c>
      <c r="J102" s="122">
        <f t="shared" si="18"/>
        <v>0.99291498117590515</v>
      </c>
      <c r="K102" s="122">
        <f t="shared" si="18"/>
        <v>1.1287325614765444</v>
      </c>
      <c r="L102" s="122">
        <f t="shared" si="18"/>
        <v>1.5636232981479388</v>
      </c>
      <c r="M102" s="122">
        <f t="shared" si="18"/>
        <v>1.2066042883268204</v>
      </c>
      <c r="N102" s="122">
        <f t="shared" si="18"/>
        <v>1.222401079869883</v>
      </c>
      <c r="O102" s="122">
        <f t="shared" si="18"/>
        <v>1.3155196101205913</v>
      </c>
      <c r="P102" s="122">
        <f t="shared" si="18"/>
        <v>1.1357857995487528</v>
      </c>
      <c r="Q102" s="122">
        <f t="shared" si="18"/>
        <v>1.792781200191621</v>
      </c>
      <c r="R102" s="122">
        <f t="shared" si="18"/>
        <v>1.6701276736390542</v>
      </c>
      <c r="S102" s="122">
        <f t="shared" si="18"/>
        <v>1.6620749106247519</v>
      </c>
      <c r="T102" s="122">
        <f t="shared" si="18"/>
        <v>1.6443241801738377</v>
      </c>
      <c r="U102" s="122">
        <f t="shared" si="18"/>
        <v>1.6098178413688917</v>
      </c>
      <c r="V102" s="122">
        <f t="shared" si="18"/>
        <v>2.3762117078498646</v>
      </c>
      <c r="W102" s="122">
        <f t="shared" si="18"/>
        <v>2.254054470445368</v>
      </c>
      <c r="DA102" s="130" t="s">
        <v>1613</v>
      </c>
    </row>
    <row r="103" spans="1:105" ht="12" customHeight="1" x14ac:dyDescent="0.25">
      <c r="A103" s="97" t="s">
        <v>53</v>
      </c>
      <c r="B103" s="98">
        <v>0.32056193480049455</v>
      </c>
      <c r="C103" s="98">
        <v>0.38863052149722033</v>
      </c>
      <c r="D103" s="98">
        <v>0.45794179260286672</v>
      </c>
      <c r="E103" s="98">
        <v>1.2093428571539804</v>
      </c>
      <c r="F103" s="98">
        <v>0.57792776255999967</v>
      </c>
      <c r="G103" s="98">
        <v>0.79153936245662759</v>
      </c>
      <c r="H103" s="98">
        <v>1.8355796717646906</v>
      </c>
      <c r="I103" s="98">
        <v>0.85089460336913381</v>
      </c>
      <c r="J103" s="98">
        <v>0.99291498117590515</v>
      </c>
      <c r="K103" s="98">
        <v>1.1287325614765444</v>
      </c>
      <c r="L103" s="98">
        <v>1.5636232981479388</v>
      </c>
      <c r="M103" s="98">
        <v>1.2066042883268204</v>
      </c>
      <c r="N103" s="98">
        <v>1.222401079869883</v>
      </c>
      <c r="O103" s="98">
        <v>1.3155196101205913</v>
      </c>
      <c r="P103" s="98">
        <v>1.1357857995487528</v>
      </c>
      <c r="Q103" s="98">
        <v>1.792781200191621</v>
      </c>
      <c r="R103" s="98">
        <v>1.6701276736390542</v>
      </c>
      <c r="S103" s="98">
        <v>1.6620749106247519</v>
      </c>
      <c r="T103" s="98">
        <v>1.6443241801738377</v>
      </c>
      <c r="U103" s="98">
        <v>1.6098178413688917</v>
      </c>
      <c r="V103" s="98">
        <v>2.3762117078498646</v>
      </c>
      <c r="W103" s="98">
        <v>2.254054470445368</v>
      </c>
      <c r="DA103" s="63" t="s">
        <v>1614</v>
      </c>
    </row>
    <row r="104" spans="1:105" ht="12" customHeight="1" x14ac:dyDescent="0.25">
      <c r="A104" s="121" t="s">
        <v>55</v>
      </c>
      <c r="B104" s="122">
        <v>329.20924821309319</v>
      </c>
      <c r="C104" s="122">
        <v>303.11091664863079</v>
      </c>
      <c r="D104" s="122">
        <v>295.68548134345696</v>
      </c>
      <c r="E104" s="122">
        <v>311.24087052494286</v>
      </c>
      <c r="F104" s="122">
        <v>354.02788220398992</v>
      </c>
      <c r="G104" s="122">
        <v>373.55285910379666</v>
      </c>
      <c r="H104" s="122">
        <v>372.32432825088551</v>
      </c>
      <c r="I104" s="122">
        <v>350.54561520797938</v>
      </c>
      <c r="J104" s="122">
        <v>356.15210642238179</v>
      </c>
      <c r="K104" s="122">
        <v>344.64856539792436</v>
      </c>
      <c r="L104" s="122">
        <v>329.75161159320584</v>
      </c>
      <c r="M104" s="122">
        <v>333.30662620567915</v>
      </c>
      <c r="N104" s="122">
        <v>331.77720500125247</v>
      </c>
      <c r="O104" s="122">
        <v>329.72482706983237</v>
      </c>
      <c r="P104" s="122">
        <v>350.71141786944531</v>
      </c>
      <c r="Q104" s="122">
        <v>351.45753000222237</v>
      </c>
      <c r="R104" s="122">
        <v>339.79823173137726</v>
      </c>
      <c r="S104" s="122">
        <v>332.05227427696622</v>
      </c>
      <c r="T104" s="122">
        <v>325.20445057255409</v>
      </c>
      <c r="U104" s="122">
        <v>315.72298062508344</v>
      </c>
      <c r="V104" s="122">
        <v>296.14648140095619</v>
      </c>
      <c r="W104" s="122">
        <v>290.07844210013343</v>
      </c>
      <c r="DA104" s="130" t="s">
        <v>1615</v>
      </c>
    </row>
    <row r="105" spans="1:105" ht="12" customHeight="1" x14ac:dyDescent="0.25">
      <c r="A105" s="97" t="s">
        <v>138</v>
      </c>
      <c r="B105" s="98">
        <v>93.921800475936664</v>
      </c>
      <c r="C105" s="98">
        <v>90.297057065958043</v>
      </c>
      <c r="D105" s="98">
        <v>87.489223387945259</v>
      </c>
      <c r="E105" s="98">
        <v>98.911029809584548</v>
      </c>
      <c r="F105" s="98">
        <v>126.4616273045429</v>
      </c>
      <c r="G105" s="98">
        <v>139.53802626121032</v>
      </c>
      <c r="H105" s="98">
        <v>140.70947251727634</v>
      </c>
      <c r="I105" s="98">
        <v>130.87299304923698</v>
      </c>
      <c r="J105" s="98">
        <v>156.87654314690124</v>
      </c>
      <c r="K105" s="98">
        <v>150.4827388074371</v>
      </c>
      <c r="L105" s="98">
        <v>148.74671280501877</v>
      </c>
      <c r="M105" s="98">
        <v>160.65982759175793</v>
      </c>
      <c r="N105" s="98">
        <v>153.99375194821386</v>
      </c>
      <c r="O105" s="98">
        <v>151.23745616762909</v>
      </c>
      <c r="P105" s="98">
        <v>163.01911514114732</v>
      </c>
      <c r="Q105" s="98">
        <v>166.03426546446872</v>
      </c>
      <c r="R105" s="98">
        <v>151.29240344806132</v>
      </c>
      <c r="S105" s="98">
        <v>143.45043812553666</v>
      </c>
      <c r="T105" s="98">
        <v>135.4227240789495</v>
      </c>
      <c r="U105" s="98">
        <v>127.59521231953141</v>
      </c>
      <c r="V105" s="98">
        <v>125.82122345056322</v>
      </c>
      <c r="W105" s="98">
        <v>125.79982375106978</v>
      </c>
      <c r="DA105" s="63" t="s">
        <v>1616</v>
      </c>
    </row>
    <row r="106" spans="1:105" ht="12" customHeight="1" x14ac:dyDescent="0.25">
      <c r="A106" s="97" t="s">
        <v>137</v>
      </c>
      <c r="B106" s="98">
        <v>2.086461584373272E-3</v>
      </c>
      <c r="C106" s="98">
        <v>5.2494014099228551E-3</v>
      </c>
      <c r="D106" s="98">
        <v>5.8096456295354659E-3</v>
      </c>
      <c r="E106" s="98">
        <v>1.0848414573317713E-2</v>
      </c>
      <c r="F106" s="98">
        <v>1.5407802350535923E-2</v>
      </c>
      <c r="G106" s="98">
        <v>1.7626221203798781E-2</v>
      </c>
      <c r="H106" s="98">
        <v>2.0835144393012851E-2</v>
      </c>
      <c r="I106" s="98">
        <v>2.6811005319090697E-2</v>
      </c>
      <c r="J106" s="98">
        <v>4.910644075559828E-2</v>
      </c>
      <c r="K106" s="98">
        <v>8.3395228114254052E-2</v>
      </c>
      <c r="L106" s="98">
        <v>0.10314994017638046</v>
      </c>
      <c r="M106" s="98">
        <v>0.13878530428765967</v>
      </c>
      <c r="N106" s="98">
        <v>0.13043848425102306</v>
      </c>
      <c r="O106" s="98">
        <v>0.13989570539285801</v>
      </c>
      <c r="P106" s="98">
        <v>0.17063891819919064</v>
      </c>
      <c r="Q106" s="98">
        <v>0.20800554452808731</v>
      </c>
      <c r="R106" s="98">
        <v>0.19639485441310434</v>
      </c>
      <c r="S106" s="98">
        <v>0.20345791939007743</v>
      </c>
      <c r="T106" s="98">
        <v>0.19584240150525745</v>
      </c>
      <c r="U106" s="98">
        <v>0.18224225688072418</v>
      </c>
      <c r="V106" s="98">
        <v>0.19031049428890412</v>
      </c>
      <c r="W106" s="98">
        <v>0.19537657360662261</v>
      </c>
      <c r="DA106" s="63" t="s">
        <v>1617</v>
      </c>
    </row>
    <row r="107" spans="1:105" ht="12" customHeight="1" x14ac:dyDescent="0.25">
      <c r="A107" s="100" t="s">
        <v>216</v>
      </c>
      <c r="B107" s="101">
        <v>1.243045462747449E-3</v>
      </c>
      <c r="C107" s="101">
        <v>3.04687501645713E-3</v>
      </c>
      <c r="D107" s="101">
        <v>3.4229126286824747E-3</v>
      </c>
      <c r="E107" s="101">
        <v>6.4501508475042447E-3</v>
      </c>
      <c r="F107" s="101">
        <v>8.7451027433793627E-3</v>
      </c>
      <c r="G107" s="101">
        <v>1.0150834305460496E-2</v>
      </c>
      <c r="H107" s="101">
        <v>1.210610106875524E-2</v>
      </c>
      <c r="I107" s="101">
        <v>1.6161630133513641E-2</v>
      </c>
      <c r="J107" s="101">
        <v>2.7138544170530639E-2</v>
      </c>
      <c r="K107" s="101">
        <v>4.6764228742402929E-2</v>
      </c>
      <c r="L107" s="101">
        <v>5.7936725757265349E-2</v>
      </c>
      <c r="M107" s="101">
        <v>7.6122567908269739E-2</v>
      </c>
      <c r="N107" s="101">
        <v>7.2651007511699173E-2</v>
      </c>
      <c r="O107" s="101">
        <v>6.7905439156820083E-2</v>
      </c>
      <c r="P107" s="101">
        <v>7.846151006096852E-2</v>
      </c>
      <c r="Q107" s="101">
        <v>0.10021177953748862</v>
      </c>
      <c r="R107" s="101">
        <v>0.10914427334913894</v>
      </c>
      <c r="S107" s="101">
        <v>0.11648649469795755</v>
      </c>
      <c r="T107" s="101">
        <v>0.10608073618403725</v>
      </c>
      <c r="U107" s="101">
        <v>9.8969394426821275E-2</v>
      </c>
      <c r="V107" s="101">
        <v>9.0618528991773126E-2</v>
      </c>
      <c r="W107" s="101">
        <v>9.7376975021842824E-2</v>
      </c>
      <c r="DA107" s="131" t="s">
        <v>1618</v>
      </c>
    </row>
    <row r="108" spans="1:105" ht="12" customHeight="1" x14ac:dyDescent="0.25">
      <c r="A108" s="103" t="s">
        <v>52</v>
      </c>
      <c r="B108" s="104">
        <v>8.4341612162582306E-4</v>
      </c>
      <c r="C108" s="104">
        <v>2.2025263934657246E-3</v>
      </c>
      <c r="D108" s="104">
        <v>2.3867330008529907E-3</v>
      </c>
      <c r="E108" s="104">
        <v>4.3982637258134687E-3</v>
      </c>
      <c r="F108" s="104">
        <v>6.6626996071565605E-3</v>
      </c>
      <c r="G108" s="104">
        <v>7.4753868983382845E-3</v>
      </c>
      <c r="H108" s="104">
        <v>8.7290433242576092E-3</v>
      </c>
      <c r="I108" s="104">
        <v>1.0649375185577055E-2</v>
      </c>
      <c r="J108" s="104">
        <v>2.1967896585067637E-2</v>
      </c>
      <c r="K108" s="104">
        <v>3.6630999371851124E-2</v>
      </c>
      <c r="L108" s="104">
        <v>4.5213214419115112E-2</v>
      </c>
      <c r="M108" s="104">
        <v>6.2662736379389933E-2</v>
      </c>
      <c r="N108" s="104">
        <v>5.778747673932387E-2</v>
      </c>
      <c r="O108" s="104">
        <v>7.1990266236037923E-2</v>
      </c>
      <c r="P108" s="104">
        <v>9.2177408138222117E-2</v>
      </c>
      <c r="Q108" s="104">
        <v>0.10779376499059869</v>
      </c>
      <c r="R108" s="104">
        <v>8.7250581063965396E-2</v>
      </c>
      <c r="S108" s="104">
        <v>8.6971424692119881E-2</v>
      </c>
      <c r="T108" s="104">
        <v>8.976166532122018E-2</v>
      </c>
      <c r="U108" s="104">
        <v>8.3272862453902904E-2</v>
      </c>
      <c r="V108" s="104">
        <v>9.9691965297130994E-2</v>
      </c>
      <c r="W108" s="104">
        <v>9.7999598584779787E-2</v>
      </c>
      <c r="DA108" s="132" t="s">
        <v>1619</v>
      </c>
    </row>
    <row r="109" spans="1:105" ht="12" customHeight="1" x14ac:dyDescent="0.25">
      <c r="A109" s="106" t="s">
        <v>122</v>
      </c>
      <c r="B109" s="101">
        <v>234.68688093456251</v>
      </c>
      <c r="C109" s="101">
        <v>211.63796168564494</v>
      </c>
      <c r="D109" s="101">
        <v>206.72817807015636</v>
      </c>
      <c r="E109" s="101">
        <v>209.54118325344464</v>
      </c>
      <c r="F109" s="101">
        <v>224.62757571698296</v>
      </c>
      <c r="G109" s="101">
        <v>230.87027405992697</v>
      </c>
      <c r="H109" s="101">
        <v>227.7437756911302</v>
      </c>
      <c r="I109" s="101">
        <v>214.80227175602678</v>
      </c>
      <c r="J109" s="101">
        <v>193.8383443599167</v>
      </c>
      <c r="K109" s="101">
        <v>184.10892351934521</v>
      </c>
      <c r="L109" s="101">
        <v>168.96652287335897</v>
      </c>
      <c r="M109" s="101">
        <v>158.59244099857159</v>
      </c>
      <c r="N109" s="101">
        <v>162.46770003226695</v>
      </c>
      <c r="O109" s="101">
        <v>161.04112026376865</v>
      </c>
      <c r="P109" s="101">
        <v>167.69524633128253</v>
      </c>
      <c r="Q109" s="101">
        <v>163.34780188851167</v>
      </c>
      <c r="R109" s="101">
        <v>164.10113447361246</v>
      </c>
      <c r="S109" s="101">
        <v>161.86842115472962</v>
      </c>
      <c r="T109" s="101">
        <v>162.14222183048935</v>
      </c>
      <c r="U109" s="101">
        <v>160.43107859817607</v>
      </c>
      <c r="V109" s="101">
        <v>145.22252765325788</v>
      </c>
      <c r="W109" s="101">
        <v>139.77414219620772</v>
      </c>
      <c r="DA109" s="131" t="s">
        <v>1620</v>
      </c>
    </row>
    <row r="110" spans="1:105" ht="12" customHeight="1" x14ac:dyDescent="0.25">
      <c r="A110" s="107" t="s">
        <v>121</v>
      </c>
      <c r="B110" s="104">
        <v>0.59848034100963821</v>
      </c>
      <c r="C110" s="104">
        <v>1.1706484956179319</v>
      </c>
      <c r="D110" s="104">
        <v>1.4622702397258165</v>
      </c>
      <c r="E110" s="104">
        <v>2.7778090473403099</v>
      </c>
      <c r="F110" s="104">
        <v>2.9232713801135572</v>
      </c>
      <c r="G110" s="104">
        <v>3.126932561455531</v>
      </c>
      <c r="H110" s="104">
        <v>3.8502448980859567</v>
      </c>
      <c r="I110" s="104">
        <v>4.8435393973965031</v>
      </c>
      <c r="J110" s="104">
        <v>5.3881124748082412</v>
      </c>
      <c r="K110" s="104">
        <v>9.9735078430277824</v>
      </c>
      <c r="L110" s="104">
        <v>11.93522597465171</v>
      </c>
      <c r="M110" s="104">
        <v>13.91557231106194</v>
      </c>
      <c r="N110" s="104">
        <v>15.185314536520671</v>
      </c>
      <c r="O110" s="104">
        <v>17.306354933041813</v>
      </c>
      <c r="P110" s="104">
        <v>19.826417478816268</v>
      </c>
      <c r="Q110" s="104">
        <v>21.86745710471396</v>
      </c>
      <c r="R110" s="104">
        <v>24.208298955290324</v>
      </c>
      <c r="S110" s="104">
        <v>26.529957077309874</v>
      </c>
      <c r="T110" s="104">
        <v>27.443662261609958</v>
      </c>
      <c r="U110" s="104">
        <v>27.514447450495261</v>
      </c>
      <c r="V110" s="104">
        <v>24.912419802846152</v>
      </c>
      <c r="W110" s="104">
        <v>24.309099579249263</v>
      </c>
      <c r="DA110" s="132" t="s">
        <v>1621</v>
      </c>
    </row>
    <row r="111" spans="1:105" ht="12" customHeight="1" x14ac:dyDescent="0.25">
      <c r="A111" s="108" t="s">
        <v>53</v>
      </c>
      <c r="B111" s="98">
        <v>0.32464687779271911</v>
      </c>
      <c r="C111" s="98">
        <v>0.6169889395074456</v>
      </c>
      <c r="D111" s="98">
        <v>0.78313342351554427</v>
      </c>
      <c r="E111" s="98">
        <v>1.5036479786159711</v>
      </c>
      <c r="F111" s="98">
        <v>1.5025015573113136</v>
      </c>
      <c r="G111" s="98">
        <v>1.6337375126114224</v>
      </c>
      <c r="H111" s="98">
        <v>2.033192364607431</v>
      </c>
      <c r="I111" s="98">
        <v>2.6709433812512411</v>
      </c>
      <c r="J111" s="98">
        <v>2.7010032552422536</v>
      </c>
      <c r="K111" s="98">
        <v>5.0982787742530391</v>
      </c>
      <c r="L111" s="98">
        <v>6.1217245907769184</v>
      </c>
      <c r="M111" s="98">
        <v>6.9700500097676583</v>
      </c>
      <c r="N111" s="98">
        <v>7.7359831626653897</v>
      </c>
      <c r="O111" s="98">
        <v>7.629425791134687</v>
      </c>
      <c r="P111" s="98">
        <v>8.312433868285046</v>
      </c>
      <c r="Q111" s="98">
        <v>9.7229959431839088</v>
      </c>
      <c r="R111" s="98">
        <v>12.522482248544062</v>
      </c>
      <c r="S111" s="98">
        <v>14.218006640358425</v>
      </c>
      <c r="T111" s="98">
        <v>13.915776250995746</v>
      </c>
      <c r="U111" s="98">
        <v>14.077141525179755</v>
      </c>
      <c r="V111" s="98">
        <v>11.280248684012696</v>
      </c>
      <c r="W111" s="98">
        <v>11.620656385782329</v>
      </c>
      <c r="DA111" s="63" t="s">
        <v>1622</v>
      </c>
    </row>
    <row r="112" spans="1:105" ht="12" customHeight="1" x14ac:dyDescent="0.25">
      <c r="A112" s="108" t="s">
        <v>52</v>
      </c>
      <c r="B112" s="98">
        <v>0.27383346321691909</v>
      </c>
      <c r="C112" s="98">
        <v>0.55365955611048623</v>
      </c>
      <c r="D112" s="98">
        <v>0.67913681621027222</v>
      </c>
      <c r="E112" s="98">
        <v>1.274161068724339</v>
      </c>
      <c r="F112" s="98">
        <v>1.4207698228022438</v>
      </c>
      <c r="G112" s="98">
        <v>1.4931950488441084</v>
      </c>
      <c r="H112" s="98">
        <v>1.8170525334785259</v>
      </c>
      <c r="I112" s="98">
        <v>2.172596016145262</v>
      </c>
      <c r="J112" s="98">
        <v>2.6871092195659876</v>
      </c>
      <c r="K112" s="98">
        <v>4.8752290687747442</v>
      </c>
      <c r="L112" s="98">
        <v>5.8135013838747911</v>
      </c>
      <c r="M112" s="98">
        <v>6.9455223012942824</v>
      </c>
      <c r="N112" s="98">
        <v>7.4493313738552809</v>
      </c>
      <c r="O112" s="98">
        <v>9.6769291419071255</v>
      </c>
      <c r="P112" s="98">
        <v>11.513983610531222</v>
      </c>
      <c r="Q112" s="98">
        <v>12.144461161530051</v>
      </c>
      <c r="R112" s="98">
        <v>11.685816706746262</v>
      </c>
      <c r="S112" s="98">
        <v>12.311950436951449</v>
      </c>
      <c r="T112" s="98">
        <v>13.527886010614212</v>
      </c>
      <c r="U112" s="98">
        <v>13.437305925315506</v>
      </c>
      <c r="V112" s="98">
        <v>13.632171118833456</v>
      </c>
      <c r="W112" s="98">
        <v>12.688443193466936</v>
      </c>
      <c r="DA112" s="63" t="s">
        <v>1623</v>
      </c>
    </row>
    <row r="113" spans="1:105" ht="12" customHeight="1" x14ac:dyDescent="0.25">
      <c r="A113" s="121" t="s">
        <v>54</v>
      </c>
      <c r="B113" s="122">
        <v>49.739287935662496</v>
      </c>
      <c r="C113" s="122">
        <v>47.51126314647064</v>
      </c>
      <c r="D113" s="122">
        <v>46.238438436401154</v>
      </c>
      <c r="E113" s="122">
        <v>51.869563587208347</v>
      </c>
      <c r="F113" s="122">
        <v>54.718825908183597</v>
      </c>
      <c r="G113" s="122">
        <v>57.545980497936696</v>
      </c>
      <c r="H113" s="122">
        <v>54.431366066348026</v>
      </c>
      <c r="I113" s="122">
        <v>51.031409871322602</v>
      </c>
      <c r="J113" s="122">
        <v>43.865496195700075</v>
      </c>
      <c r="K113" s="122">
        <v>43.883319570083806</v>
      </c>
      <c r="L113" s="122">
        <v>42.714095696775516</v>
      </c>
      <c r="M113" s="122">
        <v>40.219426831574395</v>
      </c>
      <c r="N113" s="122">
        <v>41.640825344919001</v>
      </c>
      <c r="O113" s="122">
        <v>42.36445806825634</v>
      </c>
      <c r="P113" s="122">
        <v>43.8827587589602</v>
      </c>
      <c r="Q113" s="122">
        <v>45.543443371742214</v>
      </c>
      <c r="R113" s="122">
        <v>45.338206987564057</v>
      </c>
      <c r="S113" s="122">
        <v>44.638619082080623</v>
      </c>
      <c r="T113" s="122">
        <v>43.997518068873717</v>
      </c>
      <c r="U113" s="122">
        <v>42.841386464141735</v>
      </c>
      <c r="V113" s="122">
        <v>43.836367966527604</v>
      </c>
      <c r="W113" s="122">
        <v>42.790714365880739</v>
      </c>
      <c r="DA113" s="130" t="s">
        <v>1624</v>
      </c>
    </row>
    <row r="114" spans="1:105" ht="12" customHeight="1" x14ac:dyDescent="0.25">
      <c r="A114" s="97" t="s">
        <v>50</v>
      </c>
      <c r="B114" s="98">
        <v>2.2715372309117643</v>
      </c>
      <c r="C114" s="98">
        <v>2.1877078407931649</v>
      </c>
      <c r="D114" s="98">
        <v>2.3062864986181619</v>
      </c>
      <c r="E114" s="98">
        <v>2.8115247685418301</v>
      </c>
      <c r="F114" s="98">
        <v>3.1531516840793801</v>
      </c>
      <c r="G114" s="98">
        <v>3.3567915376980633</v>
      </c>
      <c r="H114" s="98">
        <v>3.7385032757931356</v>
      </c>
      <c r="I114" s="98">
        <v>3.7428993042497471</v>
      </c>
      <c r="J114" s="98">
        <v>3.2806367124348239</v>
      </c>
      <c r="K114" s="98">
        <v>3.6133200598071897</v>
      </c>
      <c r="L114" s="98">
        <v>3.5236319999560823</v>
      </c>
      <c r="M114" s="98">
        <v>3.6505595220953535</v>
      </c>
      <c r="N114" s="98">
        <v>3.7328606707593912</v>
      </c>
      <c r="O114" s="98">
        <v>3.7595252281873632</v>
      </c>
      <c r="P114" s="98">
        <v>4.2105273134323253</v>
      </c>
      <c r="Q114" s="98">
        <v>4.0203033364005698</v>
      </c>
      <c r="R114" s="98">
        <v>4.3060413859055648</v>
      </c>
      <c r="S114" s="98">
        <v>4.2029077325562669</v>
      </c>
      <c r="T114" s="98">
        <v>4.1134673833072348</v>
      </c>
      <c r="U114" s="98">
        <v>4.1545842924242837</v>
      </c>
      <c r="V114" s="98">
        <v>3.7135501982669958</v>
      </c>
      <c r="W114" s="98">
        <v>3.6605120170136347</v>
      </c>
      <c r="DA114" s="63" t="s">
        <v>1625</v>
      </c>
    </row>
    <row r="115" spans="1:105" ht="12" customHeight="1" x14ac:dyDescent="0.25">
      <c r="A115" s="109" t="s">
        <v>120</v>
      </c>
      <c r="B115" s="33">
        <v>47.467750704750735</v>
      </c>
      <c r="C115" s="33">
        <v>45.323555305677473</v>
      </c>
      <c r="D115" s="33">
        <v>43.93215193778299</v>
      </c>
      <c r="E115" s="33">
        <v>49.058038818666517</v>
      </c>
      <c r="F115" s="33">
        <v>51.565674224104214</v>
      </c>
      <c r="G115" s="33">
        <v>54.189188960238631</v>
      </c>
      <c r="H115" s="33">
        <v>50.692862790554891</v>
      </c>
      <c r="I115" s="33">
        <v>47.288510567072855</v>
      </c>
      <c r="J115" s="33">
        <v>40.584859483265248</v>
      </c>
      <c r="K115" s="33">
        <v>40.26999951027662</v>
      </c>
      <c r="L115" s="33">
        <v>39.190463696819435</v>
      </c>
      <c r="M115" s="33">
        <v>36.568867309479039</v>
      </c>
      <c r="N115" s="33">
        <v>37.907964674159608</v>
      </c>
      <c r="O115" s="33">
        <v>38.604932840068976</v>
      </c>
      <c r="P115" s="33">
        <v>39.672231445527878</v>
      </c>
      <c r="Q115" s="33">
        <v>41.523140035341648</v>
      </c>
      <c r="R115" s="33">
        <v>41.032165601658491</v>
      </c>
      <c r="S115" s="33">
        <v>40.435711349524354</v>
      </c>
      <c r="T115" s="33">
        <v>39.884050685566486</v>
      </c>
      <c r="U115" s="33">
        <v>38.686802171717453</v>
      </c>
      <c r="V115" s="33">
        <v>40.12281776826061</v>
      </c>
      <c r="W115" s="33">
        <v>39.130202348867101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1939.7655388307046</v>
      </c>
      <c r="C117" s="117">
        <f t="shared" si="19"/>
        <v>1923.3986256409178</v>
      </c>
      <c r="D117" s="117">
        <f t="shared" si="19"/>
        <v>1711.0939300923992</v>
      </c>
      <c r="E117" s="117">
        <f t="shared" si="19"/>
        <v>1949.9101584756272</v>
      </c>
      <c r="F117" s="117">
        <f t="shared" si="19"/>
        <v>1972.4708961167314</v>
      </c>
      <c r="G117" s="117">
        <f t="shared" si="19"/>
        <v>2003.8112875685395</v>
      </c>
      <c r="H117" s="117">
        <f t="shared" si="19"/>
        <v>1795.6662190333552</v>
      </c>
      <c r="I117" s="117">
        <f t="shared" si="19"/>
        <v>1519.743780286218</v>
      </c>
      <c r="J117" s="117">
        <f t="shared" si="19"/>
        <v>1885.8889623378216</v>
      </c>
      <c r="K117" s="117">
        <f t="shared" si="19"/>
        <v>1623.7334889714584</v>
      </c>
      <c r="L117" s="117">
        <f t="shared" si="19"/>
        <v>1772.7075859382205</v>
      </c>
      <c r="M117" s="117">
        <f t="shared" si="19"/>
        <v>1550.0629042754288</v>
      </c>
      <c r="N117" s="117">
        <f t="shared" si="19"/>
        <v>1589.8879142015619</v>
      </c>
      <c r="O117" s="117">
        <f t="shared" si="19"/>
        <v>1767.176888825602</v>
      </c>
      <c r="P117" s="117">
        <f t="shared" si="19"/>
        <v>1497.9250397296908</v>
      </c>
      <c r="Q117" s="117">
        <f t="shared" si="19"/>
        <v>1754.7631710755275</v>
      </c>
      <c r="R117" s="117">
        <f t="shared" ref="R117:V117" si="20">R118+R121+R123+R132</f>
        <v>1643.3922577794788</v>
      </c>
      <c r="S117" s="117">
        <f t="shared" si="20"/>
        <v>1670.8844211121539</v>
      </c>
      <c r="T117" s="117">
        <f t="shared" si="20"/>
        <v>1674.7638886969291</v>
      </c>
      <c r="U117" s="117">
        <f t="shared" si="20"/>
        <v>1616.5894093622951</v>
      </c>
      <c r="V117" s="117">
        <f t="shared" si="20"/>
        <v>1756.5133660649942</v>
      </c>
      <c r="W117" s="117">
        <f t="shared" ref="W117" si="21">W118+W121+W123+W132</f>
        <v>1732.9903501804133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1701.3268465527219</v>
      </c>
      <c r="C118" s="122">
        <f t="shared" si="22"/>
        <v>1702.0018550302398</v>
      </c>
      <c r="D118" s="122">
        <f t="shared" si="22"/>
        <v>1493.8746598178268</v>
      </c>
      <c r="E118" s="122">
        <f t="shared" si="22"/>
        <v>1716.4899205017191</v>
      </c>
      <c r="F118" s="122">
        <f t="shared" si="22"/>
        <v>1712.094329828496</v>
      </c>
      <c r="G118" s="122">
        <f t="shared" si="22"/>
        <v>1727.805674052182</v>
      </c>
      <c r="H118" s="122">
        <f t="shared" si="22"/>
        <v>1518.2779400013433</v>
      </c>
      <c r="I118" s="122">
        <f t="shared" si="22"/>
        <v>1259.961655349028</v>
      </c>
      <c r="J118" s="122">
        <f t="shared" si="22"/>
        <v>1629.8941594215748</v>
      </c>
      <c r="K118" s="122">
        <f t="shared" si="22"/>
        <v>1372.6458035617143</v>
      </c>
      <c r="L118" s="122">
        <f t="shared" si="22"/>
        <v>1529.4673993775195</v>
      </c>
      <c r="M118" s="122">
        <f t="shared" si="22"/>
        <v>1306.9332377063033</v>
      </c>
      <c r="N118" s="122">
        <f t="shared" si="22"/>
        <v>1343.3646041287957</v>
      </c>
      <c r="O118" s="122">
        <f t="shared" si="22"/>
        <v>1517.1571954484691</v>
      </c>
      <c r="P118" s="122">
        <f t="shared" si="22"/>
        <v>1231.9411855255748</v>
      </c>
      <c r="Q118" s="122">
        <f t="shared" si="22"/>
        <v>1482.5311003412273</v>
      </c>
      <c r="R118" s="122">
        <f t="shared" ref="R118:V118" si="23">SUM(R119:R120)</f>
        <v>1375.5315578231312</v>
      </c>
      <c r="S118" s="122">
        <f t="shared" si="23"/>
        <v>1404.1613467247648</v>
      </c>
      <c r="T118" s="122">
        <f t="shared" si="23"/>
        <v>1407.5050607390576</v>
      </c>
      <c r="U118" s="122">
        <f t="shared" si="23"/>
        <v>1351.3008368240617</v>
      </c>
      <c r="V118" s="122">
        <f t="shared" si="23"/>
        <v>1495.8225277022943</v>
      </c>
      <c r="W118" s="122">
        <f t="shared" ref="W118" si="24">SUM(W119:W120)</f>
        <v>1474.3727155147205</v>
      </c>
      <c r="DA118" s="130" t="s">
        <v>1778</v>
      </c>
    </row>
    <row r="119" spans="1:105" ht="12" customHeight="1" x14ac:dyDescent="0.25">
      <c r="A119" s="97" t="s">
        <v>216</v>
      </c>
      <c r="B119" s="98">
        <v>1660.6605869922719</v>
      </c>
      <c r="C119" s="98">
        <v>1662.1987449154744</v>
      </c>
      <c r="D119" s="98">
        <v>1459.7798012937042</v>
      </c>
      <c r="E119" s="98">
        <v>1677.9769392181661</v>
      </c>
      <c r="F119" s="98">
        <v>1673.7060822190472</v>
      </c>
      <c r="G119" s="98">
        <v>1689.675619245048</v>
      </c>
      <c r="H119" s="98">
        <v>1485.5142603417173</v>
      </c>
      <c r="I119" s="98">
        <v>1233.1469682757865</v>
      </c>
      <c r="J119" s="98">
        <v>1595.1857971737652</v>
      </c>
      <c r="K119" s="98">
        <v>1343.7626340660593</v>
      </c>
      <c r="L119" s="98">
        <v>1497.7282656581442</v>
      </c>
      <c r="M119" s="98">
        <v>1280.1771524074218</v>
      </c>
      <c r="N119" s="98">
        <v>1316.1037986930744</v>
      </c>
      <c r="O119" s="98">
        <v>1486.6562031107485</v>
      </c>
      <c r="P119" s="98">
        <v>1207.3767424363555</v>
      </c>
      <c r="Q119" s="98">
        <v>1453.2172104711135</v>
      </c>
      <c r="R119" s="98">
        <v>1348.462677097514</v>
      </c>
      <c r="S119" s="98">
        <v>1376.7080619116807</v>
      </c>
      <c r="T119" s="98">
        <v>1380.0664923565805</v>
      </c>
      <c r="U119" s="98">
        <v>1324.9819877695656</v>
      </c>
      <c r="V119" s="98">
        <v>1467.1542766120133</v>
      </c>
      <c r="W119" s="98">
        <v>1445.8886033465344</v>
      </c>
      <c r="DA119" s="63" t="s">
        <v>1779</v>
      </c>
    </row>
    <row r="120" spans="1:105" ht="12" customHeight="1" x14ac:dyDescent="0.25">
      <c r="A120" s="97" t="s">
        <v>53</v>
      </c>
      <c r="B120" s="98">
        <v>40.666259560450143</v>
      </c>
      <c r="C120" s="98">
        <v>39.803110114765396</v>
      </c>
      <c r="D120" s="98">
        <v>34.094858524122522</v>
      </c>
      <c r="E120" s="98">
        <v>38.512981283553032</v>
      </c>
      <c r="F120" s="98">
        <v>38.388247609448804</v>
      </c>
      <c r="G120" s="98">
        <v>38.130054807134023</v>
      </c>
      <c r="H120" s="98">
        <v>32.763679659626</v>
      </c>
      <c r="I120" s="98">
        <v>26.814687073241508</v>
      </c>
      <c r="J120" s="98">
        <v>34.70836224780976</v>
      </c>
      <c r="K120" s="98">
        <v>28.883169495654936</v>
      </c>
      <c r="L120" s="98">
        <v>31.739133719375381</v>
      </c>
      <c r="M120" s="98">
        <v>26.756085298881658</v>
      </c>
      <c r="N120" s="98">
        <v>27.260805435721199</v>
      </c>
      <c r="O120" s="98">
        <v>30.500992337720682</v>
      </c>
      <c r="P120" s="98">
        <v>24.564443089219367</v>
      </c>
      <c r="Q120" s="98">
        <v>29.313889870113837</v>
      </c>
      <c r="R120" s="98">
        <v>27.068880725617095</v>
      </c>
      <c r="S120" s="98">
        <v>27.453284813084068</v>
      </c>
      <c r="T120" s="98">
        <v>27.438568382477079</v>
      </c>
      <c r="U120" s="98">
        <v>26.318849054495931</v>
      </c>
      <c r="V120" s="98">
        <v>28.668251090280954</v>
      </c>
      <c r="W120" s="98">
        <v>28.484112168186048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0.62283684992321364</v>
      </c>
      <c r="C121" s="122">
        <f t="shared" si="25"/>
        <v>0.7974197301799435</v>
      </c>
      <c r="D121" s="122">
        <f t="shared" si="25"/>
        <v>0.98465611473222914</v>
      </c>
      <c r="E121" s="122">
        <f t="shared" si="25"/>
        <v>2.7374651738663749</v>
      </c>
      <c r="F121" s="122">
        <f t="shared" si="25"/>
        <v>1.4004184954096539</v>
      </c>
      <c r="G121" s="122">
        <f t="shared" si="25"/>
        <v>2.0940480666090773</v>
      </c>
      <c r="H121" s="122">
        <f t="shared" si="25"/>
        <v>5.1973046978236157</v>
      </c>
      <c r="I121" s="122">
        <f t="shared" si="25"/>
        <v>2.4877326478375337</v>
      </c>
      <c r="J121" s="122">
        <f t="shared" si="25"/>
        <v>2.9531297880506093</v>
      </c>
      <c r="K121" s="122">
        <f t="shared" si="25"/>
        <v>3.4309307766473638</v>
      </c>
      <c r="L121" s="122">
        <f t="shared" si="25"/>
        <v>4.8783478414424097</v>
      </c>
      <c r="M121" s="122">
        <f t="shared" si="25"/>
        <v>3.8614177909335341</v>
      </c>
      <c r="N121" s="122">
        <f t="shared" si="25"/>
        <v>4.0872712145363144</v>
      </c>
      <c r="O121" s="122">
        <f t="shared" si="25"/>
        <v>4.6686837625537914</v>
      </c>
      <c r="P121" s="122">
        <f t="shared" si="25"/>
        <v>4.2267003048314908</v>
      </c>
      <c r="Q121" s="122">
        <f t="shared" si="25"/>
        <v>6.8816029283945488</v>
      </c>
      <c r="R121" s="122">
        <f t="shared" si="25"/>
        <v>6.5926741506050544</v>
      </c>
      <c r="S121" s="122">
        <f t="shared" si="25"/>
        <v>6.7283418803705679</v>
      </c>
      <c r="T121" s="122">
        <f t="shared" si="25"/>
        <v>6.8588762935197929</v>
      </c>
      <c r="U121" s="122">
        <f t="shared" si="25"/>
        <v>6.9514661195280798</v>
      </c>
      <c r="V121" s="122">
        <f t="shared" si="25"/>
        <v>10.587131310747925</v>
      </c>
      <c r="W121" s="122">
        <f t="shared" si="25"/>
        <v>10.259154730760573</v>
      </c>
      <c r="DA121" s="130" t="s">
        <v>1781</v>
      </c>
    </row>
    <row r="122" spans="1:105" ht="12" customHeight="1" x14ac:dyDescent="0.25">
      <c r="A122" s="97" t="s">
        <v>53</v>
      </c>
      <c r="B122" s="98">
        <v>0.62283684992321364</v>
      </c>
      <c r="C122" s="98">
        <v>0.7974197301799435</v>
      </c>
      <c r="D122" s="98">
        <v>0.98465611473222914</v>
      </c>
      <c r="E122" s="98">
        <v>2.7374651738663749</v>
      </c>
      <c r="F122" s="98">
        <v>1.4004184954096539</v>
      </c>
      <c r="G122" s="98">
        <v>2.0940480666090773</v>
      </c>
      <c r="H122" s="98">
        <v>5.1973046978236157</v>
      </c>
      <c r="I122" s="98">
        <v>2.4877326478375337</v>
      </c>
      <c r="J122" s="98">
        <v>2.9531297880506093</v>
      </c>
      <c r="K122" s="98">
        <v>3.4309307766473638</v>
      </c>
      <c r="L122" s="98">
        <v>4.8783478414424097</v>
      </c>
      <c r="M122" s="98">
        <v>3.8614177909335341</v>
      </c>
      <c r="N122" s="98">
        <v>4.0872712145363144</v>
      </c>
      <c r="O122" s="98">
        <v>4.6686837625537914</v>
      </c>
      <c r="P122" s="98">
        <v>4.2267003048314908</v>
      </c>
      <c r="Q122" s="98">
        <v>6.8816029283945488</v>
      </c>
      <c r="R122" s="98">
        <v>6.5926741506050544</v>
      </c>
      <c r="S122" s="98">
        <v>6.7283418803705679</v>
      </c>
      <c r="T122" s="98">
        <v>6.8588762935197929</v>
      </c>
      <c r="U122" s="98">
        <v>6.9514661195280798</v>
      </c>
      <c r="V122" s="98">
        <v>10.587131310747925</v>
      </c>
      <c r="W122" s="98">
        <v>10.259154730760573</v>
      </c>
      <c r="DA122" s="63" t="s">
        <v>1782</v>
      </c>
    </row>
    <row r="123" spans="1:105" ht="12" customHeight="1" x14ac:dyDescent="0.25">
      <c r="A123" s="121" t="s">
        <v>55</v>
      </c>
      <c r="B123" s="122">
        <v>200.65222574054383</v>
      </c>
      <c r="C123" s="122">
        <v>185.02174100946573</v>
      </c>
      <c r="D123" s="122">
        <v>181.52638206356067</v>
      </c>
      <c r="E123" s="122">
        <v>191.62352885941871</v>
      </c>
      <c r="F123" s="122">
        <v>217.62338237966395</v>
      </c>
      <c r="G123" s="122">
        <v>230.25144433408423</v>
      </c>
      <c r="H123" s="122">
        <v>230.8077482866756</v>
      </c>
      <c r="I123" s="122">
        <v>218.45190885759303</v>
      </c>
      <c r="J123" s="122">
        <v>219.62527309990926</v>
      </c>
      <c r="K123" s="122">
        <v>214.22473556303299</v>
      </c>
      <c r="L123" s="122">
        <v>205.74809740893144</v>
      </c>
      <c r="M123" s="122">
        <v>208.52434501745418</v>
      </c>
      <c r="N123" s="122">
        <v>210.49345341011065</v>
      </c>
      <c r="O123" s="122">
        <v>212.73005580535414</v>
      </c>
      <c r="P123" s="122">
        <v>227.93170711668338</v>
      </c>
      <c r="Q123" s="122">
        <v>230.06079256980041</v>
      </c>
      <c r="R123" s="122">
        <v>225.98611027021747</v>
      </c>
      <c r="S123" s="122">
        <v>224.96158066267688</v>
      </c>
      <c r="T123" s="122">
        <v>225.45383157752127</v>
      </c>
      <c r="U123" s="122">
        <v>223.86648581286556</v>
      </c>
      <c r="V123" s="122">
        <v>214.22792620431969</v>
      </c>
      <c r="W123" s="122">
        <v>212.92763322611853</v>
      </c>
      <c r="DA123" s="130" t="s">
        <v>1783</v>
      </c>
    </row>
    <row r="124" spans="1:105" ht="12" customHeight="1" x14ac:dyDescent="0.25">
      <c r="A124" s="97" t="s">
        <v>138</v>
      </c>
      <c r="B124" s="98">
        <v>48.745848674458486</v>
      </c>
      <c r="C124" s="98">
        <v>46.977889639508795</v>
      </c>
      <c r="D124" s="98">
        <v>45.721459402218791</v>
      </c>
      <c r="E124" s="98">
        <v>51.992367002121853</v>
      </c>
      <c r="F124" s="98">
        <v>66.871907493651861</v>
      </c>
      <c r="G124" s="98">
        <v>74.148181907872882</v>
      </c>
      <c r="H124" s="98">
        <v>75.075459618625658</v>
      </c>
      <c r="I124" s="98">
        <v>70.099008291643386</v>
      </c>
      <c r="J124" s="98">
        <v>84.668814741934341</v>
      </c>
      <c r="K124" s="98">
        <v>81.763499747821768</v>
      </c>
      <c r="L124" s="98">
        <v>81.520296921729667</v>
      </c>
      <c r="M124" s="98">
        <v>89.105564077451049</v>
      </c>
      <c r="N124" s="98">
        <v>86.769588707370545</v>
      </c>
      <c r="O124" s="98">
        <v>87.048758731237754</v>
      </c>
      <c r="P124" s="98">
        <v>94.564262356614677</v>
      </c>
      <c r="Q124" s="98">
        <v>97.179444572558594</v>
      </c>
      <c r="R124" s="98">
        <v>89.816369189449162</v>
      </c>
      <c r="S124" s="98">
        <v>87.010045884058329</v>
      </c>
      <c r="T124" s="98">
        <v>84.36507524823314</v>
      </c>
      <c r="U124" s="98">
        <v>82.051938647572612</v>
      </c>
      <c r="V124" s="98">
        <v>83.975605259599632</v>
      </c>
      <c r="W124" s="98">
        <v>86.298393828443096</v>
      </c>
      <c r="DA124" s="63" t="s">
        <v>1784</v>
      </c>
    </row>
    <row r="125" spans="1:105" ht="12" customHeight="1" x14ac:dyDescent="0.25">
      <c r="A125" s="97" t="s">
        <v>137</v>
      </c>
      <c r="B125" s="98">
        <v>1.488562463747786E-3</v>
      </c>
      <c r="C125" s="98">
        <v>3.8193292605559689E-3</v>
      </c>
      <c r="D125" s="98">
        <v>4.20920453020464E-3</v>
      </c>
      <c r="E125" s="98">
        <v>7.8596532183255515E-3</v>
      </c>
      <c r="F125" s="98">
        <v>1.1369662474474313E-2</v>
      </c>
      <c r="G125" s="98">
        <v>1.2948349573447315E-2</v>
      </c>
      <c r="H125" s="98">
        <v>1.5282589892821616E-2</v>
      </c>
      <c r="I125" s="98">
        <v>1.9448884799732162E-2</v>
      </c>
      <c r="J125" s="98">
        <v>3.6881431997956127E-2</v>
      </c>
      <c r="K125" s="98">
        <v>6.258094082308116E-2</v>
      </c>
      <c r="L125" s="98">
        <v>7.7532549285332486E-2</v>
      </c>
      <c r="M125" s="98">
        <v>0.10552017897488963</v>
      </c>
      <c r="N125" s="98">
        <v>9.8731199638252637E-2</v>
      </c>
      <c r="O125" s="98">
        <v>0.11095430650758309</v>
      </c>
      <c r="P125" s="98">
        <v>0.13825454198852127</v>
      </c>
      <c r="Q125" s="98">
        <v>0.16836005019553185</v>
      </c>
      <c r="R125" s="98">
        <v>0.15356801402322584</v>
      </c>
      <c r="S125" s="98">
        <v>0.15928191227673463</v>
      </c>
      <c r="T125" s="98">
        <v>0.15695623908558737</v>
      </c>
      <c r="U125" s="98">
        <v>0.14735704447009829</v>
      </c>
      <c r="V125" s="98">
        <v>0.16081191091348007</v>
      </c>
      <c r="W125" s="98">
        <v>0.16529186394396217</v>
      </c>
      <c r="DA125" s="63" t="s">
        <v>1785</v>
      </c>
    </row>
    <row r="126" spans="1:105" ht="12" customHeight="1" x14ac:dyDescent="0.25">
      <c r="A126" s="100" t="s">
        <v>216</v>
      </c>
      <c r="B126" s="101">
        <v>6.451463421219629E-4</v>
      </c>
      <c r="C126" s="101">
        <v>1.6168028670902445E-3</v>
      </c>
      <c r="D126" s="101">
        <v>1.8224715293516495E-3</v>
      </c>
      <c r="E126" s="101">
        <v>3.4613894925120832E-3</v>
      </c>
      <c r="F126" s="101">
        <v>4.7069628673177526E-3</v>
      </c>
      <c r="G126" s="101">
        <v>5.4729626751090299E-3</v>
      </c>
      <c r="H126" s="101">
        <v>6.553546568564007E-3</v>
      </c>
      <c r="I126" s="101">
        <v>8.7995096141551092E-3</v>
      </c>
      <c r="J126" s="101">
        <v>1.4913535412888493E-2</v>
      </c>
      <c r="K126" s="101">
        <v>2.5949941451230033E-2</v>
      </c>
      <c r="L126" s="101">
        <v>3.2319334866217367E-2</v>
      </c>
      <c r="M126" s="101">
        <v>4.2857442595499701E-2</v>
      </c>
      <c r="N126" s="101">
        <v>4.0943722898928774E-2</v>
      </c>
      <c r="O126" s="101">
        <v>3.8964040271545167E-2</v>
      </c>
      <c r="P126" s="101">
        <v>4.6077133850299164E-2</v>
      </c>
      <c r="Q126" s="101">
        <v>6.0566285204933151E-2</v>
      </c>
      <c r="R126" s="101">
        <v>6.6317432959260458E-2</v>
      </c>
      <c r="S126" s="101">
        <v>7.2310487584614752E-2</v>
      </c>
      <c r="T126" s="101">
        <v>6.7194573764367202E-2</v>
      </c>
      <c r="U126" s="101">
        <v>6.4084182016195368E-2</v>
      </c>
      <c r="V126" s="101">
        <v>6.1119945616349092E-2</v>
      </c>
      <c r="W126" s="101">
        <v>6.7292265359182396E-2</v>
      </c>
      <c r="DA126" s="131" t="s">
        <v>1786</v>
      </c>
    </row>
    <row r="127" spans="1:105" ht="12" customHeight="1" x14ac:dyDescent="0.25">
      <c r="A127" s="103" t="s">
        <v>52</v>
      </c>
      <c r="B127" s="104">
        <v>8.4341612162582306E-4</v>
      </c>
      <c r="C127" s="104">
        <v>2.2025263934657246E-3</v>
      </c>
      <c r="D127" s="104">
        <v>2.3867330008529907E-3</v>
      </c>
      <c r="E127" s="104">
        <v>4.3982637258134687E-3</v>
      </c>
      <c r="F127" s="104">
        <v>6.6626996071565605E-3</v>
      </c>
      <c r="G127" s="104">
        <v>7.4753868983382845E-3</v>
      </c>
      <c r="H127" s="104">
        <v>8.7290433242576092E-3</v>
      </c>
      <c r="I127" s="104">
        <v>1.0649375185577055E-2</v>
      </c>
      <c r="J127" s="104">
        <v>2.1967896585067637E-2</v>
      </c>
      <c r="K127" s="104">
        <v>3.6630999371851124E-2</v>
      </c>
      <c r="L127" s="104">
        <v>4.5213214419115112E-2</v>
      </c>
      <c r="M127" s="104">
        <v>6.2662736379389933E-2</v>
      </c>
      <c r="N127" s="104">
        <v>5.778747673932387E-2</v>
      </c>
      <c r="O127" s="104">
        <v>7.1990266236037923E-2</v>
      </c>
      <c r="P127" s="104">
        <v>9.2177408138222117E-2</v>
      </c>
      <c r="Q127" s="104">
        <v>0.10779376499059869</v>
      </c>
      <c r="R127" s="104">
        <v>8.7250581063965396E-2</v>
      </c>
      <c r="S127" s="104">
        <v>8.6971424692119881E-2</v>
      </c>
      <c r="T127" s="104">
        <v>8.976166532122018E-2</v>
      </c>
      <c r="U127" s="104">
        <v>8.3272862453902904E-2</v>
      </c>
      <c r="V127" s="104">
        <v>9.9691965297130994E-2</v>
      </c>
      <c r="W127" s="104">
        <v>9.7999598584779787E-2</v>
      </c>
      <c r="DA127" s="132" t="s">
        <v>1787</v>
      </c>
    </row>
    <row r="128" spans="1:105" ht="12" customHeight="1" x14ac:dyDescent="0.25">
      <c r="A128" s="106" t="s">
        <v>122</v>
      </c>
      <c r="B128" s="101">
        <v>151.42159064070685</v>
      </c>
      <c r="C128" s="101">
        <v>137.07994837657449</v>
      </c>
      <c r="D128" s="101">
        <v>134.60296925664517</v>
      </c>
      <c r="E128" s="101">
        <v>137.34623912752613</v>
      </c>
      <c r="F128" s="101">
        <v>148.31572416527678</v>
      </c>
      <c r="G128" s="101">
        <v>153.50398878020289</v>
      </c>
      <c r="H128" s="101">
        <v>152.53570845036992</v>
      </c>
      <c r="I128" s="101">
        <v>144.36424631147636</v>
      </c>
      <c r="J128" s="101">
        <v>130.41118919178058</v>
      </c>
      <c r="K128" s="101">
        <v>124.06991502367036</v>
      </c>
      <c r="L128" s="101">
        <v>114.18103513314144</v>
      </c>
      <c r="M128" s="101">
        <v>107.62224033204528</v>
      </c>
      <c r="N128" s="101">
        <v>110.89887708290756</v>
      </c>
      <c r="O128" s="101">
        <v>110.65473519386751</v>
      </c>
      <c r="P128" s="101">
        <v>115.95930842607</v>
      </c>
      <c r="Q128" s="101">
        <v>113.75716007833618</v>
      </c>
      <c r="R128" s="101">
        <v>115.44663292110005</v>
      </c>
      <c r="S128" s="101">
        <v>115.23898462784695</v>
      </c>
      <c r="T128" s="101">
        <v>117.26943529189482</v>
      </c>
      <c r="U128" s="101">
        <v>117.87864781090479</v>
      </c>
      <c r="V128" s="101">
        <v>108.09539881930166</v>
      </c>
      <c r="W128" s="101">
        <v>105.07191188478579</v>
      </c>
      <c r="DA128" s="131" t="s">
        <v>1788</v>
      </c>
    </row>
    <row r="129" spans="1:105" ht="12" customHeight="1" x14ac:dyDescent="0.25">
      <c r="A129" s="107" t="s">
        <v>121</v>
      </c>
      <c r="B129" s="104">
        <v>0.48329786291474253</v>
      </c>
      <c r="C129" s="104">
        <v>0.96008366412186497</v>
      </c>
      <c r="D129" s="104">
        <v>1.1977442001665022</v>
      </c>
      <c r="E129" s="104">
        <v>2.2770630765523854</v>
      </c>
      <c r="F129" s="104">
        <v>2.4243810582608631</v>
      </c>
      <c r="G129" s="104">
        <v>2.5863252964350121</v>
      </c>
      <c r="H129" s="104">
        <v>3.1812976277871918</v>
      </c>
      <c r="I129" s="104">
        <v>3.9692053696735567</v>
      </c>
      <c r="J129" s="104">
        <v>4.5083877341963952</v>
      </c>
      <c r="K129" s="104">
        <v>8.3287398507178008</v>
      </c>
      <c r="L129" s="104">
        <v>9.9692328047749967</v>
      </c>
      <c r="M129" s="104">
        <v>11.691020428982963</v>
      </c>
      <c r="N129" s="104">
        <v>12.72625642019428</v>
      </c>
      <c r="O129" s="104">
        <v>14.915607573741291</v>
      </c>
      <c r="P129" s="104">
        <v>17.269881792010175</v>
      </c>
      <c r="Q129" s="104">
        <v>18.95582786871012</v>
      </c>
      <c r="R129" s="104">
        <v>20.569540145645014</v>
      </c>
      <c r="S129" s="104">
        <v>22.553268238494873</v>
      </c>
      <c r="T129" s="104">
        <v>23.662364798307728</v>
      </c>
      <c r="U129" s="104">
        <v>23.788542309918071</v>
      </c>
      <c r="V129" s="104">
        <v>21.996110214504903</v>
      </c>
      <c r="W129" s="104">
        <v>21.392035648945679</v>
      </c>
      <c r="DA129" s="132" t="s">
        <v>1789</v>
      </c>
    </row>
    <row r="130" spans="1:105" ht="12" customHeight="1" x14ac:dyDescent="0.25">
      <c r="A130" s="108" t="s">
        <v>53</v>
      </c>
      <c r="B130" s="98">
        <v>0.20946439969782343</v>
      </c>
      <c r="C130" s="98">
        <v>0.40642410801137874</v>
      </c>
      <c r="D130" s="98">
        <v>0.51860738395622985</v>
      </c>
      <c r="E130" s="98">
        <v>1.0029020078280464</v>
      </c>
      <c r="F130" s="98">
        <v>1.0036112354586195</v>
      </c>
      <c r="G130" s="98">
        <v>1.0931302475909039</v>
      </c>
      <c r="H130" s="98">
        <v>1.3642450943086661</v>
      </c>
      <c r="I130" s="98">
        <v>1.7966093535282948</v>
      </c>
      <c r="J130" s="98">
        <v>1.821278514630408</v>
      </c>
      <c r="K130" s="98">
        <v>3.4535107819430562</v>
      </c>
      <c r="L130" s="98">
        <v>4.1557314209002065</v>
      </c>
      <c r="M130" s="98">
        <v>4.7454981276886805</v>
      </c>
      <c r="N130" s="98">
        <v>5.2769250463389996</v>
      </c>
      <c r="O130" s="98">
        <v>5.238678431834165</v>
      </c>
      <c r="P130" s="98">
        <v>5.755898181478952</v>
      </c>
      <c r="Q130" s="98">
        <v>6.8113667071800688</v>
      </c>
      <c r="R130" s="98">
        <v>8.88372343889875</v>
      </c>
      <c r="S130" s="98">
        <v>10.241317801543422</v>
      </c>
      <c r="T130" s="98">
        <v>10.134478787693514</v>
      </c>
      <c r="U130" s="98">
        <v>10.351236384602565</v>
      </c>
      <c r="V130" s="98">
        <v>8.3639390956714461</v>
      </c>
      <c r="W130" s="98">
        <v>8.7035924554787432</v>
      </c>
      <c r="DA130" s="63" t="s">
        <v>1790</v>
      </c>
    </row>
    <row r="131" spans="1:105" ht="12" customHeight="1" x14ac:dyDescent="0.25">
      <c r="A131" s="108" t="s">
        <v>52</v>
      </c>
      <c r="B131" s="98">
        <v>0.27383346321691909</v>
      </c>
      <c r="C131" s="98">
        <v>0.55365955611048623</v>
      </c>
      <c r="D131" s="98">
        <v>0.67913681621027222</v>
      </c>
      <c r="E131" s="98">
        <v>1.274161068724339</v>
      </c>
      <c r="F131" s="98">
        <v>1.4207698228022438</v>
      </c>
      <c r="G131" s="98">
        <v>1.4931950488441084</v>
      </c>
      <c r="H131" s="98">
        <v>1.8170525334785259</v>
      </c>
      <c r="I131" s="98">
        <v>2.172596016145262</v>
      </c>
      <c r="J131" s="98">
        <v>2.6871092195659876</v>
      </c>
      <c r="K131" s="98">
        <v>4.8752290687747442</v>
      </c>
      <c r="L131" s="98">
        <v>5.8135013838747911</v>
      </c>
      <c r="M131" s="98">
        <v>6.9455223012942824</v>
      </c>
      <c r="N131" s="98">
        <v>7.4493313738552809</v>
      </c>
      <c r="O131" s="98">
        <v>9.6769291419071255</v>
      </c>
      <c r="P131" s="98">
        <v>11.513983610531222</v>
      </c>
      <c r="Q131" s="98">
        <v>12.144461161530051</v>
      </c>
      <c r="R131" s="98">
        <v>11.685816706746262</v>
      </c>
      <c r="S131" s="98">
        <v>12.311950436951449</v>
      </c>
      <c r="T131" s="98">
        <v>13.527886010614212</v>
      </c>
      <c r="U131" s="98">
        <v>13.437305925315506</v>
      </c>
      <c r="V131" s="98">
        <v>13.632171118833456</v>
      </c>
      <c r="W131" s="98">
        <v>12.688443193466936</v>
      </c>
      <c r="DA131" s="63" t="s">
        <v>1791</v>
      </c>
    </row>
    <row r="132" spans="1:105" ht="12" customHeight="1" x14ac:dyDescent="0.25">
      <c r="A132" s="121" t="s">
        <v>54</v>
      </c>
      <c r="B132" s="122">
        <v>37.163629687515595</v>
      </c>
      <c r="C132" s="122">
        <v>35.577609871032259</v>
      </c>
      <c r="D132" s="122">
        <v>34.708232096279609</v>
      </c>
      <c r="E132" s="122">
        <v>39.059243940622956</v>
      </c>
      <c r="F132" s="122">
        <v>41.35276541316162</v>
      </c>
      <c r="G132" s="122">
        <v>43.660121115664175</v>
      </c>
      <c r="H132" s="122">
        <v>41.383226047512586</v>
      </c>
      <c r="I132" s="122">
        <v>38.842483431759497</v>
      </c>
      <c r="J132" s="122">
        <v>33.416400028286908</v>
      </c>
      <c r="K132" s="122">
        <v>33.432019070063916</v>
      </c>
      <c r="L132" s="122">
        <v>32.61374131032693</v>
      </c>
      <c r="M132" s="122">
        <v>30.743903760737879</v>
      </c>
      <c r="N132" s="122">
        <v>31.942585448119399</v>
      </c>
      <c r="O132" s="122">
        <v>32.62095380922473</v>
      </c>
      <c r="P132" s="122">
        <v>33.825446782601212</v>
      </c>
      <c r="Q132" s="122">
        <v>35.289675236105104</v>
      </c>
      <c r="R132" s="122">
        <v>35.28191553552508</v>
      </c>
      <c r="S132" s="122">
        <v>35.03315184434156</v>
      </c>
      <c r="T132" s="122">
        <v>34.946120086830391</v>
      </c>
      <c r="U132" s="122">
        <v>34.470620605839983</v>
      </c>
      <c r="V132" s="122">
        <v>35.875780847632214</v>
      </c>
      <c r="W132" s="122">
        <v>35.430846708813576</v>
      </c>
      <c r="DA132" s="130" t="s">
        <v>1792</v>
      </c>
    </row>
    <row r="133" spans="1:105" ht="12" customHeight="1" x14ac:dyDescent="0.25">
      <c r="A133" s="97" t="s">
        <v>50</v>
      </c>
      <c r="B133" s="98">
        <v>1.3806861347394379</v>
      </c>
      <c r="C133" s="98">
        <v>1.3318121677198496</v>
      </c>
      <c r="D133" s="98">
        <v>1.4069246552917005</v>
      </c>
      <c r="E133" s="98">
        <v>1.7187299300071965</v>
      </c>
      <c r="F133" s="98">
        <v>1.9313108540559103</v>
      </c>
      <c r="G133" s="98">
        <v>2.0592269755606738</v>
      </c>
      <c r="H133" s="98">
        <v>2.2965672975259883</v>
      </c>
      <c r="I133" s="98">
        <v>2.3005754101730864</v>
      </c>
      <c r="J133" s="98">
        <v>2.0167919934719079</v>
      </c>
      <c r="K133" s="98">
        <v>2.2218112798745979</v>
      </c>
      <c r="L133" s="98">
        <v>2.1672081363156579</v>
      </c>
      <c r="M133" s="98">
        <v>2.2458687754709725</v>
      </c>
      <c r="N133" s="98">
        <v>2.2969874115714397</v>
      </c>
      <c r="O133" s="98">
        <v>2.3137478845107426</v>
      </c>
      <c r="P133" s="98">
        <v>2.5914744033452082</v>
      </c>
      <c r="Q133" s="98">
        <v>2.474515243149936</v>
      </c>
      <c r="R133" s="98">
        <v>2.6507919722626587</v>
      </c>
      <c r="S133" s="98">
        <v>2.588166699012445</v>
      </c>
      <c r="T133" s="98">
        <v>2.5345276800822467</v>
      </c>
      <c r="U133" s="98">
        <v>2.5618775474165747</v>
      </c>
      <c r="V133" s="98">
        <v>2.291696388065084</v>
      </c>
      <c r="W133" s="98">
        <v>2.2610954534513286</v>
      </c>
      <c r="DA133" s="63" t="s">
        <v>1793</v>
      </c>
    </row>
    <row r="134" spans="1:105" ht="12" customHeight="1" x14ac:dyDescent="0.25">
      <c r="A134" s="109" t="s">
        <v>120</v>
      </c>
      <c r="B134" s="33">
        <v>35.78294355277616</v>
      </c>
      <c r="C134" s="33">
        <v>34.245797703312412</v>
      </c>
      <c r="D134" s="33">
        <v>33.301307440987905</v>
      </c>
      <c r="E134" s="33">
        <v>37.340514010615756</v>
      </c>
      <c r="F134" s="33">
        <v>39.421454559105712</v>
      </c>
      <c r="G134" s="33">
        <v>41.600894140103499</v>
      </c>
      <c r="H134" s="33">
        <v>39.086658749986597</v>
      </c>
      <c r="I134" s="33">
        <v>36.541908021586408</v>
      </c>
      <c r="J134" s="33">
        <v>31.399608034815003</v>
      </c>
      <c r="K134" s="33">
        <v>31.210207790189315</v>
      </c>
      <c r="L134" s="33">
        <v>30.446533174011272</v>
      </c>
      <c r="M134" s="33">
        <v>28.498034985266909</v>
      </c>
      <c r="N134" s="33">
        <v>29.645598036547959</v>
      </c>
      <c r="O134" s="33">
        <v>30.30720592471399</v>
      </c>
      <c r="P134" s="33">
        <v>31.233972379256002</v>
      </c>
      <c r="Q134" s="33">
        <v>32.815159992955167</v>
      </c>
      <c r="R134" s="33">
        <v>32.63112356326242</v>
      </c>
      <c r="S134" s="33">
        <v>32.444985145329113</v>
      </c>
      <c r="T134" s="33">
        <v>32.411592406748142</v>
      </c>
      <c r="U134" s="33">
        <v>31.908743058423408</v>
      </c>
      <c r="V134" s="33">
        <v>33.58408445956713</v>
      </c>
      <c r="W134" s="33">
        <v>33.16975125536225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0.47407356203798473</v>
      </c>
      <c r="C136" s="119">
        <f t="shared" si="26"/>
        <v>0.47533649200210487</v>
      </c>
      <c r="D136" s="119">
        <f t="shared" si="26"/>
        <v>0.48140884632334613</v>
      </c>
      <c r="E136" s="119">
        <f t="shared" si="26"/>
        <v>0.48782322417388357</v>
      </c>
      <c r="F136" s="119">
        <f t="shared" si="26"/>
        <v>0.49700185545367365</v>
      </c>
      <c r="G136" s="119">
        <f t="shared" si="26"/>
        <v>0.50428433597664724</v>
      </c>
      <c r="H136" s="119">
        <f t="shared" si="26"/>
        <v>0.51196137146568155</v>
      </c>
      <c r="I136" s="119">
        <f t="shared" si="26"/>
        <v>0.51844205760951245</v>
      </c>
      <c r="J136" s="119">
        <f t="shared" si="26"/>
        <v>0.52061657949854079</v>
      </c>
      <c r="K136" s="119">
        <f t="shared" si="26"/>
        <v>0.53024141518565149</v>
      </c>
      <c r="L136" s="119">
        <f t="shared" si="26"/>
        <v>0.5380951426925793</v>
      </c>
      <c r="M136" s="119">
        <f t="shared" si="26"/>
        <v>0.55176639311615205</v>
      </c>
      <c r="N136" s="119">
        <f t="shared" si="26"/>
        <v>0.56684393291161472</v>
      </c>
      <c r="O136" s="119">
        <f t="shared" si="26"/>
        <v>0.58315671061320096</v>
      </c>
      <c r="P136" s="119">
        <f t="shared" si="26"/>
        <v>0.59226086020059698</v>
      </c>
      <c r="Q136" s="119">
        <f t="shared" si="26"/>
        <v>0.59780893816051184</v>
      </c>
      <c r="R136" s="119">
        <f t="shared" ref="R136:V136" si="27">IF(R117=0,"",R117/R98)</f>
        <v>0.60821283631202494</v>
      </c>
      <c r="S136" s="119">
        <f t="shared" si="27"/>
        <v>0.62025877720800926</v>
      </c>
      <c r="T136" s="119">
        <f t="shared" si="27"/>
        <v>0.63533875809710083</v>
      </c>
      <c r="U136" s="119">
        <f t="shared" si="27"/>
        <v>0.65156975127271721</v>
      </c>
      <c r="V136" s="119">
        <f t="shared" si="27"/>
        <v>0.66596048060609181</v>
      </c>
      <c r="W136" s="119">
        <f t="shared" ref="W136" si="28">IF(W117=0,"",W117/W98)</f>
        <v>0.67719376098199735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0.4582787140422464</v>
      </c>
      <c r="C137" s="124">
        <f t="shared" si="29"/>
        <v>0.46057522806910178</v>
      </c>
      <c r="D137" s="124">
        <f t="shared" si="29"/>
        <v>0.46509683283339709</v>
      </c>
      <c r="E137" s="124">
        <f t="shared" si="29"/>
        <v>0.47249182997435318</v>
      </c>
      <c r="F137" s="124">
        <f t="shared" si="29"/>
        <v>0.48100443314597829</v>
      </c>
      <c r="G137" s="124">
        <f t="shared" si="29"/>
        <v>0.48784863434154541</v>
      </c>
      <c r="H137" s="124">
        <f t="shared" si="29"/>
        <v>0.49313408039607387</v>
      </c>
      <c r="I137" s="124">
        <f t="shared" si="29"/>
        <v>0.49821754021786263</v>
      </c>
      <c r="J137" s="124">
        <f t="shared" si="29"/>
        <v>0.50595772841095743</v>
      </c>
      <c r="K137" s="124">
        <f t="shared" si="29"/>
        <v>0.51360083635652287</v>
      </c>
      <c r="L137" s="124">
        <f t="shared" si="29"/>
        <v>0.5237214074015285</v>
      </c>
      <c r="M137" s="124">
        <f t="shared" si="29"/>
        <v>0.53682937753652882</v>
      </c>
      <c r="N137" s="124">
        <f t="shared" si="29"/>
        <v>0.55278701480877279</v>
      </c>
      <c r="O137" s="124">
        <f t="shared" si="29"/>
        <v>0.57101268513696379</v>
      </c>
      <c r="P137" s="124">
        <f t="shared" si="29"/>
        <v>0.57744508392058524</v>
      </c>
      <c r="Q137" s="124">
        <f t="shared" si="29"/>
        <v>0.5844719813837862</v>
      </c>
      <c r="R137" s="124">
        <f t="shared" ref="R137:V137" si="30">IF(R118=0,"",R118/R99)</f>
        <v>0.59413195933114682</v>
      </c>
      <c r="S137" s="124">
        <f t="shared" si="30"/>
        <v>0.60641884673647906</v>
      </c>
      <c r="T137" s="124">
        <f t="shared" si="30"/>
        <v>0.62136815444341786</v>
      </c>
      <c r="U137" s="124">
        <f t="shared" si="30"/>
        <v>0.6371371775840704</v>
      </c>
      <c r="V137" s="124">
        <f t="shared" si="30"/>
        <v>0.65171633471449464</v>
      </c>
      <c r="W137" s="124">
        <f t="shared" ref="W137" si="31">IF(W118=0,"",W118/W99)</f>
        <v>0.66295142356262748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0.45227893016378484</v>
      </c>
      <c r="C138" s="111">
        <f t="shared" si="32"/>
        <v>0.45470180048488884</v>
      </c>
      <c r="D138" s="111">
        <f t="shared" si="32"/>
        <v>0.45935794228937993</v>
      </c>
      <c r="E138" s="111">
        <f t="shared" si="32"/>
        <v>0.46683962307617516</v>
      </c>
      <c r="F138" s="111">
        <f t="shared" si="32"/>
        <v>0.47534604640559214</v>
      </c>
      <c r="G138" s="111">
        <f t="shared" si="32"/>
        <v>0.4822747627030447</v>
      </c>
      <c r="H138" s="111">
        <f t="shared" si="32"/>
        <v>0.48768220593430273</v>
      </c>
      <c r="I138" s="111">
        <f t="shared" si="32"/>
        <v>0.49284005326262142</v>
      </c>
      <c r="J138" s="111">
        <f t="shared" si="32"/>
        <v>0.50057679435197777</v>
      </c>
      <c r="K138" s="111">
        <f t="shared" si="32"/>
        <v>0.50828680704935403</v>
      </c>
      <c r="L138" s="111">
        <f t="shared" si="32"/>
        <v>0.51848827116333474</v>
      </c>
      <c r="M138" s="111">
        <f t="shared" si="32"/>
        <v>0.53168247609587749</v>
      </c>
      <c r="N138" s="111">
        <f t="shared" si="32"/>
        <v>0.54771341366328119</v>
      </c>
      <c r="O138" s="111">
        <f t="shared" si="32"/>
        <v>0.56603086566162242</v>
      </c>
      <c r="P138" s="111">
        <f t="shared" si="32"/>
        <v>0.57252309888786201</v>
      </c>
      <c r="Q138" s="111">
        <f t="shared" si="32"/>
        <v>0.57961370876703999</v>
      </c>
      <c r="R138" s="111">
        <f t="shared" ref="R138:V138" si="33">IF(R119=0,"",R119/R100)</f>
        <v>0.58933047931519855</v>
      </c>
      <c r="S138" s="111">
        <f t="shared" si="33"/>
        <v>0.6016964313016806</v>
      </c>
      <c r="T138" s="111">
        <f t="shared" si="33"/>
        <v>0.61672545627707842</v>
      </c>
      <c r="U138" s="111">
        <f t="shared" si="33"/>
        <v>0.63257771890681302</v>
      </c>
      <c r="V138" s="111">
        <f t="shared" si="33"/>
        <v>0.64731107457782344</v>
      </c>
      <c r="W138" s="111">
        <f t="shared" ref="W138" si="34">IF(W119=0,"",W119/W100)</f>
        <v>0.658578539885745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1.9429532402555638</v>
      </c>
      <c r="C140" s="124">
        <f t="shared" si="38"/>
        <v>2.0518710859554736</v>
      </c>
      <c r="D140" s="124">
        <f t="shared" si="38"/>
        <v>2.1501774475214499</v>
      </c>
      <c r="E140" s="124">
        <f t="shared" si="38"/>
        <v>2.2635972567023854</v>
      </c>
      <c r="F140" s="124">
        <f t="shared" si="38"/>
        <v>2.4231722130917088</v>
      </c>
      <c r="G140" s="124">
        <f t="shared" si="38"/>
        <v>2.6455387639977546</v>
      </c>
      <c r="H140" s="124">
        <f t="shared" si="38"/>
        <v>2.8314241968189959</v>
      </c>
      <c r="I140" s="124">
        <f t="shared" si="38"/>
        <v>2.9236672062407116</v>
      </c>
      <c r="J140" s="124">
        <f t="shared" si="38"/>
        <v>2.9742020656725612</v>
      </c>
      <c r="K140" s="124">
        <f t="shared" si="38"/>
        <v>3.0396312587626722</v>
      </c>
      <c r="L140" s="124">
        <f t="shared" si="38"/>
        <v>3.1198996888960755</v>
      </c>
      <c r="M140" s="124">
        <f t="shared" si="38"/>
        <v>3.2002354278784328</v>
      </c>
      <c r="N140" s="124">
        <f t="shared" si="38"/>
        <v>3.3436416916216887</v>
      </c>
      <c r="O140" s="124">
        <f t="shared" si="38"/>
        <v>3.548927531476191</v>
      </c>
      <c r="P140" s="124">
        <f t="shared" si="38"/>
        <v>3.7213885809373184</v>
      </c>
      <c r="Q140" s="124">
        <f t="shared" si="38"/>
        <v>3.8385068560842841</v>
      </c>
      <c r="R140" s="124">
        <f t="shared" ref="R140:V140" si="39">IF(R121=0,"",R121/R102)</f>
        <v>3.9474072878753188</v>
      </c>
      <c r="S140" s="124">
        <f t="shared" si="39"/>
        <v>4.0481580206523144</v>
      </c>
      <c r="T140" s="124">
        <f t="shared" si="39"/>
        <v>4.1712433449678237</v>
      </c>
      <c r="U140" s="124">
        <f t="shared" si="39"/>
        <v>4.3181693859331149</v>
      </c>
      <c r="V140" s="124">
        <f t="shared" si="39"/>
        <v>4.4554663525026479</v>
      </c>
      <c r="W140" s="124">
        <f t="shared" ref="W140" si="40">IF(W121=0,"",W121/W102)</f>
        <v>4.5514227208242728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1.9429532402555638</v>
      </c>
      <c r="C141" s="111">
        <f t="shared" si="41"/>
        <v>2.0518710859554736</v>
      </c>
      <c r="D141" s="111">
        <f t="shared" si="41"/>
        <v>2.1501774475214499</v>
      </c>
      <c r="E141" s="111">
        <f t="shared" si="41"/>
        <v>2.2635972567023854</v>
      </c>
      <c r="F141" s="111">
        <f t="shared" si="41"/>
        <v>2.4231722130917088</v>
      </c>
      <c r="G141" s="111">
        <f t="shared" si="41"/>
        <v>2.6455387639977546</v>
      </c>
      <c r="H141" s="111">
        <f t="shared" si="41"/>
        <v>2.8314241968189959</v>
      </c>
      <c r="I141" s="111">
        <f t="shared" si="41"/>
        <v>2.9236672062407116</v>
      </c>
      <c r="J141" s="111">
        <f t="shared" si="41"/>
        <v>2.9742020656725612</v>
      </c>
      <c r="K141" s="111">
        <f t="shared" si="41"/>
        <v>3.0396312587626722</v>
      </c>
      <c r="L141" s="111">
        <f t="shared" si="41"/>
        <v>3.1198996888960755</v>
      </c>
      <c r="M141" s="111">
        <f t="shared" si="41"/>
        <v>3.2002354278784328</v>
      </c>
      <c r="N141" s="111">
        <f t="shared" si="41"/>
        <v>3.3436416916216887</v>
      </c>
      <c r="O141" s="111">
        <f t="shared" si="41"/>
        <v>3.548927531476191</v>
      </c>
      <c r="P141" s="111">
        <f t="shared" si="41"/>
        <v>3.7213885809373184</v>
      </c>
      <c r="Q141" s="111">
        <f t="shared" si="41"/>
        <v>3.8385068560842841</v>
      </c>
      <c r="R141" s="111">
        <f t="shared" ref="R141:V141" si="42">IF(R122=0,"",R122/R103)</f>
        <v>3.9474072878753188</v>
      </c>
      <c r="S141" s="111">
        <f t="shared" si="42"/>
        <v>4.0481580206523144</v>
      </c>
      <c r="T141" s="111">
        <f t="shared" si="42"/>
        <v>4.1712433449678237</v>
      </c>
      <c r="U141" s="111">
        <f t="shared" si="42"/>
        <v>4.3181693859331149</v>
      </c>
      <c r="V141" s="111">
        <f t="shared" si="42"/>
        <v>4.4554663525026479</v>
      </c>
      <c r="W141" s="111">
        <f t="shared" ref="W141" si="43">IF(W122=0,"",W122/W103)</f>
        <v>4.5514227208242728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0.60949753638349813</v>
      </c>
      <c r="C142" s="124">
        <f t="shared" si="44"/>
        <v>0.61040936121724965</v>
      </c>
      <c r="D142" s="124">
        <f t="shared" si="44"/>
        <v>0.61391712991381731</v>
      </c>
      <c r="E142" s="124">
        <f t="shared" si="44"/>
        <v>0.61567598283677849</v>
      </c>
      <c r="F142" s="124">
        <f t="shared" si="44"/>
        <v>0.61470690111992354</v>
      </c>
      <c r="G142" s="124">
        <f t="shared" si="44"/>
        <v>0.61638249774473219</v>
      </c>
      <c r="H142" s="124">
        <f t="shared" si="44"/>
        <v>0.6199104672288539</v>
      </c>
      <c r="I142" s="124">
        <f t="shared" si="44"/>
        <v>0.62317684027508113</v>
      </c>
      <c r="J142" s="124">
        <f t="shared" si="44"/>
        <v>0.6166614464423319</v>
      </c>
      <c r="K142" s="124">
        <f t="shared" si="44"/>
        <v>0.62157442992891432</v>
      </c>
      <c r="L142" s="124">
        <f t="shared" si="44"/>
        <v>0.62394872435907955</v>
      </c>
      <c r="M142" s="124">
        <f t="shared" si="44"/>
        <v>0.62562316084522285</v>
      </c>
      <c r="N142" s="124">
        <f t="shared" si="44"/>
        <v>0.6344421805871685</v>
      </c>
      <c r="O142" s="124">
        <f t="shared" si="44"/>
        <v>0.6451745162650433</v>
      </c>
      <c r="P142" s="124">
        <f t="shared" si="44"/>
        <v>0.64991242230252255</v>
      </c>
      <c r="Q142" s="124">
        <f t="shared" si="44"/>
        <v>0.6545905918372148</v>
      </c>
      <c r="R142" s="124">
        <f t="shared" ref="R142:V142" si="45">IF(R123=0,"",R123/R104)</f>
        <v>0.66505970063101338</v>
      </c>
      <c r="S142" s="124">
        <f t="shared" si="45"/>
        <v>0.67748845013190739</v>
      </c>
      <c r="T142" s="124">
        <f t="shared" si="45"/>
        <v>0.69326797705439713</v>
      </c>
      <c r="U142" s="124">
        <f t="shared" si="45"/>
        <v>0.70905983900710678</v>
      </c>
      <c r="V142" s="124">
        <f t="shared" si="45"/>
        <v>0.72338501268321331</v>
      </c>
      <c r="W142" s="124">
        <f t="shared" ref="W142" si="46">IF(W123=0,"",W123/W104)</f>
        <v>0.7340346689831474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0.5190046232870873</v>
      </c>
      <c r="C143" s="111">
        <f t="shared" si="47"/>
        <v>0.52025936576419651</v>
      </c>
      <c r="D143" s="111">
        <f t="shared" si="47"/>
        <v>0.52259532810664477</v>
      </c>
      <c r="E143" s="111">
        <f t="shared" si="47"/>
        <v>0.52564781806653227</v>
      </c>
      <c r="F143" s="111">
        <f t="shared" si="47"/>
        <v>0.52879208435782643</v>
      </c>
      <c r="G143" s="111">
        <f t="shared" si="47"/>
        <v>0.53138333610273425</v>
      </c>
      <c r="H143" s="111">
        <f t="shared" si="47"/>
        <v>0.53354943541137845</v>
      </c>
      <c r="I143" s="111">
        <f t="shared" si="47"/>
        <v>0.53562623317761804</v>
      </c>
      <c r="J143" s="111">
        <f t="shared" si="47"/>
        <v>0.53971621915871359</v>
      </c>
      <c r="K143" s="111">
        <f t="shared" si="47"/>
        <v>0.54334138517009023</v>
      </c>
      <c r="L143" s="111">
        <f t="shared" si="47"/>
        <v>0.54804772074922214</v>
      </c>
      <c r="M143" s="111">
        <f t="shared" si="47"/>
        <v>0.55462255507874259</v>
      </c>
      <c r="N143" s="111">
        <f t="shared" si="47"/>
        <v>0.56346174834775153</v>
      </c>
      <c r="O143" s="111">
        <f t="shared" si="47"/>
        <v>0.57557671847346037</v>
      </c>
      <c r="P143" s="111">
        <f t="shared" si="47"/>
        <v>0.58008082226883528</v>
      </c>
      <c r="Q143" s="111">
        <f t="shared" si="47"/>
        <v>0.58529752458449591</v>
      </c>
      <c r="R143" s="111">
        <f t="shared" ref="R143:V143" si="48">IF(R124=0,"",R124/R105)</f>
        <v>0.59366079950129891</v>
      </c>
      <c r="S143" s="111">
        <f t="shared" si="48"/>
        <v>0.60655127318547408</v>
      </c>
      <c r="T143" s="111">
        <f t="shared" si="48"/>
        <v>0.62297576586223091</v>
      </c>
      <c r="U143" s="111">
        <f t="shared" si="48"/>
        <v>0.64306439995642894</v>
      </c>
      <c r="V143" s="111">
        <f t="shared" si="48"/>
        <v>0.6674200342090516</v>
      </c>
      <c r="W143" s="111">
        <f t="shared" ref="W143" si="49">IF(W124=0,"",W124/W105)</f>
        <v>0.68599773239117301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0.71343871121160274</v>
      </c>
      <c r="C144" s="111">
        <f t="shared" si="50"/>
        <v>0.72757424367211754</v>
      </c>
      <c r="D144" s="111">
        <f t="shared" si="50"/>
        <v>0.72452001354533635</v>
      </c>
      <c r="E144" s="111">
        <f t="shared" si="50"/>
        <v>0.72449786696544682</v>
      </c>
      <c r="F144" s="111">
        <f t="shared" si="50"/>
        <v>0.73791590882387237</v>
      </c>
      <c r="G144" s="111">
        <f t="shared" si="50"/>
        <v>0.73460723224423752</v>
      </c>
      <c r="H144" s="111">
        <f t="shared" si="50"/>
        <v>0.73350055101834055</v>
      </c>
      <c r="I144" s="111">
        <f t="shared" si="50"/>
        <v>0.72540677114720653</v>
      </c>
      <c r="J144" s="111">
        <f t="shared" si="50"/>
        <v>0.75105080780572631</v>
      </c>
      <c r="K144" s="111">
        <f t="shared" si="50"/>
        <v>0.75041392940784724</v>
      </c>
      <c r="L144" s="111">
        <f t="shared" si="50"/>
        <v>0.75164899904698235</v>
      </c>
      <c r="M144" s="111">
        <f t="shared" si="50"/>
        <v>0.76031233650054497</v>
      </c>
      <c r="N144" s="111">
        <f t="shared" si="50"/>
        <v>0.75691771646356176</v>
      </c>
      <c r="O144" s="111">
        <f t="shared" si="50"/>
        <v>0.79312160581340874</v>
      </c>
      <c r="P144" s="111">
        <f t="shared" si="50"/>
        <v>0.81021693906388725</v>
      </c>
      <c r="Q144" s="111">
        <f t="shared" si="50"/>
        <v>0.80940174252325248</v>
      </c>
      <c r="R144" s="111">
        <f t="shared" ref="R144:V144" si="51">IF(R125=0,"",R125/R106)</f>
        <v>0.78193501801327792</v>
      </c>
      <c r="S144" s="111">
        <f t="shared" si="51"/>
        <v>0.78287398570784139</v>
      </c>
      <c r="T144" s="111">
        <f t="shared" si="51"/>
        <v>0.80144155647199733</v>
      </c>
      <c r="U144" s="111">
        <f t="shared" si="51"/>
        <v>0.80857780732238227</v>
      </c>
      <c r="V144" s="111">
        <f t="shared" si="51"/>
        <v>0.84499759991877688</v>
      </c>
      <c r="W144" s="111">
        <f t="shared" ref="W144" si="52">IF(W125=0,"",W125/W106)</f>
        <v>0.84601680177259153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0.5190046232870873</v>
      </c>
      <c r="C145" s="112">
        <f t="shared" si="53"/>
        <v>0.53064298940960286</v>
      </c>
      <c r="D145" s="112">
        <f t="shared" si="53"/>
        <v>0.53243296778309634</v>
      </c>
      <c r="E145" s="112">
        <f t="shared" si="53"/>
        <v>0.53663698328100307</v>
      </c>
      <c r="F145" s="112">
        <f t="shared" si="53"/>
        <v>0.53823985897492665</v>
      </c>
      <c r="G145" s="112">
        <f t="shared" si="53"/>
        <v>0.53916382736785762</v>
      </c>
      <c r="H145" s="112">
        <f t="shared" si="53"/>
        <v>0.54134246289072563</v>
      </c>
      <c r="I145" s="112">
        <f t="shared" si="53"/>
        <v>0.54446918667616107</v>
      </c>
      <c r="J145" s="112">
        <f t="shared" si="53"/>
        <v>0.54953336181838708</v>
      </c>
      <c r="K145" s="112">
        <f t="shared" si="53"/>
        <v>0.55491007013444493</v>
      </c>
      <c r="L145" s="112">
        <f t="shared" si="53"/>
        <v>0.55783847712803269</v>
      </c>
      <c r="M145" s="112">
        <f t="shared" si="53"/>
        <v>0.56300573894386174</v>
      </c>
      <c r="N145" s="112">
        <f t="shared" si="53"/>
        <v>0.56356717272414292</v>
      </c>
      <c r="O145" s="112">
        <f t="shared" si="53"/>
        <v>0.57379851681044336</v>
      </c>
      <c r="P145" s="112">
        <f t="shared" si="53"/>
        <v>0.58725780085668655</v>
      </c>
      <c r="Q145" s="112">
        <f t="shared" si="53"/>
        <v>0.60438289275439594</v>
      </c>
      <c r="R145" s="112">
        <f t="shared" ref="R145:V145" si="54">IF(R126=0,"",R126/R107)</f>
        <v>0.60761257484503328</v>
      </c>
      <c r="S145" s="112">
        <f t="shared" si="54"/>
        <v>0.6207628426978723</v>
      </c>
      <c r="T145" s="112">
        <f t="shared" si="54"/>
        <v>0.63342861467130795</v>
      </c>
      <c r="U145" s="112">
        <f t="shared" si="54"/>
        <v>0.64751514735779958</v>
      </c>
      <c r="V145" s="112">
        <f t="shared" si="54"/>
        <v>0.6744751464890576</v>
      </c>
      <c r="W145" s="112">
        <f t="shared" ref="W145" si="55">IF(W126=0,"",W126/W107)</f>
        <v>0.6910490425902831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0.64520688177251617</v>
      </c>
      <c r="C147" s="112">
        <f t="shared" si="59"/>
        <v>0.64770964190339964</v>
      </c>
      <c r="D147" s="112">
        <f t="shared" si="59"/>
        <v>0.65111089602388694</v>
      </c>
      <c r="E147" s="112">
        <f t="shared" si="59"/>
        <v>0.65546179035079155</v>
      </c>
      <c r="F147" s="112">
        <f t="shared" si="59"/>
        <v>0.66027389420854343</v>
      </c>
      <c r="G147" s="112">
        <f t="shared" si="59"/>
        <v>0.66489282522512139</v>
      </c>
      <c r="H147" s="112">
        <f t="shared" si="59"/>
        <v>0.66976894533109577</v>
      </c>
      <c r="I147" s="112">
        <f t="shared" si="59"/>
        <v>0.67207969976893822</v>
      </c>
      <c r="J147" s="112">
        <f t="shared" si="59"/>
        <v>0.67278323915950633</v>
      </c>
      <c r="K147" s="112">
        <f t="shared" si="59"/>
        <v>0.67389408754341962</v>
      </c>
      <c r="L147" s="112">
        <f t="shared" si="59"/>
        <v>0.67576128804355251</v>
      </c>
      <c r="M147" s="112">
        <f t="shared" si="59"/>
        <v>0.67860888989667933</v>
      </c>
      <c r="N147" s="112">
        <f t="shared" si="59"/>
        <v>0.68259030601702653</v>
      </c>
      <c r="O147" s="112">
        <f t="shared" si="59"/>
        <v>0.68712099749819511</v>
      </c>
      <c r="P147" s="112">
        <f t="shared" si="59"/>
        <v>0.69148834545370463</v>
      </c>
      <c r="Q147" s="112">
        <f t="shared" si="59"/>
        <v>0.69641071849854375</v>
      </c>
      <c r="R147" s="112">
        <f t="shared" ref="R147:V147" si="60">IF(R128=0,"",R128/R109)</f>
        <v>0.70350904819408133</v>
      </c>
      <c r="S147" s="112">
        <f t="shared" si="60"/>
        <v>0.7119299972518438</v>
      </c>
      <c r="T147" s="112">
        <f t="shared" si="60"/>
        <v>0.72325045239908869</v>
      </c>
      <c r="U147" s="112">
        <f t="shared" si="60"/>
        <v>0.73476192294480369</v>
      </c>
      <c r="V147" s="112">
        <f t="shared" si="60"/>
        <v>0.74434318535893274</v>
      </c>
      <c r="W147" s="112">
        <f t="shared" ref="W147" si="61">IF(W128=0,"",W128/W109)</f>
        <v>0.75172639397987695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0.80754175166291597</v>
      </c>
      <c r="C148" s="113">
        <f t="shared" si="62"/>
        <v>0.82012975518759845</v>
      </c>
      <c r="D148" s="113">
        <f t="shared" si="62"/>
        <v>0.81909907459450559</v>
      </c>
      <c r="E148" s="113">
        <f t="shared" si="62"/>
        <v>0.81973347978422861</v>
      </c>
      <c r="F148" s="113">
        <f t="shared" si="62"/>
        <v>0.82933834838375009</v>
      </c>
      <c r="G148" s="113">
        <f t="shared" si="62"/>
        <v>0.82711259216640221</v>
      </c>
      <c r="H148" s="113">
        <f t="shared" si="62"/>
        <v>0.82625851393730476</v>
      </c>
      <c r="I148" s="113">
        <f t="shared" si="62"/>
        <v>0.81948448108155825</v>
      </c>
      <c r="J148" s="113">
        <f t="shared" si="62"/>
        <v>0.83672858636026248</v>
      </c>
      <c r="K148" s="113">
        <f t="shared" si="62"/>
        <v>0.83508630882966661</v>
      </c>
      <c r="L148" s="113">
        <f t="shared" si="62"/>
        <v>0.8352780941012653</v>
      </c>
      <c r="M148" s="113">
        <f t="shared" si="62"/>
        <v>0.84013938971733071</v>
      </c>
      <c r="N148" s="113">
        <f t="shared" si="62"/>
        <v>0.83806340590362105</v>
      </c>
      <c r="O148" s="113">
        <f t="shared" si="62"/>
        <v>0.86185725598773921</v>
      </c>
      <c r="P148" s="113">
        <f t="shared" si="62"/>
        <v>0.87105407774563159</v>
      </c>
      <c r="Q148" s="113">
        <f t="shared" si="62"/>
        <v>0.86685103704279443</v>
      </c>
      <c r="R148" s="113">
        <f t="shared" ref="R148:V148" si="63">IF(R129=0,"",R129/R110)</f>
        <v>0.84968961196465564</v>
      </c>
      <c r="S148" s="113">
        <f t="shared" si="63"/>
        <v>0.8501057190847805</v>
      </c>
      <c r="T148" s="113">
        <f t="shared" si="63"/>
        <v>0.86221600356189476</v>
      </c>
      <c r="U148" s="113">
        <f t="shared" si="63"/>
        <v>0.86458368290764553</v>
      </c>
      <c r="V148" s="113">
        <f t="shared" si="63"/>
        <v>0.88293752227119782</v>
      </c>
      <c r="W148" s="113">
        <f t="shared" ref="W148" si="64">IF(W129=0,"",W129/W110)</f>
        <v>0.88000115262213785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0.64520688177251617</v>
      </c>
      <c r="C149" s="111">
        <f t="shared" si="65"/>
        <v>0.65872187001574956</v>
      </c>
      <c r="D149" s="111">
        <f t="shared" si="65"/>
        <v>0.66222098097685922</v>
      </c>
      <c r="E149" s="111">
        <f t="shared" si="65"/>
        <v>0.66697925451352313</v>
      </c>
      <c r="F149" s="111">
        <f t="shared" si="65"/>
        <v>0.66796019649693739</v>
      </c>
      <c r="G149" s="111">
        <f t="shared" si="65"/>
        <v>0.66909784414731766</v>
      </c>
      <c r="H149" s="111">
        <f t="shared" si="65"/>
        <v>0.67098672907522683</v>
      </c>
      <c r="I149" s="111">
        <f t="shared" si="65"/>
        <v>0.67264973347606039</v>
      </c>
      <c r="J149" s="111">
        <f t="shared" si="65"/>
        <v>0.6742970454017676</v>
      </c>
      <c r="K149" s="111">
        <f t="shared" si="65"/>
        <v>0.67738759194254505</v>
      </c>
      <c r="L149" s="111">
        <f t="shared" si="65"/>
        <v>0.67884978477491353</v>
      </c>
      <c r="M149" s="111">
        <f t="shared" si="65"/>
        <v>0.68084133127286817</v>
      </c>
      <c r="N149" s="111">
        <f t="shared" si="65"/>
        <v>0.68212726622854547</v>
      </c>
      <c r="O149" s="111">
        <f t="shared" si="65"/>
        <v>0.6866412460452076</v>
      </c>
      <c r="P149" s="111">
        <f t="shared" si="65"/>
        <v>0.69244438785128792</v>
      </c>
      <c r="Q149" s="111">
        <f t="shared" si="65"/>
        <v>0.70054196741232078</v>
      </c>
      <c r="R149" s="111">
        <f t="shared" ref="R149:V149" si="66">IF(R130=0,"",R130/R111)</f>
        <v>0.70942192311205909</v>
      </c>
      <c r="S149" s="111">
        <f t="shared" si="66"/>
        <v>0.72030616250192203</v>
      </c>
      <c r="T149" s="111">
        <f t="shared" si="66"/>
        <v>0.72827261698522483</v>
      </c>
      <c r="U149" s="111">
        <f t="shared" si="66"/>
        <v>0.73532232137379094</v>
      </c>
      <c r="V149" s="111">
        <f t="shared" si="66"/>
        <v>0.74146761564977859</v>
      </c>
      <c r="W149" s="111">
        <f t="shared" ref="W149" si="67">IF(W130=0,"",W130/W111)</f>
        <v>0.74897597575705255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0.74716851064668544</v>
      </c>
      <c r="C151" s="124">
        <f t="shared" si="71"/>
        <v>0.74882475259290449</v>
      </c>
      <c r="D151" s="124">
        <f t="shared" si="71"/>
        <v>0.75063590531975222</v>
      </c>
      <c r="E151" s="124">
        <f t="shared" si="71"/>
        <v>0.75302819687219102</v>
      </c>
      <c r="F151" s="124">
        <f t="shared" si="71"/>
        <v>0.75573195745373289</v>
      </c>
      <c r="G151" s="124">
        <f t="shared" si="71"/>
        <v>0.75869975170949777</v>
      </c>
      <c r="H151" s="124">
        <f t="shared" si="71"/>
        <v>0.76028270165164202</v>
      </c>
      <c r="I151" s="124">
        <f t="shared" si="71"/>
        <v>0.76114854615426286</v>
      </c>
      <c r="J151" s="124">
        <f t="shared" si="71"/>
        <v>0.76179236362000979</v>
      </c>
      <c r="K151" s="124">
        <f t="shared" si="71"/>
        <v>0.76183888086842078</v>
      </c>
      <c r="L151" s="124">
        <f t="shared" si="71"/>
        <v>0.76353580190131332</v>
      </c>
      <c r="M151" s="124">
        <f t="shared" si="71"/>
        <v>0.76440432354949117</v>
      </c>
      <c r="N151" s="124">
        <f t="shared" si="71"/>
        <v>0.76709779845939152</v>
      </c>
      <c r="O151" s="124">
        <f t="shared" si="71"/>
        <v>0.77000757938805287</v>
      </c>
      <c r="P151" s="124">
        <f t="shared" si="71"/>
        <v>0.7708140449509584</v>
      </c>
      <c r="Q151" s="124">
        <f t="shared" si="71"/>
        <v>0.77485742454864226</v>
      </c>
      <c r="R151" s="124">
        <f t="shared" ref="R151:V151" si="72">IF(R132=0,"",R132/R113)</f>
        <v>0.77819388722634431</v>
      </c>
      <c r="S151" s="124">
        <f t="shared" si="72"/>
        <v>0.78481710601135046</v>
      </c>
      <c r="T151" s="124">
        <f t="shared" si="72"/>
        <v>0.79427480504981518</v>
      </c>
      <c r="U151" s="124">
        <f t="shared" si="72"/>
        <v>0.80461029511012472</v>
      </c>
      <c r="V151" s="124">
        <f t="shared" si="72"/>
        <v>0.818402219705476</v>
      </c>
      <c r="W151" s="124">
        <f t="shared" ref="W151" si="73">IF(W132=0,"",W132/W113)</f>
        <v>0.82800315988798801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0.60782016510697878</v>
      </c>
      <c r="C152" s="111">
        <f t="shared" si="74"/>
        <v>0.60877057845027149</v>
      </c>
      <c r="D152" s="111">
        <f t="shared" si="74"/>
        <v>0.61003897656890227</v>
      </c>
      <c r="E152" s="111">
        <f t="shared" si="74"/>
        <v>0.61131594828474478</v>
      </c>
      <c r="F152" s="111">
        <f t="shared" si="74"/>
        <v>0.61250172765468835</v>
      </c>
      <c r="G152" s="111">
        <f t="shared" si="74"/>
        <v>0.61345095530501692</v>
      </c>
      <c r="H152" s="111">
        <f t="shared" si="74"/>
        <v>0.6143012666048191</v>
      </c>
      <c r="I152" s="111">
        <f t="shared" si="74"/>
        <v>0.61465062860787534</v>
      </c>
      <c r="J152" s="111">
        <f t="shared" si="74"/>
        <v>0.61475627149678658</v>
      </c>
      <c r="K152" s="111">
        <f t="shared" si="74"/>
        <v>0.61489467943594123</v>
      </c>
      <c r="L152" s="111">
        <f t="shared" si="74"/>
        <v>0.61504951037528022</v>
      </c>
      <c r="M152" s="111">
        <f t="shared" si="74"/>
        <v>0.61521220565714418</v>
      </c>
      <c r="N152" s="111">
        <f t="shared" si="74"/>
        <v>0.61534239130981394</v>
      </c>
      <c r="O152" s="111">
        <f t="shared" si="74"/>
        <v>0.61543619049640075</v>
      </c>
      <c r="P152" s="111">
        <f t="shared" si="74"/>
        <v>0.61547502496372541</v>
      </c>
      <c r="Q152" s="111">
        <f t="shared" si="74"/>
        <v>0.61550461149167957</v>
      </c>
      <c r="R152" s="111">
        <f t="shared" ref="R152:V152" si="75">IF(R133=0,"",R133/R114)</f>
        <v>0.61559835001567098</v>
      </c>
      <c r="S152" s="111">
        <f t="shared" si="75"/>
        <v>0.61580383479850653</v>
      </c>
      <c r="T152" s="111">
        <f t="shared" si="75"/>
        <v>0.61615358623422023</v>
      </c>
      <c r="U152" s="111">
        <f t="shared" si="75"/>
        <v>0.61663872173397827</v>
      </c>
      <c r="V152" s="111">
        <f t="shared" si="75"/>
        <v>0.61711738517350623</v>
      </c>
      <c r="W152" s="111">
        <f t="shared" ref="W152" si="76">IF(W133=0,"",W133/W114)</f>
        <v>0.61769922976403835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0.75383693184338896</v>
      </c>
      <c r="C153" s="45">
        <f t="shared" si="77"/>
        <v>0.75558498163586474</v>
      </c>
      <c r="D153" s="45">
        <f t="shared" si="77"/>
        <v>0.75801675930078372</v>
      </c>
      <c r="E153" s="45">
        <f t="shared" si="77"/>
        <v>0.76114975057681555</v>
      </c>
      <c r="F153" s="45">
        <f t="shared" si="77"/>
        <v>0.76449023797847049</v>
      </c>
      <c r="G153" s="45">
        <f t="shared" si="77"/>
        <v>0.76769730158958815</v>
      </c>
      <c r="H153" s="45">
        <f t="shared" si="77"/>
        <v>0.77104855789026838</v>
      </c>
      <c r="I153" s="45">
        <f t="shared" si="77"/>
        <v>0.7727438987480113</v>
      </c>
      <c r="J153" s="45">
        <f t="shared" si="77"/>
        <v>0.77367787974632041</v>
      </c>
      <c r="K153" s="45">
        <f t="shared" si="77"/>
        <v>0.7750237936363692</v>
      </c>
      <c r="L153" s="45">
        <f t="shared" si="77"/>
        <v>0.77688627033219326</v>
      </c>
      <c r="M153" s="45">
        <f t="shared" si="77"/>
        <v>0.77929772185970647</v>
      </c>
      <c r="N153" s="45">
        <f t="shared" si="77"/>
        <v>0.78204140716518644</v>
      </c>
      <c r="O153" s="45">
        <f t="shared" si="77"/>
        <v>0.78506044940602571</v>
      </c>
      <c r="P153" s="45">
        <f t="shared" si="77"/>
        <v>0.78730061912806537</v>
      </c>
      <c r="Q153" s="45">
        <f t="shared" si="77"/>
        <v>0.79028609023848273</v>
      </c>
      <c r="R153" s="45">
        <f t="shared" ref="R153:V153" si="78">IF(R134=0,"",R134/R115)</f>
        <v>0.79525716190674312</v>
      </c>
      <c r="S153" s="45">
        <f t="shared" si="78"/>
        <v>0.80238442857790271</v>
      </c>
      <c r="T153" s="45">
        <f t="shared" si="78"/>
        <v>0.81264545224533757</v>
      </c>
      <c r="U153" s="45">
        <f t="shared" si="78"/>
        <v>0.82479660419570056</v>
      </c>
      <c r="V153" s="45">
        <f t="shared" si="78"/>
        <v>0.83703205127666824</v>
      </c>
      <c r="W153" s="45">
        <f t="shared" ref="W153" si="79">IF(W134=0,"",W134/W115)</f>
        <v>0.84767645614596676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11676.505779401459</v>
      </c>
      <c r="C155" s="117">
        <f t="shared" si="80"/>
        <v>11610.203079103519</v>
      </c>
      <c r="D155" s="117">
        <f t="shared" si="80"/>
        <v>10126.746340077134</v>
      </c>
      <c r="E155" s="117">
        <f t="shared" si="80"/>
        <v>11451.692603469486</v>
      </c>
      <c r="F155" s="117">
        <f t="shared" si="80"/>
        <v>11311.361824762138</v>
      </c>
      <c r="G155" s="117">
        <f t="shared" si="80"/>
        <v>11300.509806985132</v>
      </c>
      <c r="H155" s="117">
        <f t="shared" si="80"/>
        <v>9886.3439041600195</v>
      </c>
      <c r="I155" s="117">
        <f t="shared" si="80"/>
        <v>8169.9796856992316</v>
      </c>
      <c r="J155" s="117">
        <f t="shared" si="80"/>
        <v>10372.002325535992</v>
      </c>
      <c r="K155" s="117">
        <f t="shared" si="80"/>
        <v>8672.14448339706</v>
      </c>
      <c r="L155" s="117">
        <f t="shared" si="80"/>
        <v>9399.7647601706285</v>
      </c>
      <c r="M155" s="117">
        <f t="shared" si="80"/>
        <v>7958.8401572050861</v>
      </c>
      <c r="N155" s="117">
        <f t="shared" si="80"/>
        <v>7922.8785106865434</v>
      </c>
      <c r="O155" s="117">
        <f t="shared" si="80"/>
        <v>8609.4176294422214</v>
      </c>
      <c r="P155" s="117">
        <f t="shared" si="80"/>
        <v>7043.4708516019609</v>
      </c>
      <c r="Q155" s="117">
        <f t="shared" si="80"/>
        <v>8287.7256365915837</v>
      </c>
      <c r="R155" s="117">
        <f t="shared" ref="R155:V155" si="81">R156+R159+R161+R170</f>
        <v>7565.6294164410128</v>
      </c>
      <c r="S155" s="117">
        <f t="shared" si="81"/>
        <v>7539.3201666537407</v>
      </c>
      <c r="T155" s="117">
        <f t="shared" si="81"/>
        <v>7356.3059224067119</v>
      </c>
      <c r="U155" s="117">
        <f t="shared" si="81"/>
        <v>6893.5369199282914</v>
      </c>
      <c r="V155" s="117">
        <f t="shared" si="81"/>
        <v>7419.9537783131391</v>
      </c>
      <c r="W155" s="117">
        <f t="shared" ref="W155" si="82">W156+W159+W161+W170</f>
        <v>7201.6788406507967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11379.421028858185</v>
      </c>
      <c r="C156" s="122">
        <f t="shared" si="83"/>
        <v>11324.681253636405</v>
      </c>
      <c r="D156" s="122">
        <f t="shared" si="83"/>
        <v>9849.4790267149729</v>
      </c>
      <c r="E156" s="122">
        <f t="shared" si="83"/>
        <v>11137.7495781793</v>
      </c>
      <c r="F156" s="122">
        <f t="shared" si="83"/>
        <v>10911.11939267629</v>
      </c>
      <c r="G156" s="122">
        <f t="shared" si="83"/>
        <v>10859.117892691193</v>
      </c>
      <c r="H156" s="122">
        <f t="shared" si="83"/>
        <v>9440.3446222912371</v>
      </c>
      <c r="I156" s="122">
        <f t="shared" si="83"/>
        <v>7754.4468801743378</v>
      </c>
      <c r="J156" s="122">
        <f t="shared" si="83"/>
        <v>9877.0193954715742</v>
      </c>
      <c r="K156" s="122">
        <f t="shared" si="83"/>
        <v>8195.9324363412779</v>
      </c>
      <c r="L156" s="122">
        <f t="shared" si="83"/>
        <v>8930.4172945791652</v>
      </c>
      <c r="M156" s="122">
        <f t="shared" si="83"/>
        <v>7451.7416677780648</v>
      </c>
      <c r="N156" s="122">
        <f t="shared" si="83"/>
        <v>7436.2302158847888</v>
      </c>
      <c r="O156" s="122">
        <f t="shared" si="83"/>
        <v>8131.0696190358494</v>
      </c>
      <c r="P156" s="122">
        <f t="shared" si="83"/>
        <v>6527.516552287454</v>
      </c>
      <c r="Q156" s="122">
        <f t="shared" si="83"/>
        <v>7762.7267524987301</v>
      </c>
      <c r="R156" s="122">
        <f t="shared" ref="R156:V156" si="84">SUM(R157:R158)</f>
        <v>7085.4227016226178</v>
      </c>
      <c r="S156" s="122">
        <f t="shared" si="84"/>
        <v>7083.7364741735673</v>
      </c>
      <c r="T156" s="122">
        <f t="shared" si="84"/>
        <v>6925.9658600738139</v>
      </c>
      <c r="U156" s="122">
        <f t="shared" si="84"/>
        <v>6487.0811959545817</v>
      </c>
      <c r="V156" s="122">
        <f t="shared" si="84"/>
        <v>7020.1556611882588</v>
      </c>
      <c r="W156" s="122">
        <f t="shared" ref="W156" si="85">SUM(W157:W158)</f>
        <v>6801.9561230037616</v>
      </c>
      <c r="DA156" s="130" t="s">
        <v>2114</v>
      </c>
    </row>
    <row r="157" spans="1:105" ht="12" customHeight="1" x14ac:dyDescent="0.25">
      <c r="A157" s="97" t="s">
        <v>216</v>
      </c>
      <c r="B157" s="98">
        <v>11379.421028858185</v>
      </c>
      <c r="C157" s="98">
        <v>11324.681253636405</v>
      </c>
      <c r="D157" s="98">
        <v>9849.4790267149729</v>
      </c>
      <c r="E157" s="98">
        <v>11137.7495781793</v>
      </c>
      <c r="F157" s="98">
        <v>10911.11939267629</v>
      </c>
      <c r="G157" s="98">
        <v>10859.117892691193</v>
      </c>
      <c r="H157" s="98">
        <v>9440.3446222912371</v>
      </c>
      <c r="I157" s="98">
        <v>7754.4468801743378</v>
      </c>
      <c r="J157" s="98">
        <v>9877.0193954715742</v>
      </c>
      <c r="K157" s="98">
        <v>8195.9324363412779</v>
      </c>
      <c r="L157" s="98">
        <v>8930.4172945791652</v>
      </c>
      <c r="M157" s="98">
        <v>7451.7416677780648</v>
      </c>
      <c r="N157" s="98">
        <v>7436.2302158847888</v>
      </c>
      <c r="O157" s="98">
        <v>8131.0696190358494</v>
      </c>
      <c r="P157" s="98">
        <v>6527.516552287454</v>
      </c>
      <c r="Q157" s="98">
        <v>7762.7267524987301</v>
      </c>
      <c r="R157" s="98">
        <v>7085.4227016226178</v>
      </c>
      <c r="S157" s="98">
        <v>7083.7364741735673</v>
      </c>
      <c r="T157" s="98">
        <v>6925.9658600738139</v>
      </c>
      <c r="U157" s="98">
        <v>6487.0811959545817</v>
      </c>
      <c r="V157" s="98">
        <v>7020.1556611882588</v>
      </c>
      <c r="W157" s="98">
        <v>6801.9561230037616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291.08364266181542</v>
      </c>
      <c r="C161" s="122">
        <v>279.74218400359109</v>
      </c>
      <c r="D161" s="122">
        <v>271.17440240502702</v>
      </c>
      <c r="E161" s="122">
        <v>306.51534010069702</v>
      </c>
      <c r="F161" s="122">
        <v>391.91221272370808</v>
      </c>
      <c r="G161" s="122">
        <v>432.52370474880883</v>
      </c>
      <c r="H161" s="122">
        <v>436.12263922876065</v>
      </c>
      <c r="I161" s="122">
        <v>405.6445491456559</v>
      </c>
      <c r="J161" s="122">
        <v>486.31591172842764</v>
      </c>
      <c r="K161" s="122">
        <v>466.66612229872271</v>
      </c>
      <c r="L161" s="122">
        <v>460.03848510083236</v>
      </c>
      <c r="M161" s="122">
        <v>497.45418282193498</v>
      </c>
      <c r="N161" s="122">
        <v>476.78655919520719</v>
      </c>
      <c r="O161" s="122">
        <v>468.41583048416123</v>
      </c>
      <c r="P161" s="122">
        <v>504.83063015254703</v>
      </c>
      <c r="Q161" s="122">
        <v>514.37776210127436</v>
      </c>
      <c r="R161" s="122">
        <v>468.83070981738035</v>
      </c>
      <c r="S161" s="122">
        <v>444.48015326643906</v>
      </c>
      <c r="T161" s="122">
        <v>419.47281296618667</v>
      </c>
      <c r="U161" s="122">
        <v>395.47984904541522</v>
      </c>
      <c r="V161" s="122">
        <v>389.98739729174468</v>
      </c>
      <c r="W161" s="122">
        <v>390.05211783623821</v>
      </c>
      <c r="DA161" s="130" t="s">
        <v>2119</v>
      </c>
    </row>
    <row r="162" spans="1:105" ht="12" customHeight="1" x14ac:dyDescent="0.25">
      <c r="A162" s="97" t="s">
        <v>138</v>
      </c>
      <c r="B162" s="98">
        <v>291.07979025043983</v>
      </c>
      <c r="C162" s="98">
        <v>279.7327450391349</v>
      </c>
      <c r="D162" s="98">
        <v>271.16379344157906</v>
      </c>
      <c r="E162" s="98">
        <v>306.49535303489716</v>
      </c>
      <c r="F162" s="98">
        <v>391.88511299670154</v>
      </c>
      <c r="G162" s="98">
        <v>432.49224266487857</v>
      </c>
      <c r="H162" s="98">
        <v>436.08512014461792</v>
      </c>
      <c r="I162" s="98">
        <v>405.59446190057417</v>
      </c>
      <c r="J162" s="98">
        <v>486.23179703010425</v>
      </c>
      <c r="K162" s="98">
        <v>466.52114552772878</v>
      </c>
      <c r="L162" s="98">
        <v>459.85937024364802</v>
      </c>
      <c r="M162" s="98">
        <v>497.21859464284063</v>
      </c>
      <c r="N162" s="98">
        <v>476.56172741339736</v>
      </c>
      <c r="O162" s="98">
        <v>468.20560671985277</v>
      </c>
      <c r="P162" s="98">
        <v>504.5877707895811</v>
      </c>
      <c r="Q162" s="98">
        <v>514.06749109823045</v>
      </c>
      <c r="R162" s="98">
        <v>468.49273317237976</v>
      </c>
      <c r="S162" s="98">
        <v>444.11951354977884</v>
      </c>
      <c r="T162" s="98">
        <v>419.14448435095733</v>
      </c>
      <c r="U162" s="98">
        <v>395.17333232991041</v>
      </c>
      <c r="V162" s="98">
        <v>389.70672405472186</v>
      </c>
      <c r="W162" s="98">
        <v>389.75042649507492</v>
      </c>
      <c r="DA162" s="63" t="s">
        <v>2120</v>
      </c>
    </row>
    <row r="163" spans="1:105" ht="12" customHeight="1" x14ac:dyDescent="0.25">
      <c r="A163" s="97" t="s">
        <v>137</v>
      </c>
      <c r="B163" s="98">
        <v>3.8524113755782421E-3</v>
      </c>
      <c r="C163" s="98">
        <v>9.4389644561963595E-3</v>
      </c>
      <c r="D163" s="98">
        <v>1.0608963447954383E-2</v>
      </c>
      <c r="E163" s="98">
        <v>1.9987065799840532E-2</v>
      </c>
      <c r="F163" s="98">
        <v>2.709972700654845E-2</v>
      </c>
      <c r="G163" s="98">
        <v>3.1462083930225399E-2</v>
      </c>
      <c r="H163" s="98">
        <v>3.7519084142702788E-2</v>
      </c>
      <c r="I163" s="98">
        <v>5.0087245081744447E-2</v>
      </c>
      <c r="J163" s="98">
        <v>8.4114698323390635E-2</v>
      </c>
      <c r="K163" s="98">
        <v>0.14497677099393905</v>
      </c>
      <c r="L163" s="98">
        <v>0.17911485718436695</v>
      </c>
      <c r="M163" s="98">
        <v>0.23558817909434765</v>
      </c>
      <c r="N163" s="98">
        <v>0.22483178180983757</v>
      </c>
      <c r="O163" s="98">
        <v>0.21022376430847511</v>
      </c>
      <c r="P163" s="98">
        <v>0.24285936296592855</v>
      </c>
      <c r="Q163" s="98">
        <v>0.3102710030439475</v>
      </c>
      <c r="R163" s="98">
        <v>0.33797664500058977</v>
      </c>
      <c r="S163" s="98">
        <v>0.36063971666020489</v>
      </c>
      <c r="T163" s="98">
        <v>0.32832861522935292</v>
      </c>
      <c r="U163" s="98">
        <v>0.30651671550479898</v>
      </c>
      <c r="V163" s="98">
        <v>0.28067323702282487</v>
      </c>
      <c r="W163" s="98">
        <v>0.30169134116327212</v>
      </c>
      <c r="DA163" s="63" t="s">
        <v>2121</v>
      </c>
    </row>
    <row r="164" spans="1:105" ht="12" customHeight="1" x14ac:dyDescent="0.25">
      <c r="A164" s="100" t="s">
        <v>216</v>
      </c>
      <c r="B164" s="101">
        <v>3.8524113755782421E-3</v>
      </c>
      <c r="C164" s="101">
        <v>9.4389644561963595E-3</v>
      </c>
      <c r="D164" s="101">
        <v>1.0608963447954383E-2</v>
      </c>
      <c r="E164" s="101">
        <v>1.9987065799840532E-2</v>
      </c>
      <c r="F164" s="101">
        <v>2.709972700654845E-2</v>
      </c>
      <c r="G164" s="101">
        <v>3.1462083930225399E-2</v>
      </c>
      <c r="H164" s="101">
        <v>3.7519084142702788E-2</v>
      </c>
      <c r="I164" s="101">
        <v>5.0087245081744447E-2</v>
      </c>
      <c r="J164" s="101">
        <v>8.4114698323390635E-2</v>
      </c>
      <c r="K164" s="101">
        <v>0.14497677099393905</v>
      </c>
      <c r="L164" s="101">
        <v>0.17911485718436695</v>
      </c>
      <c r="M164" s="101">
        <v>0.23558817909434765</v>
      </c>
      <c r="N164" s="101">
        <v>0.22483178180983757</v>
      </c>
      <c r="O164" s="101">
        <v>0.21022376430847511</v>
      </c>
      <c r="P164" s="101">
        <v>0.24285936296592855</v>
      </c>
      <c r="Q164" s="101">
        <v>0.3102710030439475</v>
      </c>
      <c r="R164" s="101">
        <v>0.33797664500058977</v>
      </c>
      <c r="S164" s="101">
        <v>0.36063971666020489</v>
      </c>
      <c r="T164" s="101">
        <v>0.32832861522935292</v>
      </c>
      <c r="U164" s="101">
        <v>0.30651671550479898</v>
      </c>
      <c r="V164" s="101">
        <v>0.28067323702282487</v>
      </c>
      <c r="W164" s="101">
        <v>0.30169134116327212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6.0011078814586485</v>
      </c>
      <c r="C170" s="122">
        <v>5.7796414635225126</v>
      </c>
      <c r="D170" s="122">
        <v>6.0929109571335633</v>
      </c>
      <c r="E170" s="122">
        <v>7.4276851894874207</v>
      </c>
      <c r="F170" s="122">
        <v>8.3302193621401397</v>
      </c>
      <c r="G170" s="122">
        <v>8.8682095451316147</v>
      </c>
      <c r="H170" s="122">
        <v>9.8766426400222329</v>
      </c>
      <c r="I170" s="122">
        <v>9.888256379237724</v>
      </c>
      <c r="J170" s="122">
        <v>8.6670183359895603</v>
      </c>
      <c r="K170" s="122">
        <v>9.5459247570588701</v>
      </c>
      <c r="L170" s="122">
        <v>9.3089804906295761</v>
      </c>
      <c r="M170" s="122">
        <v>9.6443066050856725</v>
      </c>
      <c r="N170" s="122">
        <v>9.8617356065476507</v>
      </c>
      <c r="O170" s="122">
        <v>9.9321799222115335</v>
      </c>
      <c r="P170" s="122">
        <v>11.12366916195931</v>
      </c>
      <c r="Q170" s="122">
        <v>10.621121991579244</v>
      </c>
      <c r="R170" s="122">
        <v>11.376005001015445</v>
      </c>
      <c r="S170" s="122">
        <v>11.103539213734612</v>
      </c>
      <c r="T170" s="122">
        <v>10.867249366711793</v>
      </c>
      <c r="U170" s="122">
        <v>10.975874928294377</v>
      </c>
      <c r="V170" s="122">
        <v>9.8107198331357885</v>
      </c>
      <c r="W170" s="122">
        <v>9.6705998107974267</v>
      </c>
      <c r="DA170" s="130" t="s">
        <v>2128</v>
      </c>
    </row>
    <row r="171" spans="1:105" ht="12" customHeight="1" x14ac:dyDescent="0.25">
      <c r="A171" s="97" t="s">
        <v>50</v>
      </c>
      <c r="B171" s="98">
        <v>6.0011078814586485</v>
      </c>
      <c r="C171" s="98">
        <v>5.7796414635225126</v>
      </c>
      <c r="D171" s="98">
        <v>6.0929109571335633</v>
      </c>
      <c r="E171" s="98">
        <v>7.4276851894874207</v>
      </c>
      <c r="F171" s="98">
        <v>8.3302193621401397</v>
      </c>
      <c r="G171" s="98">
        <v>8.8682095451316147</v>
      </c>
      <c r="H171" s="98">
        <v>9.8766426400222329</v>
      </c>
      <c r="I171" s="98">
        <v>9.888256379237724</v>
      </c>
      <c r="J171" s="98">
        <v>8.6670183359895603</v>
      </c>
      <c r="K171" s="98">
        <v>9.5459247570588701</v>
      </c>
      <c r="L171" s="98">
        <v>9.3089804906295761</v>
      </c>
      <c r="M171" s="98">
        <v>9.6443066050856725</v>
      </c>
      <c r="N171" s="98">
        <v>9.8617356065476507</v>
      </c>
      <c r="O171" s="98">
        <v>9.9321799222115335</v>
      </c>
      <c r="P171" s="98">
        <v>11.12366916195931</v>
      </c>
      <c r="Q171" s="98">
        <v>10.621121991579244</v>
      </c>
      <c r="R171" s="98">
        <v>11.376005001015445</v>
      </c>
      <c r="S171" s="98">
        <v>11.103539213734612</v>
      </c>
      <c r="T171" s="98">
        <v>10.867249366711793</v>
      </c>
      <c r="U171" s="98">
        <v>10.975874928294377</v>
      </c>
      <c r="V171" s="98">
        <v>9.8107198331357885</v>
      </c>
      <c r="W171" s="98">
        <v>9.6705998107974267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25404.147935509485</v>
      </c>
      <c r="C174" s="117">
        <f t="shared" si="87"/>
        <v>26076.50232800248</v>
      </c>
      <c r="D174" s="117">
        <f t="shared" si="87"/>
        <v>23049.800810897628</v>
      </c>
      <c r="E174" s="117">
        <f t="shared" si="87"/>
        <v>25018.96303616916</v>
      </c>
      <c r="F174" s="117">
        <f t="shared" si="87"/>
        <v>23671.99673193771</v>
      </c>
      <c r="G174" s="117">
        <f t="shared" si="87"/>
        <v>23389.416783905439</v>
      </c>
      <c r="H174" s="117">
        <f t="shared" si="87"/>
        <v>21179.103192441064</v>
      </c>
      <c r="I174" s="117">
        <f t="shared" si="87"/>
        <v>18506.645347769907</v>
      </c>
      <c r="J174" s="117">
        <f t="shared" si="87"/>
        <v>23233.782170562281</v>
      </c>
      <c r="K174" s="117">
        <f t="shared" si="87"/>
        <v>20383.531959965319</v>
      </c>
      <c r="L174" s="117">
        <f t="shared" si="87"/>
        <v>22365.05450047478</v>
      </c>
      <c r="M174" s="117">
        <f t="shared" si="87"/>
        <v>19120.750001384418</v>
      </c>
      <c r="N174" s="117">
        <f t="shared" si="87"/>
        <v>19265.651241301613</v>
      </c>
      <c r="O174" s="117">
        <f t="shared" si="87"/>
        <v>20554.280039811627</v>
      </c>
      <c r="P174" s="117">
        <f t="shared" si="87"/>
        <v>16843.899189025811</v>
      </c>
      <c r="Q174" s="117">
        <f t="shared" si="87"/>
        <v>19614.534834417307</v>
      </c>
      <c r="R174" s="117">
        <f t="shared" ref="R174:V174" si="88">R175+R178+R180+R189</f>
        <v>18118.181354299184</v>
      </c>
      <c r="S174" s="117">
        <f t="shared" si="88"/>
        <v>18249.924645739469</v>
      </c>
      <c r="T174" s="117">
        <f t="shared" si="88"/>
        <v>17900.008954303881</v>
      </c>
      <c r="U174" s="117">
        <f t="shared" si="88"/>
        <v>16898.341517699144</v>
      </c>
      <c r="V174" s="117">
        <f t="shared" si="88"/>
        <v>18041.005406304517</v>
      </c>
      <c r="W174" s="117">
        <f t="shared" ref="W174" si="89">W175+W178+W180+W189</f>
        <v>17791.301827644664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23049.377422374706</v>
      </c>
      <c r="C175" s="122">
        <f t="shared" si="90"/>
        <v>23814.455007528333</v>
      </c>
      <c r="D175" s="122">
        <f t="shared" si="90"/>
        <v>20829.467668960217</v>
      </c>
      <c r="E175" s="122">
        <f t="shared" si="90"/>
        <v>22738.621366872696</v>
      </c>
      <c r="F175" s="122">
        <f t="shared" si="90"/>
        <v>21230.533532154368</v>
      </c>
      <c r="G175" s="122">
        <f t="shared" si="90"/>
        <v>20847.20585131149</v>
      </c>
      <c r="H175" s="122">
        <f t="shared" si="90"/>
        <v>18591.113916898063</v>
      </c>
      <c r="I175" s="122">
        <f t="shared" si="90"/>
        <v>15965.99057276963</v>
      </c>
      <c r="J175" s="122">
        <f t="shared" si="90"/>
        <v>20661.743153526379</v>
      </c>
      <c r="K175" s="122">
        <f t="shared" si="90"/>
        <v>17789.801447991609</v>
      </c>
      <c r="L175" s="122">
        <f t="shared" si="90"/>
        <v>19825.850524839716</v>
      </c>
      <c r="M175" s="122">
        <f t="shared" si="90"/>
        <v>16570.20853816739</v>
      </c>
      <c r="N175" s="122">
        <f t="shared" si="90"/>
        <v>16692.322126410872</v>
      </c>
      <c r="O175" s="122">
        <f t="shared" si="90"/>
        <v>18021.558607099236</v>
      </c>
      <c r="P175" s="122">
        <f t="shared" si="90"/>
        <v>14208.390091098785</v>
      </c>
      <c r="Q175" s="122">
        <f t="shared" si="90"/>
        <v>16949.700258177782</v>
      </c>
      <c r="R175" s="122">
        <f t="shared" ref="R175:V175" si="91">SUM(R176:R177)</f>
        <v>15524.463178078789</v>
      </c>
      <c r="S175" s="122">
        <f t="shared" si="91"/>
        <v>15686.711451882054</v>
      </c>
      <c r="T175" s="122">
        <f t="shared" si="91"/>
        <v>15381.758320782714</v>
      </c>
      <c r="U175" s="122">
        <f t="shared" si="91"/>
        <v>14445.226845634421</v>
      </c>
      <c r="V175" s="122">
        <f t="shared" si="91"/>
        <v>15699.260617306591</v>
      </c>
      <c r="W175" s="122">
        <f t="shared" ref="W175" si="92">SUM(W176:W177)</f>
        <v>15461.446041303074</v>
      </c>
      <c r="DA175" s="130" t="s">
        <v>2282</v>
      </c>
    </row>
    <row r="176" spans="1:105" ht="12" customHeight="1" x14ac:dyDescent="0.25">
      <c r="A176" s="97" t="s">
        <v>216</v>
      </c>
      <c r="B176" s="98">
        <v>22796.892552459634</v>
      </c>
      <c r="C176" s="98">
        <v>23557.948609618728</v>
      </c>
      <c r="D176" s="98">
        <v>20608.363828928799</v>
      </c>
      <c r="E176" s="98">
        <v>22497.561831866667</v>
      </c>
      <c r="F176" s="98">
        <v>21001.56247683943</v>
      </c>
      <c r="G176" s="98">
        <v>20622.763152625812</v>
      </c>
      <c r="H176" s="98">
        <v>18393.274957655474</v>
      </c>
      <c r="I176" s="98">
        <v>15796.700969785597</v>
      </c>
      <c r="J176" s="98">
        <v>20439.127391592687</v>
      </c>
      <c r="K176" s="98">
        <v>17597.543994625234</v>
      </c>
      <c r="L176" s="98">
        <v>19610.380432168837</v>
      </c>
      <c r="M176" s="98">
        <v>16388.098696353209</v>
      </c>
      <c r="N176" s="98">
        <v>16505.073184656005</v>
      </c>
      <c r="O176" s="98">
        <v>17814.677185032822</v>
      </c>
      <c r="P176" s="98">
        <v>14044.794156007227</v>
      </c>
      <c r="Q176" s="98">
        <v>16753.817884409487</v>
      </c>
      <c r="R176" s="98">
        <v>15342.95372594421</v>
      </c>
      <c r="S176" s="98">
        <v>15500.724747008453</v>
      </c>
      <c r="T176" s="98">
        <v>15195.435325111495</v>
      </c>
      <c r="U176" s="98">
        <v>14265.971481233772</v>
      </c>
      <c r="V176" s="98">
        <v>15503.169042018688</v>
      </c>
      <c r="W176" s="98">
        <v>15263.417759799069</v>
      </c>
      <c r="DA176" s="63" t="s">
        <v>2283</v>
      </c>
    </row>
    <row r="177" spans="1:105" ht="12" customHeight="1" x14ac:dyDescent="0.25">
      <c r="A177" s="97" t="s">
        <v>53</v>
      </c>
      <c r="B177" s="98">
        <v>252.48486991507212</v>
      </c>
      <c r="C177" s="98">
        <v>256.50639790960554</v>
      </c>
      <c r="D177" s="98">
        <v>221.10384003141826</v>
      </c>
      <c r="E177" s="98">
        <v>241.05953500602871</v>
      </c>
      <c r="F177" s="98">
        <v>228.97105531493705</v>
      </c>
      <c r="G177" s="98">
        <v>224.4426986856771</v>
      </c>
      <c r="H177" s="98">
        <v>197.83895924258815</v>
      </c>
      <c r="I177" s="98">
        <v>169.28960298403203</v>
      </c>
      <c r="J177" s="98">
        <v>222.6157619336912</v>
      </c>
      <c r="K177" s="98">
        <v>192.25745336637692</v>
      </c>
      <c r="L177" s="98">
        <v>215.4700926708787</v>
      </c>
      <c r="M177" s="98">
        <v>182.10984181418149</v>
      </c>
      <c r="N177" s="98">
        <v>187.24894175486693</v>
      </c>
      <c r="O177" s="98">
        <v>206.88142206641496</v>
      </c>
      <c r="P177" s="98">
        <v>163.59593509155815</v>
      </c>
      <c r="Q177" s="98">
        <v>195.88237376829582</v>
      </c>
      <c r="R177" s="98">
        <v>181.50945213457911</v>
      </c>
      <c r="S177" s="98">
        <v>185.98670487360144</v>
      </c>
      <c r="T177" s="98">
        <v>186.32299567121848</v>
      </c>
      <c r="U177" s="98">
        <v>179.25536440065011</v>
      </c>
      <c r="V177" s="98">
        <v>196.09157528790305</v>
      </c>
      <c r="W177" s="98">
        <v>198.0282815040047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1.9902749670771736</v>
      </c>
      <c r="C178" s="122">
        <f t="shared" si="93"/>
        <v>2.5044830642519016</v>
      </c>
      <c r="D178" s="122">
        <f t="shared" si="93"/>
        <v>2.9697348291892069</v>
      </c>
      <c r="E178" s="122">
        <f t="shared" si="93"/>
        <v>7.5694900029174272</v>
      </c>
      <c r="F178" s="122">
        <f t="shared" si="93"/>
        <v>3.447115665071212</v>
      </c>
      <c r="G178" s="122">
        <f t="shared" si="93"/>
        <v>4.6591915884806712</v>
      </c>
      <c r="H178" s="122">
        <f t="shared" si="93"/>
        <v>11.083894594302212</v>
      </c>
      <c r="I178" s="122">
        <f t="shared" si="93"/>
        <v>5.3719668326602168</v>
      </c>
      <c r="J178" s="122">
        <f t="shared" si="93"/>
        <v>6.3684515994066881</v>
      </c>
      <c r="K178" s="122">
        <f t="shared" si="93"/>
        <v>7.5132768179694942</v>
      </c>
      <c r="L178" s="122">
        <f t="shared" si="93"/>
        <v>10.615099326060363</v>
      </c>
      <c r="M178" s="122">
        <f t="shared" si="93"/>
        <v>8.2125061878426084</v>
      </c>
      <c r="N178" s="122">
        <f t="shared" si="93"/>
        <v>8.3964250119224939</v>
      </c>
      <c r="O178" s="122">
        <f t="shared" si="93"/>
        <v>8.9228758423517505</v>
      </c>
      <c r="P178" s="122">
        <f t="shared" si="93"/>
        <v>7.5641828827960644</v>
      </c>
      <c r="Q178" s="122">
        <f t="shared" si="93"/>
        <v>11.979789741201799</v>
      </c>
      <c r="R178" s="122">
        <f t="shared" si="93"/>
        <v>11.198983885216148</v>
      </c>
      <c r="S178" s="122">
        <f t="shared" si="93"/>
        <v>11.259994495553286</v>
      </c>
      <c r="T178" s="122">
        <f t="shared" si="93"/>
        <v>11.165867068351439</v>
      </c>
      <c r="U178" s="122">
        <f t="shared" si="93"/>
        <v>10.964327626019566</v>
      </c>
      <c r="V178" s="122">
        <f t="shared" si="93"/>
        <v>16.253349237889346</v>
      </c>
      <c r="W178" s="122">
        <f t="shared" si="93"/>
        <v>15.670719542287966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1.9902749670771736</v>
      </c>
      <c r="C179" s="98">
        <f>RES_hhdet_fech!C48</f>
        <v>2.5044830642519016</v>
      </c>
      <c r="D179" s="98">
        <f>RES_hhdet_fech!D48</f>
        <v>2.9697348291892069</v>
      </c>
      <c r="E179" s="98">
        <f>RES_hhdet_fech!E48</f>
        <v>7.5694900029174272</v>
      </c>
      <c r="F179" s="98">
        <f>RES_hhdet_fech!F48</f>
        <v>3.447115665071212</v>
      </c>
      <c r="G179" s="98">
        <f>RES_hhdet_fech!G48</f>
        <v>4.6591915884806712</v>
      </c>
      <c r="H179" s="98">
        <f>RES_hhdet_fech!H48</f>
        <v>11.083894594302212</v>
      </c>
      <c r="I179" s="98">
        <f>RES_hhdet_fech!I48</f>
        <v>5.3719668326602168</v>
      </c>
      <c r="J179" s="98">
        <f>RES_hhdet_fech!J48</f>
        <v>6.3684515994066881</v>
      </c>
      <c r="K179" s="98">
        <f>RES_hhdet_fech!K48</f>
        <v>7.5132768179694942</v>
      </c>
      <c r="L179" s="98">
        <f>RES_hhdet_fech!L48</f>
        <v>10.615099326060363</v>
      </c>
      <c r="M179" s="98">
        <f>RES_hhdet_fech!M48</f>
        <v>8.2125061878426084</v>
      </c>
      <c r="N179" s="98">
        <f>RES_hhdet_fech!N48</f>
        <v>8.3964250119224939</v>
      </c>
      <c r="O179" s="98">
        <f>RES_hhdet_fech!O48</f>
        <v>8.9228758423517505</v>
      </c>
      <c r="P179" s="98">
        <f>RES_hhdet_fech!P48</f>
        <v>7.5641828827960644</v>
      </c>
      <c r="Q179" s="98">
        <f>RES_hhdet_fech!Q48</f>
        <v>11.979789741201799</v>
      </c>
      <c r="R179" s="98">
        <f>RES_hhdet_fech!R48</f>
        <v>11.198983885216148</v>
      </c>
      <c r="S179" s="98">
        <f>RES_hhdet_fech!S48</f>
        <v>11.259994495553286</v>
      </c>
      <c r="T179" s="98">
        <f>RES_hhdet_fech!T48</f>
        <v>11.165867068351439</v>
      </c>
      <c r="U179" s="98">
        <f>RES_hhdet_fech!U48</f>
        <v>10.964327626019566</v>
      </c>
      <c r="V179" s="98">
        <f>RES_hhdet_fech!V48</f>
        <v>16.253349237889346</v>
      </c>
      <c r="W179" s="98">
        <f>RES_hhdet_fech!W48</f>
        <v>15.670719542287966</v>
      </c>
      <c r="DA179" s="63" t="s">
        <v>2286</v>
      </c>
    </row>
    <row r="180" spans="1:105" ht="12" customHeight="1" x14ac:dyDescent="0.25">
      <c r="A180" s="121" t="s">
        <v>55</v>
      </c>
      <c r="B180" s="122">
        <v>2043.9635980379176</v>
      </c>
      <c r="C180" s="122">
        <v>1953.3621662337587</v>
      </c>
      <c r="D180" s="122">
        <v>1917.5089205993179</v>
      </c>
      <c r="E180" s="122">
        <v>1948.1114425087326</v>
      </c>
      <c r="F180" s="122">
        <v>2111.6394429842981</v>
      </c>
      <c r="G180" s="122">
        <v>2198.8222210296999</v>
      </c>
      <c r="H180" s="122">
        <v>2248.2290868147193</v>
      </c>
      <c r="I180" s="122">
        <v>2213.1053725990128</v>
      </c>
      <c r="J180" s="122">
        <v>2284.3219155496399</v>
      </c>
      <c r="K180" s="122">
        <v>2294.1130300726941</v>
      </c>
      <c r="L180" s="122">
        <v>2238.6121479108201</v>
      </c>
      <c r="M180" s="122">
        <v>2268.5836248425999</v>
      </c>
      <c r="N180" s="122">
        <v>2278.910308844605</v>
      </c>
      <c r="O180" s="122">
        <v>2236.4498951219125</v>
      </c>
      <c r="P180" s="122">
        <v>2335.6915581293324</v>
      </c>
      <c r="Q180" s="122">
        <v>2348.5226819305785</v>
      </c>
      <c r="R180" s="122">
        <v>2278.5053989872713</v>
      </c>
      <c r="S180" s="122">
        <v>2249.5416763069866</v>
      </c>
      <c r="T180" s="122">
        <v>2208.3173798158928</v>
      </c>
      <c r="U180" s="122">
        <v>2150.3614320072575</v>
      </c>
      <c r="V180" s="122">
        <v>2025.6495546591107</v>
      </c>
      <c r="W180" s="122">
        <v>2016.6939047026838</v>
      </c>
      <c r="DA180" s="130" t="s">
        <v>2287</v>
      </c>
    </row>
    <row r="181" spans="1:105" ht="12" customHeight="1" x14ac:dyDescent="0.25">
      <c r="A181" s="97" t="s">
        <v>138</v>
      </c>
      <c r="B181" s="98">
        <v>2382.5801319101756</v>
      </c>
      <c r="C181" s="98">
        <v>2307.5151805025953</v>
      </c>
      <c r="D181" s="98">
        <v>2128.9098053366151</v>
      </c>
      <c r="E181" s="98">
        <v>2201.2868544655271</v>
      </c>
      <c r="F181" s="98">
        <v>2551.6643746084824</v>
      </c>
      <c r="G181" s="98">
        <v>2648.5366141111622</v>
      </c>
      <c r="H181" s="98">
        <v>2602.5980084734842</v>
      </c>
      <c r="I181" s="98">
        <v>2400.150294587906</v>
      </c>
      <c r="J181" s="98">
        <v>2771.0305080397648</v>
      </c>
      <c r="K181" s="98">
        <v>2618.5399261328089</v>
      </c>
      <c r="L181" s="98">
        <v>2525.3815900708282</v>
      </c>
      <c r="M181" s="98">
        <v>2648.4203441395098</v>
      </c>
      <c r="N181" s="98">
        <v>2544.7002822664658</v>
      </c>
      <c r="O181" s="98">
        <v>2471.9018025751052</v>
      </c>
      <c r="P181" s="98">
        <v>2636.2175607067825</v>
      </c>
      <c r="Q181" s="98">
        <v>2718.1452039923411</v>
      </c>
      <c r="R181" s="98">
        <v>2539.2471030443785</v>
      </c>
      <c r="S181" s="98">
        <v>2505.863279210525</v>
      </c>
      <c r="T181" s="98">
        <v>2435.4194593998113</v>
      </c>
      <c r="U181" s="98">
        <v>2310.4026095601944</v>
      </c>
      <c r="V181" s="98">
        <v>2214.5488935283547</v>
      </c>
      <c r="W181" s="98">
        <v>2181.7839442881068</v>
      </c>
      <c r="DA181" s="63" t="s">
        <v>2288</v>
      </c>
    </row>
    <row r="182" spans="1:105" ht="12" customHeight="1" x14ac:dyDescent="0.25">
      <c r="A182" s="97" t="s">
        <v>137</v>
      </c>
      <c r="B182" s="98">
        <v>1733.2534447329394</v>
      </c>
      <c r="C182" s="98">
        <v>1650.0145512811569</v>
      </c>
      <c r="D182" s="98">
        <v>1535.5949698067607</v>
      </c>
      <c r="E182" s="98">
        <v>1597.051411236519</v>
      </c>
      <c r="F182" s="98">
        <v>1828.497360578906</v>
      </c>
      <c r="G182" s="98">
        <v>1915.8219869175684</v>
      </c>
      <c r="H182" s="98">
        <v>1893.068197583902</v>
      </c>
      <c r="I182" s="98">
        <v>1771.6590446649136</v>
      </c>
      <c r="J182" s="98">
        <v>1989.9230173784251</v>
      </c>
      <c r="K182" s="98">
        <v>1894.309576110888</v>
      </c>
      <c r="L182" s="98">
        <v>1839.9291476247006</v>
      </c>
      <c r="M182" s="98">
        <v>1930.709436441964</v>
      </c>
      <c r="N182" s="98">
        <v>1893.882112159049</v>
      </c>
      <c r="O182" s="98">
        <v>1793.8115255997118</v>
      </c>
      <c r="P182" s="98">
        <v>1886.4359492933338</v>
      </c>
      <c r="Q182" s="98">
        <v>1963.5588334916033</v>
      </c>
      <c r="R182" s="98">
        <v>1925.861852297136</v>
      </c>
      <c r="S182" s="98">
        <v>1939.5209856611482</v>
      </c>
      <c r="T182" s="98">
        <v>1891.7334962675616</v>
      </c>
      <c r="U182" s="98">
        <v>1836.6355697771423</v>
      </c>
      <c r="V182" s="98">
        <v>1748.2709704423025</v>
      </c>
      <c r="W182" s="98">
        <v>1768.2720241595491</v>
      </c>
      <c r="DA182" s="63" t="s">
        <v>2289</v>
      </c>
    </row>
    <row r="183" spans="1:105" ht="12" customHeight="1" x14ac:dyDescent="0.25">
      <c r="A183" s="100" t="s">
        <v>216</v>
      </c>
      <c r="B183" s="101">
        <v>1032.6156236966308</v>
      </c>
      <c r="C183" s="101">
        <v>957.70693084855191</v>
      </c>
      <c r="D183" s="101">
        <v>904.7380425358449</v>
      </c>
      <c r="E183" s="101">
        <v>949.56018172752363</v>
      </c>
      <c r="F183" s="101">
        <v>1037.811682709204</v>
      </c>
      <c r="G183" s="101">
        <v>1103.3103081542577</v>
      </c>
      <c r="H183" s="101">
        <v>1099.9527767939333</v>
      </c>
      <c r="I183" s="101">
        <v>1067.9531730270662</v>
      </c>
      <c r="J183" s="101">
        <v>1099.7256749242902</v>
      </c>
      <c r="K183" s="101">
        <v>1062.2421489729415</v>
      </c>
      <c r="L183" s="101">
        <v>1033.4419026947792</v>
      </c>
      <c r="M183" s="101">
        <v>1058.9778286760491</v>
      </c>
      <c r="N183" s="101">
        <v>1054.8454648702389</v>
      </c>
      <c r="O183" s="101">
        <v>870.71693207697649</v>
      </c>
      <c r="P183" s="101">
        <v>867.40243536983257</v>
      </c>
      <c r="Q183" s="101">
        <v>945.9926915754811</v>
      </c>
      <c r="R183" s="101">
        <v>1070.2764747474585</v>
      </c>
      <c r="S183" s="101">
        <v>1110.4409289649559</v>
      </c>
      <c r="T183" s="101">
        <v>1024.6835231066057</v>
      </c>
      <c r="U183" s="101">
        <v>997.41252788902216</v>
      </c>
      <c r="V183" s="101">
        <v>832.45931451368187</v>
      </c>
      <c r="W183" s="101">
        <v>881.31845875800161</v>
      </c>
      <c r="DA183" s="131" t="s">
        <v>2290</v>
      </c>
    </row>
    <row r="184" spans="1:105" ht="12" customHeight="1" x14ac:dyDescent="0.25">
      <c r="A184" s="103" t="s">
        <v>52</v>
      </c>
      <c r="B184" s="104">
        <v>700.63782103630876</v>
      </c>
      <c r="C184" s="104">
        <v>692.30762043260484</v>
      </c>
      <c r="D184" s="104">
        <v>630.85692727091555</v>
      </c>
      <c r="E184" s="104">
        <v>647.4912295089955</v>
      </c>
      <c r="F184" s="104">
        <v>790.68567786970198</v>
      </c>
      <c r="G184" s="104">
        <v>812.5116787633109</v>
      </c>
      <c r="H184" s="104">
        <v>793.11542078996865</v>
      </c>
      <c r="I184" s="104">
        <v>703.70587163784739</v>
      </c>
      <c r="J184" s="104">
        <v>890.19734245413451</v>
      </c>
      <c r="K184" s="104">
        <v>832.06742713794642</v>
      </c>
      <c r="L184" s="104">
        <v>806.48724492992142</v>
      </c>
      <c r="M184" s="104">
        <v>871.73160776591499</v>
      </c>
      <c r="N184" s="104">
        <v>839.0366472888096</v>
      </c>
      <c r="O184" s="104">
        <v>923.09459352273552</v>
      </c>
      <c r="P184" s="104">
        <v>1019.033513923501</v>
      </c>
      <c r="Q184" s="104">
        <v>1017.5661419161224</v>
      </c>
      <c r="R184" s="104">
        <v>855.58537754967745</v>
      </c>
      <c r="S184" s="104">
        <v>829.08005669619195</v>
      </c>
      <c r="T184" s="104">
        <v>867.04997316095569</v>
      </c>
      <c r="U184" s="104">
        <v>839.22304188812029</v>
      </c>
      <c r="V184" s="104">
        <v>915.81165592862044</v>
      </c>
      <c r="W184" s="104">
        <v>886.95356540154785</v>
      </c>
      <c r="DA184" s="132" t="s">
        <v>2291</v>
      </c>
    </row>
    <row r="185" spans="1:105" ht="12" customHeight="1" x14ac:dyDescent="0.25">
      <c r="A185" s="106" t="s">
        <v>122</v>
      </c>
      <c r="B185" s="101">
        <v>1935.470630681066</v>
      </c>
      <c r="C185" s="101">
        <v>1836.6251297648098</v>
      </c>
      <c r="D185" s="101">
        <v>1844.0459820645337</v>
      </c>
      <c r="E185" s="101">
        <v>1855.1302007312238</v>
      </c>
      <c r="F185" s="101">
        <v>1933.324826874911</v>
      </c>
      <c r="G185" s="101">
        <v>2003.1836470761214</v>
      </c>
      <c r="H185" s="101">
        <v>2084.5480548709006</v>
      </c>
      <c r="I185" s="101">
        <v>2125.19921098656</v>
      </c>
      <c r="J185" s="101">
        <v>2020.0938968185462</v>
      </c>
      <c r="K185" s="101">
        <v>2119.0763380190933</v>
      </c>
      <c r="L185" s="101">
        <v>2079.7145256722174</v>
      </c>
      <c r="M185" s="101">
        <v>2040.0843814127804</v>
      </c>
      <c r="N185" s="101">
        <v>2130.7179280046739</v>
      </c>
      <c r="O185" s="101">
        <v>2120.735226501351</v>
      </c>
      <c r="P185" s="101">
        <v>2183.9426335393946</v>
      </c>
      <c r="Q185" s="101">
        <v>2154.4025529414994</v>
      </c>
      <c r="R185" s="101">
        <v>2161.7421217488713</v>
      </c>
      <c r="S185" s="101">
        <v>2144.7146726123469</v>
      </c>
      <c r="T185" s="101">
        <v>2128.5328052453729</v>
      </c>
      <c r="U185" s="101">
        <v>2107.2875211447663</v>
      </c>
      <c r="V185" s="101">
        <v>1957.716859710805</v>
      </c>
      <c r="W185" s="101">
        <v>1954.5798879631875</v>
      </c>
      <c r="DA185" s="131" t="s">
        <v>2292</v>
      </c>
    </row>
    <row r="186" spans="1:105" ht="12" customHeight="1" x14ac:dyDescent="0.25">
      <c r="A186" s="107" t="s">
        <v>121</v>
      </c>
      <c r="B186" s="104">
        <v>1546.3955489762482</v>
      </c>
      <c r="C186" s="104">
        <v>1450.5265293028497</v>
      </c>
      <c r="D186" s="104">
        <v>1465.7992490959527</v>
      </c>
      <c r="E186" s="104">
        <v>1483.0113487223559</v>
      </c>
      <c r="F186" s="104">
        <v>1539.0514328076356</v>
      </c>
      <c r="G186" s="104">
        <v>1610.2650411675447</v>
      </c>
      <c r="H186" s="104">
        <v>1689.8127538676808</v>
      </c>
      <c r="I186" s="104">
        <v>1742.7331371383018</v>
      </c>
      <c r="J186" s="104">
        <v>1623.5814095248174</v>
      </c>
      <c r="K186" s="104">
        <v>1708.4263147614386</v>
      </c>
      <c r="L186" s="104">
        <v>1681.0177429086916</v>
      </c>
      <c r="M186" s="104">
        <v>1646.7713986899175</v>
      </c>
      <c r="N186" s="104">
        <v>1735.2002206737745</v>
      </c>
      <c r="O186" s="104">
        <v>1690.8716585145235</v>
      </c>
      <c r="P186" s="104">
        <v>1733.2504117641595</v>
      </c>
      <c r="Q186" s="104">
        <v>1729.9638531768567</v>
      </c>
      <c r="R186" s="104">
        <v>1788.309568075882</v>
      </c>
      <c r="S186" s="104">
        <v>1794.3994743126632</v>
      </c>
      <c r="T186" s="104">
        <v>1784.5070453466687</v>
      </c>
      <c r="U186" s="104">
        <v>1790.6015088903059</v>
      </c>
      <c r="V186" s="104">
        <v>1650.4682121797873</v>
      </c>
      <c r="W186" s="104">
        <v>1669.8255729597477</v>
      </c>
      <c r="DA186" s="132" t="s">
        <v>2293</v>
      </c>
    </row>
    <row r="187" spans="1:105" ht="12" customHeight="1" x14ac:dyDescent="0.25">
      <c r="A187" s="108" t="s">
        <v>53</v>
      </c>
      <c r="B187" s="98">
        <v>838.84540962659935</v>
      </c>
      <c r="C187" s="98">
        <v>764.49833437796633</v>
      </c>
      <c r="D187" s="98">
        <v>785.02341971089288</v>
      </c>
      <c r="E187" s="98">
        <v>802.76468928129555</v>
      </c>
      <c r="F187" s="98">
        <v>791.04088327435829</v>
      </c>
      <c r="G187" s="98">
        <v>841.31984022630365</v>
      </c>
      <c r="H187" s="98">
        <v>892.33658630078207</v>
      </c>
      <c r="I187" s="98">
        <v>961.02068260841918</v>
      </c>
      <c r="J187" s="98">
        <v>813.88402576607439</v>
      </c>
      <c r="K187" s="98">
        <v>873.31696680948016</v>
      </c>
      <c r="L187" s="98">
        <v>862.21473109534065</v>
      </c>
      <c r="M187" s="98">
        <v>824.83700612151358</v>
      </c>
      <c r="N187" s="98">
        <v>883.97771799208556</v>
      </c>
      <c r="O187" s="98">
        <v>745.41287815261387</v>
      </c>
      <c r="P187" s="98">
        <v>726.68344850305255</v>
      </c>
      <c r="Q187" s="98">
        <v>769.19924643032255</v>
      </c>
      <c r="R187" s="98">
        <v>925.05776066673491</v>
      </c>
      <c r="S187" s="98">
        <v>961.65943905929976</v>
      </c>
      <c r="T187" s="98">
        <v>904.8646833155193</v>
      </c>
      <c r="U187" s="98">
        <v>916.12055452691027</v>
      </c>
      <c r="V187" s="98">
        <v>747.32571246727423</v>
      </c>
      <c r="W187" s="98">
        <v>798.23891231748337</v>
      </c>
      <c r="DA187" s="63" t="s">
        <v>2294</v>
      </c>
    </row>
    <row r="188" spans="1:105" ht="12" customHeight="1" x14ac:dyDescent="0.25">
      <c r="A188" s="108" t="s">
        <v>52</v>
      </c>
      <c r="B188" s="98">
        <v>707.5501393496487</v>
      </c>
      <c r="C188" s="98">
        <v>686.02819492488334</v>
      </c>
      <c r="D188" s="98">
        <v>680.77582938505998</v>
      </c>
      <c r="E188" s="98">
        <v>680.2466594410605</v>
      </c>
      <c r="F188" s="98">
        <v>748.0105495332773</v>
      </c>
      <c r="G188" s="98">
        <v>768.94520094124073</v>
      </c>
      <c r="H188" s="98">
        <v>797.47616756689888</v>
      </c>
      <c r="I188" s="98">
        <v>781.71245452988273</v>
      </c>
      <c r="J188" s="98">
        <v>809.69738375874272</v>
      </c>
      <c r="K188" s="98">
        <v>835.10934795195851</v>
      </c>
      <c r="L188" s="98">
        <v>818.80301181335096</v>
      </c>
      <c r="M188" s="98">
        <v>821.93439256840429</v>
      </c>
      <c r="N188" s="98">
        <v>851.22250268168875</v>
      </c>
      <c r="O188" s="98">
        <v>945.45878036190925</v>
      </c>
      <c r="P188" s="98">
        <v>1006.5669632611069</v>
      </c>
      <c r="Q188" s="98">
        <v>960.76460674653413</v>
      </c>
      <c r="R188" s="98">
        <v>863.25180740914686</v>
      </c>
      <c r="S188" s="98">
        <v>832.74003525336354</v>
      </c>
      <c r="T188" s="98">
        <v>879.64236203114967</v>
      </c>
      <c r="U188" s="98">
        <v>874.48095436339554</v>
      </c>
      <c r="V188" s="98">
        <v>903.14249971251297</v>
      </c>
      <c r="W188" s="98">
        <v>871.58666064226429</v>
      </c>
      <c r="DA188" s="63" t="s">
        <v>2295</v>
      </c>
    </row>
    <row r="189" spans="1:105" ht="12" customHeight="1" x14ac:dyDescent="0.25">
      <c r="A189" s="121" t="s">
        <v>54</v>
      </c>
      <c r="B189" s="122">
        <v>308.81664012978752</v>
      </c>
      <c r="C189" s="122">
        <v>306.18067117613742</v>
      </c>
      <c r="D189" s="122">
        <v>299.85448650890794</v>
      </c>
      <c r="E189" s="122">
        <v>324.66073678481405</v>
      </c>
      <c r="F189" s="122">
        <v>326.37664113397153</v>
      </c>
      <c r="G189" s="122">
        <v>338.72951997576865</v>
      </c>
      <c r="H189" s="122">
        <v>328.67629413397668</v>
      </c>
      <c r="I189" s="122">
        <v>322.1774355686066</v>
      </c>
      <c r="J189" s="122">
        <v>281.34864988685621</v>
      </c>
      <c r="K189" s="122">
        <v>292.10420508304719</v>
      </c>
      <c r="L189" s="122">
        <v>289.97672839818534</v>
      </c>
      <c r="M189" s="122">
        <v>273.7453321865886</v>
      </c>
      <c r="N189" s="122">
        <v>286.02238103421047</v>
      </c>
      <c r="O189" s="122">
        <v>287.34866174812583</v>
      </c>
      <c r="P189" s="122">
        <v>292.25335691489926</v>
      </c>
      <c r="Q189" s="122">
        <v>304.33210456774424</v>
      </c>
      <c r="R189" s="122">
        <v>304.01379334790698</v>
      </c>
      <c r="S189" s="122">
        <v>302.41152305487572</v>
      </c>
      <c r="T189" s="122">
        <v>298.76738663692061</v>
      </c>
      <c r="U189" s="122">
        <v>291.78891243144778</v>
      </c>
      <c r="V189" s="122">
        <v>299.84188510092775</v>
      </c>
      <c r="W189" s="122">
        <v>297.49116209661815</v>
      </c>
      <c r="DA189" s="130" t="s">
        <v>2296</v>
      </c>
    </row>
    <row r="190" spans="1:105" ht="12" customHeight="1" x14ac:dyDescent="0.25">
      <c r="A190" s="97" t="s">
        <v>50</v>
      </c>
      <c r="B190" s="98">
        <v>380.59121483733333</v>
      </c>
      <c r="C190" s="98">
        <v>368.30204957043094</v>
      </c>
      <c r="D190" s="98">
        <v>365.65302476932715</v>
      </c>
      <c r="E190" s="98">
        <v>406.43414075824398</v>
      </c>
      <c r="F190" s="98">
        <v>403.86288791800962</v>
      </c>
      <c r="G190" s="98">
        <v>396.70645554195727</v>
      </c>
      <c r="H190" s="98">
        <v>412.40271177935807</v>
      </c>
      <c r="I190" s="98">
        <v>405.58596154170056</v>
      </c>
      <c r="J190" s="98">
        <v>344.00379552629585</v>
      </c>
      <c r="K190" s="98">
        <v>369.17904465999243</v>
      </c>
      <c r="L190" s="98">
        <v>354.22417135154802</v>
      </c>
      <c r="M190" s="98">
        <v>352.61000159436037</v>
      </c>
      <c r="N190" s="98">
        <v>355.75525563940079</v>
      </c>
      <c r="O190" s="98">
        <v>352.1300045407757</v>
      </c>
      <c r="P190" s="98">
        <v>383.53069953490763</v>
      </c>
      <c r="Q190" s="98">
        <v>368.76826092230164</v>
      </c>
      <c r="R190" s="98">
        <v>394.13558305130385</v>
      </c>
      <c r="S190" s="98">
        <v>387.33867640006167</v>
      </c>
      <c r="T190" s="98">
        <v>383.64388897867758</v>
      </c>
      <c r="U190" s="98">
        <v>397.99523340357666</v>
      </c>
      <c r="V190" s="98">
        <v>382.09507839305292</v>
      </c>
      <c r="W190" s="98">
        <v>398.84721097528103</v>
      </c>
      <c r="DA190" s="63" t="s">
        <v>2297</v>
      </c>
    </row>
    <row r="191" spans="1:105" ht="12" customHeight="1" x14ac:dyDescent="0.25">
      <c r="A191" s="109" t="s">
        <v>120</v>
      </c>
      <c r="B191" s="33">
        <v>306.05458737996679</v>
      </c>
      <c r="C191" s="33">
        <v>303.70804423682137</v>
      </c>
      <c r="D191" s="33">
        <v>297.04837428993295</v>
      </c>
      <c r="E191" s="33">
        <v>320.95986234472451</v>
      </c>
      <c r="F191" s="33">
        <v>322.5919678770091</v>
      </c>
      <c r="G191" s="33">
        <v>335.6904777696505</v>
      </c>
      <c r="H191" s="33">
        <v>323.82780880173163</v>
      </c>
      <c r="I191" s="33">
        <v>317.01727789239254</v>
      </c>
      <c r="J191" s="33">
        <v>277.26653652641357</v>
      </c>
      <c r="K191" s="33">
        <v>286.73292303843357</v>
      </c>
      <c r="L191" s="33">
        <v>285.3238060323169</v>
      </c>
      <c r="M191" s="33">
        <v>267.76682770348629</v>
      </c>
      <c r="N191" s="33">
        <v>280.60617984631233</v>
      </c>
      <c r="O191" s="33">
        <v>282.29117884724707</v>
      </c>
      <c r="P191" s="33">
        <v>285.05325376975651</v>
      </c>
      <c r="Q191" s="33">
        <v>299.26911967069793</v>
      </c>
      <c r="R191" s="33">
        <v>296.88964469189148</v>
      </c>
      <c r="S191" s="33">
        <v>295.67319082963894</v>
      </c>
      <c r="T191" s="33">
        <v>292.10234252478517</v>
      </c>
      <c r="U191" s="33">
        <v>283.65994741804155</v>
      </c>
      <c r="V191" s="33">
        <v>293.98450195140094</v>
      </c>
      <c r="W191" s="33">
        <v>290.58330235458163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12043.434902326901</v>
      </c>
      <c r="C193" s="117">
        <f t="shared" si="94"/>
        <v>12395.113140277419</v>
      </c>
      <c r="D193" s="117">
        <f t="shared" si="94"/>
        <v>11096.378016357159</v>
      </c>
      <c r="E193" s="117">
        <f t="shared" si="94"/>
        <v>12204.831213791254</v>
      </c>
      <c r="F193" s="117">
        <f t="shared" si="94"/>
        <v>11765.026298066337</v>
      </c>
      <c r="G193" s="117">
        <f t="shared" si="94"/>
        <v>11794.916511752803</v>
      </c>
      <c r="H193" s="117">
        <f t="shared" si="94"/>
        <v>10842.882716815315</v>
      </c>
      <c r="I193" s="117">
        <f t="shared" si="94"/>
        <v>9594.6232935473436</v>
      </c>
      <c r="J193" s="117">
        <f t="shared" si="94"/>
        <v>12095.892202452316</v>
      </c>
      <c r="K193" s="117">
        <f t="shared" si="94"/>
        <v>10808.192832933968</v>
      </c>
      <c r="L193" s="117">
        <f t="shared" si="94"/>
        <v>12034.527192760288</v>
      </c>
      <c r="M193" s="117">
        <f t="shared" si="94"/>
        <v>10550.187261939542</v>
      </c>
      <c r="N193" s="117">
        <f t="shared" si="94"/>
        <v>10920.617519722937</v>
      </c>
      <c r="O193" s="117">
        <f t="shared" si="94"/>
        <v>11986.366337039124</v>
      </c>
      <c r="P193" s="117">
        <f t="shared" si="94"/>
        <v>9975.9822228245648</v>
      </c>
      <c r="Q193" s="117">
        <f t="shared" si="94"/>
        <v>11725.744241875385</v>
      </c>
      <c r="R193" s="117">
        <f t="shared" ref="R193:V193" si="95">R194+R197+R199+R208</f>
        <v>11019.710470313952</v>
      </c>
      <c r="S193" s="117">
        <f t="shared" si="95"/>
        <v>11319.675944904675</v>
      </c>
      <c r="T193" s="117">
        <f t="shared" si="95"/>
        <v>11372.569458954409</v>
      </c>
      <c r="U193" s="117">
        <f t="shared" si="95"/>
        <v>11010.448179608662</v>
      </c>
      <c r="V193" s="117">
        <f t="shared" si="95"/>
        <v>12014.596630999657</v>
      </c>
      <c r="W193" s="117">
        <f t="shared" ref="W193" si="96">W194+W197+W199+W208</f>
        <v>12048.158597428574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10563.039044600271</v>
      </c>
      <c r="C194" s="122">
        <f t="shared" si="97"/>
        <v>10968.348046433723</v>
      </c>
      <c r="D194" s="122">
        <f t="shared" si="97"/>
        <v>9687.71944243904</v>
      </c>
      <c r="E194" s="122">
        <f t="shared" si="97"/>
        <v>10743.812820727611</v>
      </c>
      <c r="F194" s="122">
        <f t="shared" si="97"/>
        <v>10211.980747020594</v>
      </c>
      <c r="G194" s="122">
        <f t="shared" si="97"/>
        <v>10170.280904399386</v>
      </c>
      <c r="H194" s="122">
        <f t="shared" si="97"/>
        <v>9167.911864948177</v>
      </c>
      <c r="I194" s="122">
        <f t="shared" si="97"/>
        <v>7954.5365503068697</v>
      </c>
      <c r="J194" s="122">
        <f t="shared" si="97"/>
        <v>10453.96863096886</v>
      </c>
      <c r="K194" s="122">
        <f t="shared" si="97"/>
        <v>9136.8569023049731</v>
      </c>
      <c r="L194" s="122">
        <f t="shared" si="97"/>
        <v>10383.222339801388</v>
      </c>
      <c r="M194" s="122">
        <f t="shared" si="97"/>
        <v>8895.3747351948768</v>
      </c>
      <c r="N194" s="122">
        <f t="shared" si="97"/>
        <v>9227.2989184850921</v>
      </c>
      <c r="O194" s="122">
        <f t="shared" si="97"/>
        <v>10290.5385705929</v>
      </c>
      <c r="P194" s="122">
        <f t="shared" si="97"/>
        <v>8204.5650085309499</v>
      </c>
      <c r="Q194" s="122">
        <f t="shared" si="97"/>
        <v>9906.6248937584423</v>
      </c>
      <c r="R194" s="122">
        <f t="shared" ref="R194:V194" si="98">SUM(R195:R196)</f>
        <v>9223.5797255561938</v>
      </c>
      <c r="S194" s="122">
        <f t="shared" si="98"/>
        <v>9512.7174677382336</v>
      </c>
      <c r="T194" s="122">
        <f t="shared" si="98"/>
        <v>9557.7347798794399</v>
      </c>
      <c r="U194" s="122">
        <f t="shared" si="98"/>
        <v>9203.5910619891583</v>
      </c>
      <c r="V194" s="122">
        <f t="shared" si="98"/>
        <v>10231.464587238666</v>
      </c>
      <c r="W194" s="122">
        <f t="shared" ref="W194" si="99">SUM(W195:W196)</f>
        <v>10250.187663418623</v>
      </c>
      <c r="DA194" s="130" t="s">
        <v>2450</v>
      </c>
    </row>
    <row r="195" spans="1:105" ht="12" customHeight="1" x14ac:dyDescent="0.25">
      <c r="A195" s="97" t="s">
        <v>216</v>
      </c>
      <c r="B195" s="98">
        <v>10310.5541746852</v>
      </c>
      <c r="C195" s="98">
        <v>10711.841648524118</v>
      </c>
      <c r="D195" s="98">
        <v>9466.6156024076208</v>
      </c>
      <c r="E195" s="98">
        <v>10502.753285721583</v>
      </c>
      <c r="F195" s="98">
        <v>9983.009691705658</v>
      </c>
      <c r="G195" s="98">
        <v>9945.8382057137078</v>
      </c>
      <c r="H195" s="98">
        <v>8970.0729057055887</v>
      </c>
      <c r="I195" s="98">
        <v>7785.2469473228375</v>
      </c>
      <c r="J195" s="98">
        <v>10231.352869035169</v>
      </c>
      <c r="K195" s="98">
        <v>8944.5994489385957</v>
      </c>
      <c r="L195" s="98">
        <v>10167.752247130509</v>
      </c>
      <c r="M195" s="98">
        <v>8713.2648933806959</v>
      </c>
      <c r="N195" s="98">
        <v>9040.0499767302244</v>
      </c>
      <c r="O195" s="98">
        <v>10083.657148526485</v>
      </c>
      <c r="P195" s="98">
        <v>8040.9690734393917</v>
      </c>
      <c r="Q195" s="98">
        <v>9710.7425199901463</v>
      </c>
      <c r="R195" s="98">
        <v>9042.0702734216138</v>
      </c>
      <c r="S195" s="98">
        <v>9326.7307628646322</v>
      </c>
      <c r="T195" s="98">
        <v>9371.4117842082214</v>
      </c>
      <c r="U195" s="98">
        <v>9024.335697588509</v>
      </c>
      <c r="V195" s="98">
        <v>10035.373011950764</v>
      </c>
      <c r="W195" s="98">
        <v>10052.159381914618</v>
      </c>
      <c r="DA195" s="63" t="s">
        <v>2451</v>
      </c>
    </row>
    <row r="196" spans="1:105" ht="12" customHeight="1" x14ac:dyDescent="0.25">
      <c r="A196" s="97" t="s">
        <v>53</v>
      </c>
      <c r="B196" s="98">
        <v>252.48486991507212</v>
      </c>
      <c r="C196" s="98">
        <v>256.50639790960554</v>
      </c>
      <c r="D196" s="98">
        <v>221.10384003141826</v>
      </c>
      <c r="E196" s="98">
        <v>241.05953500602871</v>
      </c>
      <c r="F196" s="98">
        <v>228.97105531493705</v>
      </c>
      <c r="G196" s="98">
        <v>224.4426986856771</v>
      </c>
      <c r="H196" s="98">
        <v>197.83895924258815</v>
      </c>
      <c r="I196" s="98">
        <v>169.28960298403203</v>
      </c>
      <c r="J196" s="98">
        <v>222.6157619336912</v>
      </c>
      <c r="K196" s="98">
        <v>192.25745336637692</v>
      </c>
      <c r="L196" s="98">
        <v>215.4700926708787</v>
      </c>
      <c r="M196" s="98">
        <v>182.10984181418149</v>
      </c>
      <c r="N196" s="98">
        <v>187.24894175486693</v>
      </c>
      <c r="O196" s="98">
        <v>206.88142206641496</v>
      </c>
      <c r="P196" s="98">
        <v>163.59593509155815</v>
      </c>
      <c r="Q196" s="98">
        <v>195.88237376829582</v>
      </c>
      <c r="R196" s="98">
        <v>181.50945213457911</v>
      </c>
      <c r="S196" s="98">
        <v>185.98670487360144</v>
      </c>
      <c r="T196" s="98">
        <v>186.32299567121848</v>
      </c>
      <c r="U196" s="98">
        <v>179.25536440065011</v>
      </c>
      <c r="V196" s="98">
        <v>196.09157528790305</v>
      </c>
      <c r="W196" s="98">
        <v>198.0282815040047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3.8670111962821299</v>
      </c>
      <c r="C197" s="122">
        <f t="shared" si="100"/>
        <v>5.1388763848036421</v>
      </c>
      <c r="D197" s="122">
        <f t="shared" si="100"/>
        <v>6.385456854841598</v>
      </c>
      <c r="E197" s="122">
        <f t="shared" si="100"/>
        <v>17.13427680524002</v>
      </c>
      <c r="F197" s="122">
        <f t="shared" si="100"/>
        <v>8.3529548949137045</v>
      </c>
      <c r="G197" s="122">
        <f t="shared" si="100"/>
        <v>12.326071956217888</v>
      </c>
      <c r="H197" s="122">
        <f t="shared" si="100"/>
        <v>31.383207349298555</v>
      </c>
      <c r="I197" s="122">
        <f t="shared" si="100"/>
        <v>15.705843261661458</v>
      </c>
      <c r="J197" s="122">
        <f t="shared" si="100"/>
        <v>18.9410619020911</v>
      </c>
      <c r="K197" s="122">
        <f t="shared" si="100"/>
        <v>22.837591071637018</v>
      </c>
      <c r="L197" s="122">
        <f t="shared" si="100"/>
        <v>33.118045084976664</v>
      </c>
      <c r="M197" s="122">
        <f t="shared" si="100"/>
        <v>26.281953254004769</v>
      </c>
      <c r="N197" s="122">
        <f t="shared" si="100"/>
        <v>28.074636730439185</v>
      </c>
      <c r="O197" s="122">
        <f t="shared" si="100"/>
        <v>31.666639736865932</v>
      </c>
      <c r="P197" s="122">
        <f t="shared" si="100"/>
        <v>28.149263804158803</v>
      </c>
      <c r="Q197" s="122">
        <f t="shared" si="100"/>
        <v>45.984505056051283</v>
      </c>
      <c r="R197" s="122">
        <f t="shared" si="100"/>
        <v>44.206950605300477</v>
      </c>
      <c r="S197" s="122">
        <f t="shared" si="100"/>
        <v>45.582237029674943</v>
      </c>
      <c r="T197" s="122">
        <f t="shared" si="100"/>
        <v>46.575548699656323</v>
      </c>
      <c r="U197" s="122">
        <f t="shared" si="100"/>
        <v>47.345823892018387</v>
      </c>
      <c r="V197" s="122">
        <f t="shared" si="100"/>
        <v>72.416250644890553</v>
      </c>
      <c r="W197" s="122">
        <f t="shared" si="100"/>
        <v>71.324068976434404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3.8670111962821299</v>
      </c>
      <c r="C198" s="98">
        <f>RES_hhdet_tesh!C48</f>
        <v>5.1388763848036421</v>
      </c>
      <c r="D198" s="98">
        <f>RES_hhdet_tesh!D48</f>
        <v>6.385456854841598</v>
      </c>
      <c r="E198" s="98">
        <f>RES_hhdet_tesh!E48</f>
        <v>17.13427680524002</v>
      </c>
      <c r="F198" s="98">
        <f>RES_hhdet_tesh!F48</f>
        <v>8.3529548949137045</v>
      </c>
      <c r="G198" s="98">
        <f>RES_hhdet_tesh!G48</f>
        <v>12.326071956217888</v>
      </c>
      <c r="H198" s="98">
        <f>RES_hhdet_tesh!H48</f>
        <v>31.383207349298555</v>
      </c>
      <c r="I198" s="98">
        <f>RES_hhdet_tesh!I48</f>
        <v>15.705843261661458</v>
      </c>
      <c r="J198" s="98">
        <f>RES_hhdet_tesh!J48</f>
        <v>18.9410619020911</v>
      </c>
      <c r="K198" s="98">
        <f>RES_hhdet_tesh!K48</f>
        <v>22.837591071637018</v>
      </c>
      <c r="L198" s="98">
        <f>RES_hhdet_tesh!L48</f>
        <v>33.118045084976664</v>
      </c>
      <c r="M198" s="98">
        <f>RES_hhdet_tesh!M48</f>
        <v>26.281953254004769</v>
      </c>
      <c r="N198" s="98">
        <f>RES_hhdet_tesh!N48</f>
        <v>28.074636730439185</v>
      </c>
      <c r="O198" s="98">
        <f>RES_hhdet_tesh!O48</f>
        <v>31.666639736865932</v>
      </c>
      <c r="P198" s="98">
        <f>RES_hhdet_tesh!P48</f>
        <v>28.149263804158803</v>
      </c>
      <c r="Q198" s="98">
        <f>RES_hhdet_tesh!Q48</f>
        <v>45.984505056051283</v>
      </c>
      <c r="R198" s="98">
        <f>RES_hhdet_tesh!R48</f>
        <v>44.206950605300477</v>
      </c>
      <c r="S198" s="98">
        <f>RES_hhdet_tesh!S48</f>
        <v>45.582237029674943</v>
      </c>
      <c r="T198" s="98">
        <f>RES_hhdet_tesh!T48</f>
        <v>46.575548699656323</v>
      </c>
      <c r="U198" s="98">
        <f>RES_hhdet_tesh!U48</f>
        <v>47.345823892018387</v>
      </c>
      <c r="V198" s="98">
        <f>RES_hhdet_tesh!V48</f>
        <v>72.416250644890553</v>
      </c>
      <c r="W198" s="98">
        <f>RES_hhdet_tesh!W48</f>
        <v>71.324068976434404</v>
      </c>
      <c r="DA198" s="63" t="s">
        <v>2454</v>
      </c>
    </row>
    <row r="199" spans="1:105" ht="12" customHeight="1" x14ac:dyDescent="0.25">
      <c r="A199" s="121" t="s">
        <v>55</v>
      </c>
      <c r="B199" s="122">
        <v>1245.790777461661</v>
      </c>
      <c r="C199" s="122">
        <v>1192.3505521166917</v>
      </c>
      <c r="D199" s="122">
        <v>1177.1915731184752</v>
      </c>
      <c r="E199" s="122">
        <v>1199.4054270421382</v>
      </c>
      <c r="F199" s="122">
        <v>1298.0393382794791</v>
      </c>
      <c r="G199" s="122">
        <v>1355.3155326949063</v>
      </c>
      <c r="H199" s="122">
        <v>1393.7007436448121</v>
      </c>
      <c r="I199" s="122">
        <v>1379.156013292059</v>
      </c>
      <c r="J199" s="122">
        <v>1408.6532565827592</v>
      </c>
      <c r="K199" s="122">
        <v>1425.9619988599288</v>
      </c>
      <c r="L199" s="122">
        <v>1396.779194023695</v>
      </c>
      <c r="M199" s="122">
        <v>1419.2784580157404</v>
      </c>
      <c r="N199" s="122">
        <v>1445.8368257059487</v>
      </c>
      <c r="O199" s="122">
        <v>1442.9004792362864</v>
      </c>
      <c r="P199" s="122">
        <v>1517.9949582953877</v>
      </c>
      <c r="Q199" s="122">
        <v>1537.3208523080602</v>
      </c>
      <c r="R199" s="122">
        <v>1515.3421185366224</v>
      </c>
      <c r="S199" s="122">
        <v>1524.0385037883534</v>
      </c>
      <c r="T199" s="122">
        <v>1530.9557225990309</v>
      </c>
      <c r="U199" s="122">
        <v>1524.7349307861575</v>
      </c>
      <c r="V199" s="122">
        <v>1465.324528788826</v>
      </c>
      <c r="W199" s="122">
        <v>1480.3232427787657</v>
      </c>
      <c r="DA199" s="130" t="s">
        <v>2455</v>
      </c>
    </row>
    <row r="200" spans="1:105" ht="12" customHeight="1" x14ac:dyDescent="0.25">
      <c r="A200" s="97" t="s">
        <v>138</v>
      </c>
      <c r="B200" s="98">
        <v>1236.5701038133395</v>
      </c>
      <c r="C200" s="98">
        <v>1200.5063842995357</v>
      </c>
      <c r="D200" s="98">
        <v>1112.5583182293419</v>
      </c>
      <c r="E200" s="98">
        <v>1157.1016319883445</v>
      </c>
      <c r="F200" s="98">
        <v>1349.2999232308291</v>
      </c>
      <c r="G200" s="98">
        <v>1407.3882217966295</v>
      </c>
      <c r="H200" s="98">
        <v>1388.6146980238057</v>
      </c>
      <c r="I200" s="98">
        <v>1285.5834613502705</v>
      </c>
      <c r="J200" s="98">
        <v>1495.5701089726711</v>
      </c>
      <c r="K200" s="98">
        <v>1422.7611105881861</v>
      </c>
      <c r="L200" s="98">
        <v>1384.0296244603635</v>
      </c>
      <c r="M200" s="98">
        <v>1468.8736581891776</v>
      </c>
      <c r="N200" s="98">
        <v>1433.8412700668794</v>
      </c>
      <c r="O200" s="98">
        <v>1422.7691279148105</v>
      </c>
      <c r="P200" s="98">
        <v>1529.2192502943337</v>
      </c>
      <c r="Q200" s="98">
        <v>1590.9236593579369</v>
      </c>
      <c r="R200" s="98">
        <v>1507.4514653246827</v>
      </c>
      <c r="S200" s="98">
        <v>1519.9345624338712</v>
      </c>
      <c r="T200" s="98">
        <v>1517.2073029153778</v>
      </c>
      <c r="U200" s="98">
        <v>1485.737667774594</v>
      </c>
      <c r="V200" s="98">
        <v>1478.034298276312</v>
      </c>
      <c r="W200" s="98">
        <v>1496.6988383491107</v>
      </c>
      <c r="DA200" s="63" t="s">
        <v>2456</v>
      </c>
    </row>
    <row r="201" spans="1:105" ht="12" customHeight="1" x14ac:dyDescent="0.25">
      <c r="A201" s="97" t="s">
        <v>137</v>
      </c>
      <c r="B201" s="98">
        <v>1236.5701038133393</v>
      </c>
      <c r="C201" s="98">
        <v>1200.5080891963762</v>
      </c>
      <c r="D201" s="98">
        <v>1112.5692883245447</v>
      </c>
      <c r="E201" s="98">
        <v>1157.0603408750148</v>
      </c>
      <c r="F201" s="98">
        <v>1349.277291613635</v>
      </c>
      <c r="G201" s="98">
        <v>1407.3766872821709</v>
      </c>
      <c r="H201" s="98">
        <v>1388.5665660430891</v>
      </c>
      <c r="I201" s="98">
        <v>1285.1734671641198</v>
      </c>
      <c r="J201" s="98">
        <v>1494.5332896732743</v>
      </c>
      <c r="K201" s="98">
        <v>1421.5162925242851</v>
      </c>
      <c r="L201" s="98">
        <v>1382.9809021294736</v>
      </c>
      <c r="M201" s="98">
        <v>1467.9422027248399</v>
      </c>
      <c r="N201" s="98">
        <v>1433.5129235866143</v>
      </c>
      <c r="O201" s="98">
        <v>1422.710677710244</v>
      </c>
      <c r="P201" s="98">
        <v>1528.422360576523</v>
      </c>
      <c r="Q201" s="98">
        <v>1589.3079413750288</v>
      </c>
      <c r="R201" s="98">
        <v>1505.8988221670461</v>
      </c>
      <c r="S201" s="98">
        <v>1518.400524408544</v>
      </c>
      <c r="T201" s="98">
        <v>1516.1138376788879</v>
      </c>
      <c r="U201" s="98">
        <v>1485.0627618606959</v>
      </c>
      <c r="V201" s="98">
        <v>1477.2847740314164</v>
      </c>
      <c r="W201" s="98">
        <v>1495.9878425434085</v>
      </c>
      <c r="DA201" s="63" t="s">
        <v>2457</v>
      </c>
    </row>
    <row r="202" spans="1:105" ht="12" customHeight="1" x14ac:dyDescent="0.25">
      <c r="A202" s="100" t="s">
        <v>216</v>
      </c>
      <c r="B202" s="101">
        <v>535.93228277703054</v>
      </c>
      <c r="C202" s="101">
        <v>508.20046876377143</v>
      </c>
      <c r="D202" s="101">
        <v>481.71236105362914</v>
      </c>
      <c r="E202" s="101">
        <v>509.56911136601934</v>
      </c>
      <c r="F202" s="101">
        <v>558.59161374393329</v>
      </c>
      <c r="G202" s="101">
        <v>594.86500851886001</v>
      </c>
      <c r="H202" s="101">
        <v>595.45114525312033</v>
      </c>
      <c r="I202" s="101">
        <v>581.46759552627236</v>
      </c>
      <c r="J202" s="101">
        <v>604.33594721914005</v>
      </c>
      <c r="K202" s="101">
        <v>589.44886538633841</v>
      </c>
      <c r="L202" s="101">
        <v>576.4936571995521</v>
      </c>
      <c r="M202" s="101">
        <v>596.2105949589253</v>
      </c>
      <c r="N202" s="101">
        <v>594.47627629780482</v>
      </c>
      <c r="O202" s="101">
        <v>499.61608418750859</v>
      </c>
      <c r="P202" s="101">
        <v>509.38884665302214</v>
      </c>
      <c r="Q202" s="101">
        <v>571.74179945890637</v>
      </c>
      <c r="R202" s="101">
        <v>650.31344461736853</v>
      </c>
      <c r="S202" s="101">
        <v>689.32046771235207</v>
      </c>
      <c r="T202" s="101">
        <v>649.0638645179323</v>
      </c>
      <c r="U202" s="101">
        <v>645.83971997257549</v>
      </c>
      <c r="V202" s="101">
        <v>561.47311810279621</v>
      </c>
      <c r="W202" s="101">
        <v>609.03427714186091</v>
      </c>
      <c r="DA202" s="131" t="s">
        <v>2458</v>
      </c>
    </row>
    <row r="203" spans="1:105" ht="12" customHeight="1" x14ac:dyDescent="0.25">
      <c r="A203" s="103" t="s">
        <v>52</v>
      </c>
      <c r="B203" s="104">
        <v>700.63782103630876</v>
      </c>
      <c r="C203" s="104">
        <v>692.30762043260484</v>
      </c>
      <c r="D203" s="104">
        <v>630.85692727091555</v>
      </c>
      <c r="E203" s="104">
        <v>647.4912295089955</v>
      </c>
      <c r="F203" s="104">
        <v>790.68567786970198</v>
      </c>
      <c r="G203" s="104">
        <v>812.5116787633109</v>
      </c>
      <c r="H203" s="104">
        <v>793.11542078996865</v>
      </c>
      <c r="I203" s="104">
        <v>703.70587163784739</v>
      </c>
      <c r="J203" s="104">
        <v>890.19734245413451</v>
      </c>
      <c r="K203" s="104">
        <v>832.06742713794642</v>
      </c>
      <c r="L203" s="104">
        <v>806.48724492992142</v>
      </c>
      <c r="M203" s="104">
        <v>871.73160776591499</v>
      </c>
      <c r="N203" s="104">
        <v>839.0366472888096</v>
      </c>
      <c r="O203" s="104">
        <v>923.09459352273552</v>
      </c>
      <c r="P203" s="104">
        <v>1019.033513923501</v>
      </c>
      <c r="Q203" s="104">
        <v>1017.5661419161224</v>
      </c>
      <c r="R203" s="104">
        <v>855.58537754967745</v>
      </c>
      <c r="S203" s="104">
        <v>829.08005669619195</v>
      </c>
      <c r="T203" s="104">
        <v>867.04997316095569</v>
      </c>
      <c r="U203" s="104">
        <v>839.22304188812029</v>
      </c>
      <c r="V203" s="104">
        <v>915.81165592862044</v>
      </c>
      <c r="W203" s="104">
        <v>886.95356540154785</v>
      </c>
      <c r="DA203" s="132" t="s">
        <v>2459</v>
      </c>
    </row>
    <row r="204" spans="1:105" ht="12" customHeight="1" x14ac:dyDescent="0.25">
      <c r="A204" s="106" t="s">
        <v>122</v>
      </c>
      <c r="B204" s="101">
        <v>1248.7789703840158</v>
      </c>
      <c r="C204" s="101">
        <v>1189.5998051107499</v>
      </c>
      <c r="D204" s="101">
        <v>1200.6784316912872</v>
      </c>
      <c r="E204" s="101">
        <v>1215.9669627051114</v>
      </c>
      <c r="F204" s="101">
        <v>1276.5239122107555</v>
      </c>
      <c r="G204" s="101">
        <v>1331.9024345492048</v>
      </c>
      <c r="H204" s="101">
        <v>1396.1655522028702</v>
      </c>
      <c r="I204" s="101">
        <v>1428.3032476690319</v>
      </c>
      <c r="J204" s="101">
        <v>1359.0853153079311</v>
      </c>
      <c r="K204" s="101">
        <v>1428.033015244228</v>
      </c>
      <c r="L204" s="101">
        <v>1405.3905666311437</v>
      </c>
      <c r="M204" s="101">
        <v>1384.4193973660808</v>
      </c>
      <c r="N204" s="101">
        <v>1454.4074025126749</v>
      </c>
      <c r="O204" s="101">
        <v>1457.2017042631687</v>
      </c>
      <c r="P204" s="101">
        <v>1510.1708782319624</v>
      </c>
      <c r="Q204" s="101">
        <v>1500.3490298290865</v>
      </c>
      <c r="R204" s="101">
        <v>1520.8051425126023</v>
      </c>
      <c r="S204" s="101">
        <v>1526.8867109788971</v>
      </c>
      <c r="T204" s="101">
        <v>1539.4623143400172</v>
      </c>
      <c r="U204" s="101">
        <v>1548.3546312339174</v>
      </c>
      <c r="V204" s="101">
        <v>1457.2132033880275</v>
      </c>
      <c r="W204" s="101">
        <v>1469.3092909241586</v>
      </c>
      <c r="DA204" s="131" t="s">
        <v>2460</v>
      </c>
    </row>
    <row r="205" spans="1:105" ht="12" customHeight="1" x14ac:dyDescent="0.25">
      <c r="A205" s="107" t="s">
        <v>121</v>
      </c>
      <c r="B205" s="104">
        <v>1248.7789703840158</v>
      </c>
      <c r="C205" s="104">
        <v>1189.6199673702631</v>
      </c>
      <c r="D205" s="104">
        <v>1200.6348084758163</v>
      </c>
      <c r="E205" s="104">
        <v>1215.6740534476792</v>
      </c>
      <c r="F205" s="104">
        <v>1276.3943733623287</v>
      </c>
      <c r="G205" s="104">
        <v>1331.870492275026</v>
      </c>
      <c r="H205" s="104">
        <v>1396.2221748430145</v>
      </c>
      <c r="I205" s="104">
        <v>1428.1427605514173</v>
      </c>
      <c r="J205" s="104">
        <v>1358.4969776325026</v>
      </c>
      <c r="K205" s="104">
        <v>1426.6834251015998</v>
      </c>
      <c r="L205" s="104">
        <v>1404.1172964471828</v>
      </c>
      <c r="M205" s="104">
        <v>1383.5175178993027</v>
      </c>
      <c r="N205" s="104">
        <v>1454.2078068625781</v>
      </c>
      <c r="O205" s="104">
        <v>1457.2900078347645</v>
      </c>
      <c r="P205" s="104">
        <v>1509.754838921466</v>
      </c>
      <c r="Q205" s="104">
        <v>1499.620960172907</v>
      </c>
      <c r="R205" s="104">
        <v>1519.5080629710772</v>
      </c>
      <c r="S205" s="104">
        <v>1525.429255435919</v>
      </c>
      <c r="T205" s="104">
        <v>1538.6305329668501</v>
      </c>
      <c r="U205" s="104">
        <v>1548.1248471763677</v>
      </c>
      <c r="V205" s="104">
        <v>1457.2603138493948</v>
      </c>
      <c r="W205" s="104">
        <v>1469.4484288824997</v>
      </c>
      <c r="DA205" s="132" t="s">
        <v>2461</v>
      </c>
    </row>
    <row r="206" spans="1:105" ht="12" customHeight="1" x14ac:dyDescent="0.25">
      <c r="A206" s="108" t="s">
        <v>53</v>
      </c>
      <c r="B206" s="98">
        <v>541.22883103436709</v>
      </c>
      <c r="C206" s="98">
        <v>503.59177244537983</v>
      </c>
      <c r="D206" s="98">
        <v>519.85897909075618</v>
      </c>
      <c r="E206" s="98">
        <v>535.42739400661867</v>
      </c>
      <c r="F206" s="98">
        <v>528.38382382905138</v>
      </c>
      <c r="G206" s="98">
        <v>562.92529133378559</v>
      </c>
      <c r="H206" s="98">
        <v>598.74600727611562</v>
      </c>
      <c r="I206" s="98">
        <v>646.43030602153476</v>
      </c>
      <c r="J206" s="98">
        <v>548.79959387376016</v>
      </c>
      <c r="K206" s="98">
        <v>591.57407714964131</v>
      </c>
      <c r="L206" s="98">
        <v>585.3142846338319</v>
      </c>
      <c r="M206" s="98">
        <v>561.58312533089816</v>
      </c>
      <c r="N206" s="98">
        <v>602.98530418088944</v>
      </c>
      <c r="O206" s="98">
        <v>511.8312274728554</v>
      </c>
      <c r="P206" s="98">
        <v>503.18787566035905</v>
      </c>
      <c r="Q206" s="98">
        <v>538.85635342637272</v>
      </c>
      <c r="R206" s="98">
        <v>656.25625556193006</v>
      </c>
      <c r="S206" s="98">
        <v>692.68922018255523</v>
      </c>
      <c r="T206" s="98">
        <v>658.98817093570005</v>
      </c>
      <c r="U206" s="98">
        <v>673.64389281297224</v>
      </c>
      <c r="V206" s="98">
        <v>554.11781413688175</v>
      </c>
      <c r="W206" s="98">
        <v>597.86176824023551</v>
      </c>
      <c r="DA206" s="63" t="s">
        <v>2462</v>
      </c>
    </row>
    <row r="207" spans="1:105" ht="12" customHeight="1" x14ac:dyDescent="0.25">
      <c r="A207" s="108" t="s">
        <v>52</v>
      </c>
      <c r="B207" s="98">
        <v>707.5501393496487</v>
      </c>
      <c r="C207" s="98">
        <v>686.02819492488334</v>
      </c>
      <c r="D207" s="98">
        <v>680.77582938505998</v>
      </c>
      <c r="E207" s="98">
        <v>680.2466594410605</v>
      </c>
      <c r="F207" s="98">
        <v>748.0105495332773</v>
      </c>
      <c r="G207" s="98">
        <v>768.94520094124073</v>
      </c>
      <c r="H207" s="98">
        <v>797.47616756689888</v>
      </c>
      <c r="I207" s="98">
        <v>781.71245452988273</v>
      </c>
      <c r="J207" s="98">
        <v>809.69738375874272</v>
      </c>
      <c r="K207" s="98">
        <v>835.10934795195851</v>
      </c>
      <c r="L207" s="98">
        <v>818.80301181335096</v>
      </c>
      <c r="M207" s="98">
        <v>821.93439256840429</v>
      </c>
      <c r="N207" s="98">
        <v>851.22250268168875</v>
      </c>
      <c r="O207" s="98">
        <v>945.45878036190925</v>
      </c>
      <c r="P207" s="98">
        <v>1006.5669632611069</v>
      </c>
      <c r="Q207" s="98">
        <v>960.76460674653413</v>
      </c>
      <c r="R207" s="98">
        <v>863.25180740914686</v>
      </c>
      <c r="S207" s="98">
        <v>832.74003525336354</v>
      </c>
      <c r="T207" s="98">
        <v>879.64236203114967</v>
      </c>
      <c r="U207" s="98">
        <v>874.48095436339554</v>
      </c>
      <c r="V207" s="98">
        <v>903.14249971251297</v>
      </c>
      <c r="W207" s="98">
        <v>871.58666064226429</v>
      </c>
      <c r="DA207" s="63" t="s">
        <v>2463</v>
      </c>
    </row>
    <row r="208" spans="1:105" ht="12" customHeight="1" x14ac:dyDescent="0.25">
      <c r="A208" s="121" t="s">
        <v>54</v>
      </c>
      <c r="B208" s="122">
        <v>230.73806906868674</v>
      </c>
      <c r="C208" s="122">
        <v>229.2756653422006</v>
      </c>
      <c r="D208" s="122">
        <v>225.0815439448036</v>
      </c>
      <c r="E208" s="122">
        <v>244.47868921626556</v>
      </c>
      <c r="F208" s="122">
        <v>246.65325787135083</v>
      </c>
      <c r="G208" s="122">
        <v>256.99400270229307</v>
      </c>
      <c r="H208" s="122">
        <v>249.88690087302948</v>
      </c>
      <c r="I208" s="122">
        <v>245.22488668675365</v>
      </c>
      <c r="J208" s="122">
        <v>214.32925299860679</v>
      </c>
      <c r="K208" s="122">
        <v>222.53634069742836</v>
      </c>
      <c r="L208" s="122">
        <v>221.40761385022776</v>
      </c>
      <c r="M208" s="122">
        <v>209.25211547492003</v>
      </c>
      <c r="N208" s="122">
        <v>219.40713880145611</v>
      </c>
      <c r="O208" s="122">
        <v>221.26064747307075</v>
      </c>
      <c r="P208" s="122">
        <v>225.27299219406959</v>
      </c>
      <c r="Q208" s="122">
        <v>235.81399075283039</v>
      </c>
      <c r="R208" s="122">
        <v>236.58167561583429</v>
      </c>
      <c r="S208" s="122">
        <v>237.33773634841234</v>
      </c>
      <c r="T208" s="122">
        <v>237.30340777628285</v>
      </c>
      <c r="U208" s="122">
        <v>234.7763629413295</v>
      </c>
      <c r="V208" s="122">
        <v>245.39126432727355</v>
      </c>
      <c r="W208" s="122">
        <v>246.32362225474949</v>
      </c>
      <c r="DA208" s="130" t="s">
        <v>2464</v>
      </c>
    </row>
    <row r="209" spans="1:105" ht="12" customHeight="1" x14ac:dyDescent="0.25">
      <c r="A209" s="97" t="s">
        <v>50</v>
      </c>
      <c r="B209" s="98">
        <v>231.33101504069356</v>
      </c>
      <c r="C209" s="98">
        <v>224.21145176141181</v>
      </c>
      <c r="D209" s="98">
        <v>223.06259700960379</v>
      </c>
      <c r="E209" s="98">
        <v>248.45967217292136</v>
      </c>
      <c r="F209" s="98">
        <v>247.36671658539268</v>
      </c>
      <c r="G209" s="98">
        <v>243.35995412788097</v>
      </c>
      <c r="H209" s="98">
        <v>253.33950819732181</v>
      </c>
      <c r="I209" s="98">
        <v>249.29366621613585</v>
      </c>
      <c r="J209" s="98">
        <v>211.47849071848859</v>
      </c>
      <c r="K209" s="98">
        <v>227.00623032067304</v>
      </c>
      <c r="L209" s="98">
        <v>217.86540315285896</v>
      </c>
      <c r="M209" s="98">
        <v>216.92997681763558</v>
      </c>
      <c r="N209" s="98">
        <v>218.91128972618304</v>
      </c>
      <c r="O209" s="98">
        <v>216.71354855405531</v>
      </c>
      <c r="P209" s="98">
        <v>236.0535668706024</v>
      </c>
      <c r="Q209" s="98">
        <v>226.97856516944361</v>
      </c>
      <c r="R209" s="98">
        <v>242.62921460884712</v>
      </c>
      <c r="S209" s="98">
        <v>238.52464229293574</v>
      </c>
      <c r="T209" s="98">
        <v>236.38355803105526</v>
      </c>
      <c r="U209" s="98">
        <v>245.41927198219784</v>
      </c>
      <c r="V209" s="98">
        <v>235.79751566558667</v>
      </c>
      <c r="W209" s="98">
        <v>246.36761501296598</v>
      </c>
      <c r="DA209" s="63" t="s">
        <v>2465</v>
      </c>
    </row>
    <row r="210" spans="1:105" ht="12" customHeight="1" x14ac:dyDescent="0.25">
      <c r="A210" s="109" t="s">
        <v>120</v>
      </c>
      <c r="B210" s="33">
        <v>230.71525112710856</v>
      </c>
      <c r="C210" s="33">
        <v>229.47723702734305</v>
      </c>
      <c r="D210" s="33">
        <v>225.16764603482116</v>
      </c>
      <c r="E210" s="33">
        <v>244.29851916885616</v>
      </c>
      <c r="F210" s="33">
        <v>246.6184102922378</v>
      </c>
      <c r="G210" s="33">
        <v>257.70867395308034</v>
      </c>
      <c r="H210" s="33">
        <v>249.68696498134074</v>
      </c>
      <c r="I210" s="33">
        <v>244.97316728904912</v>
      </c>
      <c r="J210" s="33">
        <v>214.51498610436136</v>
      </c>
      <c r="K210" s="33">
        <v>222.22483777369186</v>
      </c>
      <c r="L210" s="33">
        <v>221.66414750543282</v>
      </c>
      <c r="M210" s="33">
        <v>208.67007881892741</v>
      </c>
      <c r="N210" s="33">
        <v>219.44565174625748</v>
      </c>
      <c r="O210" s="33">
        <v>221.61563972917656</v>
      </c>
      <c r="P210" s="33">
        <v>224.42260317739886</v>
      </c>
      <c r="Q210" s="33">
        <v>236.50822251366847</v>
      </c>
      <c r="R210" s="33">
        <v>236.10361623717492</v>
      </c>
      <c r="S210" s="33">
        <v>237.24356426964499</v>
      </c>
      <c r="T210" s="33">
        <v>237.37564024297652</v>
      </c>
      <c r="U210" s="33">
        <v>233.9617613767316</v>
      </c>
      <c r="V210" s="33">
        <v>246.07445071193078</v>
      </c>
      <c r="W210" s="33">
        <v>246.32062395512372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6233.533730627265</v>
      </c>
      <c r="C212" s="117">
        <f t="shared" si="101"/>
        <v>6433.4109720173792</v>
      </c>
      <c r="D212" s="117">
        <f t="shared" si="101"/>
        <v>5646.7376351231387</v>
      </c>
      <c r="E212" s="117">
        <f t="shared" si="101"/>
        <v>6163.2125146224071</v>
      </c>
      <c r="F212" s="117">
        <f t="shared" si="101"/>
        <v>5801.1951919790763</v>
      </c>
      <c r="G212" s="117">
        <f t="shared" si="101"/>
        <v>5719.4777426113924</v>
      </c>
      <c r="H212" s="117">
        <f t="shared" si="101"/>
        <v>5133.045885923254</v>
      </c>
      <c r="I212" s="117">
        <f t="shared" si="101"/>
        <v>4435.0530121517668</v>
      </c>
      <c r="J212" s="117">
        <f t="shared" si="101"/>
        <v>5720.1139420499385</v>
      </c>
      <c r="K212" s="117">
        <f t="shared" si="101"/>
        <v>4963.466861682331</v>
      </c>
      <c r="L212" s="117">
        <f t="shared" si="101"/>
        <v>5486.9272206095466</v>
      </c>
      <c r="M212" s="117">
        <f t="shared" si="101"/>
        <v>4657.8008214404099</v>
      </c>
      <c r="N212" s="117">
        <f t="shared" si="101"/>
        <v>4679.3331955360163</v>
      </c>
      <c r="O212" s="117">
        <f t="shared" si="101"/>
        <v>5021.1313703379919</v>
      </c>
      <c r="P212" s="117">
        <f t="shared" si="101"/>
        <v>4033.4120634662809</v>
      </c>
      <c r="Q212" s="117">
        <f t="shared" si="101"/>
        <v>4761.8702431240372</v>
      </c>
      <c r="R212" s="117">
        <f t="shared" ref="R212:V212" si="102">R213+R216+R218+R227</f>
        <v>4362.0867411903628</v>
      </c>
      <c r="S212" s="117">
        <f t="shared" si="102"/>
        <v>4391.7747379427874</v>
      </c>
      <c r="T212" s="117">
        <f t="shared" si="102"/>
        <v>4295.2166742805193</v>
      </c>
      <c r="U212" s="117">
        <f t="shared" si="102"/>
        <v>4037.0828213504769</v>
      </c>
      <c r="V212" s="117">
        <f t="shared" si="102"/>
        <v>4363.9445236349302</v>
      </c>
      <c r="W212" s="117">
        <f t="shared" ref="W212" si="103">W213+W216+W218+W227</f>
        <v>4305.0536366238775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6074.9342447576655</v>
      </c>
      <c r="C213" s="122">
        <f t="shared" si="104"/>
        <v>6275.1984728737043</v>
      </c>
      <c r="D213" s="122">
        <f t="shared" si="104"/>
        <v>5492.1316322892935</v>
      </c>
      <c r="E213" s="122">
        <f t="shared" si="104"/>
        <v>5994.2508030793751</v>
      </c>
      <c r="F213" s="122">
        <f t="shared" si="104"/>
        <v>5595.92508316163</v>
      </c>
      <c r="G213" s="122">
        <f t="shared" si="104"/>
        <v>5496.0779781147185</v>
      </c>
      <c r="H213" s="122">
        <f t="shared" si="104"/>
        <v>4901.4805265634641</v>
      </c>
      <c r="I213" s="122">
        <f t="shared" si="104"/>
        <v>4209.4820692990088</v>
      </c>
      <c r="J213" s="122">
        <f t="shared" si="104"/>
        <v>5447.1330199026916</v>
      </c>
      <c r="K213" s="122">
        <f t="shared" si="104"/>
        <v>4690.9088203327492</v>
      </c>
      <c r="L213" s="122">
        <f t="shared" si="104"/>
        <v>5212.9548978350404</v>
      </c>
      <c r="M213" s="122">
        <f t="shared" si="104"/>
        <v>4361.0284634145864</v>
      </c>
      <c r="N213" s="122">
        <f t="shared" si="104"/>
        <v>4391.9137283126674</v>
      </c>
      <c r="O213" s="122">
        <f t="shared" si="104"/>
        <v>4742.1521984162537</v>
      </c>
      <c r="P213" s="122">
        <f t="shared" si="104"/>
        <v>3737.9531428718824</v>
      </c>
      <c r="Q213" s="122">
        <f t="shared" si="104"/>
        <v>4460.2221585400948</v>
      </c>
      <c r="R213" s="122">
        <f t="shared" ref="R213:V213" si="105">SUM(R214:R215)</f>
        <v>4085.2157462685309</v>
      </c>
      <c r="S213" s="122">
        <f t="shared" si="105"/>
        <v>4126.3899409815558</v>
      </c>
      <c r="T213" s="122">
        <f t="shared" si="105"/>
        <v>4043.9487375144449</v>
      </c>
      <c r="U213" s="122">
        <f t="shared" si="105"/>
        <v>3799.0489296119376</v>
      </c>
      <c r="V213" s="122">
        <f t="shared" si="105"/>
        <v>4128.8087187615847</v>
      </c>
      <c r="W213" s="122">
        <f t="shared" ref="W213" si="106">SUM(W214:W215)</f>
        <v>4066.105500040208</v>
      </c>
      <c r="DA213" s="130" t="s">
        <v>2618</v>
      </c>
    </row>
    <row r="214" spans="1:105" ht="12" customHeight="1" x14ac:dyDescent="0.25">
      <c r="A214" s="97" t="s">
        <v>216</v>
      </c>
      <c r="B214" s="98">
        <v>6074.9342447576655</v>
      </c>
      <c r="C214" s="98">
        <v>6275.1984728737043</v>
      </c>
      <c r="D214" s="98">
        <v>5492.1316322892935</v>
      </c>
      <c r="E214" s="98">
        <v>5994.2508030793751</v>
      </c>
      <c r="F214" s="98">
        <v>5595.92508316163</v>
      </c>
      <c r="G214" s="98">
        <v>5496.0779781147185</v>
      </c>
      <c r="H214" s="98">
        <v>4901.4805265634641</v>
      </c>
      <c r="I214" s="98">
        <v>4209.4820692990088</v>
      </c>
      <c r="J214" s="98">
        <v>5447.1330199026916</v>
      </c>
      <c r="K214" s="98">
        <v>4690.9088203327492</v>
      </c>
      <c r="L214" s="98">
        <v>5212.9548978350404</v>
      </c>
      <c r="M214" s="98">
        <v>4361.0284634145864</v>
      </c>
      <c r="N214" s="98">
        <v>4391.9137283126674</v>
      </c>
      <c r="O214" s="98">
        <v>4742.1521984162537</v>
      </c>
      <c r="P214" s="98">
        <v>3737.9531428718824</v>
      </c>
      <c r="Q214" s="98">
        <v>4460.2221585400948</v>
      </c>
      <c r="R214" s="98">
        <v>4085.2157462685309</v>
      </c>
      <c r="S214" s="98">
        <v>4126.3899409815558</v>
      </c>
      <c r="T214" s="98">
        <v>4043.9487375144449</v>
      </c>
      <c r="U214" s="98">
        <v>3799.0489296119376</v>
      </c>
      <c r="V214" s="98">
        <v>4128.8087187615847</v>
      </c>
      <c r="W214" s="98">
        <v>4066.105500040208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155.39577843289439</v>
      </c>
      <c r="C218" s="122">
        <v>155.00990151877437</v>
      </c>
      <c r="D218" s="122">
        <v>151.20855725224271</v>
      </c>
      <c r="E218" s="122">
        <v>164.96418874010106</v>
      </c>
      <c r="F218" s="122">
        <v>200.99783557038376</v>
      </c>
      <c r="G218" s="122">
        <v>218.9113362773694</v>
      </c>
      <c r="H218" s="122">
        <v>226.43735042528689</v>
      </c>
      <c r="I218" s="122">
        <v>220.20312764063058</v>
      </c>
      <c r="J218" s="122">
        <v>268.2010994222133</v>
      </c>
      <c r="K218" s="122">
        <v>267.09446987813192</v>
      </c>
      <c r="L218" s="122">
        <v>268.53838908005997</v>
      </c>
      <c r="M218" s="122">
        <v>291.12816134137</v>
      </c>
      <c r="N218" s="122">
        <v>281.59502516897783</v>
      </c>
      <c r="O218" s="122">
        <v>273.18658729758033</v>
      </c>
      <c r="P218" s="122">
        <v>289.08900122749259</v>
      </c>
      <c r="Q218" s="122">
        <v>295.54551712719774</v>
      </c>
      <c r="R218" s="122">
        <v>270.31197413833922</v>
      </c>
      <c r="S218" s="122">
        <v>258.9168075480323</v>
      </c>
      <c r="T218" s="122">
        <v>244.92274242861552</v>
      </c>
      <c r="U218" s="122">
        <v>231.60605699463397</v>
      </c>
      <c r="V218" s="122">
        <v>229.36576393132961</v>
      </c>
      <c r="W218" s="122">
        <v>233.16719969312015</v>
      </c>
      <c r="DA218" s="130" t="s">
        <v>2623</v>
      </c>
    </row>
    <row r="219" spans="1:105" ht="12" customHeight="1" x14ac:dyDescent="0.25">
      <c r="A219" s="97" t="s">
        <v>138</v>
      </c>
      <c r="B219" s="98">
        <v>634.9118679624039</v>
      </c>
      <c r="C219" s="98">
        <v>614.65945005544893</v>
      </c>
      <c r="D219" s="98">
        <v>567.35473913592182</v>
      </c>
      <c r="E219" s="98">
        <v>586.51091144009683</v>
      </c>
      <c r="F219" s="98">
        <v>679.89811202992007</v>
      </c>
      <c r="G219" s="98">
        <v>705.84933994130904</v>
      </c>
      <c r="H219" s="98">
        <v>693.54606432913772</v>
      </c>
      <c r="I219" s="98">
        <v>639.58858549106617</v>
      </c>
      <c r="J219" s="98">
        <v>738.49394302957762</v>
      </c>
      <c r="K219" s="98">
        <v>698.01399784205819</v>
      </c>
      <c r="L219" s="98">
        <v>671.31284751961346</v>
      </c>
      <c r="M219" s="98">
        <v>704.7697672487659</v>
      </c>
      <c r="N219" s="98">
        <v>677.13144795486949</v>
      </c>
      <c r="O219" s="98">
        <v>658.00432113353691</v>
      </c>
      <c r="P219" s="98">
        <v>701.61638589222036</v>
      </c>
      <c r="Q219" s="98">
        <v>723.62798453586265</v>
      </c>
      <c r="R219" s="98">
        <v>676.10008048728992</v>
      </c>
      <c r="S219" s="98">
        <v>667.07648820129896</v>
      </c>
      <c r="T219" s="98">
        <v>648.13618283658582</v>
      </c>
      <c r="U219" s="98">
        <v>615.26357124493472</v>
      </c>
      <c r="V219" s="98">
        <v>589.77933833669329</v>
      </c>
      <c r="W219" s="98">
        <v>581.21738102030929</v>
      </c>
      <c r="DA219" s="63" t="s">
        <v>2624</v>
      </c>
    </row>
    <row r="220" spans="1:105" ht="12" customHeight="1" x14ac:dyDescent="0.25">
      <c r="A220" s="97" t="s">
        <v>137</v>
      </c>
      <c r="B220" s="98">
        <v>275.17224111273157</v>
      </c>
      <c r="C220" s="98">
        <v>255.10714746476648</v>
      </c>
      <c r="D220" s="98">
        <v>241.11280563532685</v>
      </c>
      <c r="E220" s="98">
        <v>253.00083290937383</v>
      </c>
      <c r="F220" s="98">
        <v>276.52782659743315</v>
      </c>
      <c r="G220" s="98">
        <v>294.0381675722</v>
      </c>
      <c r="H220" s="98">
        <v>293.11784486486556</v>
      </c>
      <c r="I220" s="98">
        <v>284.58661978263893</v>
      </c>
      <c r="J220" s="98">
        <v>293.08257255536807</v>
      </c>
      <c r="K220" s="98">
        <v>283.1577558475372</v>
      </c>
      <c r="L220" s="98">
        <v>274.71603862632969</v>
      </c>
      <c r="M220" s="98">
        <v>281.80404197888475</v>
      </c>
      <c r="N220" s="98">
        <v>280.68886617957247</v>
      </c>
      <c r="O220" s="98">
        <v>231.77923297516548</v>
      </c>
      <c r="P220" s="98">
        <v>230.85490776228951</v>
      </c>
      <c r="Q220" s="98">
        <v>251.84334662658077</v>
      </c>
      <c r="R220" s="98">
        <v>284.97187605446021</v>
      </c>
      <c r="S220" s="98">
        <v>295.60632513131549</v>
      </c>
      <c r="T220" s="98">
        <v>272.69818540643928</v>
      </c>
      <c r="U220" s="98">
        <v>265.61240511681018</v>
      </c>
      <c r="V220" s="98">
        <v>221.70081913335298</v>
      </c>
      <c r="W220" s="98">
        <v>234.77925382355807</v>
      </c>
      <c r="DA220" s="63" t="s">
        <v>2625</v>
      </c>
    </row>
    <row r="221" spans="1:105" ht="12" customHeight="1" x14ac:dyDescent="0.25">
      <c r="A221" s="100" t="s">
        <v>216</v>
      </c>
      <c r="B221" s="101">
        <v>275.17224111273157</v>
      </c>
      <c r="C221" s="101">
        <v>255.10714746476648</v>
      </c>
      <c r="D221" s="101">
        <v>241.11280563532685</v>
      </c>
      <c r="E221" s="101">
        <v>253.00083290937383</v>
      </c>
      <c r="F221" s="101">
        <v>276.52782659743315</v>
      </c>
      <c r="G221" s="101">
        <v>294.0381675722</v>
      </c>
      <c r="H221" s="101">
        <v>293.11784486486556</v>
      </c>
      <c r="I221" s="101">
        <v>284.58661978263893</v>
      </c>
      <c r="J221" s="101">
        <v>293.08257255536807</v>
      </c>
      <c r="K221" s="101">
        <v>283.1577558475372</v>
      </c>
      <c r="L221" s="101">
        <v>274.71603862632969</v>
      </c>
      <c r="M221" s="101">
        <v>281.80404197888475</v>
      </c>
      <c r="N221" s="101">
        <v>280.68886617957247</v>
      </c>
      <c r="O221" s="101">
        <v>231.77923297516548</v>
      </c>
      <c r="P221" s="101">
        <v>230.85490776228951</v>
      </c>
      <c r="Q221" s="101">
        <v>251.84334662658077</v>
      </c>
      <c r="R221" s="101">
        <v>284.97187605446021</v>
      </c>
      <c r="S221" s="101">
        <v>295.60632513131549</v>
      </c>
      <c r="T221" s="101">
        <v>272.69818540643928</v>
      </c>
      <c r="U221" s="101">
        <v>265.61240511681018</v>
      </c>
      <c r="V221" s="101">
        <v>221.70081913335298</v>
      </c>
      <c r="W221" s="101">
        <v>234.77925382355807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3.2037074367057063</v>
      </c>
      <c r="C227" s="122">
        <v>3.2025976249007506</v>
      </c>
      <c r="D227" s="122">
        <v>3.3974455816020939</v>
      </c>
      <c r="E227" s="122">
        <v>3.9975228029308987</v>
      </c>
      <c r="F227" s="122">
        <v>4.2722732470627687</v>
      </c>
      <c r="G227" s="122">
        <v>4.4884282193040441</v>
      </c>
      <c r="H227" s="122">
        <v>5.1280089345028443</v>
      </c>
      <c r="I227" s="122">
        <v>5.3678152121272804</v>
      </c>
      <c r="J227" s="122">
        <v>4.7798227250334131</v>
      </c>
      <c r="K227" s="122">
        <v>5.4635714714493062</v>
      </c>
      <c r="L227" s="122">
        <v>5.4339336944461429</v>
      </c>
      <c r="M227" s="122">
        <v>5.6441966844533615</v>
      </c>
      <c r="N227" s="122">
        <v>5.8244420543713717</v>
      </c>
      <c r="O227" s="122">
        <v>5.7925846241574943</v>
      </c>
      <c r="P227" s="122">
        <v>6.3699193669056182</v>
      </c>
      <c r="Q227" s="122">
        <v>6.1025674567445751</v>
      </c>
      <c r="R227" s="122">
        <v>6.5590207834932794</v>
      </c>
      <c r="S227" s="122">
        <v>6.4679894131993541</v>
      </c>
      <c r="T227" s="122">
        <v>6.3451943374581461</v>
      </c>
      <c r="U227" s="122">
        <v>6.4278347439052457</v>
      </c>
      <c r="V227" s="122">
        <v>5.7700409420155134</v>
      </c>
      <c r="W227" s="122">
        <v>5.7809368905494578</v>
      </c>
      <c r="DA227" s="130" t="s">
        <v>2632</v>
      </c>
    </row>
    <row r="228" spans="1:105" ht="12" customHeight="1" x14ac:dyDescent="0.25">
      <c r="A228" s="97" t="s">
        <v>50</v>
      </c>
      <c r="B228" s="98">
        <v>86.455100362448661</v>
      </c>
      <c r="C228" s="98">
        <v>83.6634935804191</v>
      </c>
      <c r="D228" s="98">
        <v>83.061741106600365</v>
      </c>
      <c r="E228" s="98">
        <v>92.325579414642718</v>
      </c>
      <c r="F228" s="98">
        <v>91.741493619455071</v>
      </c>
      <c r="G228" s="98">
        <v>90.115838440911034</v>
      </c>
      <c r="H228" s="98">
        <v>93.681400007798999</v>
      </c>
      <c r="I228" s="98">
        <v>92.13290702381272</v>
      </c>
      <c r="J228" s="98">
        <v>78.143902191753398</v>
      </c>
      <c r="K228" s="98">
        <v>83.862711784963892</v>
      </c>
      <c r="L228" s="98">
        <v>80.465562764217651</v>
      </c>
      <c r="M228" s="98">
        <v>80.098887962174928</v>
      </c>
      <c r="N228" s="98">
        <v>80.813363871046292</v>
      </c>
      <c r="O228" s="98">
        <v>79.989851831482611</v>
      </c>
      <c r="P228" s="98">
        <v>87.122833706349638</v>
      </c>
      <c r="Q228" s="98">
        <v>83.769398151110053</v>
      </c>
      <c r="R228" s="98">
        <v>89.531839045934206</v>
      </c>
      <c r="S228" s="98">
        <v>87.987853731038015</v>
      </c>
      <c r="T228" s="98">
        <v>87.148545820396421</v>
      </c>
      <c r="U228" s="98">
        <v>90.408597219956491</v>
      </c>
      <c r="V228" s="98">
        <v>86.796718007765918</v>
      </c>
      <c r="W228" s="98">
        <v>90.602132445144861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203.92327761582297</v>
      </c>
      <c r="C231" s="118">
        <f t="shared" si="108"/>
        <v>209.33345648239239</v>
      </c>
      <c r="D231" s="118">
        <f t="shared" si="108"/>
        <v>185.0525627031916</v>
      </c>
      <c r="E231" s="118">
        <f t="shared" si="108"/>
        <v>200.88619390056712</v>
      </c>
      <c r="F231" s="118">
        <f t="shared" si="108"/>
        <v>190.10122356103105</v>
      </c>
      <c r="G231" s="118">
        <f t="shared" si="108"/>
        <v>187.86553834435929</v>
      </c>
      <c r="H231" s="118">
        <f t="shared" si="108"/>
        <v>170.13916351655587</v>
      </c>
      <c r="I231" s="118">
        <f t="shared" si="108"/>
        <v>148.69786569633735</v>
      </c>
      <c r="J231" s="118">
        <f t="shared" si="108"/>
        <v>186.7168295320954</v>
      </c>
      <c r="K231" s="118">
        <f t="shared" si="108"/>
        <v>163.84729941381332</v>
      </c>
      <c r="L231" s="118">
        <f t="shared" si="108"/>
        <v>179.81729056517932</v>
      </c>
      <c r="M231" s="118">
        <f t="shared" si="108"/>
        <v>153.78584004682108</v>
      </c>
      <c r="N231" s="118">
        <f t="shared" si="108"/>
        <v>154.99317169188745</v>
      </c>
      <c r="O231" s="118">
        <f t="shared" si="108"/>
        <v>165.40691297281313</v>
      </c>
      <c r="P231" s="118">
        <f t="shared" si="108"/>
        <v>135.58772063157204</v>
      </c>
      <c r="Q231" s="118">
        <f t="shared" si="108"/>
        <v>157.94194215526394</v>
      </c>
      <c r="R231" s="118">
        <f t="shared" ref="R231:V231" si="109">R232+R235+R237+R246</f>
        <v>145.93957896925008</v>
      </c>
      <c r="S231" s="118">
        <f t="shared" si="109"/>
        <v>147.05048693557126</v>
      </c>
      <c r="T231" s="118">
        <f t="shared" si="109"/>
        <v>144.28766278847047</v>
      </c>
      <c r="U231" s="118">
        <f t="shared" si="109"/>
        <v>136.27204040200962</v>
      </c>
      <c r="V231" s="118">
        <f t="shared" si="109"/>
        <v>145.54962079585351</v>
      </c>
      <c r="W231" s="118">
        <f t="shared" ref="W231" si="110">W232+W235+W237+W246</f>
        <v>143.60341173302749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185.02114705468207</v>
      </c>
      <c r="C232" s="123">
        <f t="shared" si="111"/>
        <v>191.17449565377348</v>
      </c>
      <c r="D232" s="123">
        <f t="shared" si="111"/>
        <v>167.22688423676033</v>
      </c>
      <c r="E232" s="123">
        <f t="shared" si="111"/>
        <v>182.57651583455029</v>
      </c>
      <c r="F232" s="123">
        <f t="shared" si="111"/>
        <v>170.49471774684869</v>
      </c>
      <c r="G232" s="123">
        <f t="shared" si="111"/>
        <v>167.4463107146513</v>
      </c>
      <c r="H232" s="123">
        <f t="shared" si="111"/>
        <v>149.34893805092543</v>
      </c>
      <c r="I232" s="123">
        <f t="shared" si="111"/>
        <v>128.28412050295069</v>
      </c>
      <c r="J232" s="123">
        <f t="shared" si="111"/>
        <v>166.04679969501319</v>
      </c>
      <c r="K232" s="123">
        <f t="shared" si="111"/>
        <v>142.9983248284087</v>
      </c>
      <c r="L232" s="123">
        <f t="shared" si="111"/>
        <v>159.40183487821301</v>
      </c>
      <c r="M232" s="123">
        <f t="shared" si="111"/>
        <v>133.27214882306262</v>
      </c>
      <c r="N232" s="123">
        <f t="shared" si="111"/>
        <v>134.29060439590404</v>
      </c>
      <c r="O232" s="123">
        <f t="shared" si="111"/>
        <v>145.02528769605271</v>
      </c>
      <c r="P232" s="123">
        <f t="shared" si="111"/>
        <v>114.37275922141869</v>
      </c>
      <c r="Q232" s="123">
        <f t="shared" si="111"/>
        <v>136.4839187024088</v>
      </c>
      <c r="R232" s="123">
        <f t="shared" ref="R232:V232" si="112">SUM(R233:R234)</f>
        <v>125.04751860179621</v>
      </c>
      <c r="S232" s="123">
        <f t="shared" si="112"/>
        <v>126.39715517705312</v>
      </c>
      <c r="T232" s="123">
        <f t="shared" si="112"/>
        <v>123.98865069557486</v>
      </c>
      <c r="U232" s="123">
        <f t="shared" si="112"/>
        <v>116.48956995352012</v>
      </c>
      <c r="V232" s="123">
        <f t="shared" si="112"/>
        <v>126.65710020937854</v>
      </c>
      <c r="W232" s="123">
        <f t="shared" ref="W232" si="113">SUM(W233:W234)</f>
        <v>124.79786040205546</v>
      </c>
      <c r="DA232" s="130" t="s">
        <v>2786</v>
      </c>
    </row>
    <row r="233" spans="1:105" ht="12" customHeight="1" x14ac:dyDescent="0.25">
      <c r="A233" s="97" t="s">
        <v>216</v>
      </c>
      <c r="B233" s="99">
        <v>182.9944094387545</v>
      </c>
      <c r="C233" s="99">
        <v>189.11534791191531</v>
      </c>
      <c r="D233" s="99">
        <v>165.4517785620082</v>
      </c>
      <c r="E233" s="99">
        <v>180.64096269348707</v>
      </c>
      <c r="F233" s="99">
        <v>168.65593421420721</v>
      </c>
      <c r="G233" s="99">
        <v>165.6435702356728</v>
      </c>
      <c r="H233" s="99">
        <v>147.75962830864449</v>
      </c>
      <c r="I233" s="99">
        <v>126.92390625691829</v>
      </c>
      <c r="J233" s="99">
        <v>164.25776212175077</v>
      </c>
      <c r="K233" s="99">
        <v>141.45291726174517</v>
      </c>
      <c r="L233" s="99">
        <v>157.66943363317768</v>
      </c>
      <c r="M233" s="99">
        <v>131.80746176831008</v>
      </c>
      <c r="N233" s="99">
        <v>132.7841768677072</v>
      </c>
      <c r="O233" s="99">
        <v>143.36044624652729</v>
      </c>
      <c r="P233" s="99">
        <v>113.05586699268184</v>
      </c>
      <c r="Q233" s="99">
        <v>134.90661682866457</v>
      </c>
      <c r="R233" s="99">
        <v>123.58548372613944</v>
      </c>
      <c r="S233" s="99">
        <v>124.89854978299796</v>
      </c>
      <c r="T233" s="99">
        <v>122.48674588436624</v>
      </c>
      <c r="U233" s="99">
        <v>115.04401423230941</v>
      </c>
      <c r="V233" s="99">
        <v>125.0750900175052</v>
      </c>
      <c r="W233" s="99">
        <v>123.19946489850572</v>
      </c>
      <c r="DA233" s="63" t="s">
        <v>2787</v>
      </c>
    </row>
    <row r="234" spans="1:105" ht="12" customHeight="1" x14ac:dyDescent="0.25">
      <c r="A234" s="97" t="s">
        <v>53</v>
      </c>
      <c r="B234" s="99">
        <v>2.0267376159275861</v>
      </c>
      <c r="C234" s="99">
        <v>2.0591477418581707</v>
      </c>
      <c r="D234" s="99">
        <v>1.7751056747521228</v>
      </c>
      <c r="E234" s="99">
        <v>1.9355531410632125</v>
      </c>
      <c r="F234" s="99">
        <v>1.8387835326414832</v>
      </c>
      <c r="G234" s="99">
        <v>1.8027404789785042</v>
      </c>
      <c r="H234" s="99">
        <v>1.5893097422809401</v>
      </c>
      <c r="I234" s="99">
        <v>1.3602142460323998</v>
      </c>
      <c r="J234" s="99">
        <v>1.7890375732624257</v>
      </c>
      <c r="K234" s="99">
        <v>1.5454075666635154</v>
      </c>
      <c r="L234" s="99">
        <v>1.7324012450353294</v>
      </c>
      <c r="M234" s="99">
        <v>1.4646870547525523</v>
      </c>
      <c r="N234" s="99">
        <v>1.5064275281968378</v>
      </c>
      <c r="O234" s="99">
        <v>1.6648414495254162</v>
      </c>
      <c r="P234" s="99">
        <v>1.3168922287368476</v>
      </c>
      <c r="Q234" s="99">
        <v>1.5773018737442339</v>
      </c>
      <c r="R234" s="99">
        <v>1.4620348756567763</v>
      </c>
      <c r="S234" s="99">
        <v>1.4986053940551656</v>
      </c>
      <c r="T234" s="99">
        <v>1.5019048112086222</v>
      </c>
      <c r="U234" s="99">
        <v>1.4455557212107026</v>
      </c>
      <c r="V234" s="99">
        <v>1.5820101918733442</v>
      </c>
      <c r="W234" s="99">
        <v>1.5983955035497373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1.5976264808149399E-2</v>
      </c>
      <c r="C235" s="123">
        <f t="shared" si="114"/>
        <v>2.0105154055820976E-2</v>
      </c>
      <c r="D235" s="123">
        <f t="shared" si="114"/>
        <v>2.3842160077607463E-2</v>
      </c>
      <c r="E235" s="123">
        <f t="shared" si="114"/>
        <v>6.0778139935543304E-2</v>
      </c>
      <c r="F235" s="123">
        <f t="shared" si="114"/>
        <v>2.7682536167399775E-2</v>
      </c>
      <c r="G235" s="123">
        <f t="shared" si="114"/>
        <v>3.7422973993166783E-2</v>
      </c>
      <c r="H235" s="123">
        <f t="shared" si="114"/>
        <v>8.9040812429362348E-2</v>
      </c>
      <c r="I235" s="123">
        <f t="shared" si="114"/>
        <v>4.3162874070223907E-2</v>
      </c>
      <c r="J235" s="123">
        <f t="shared" si="114"/>
        <v>5.1179660846456219E-2</v>
      </c>
      <c r="K235" s="123">
        <f t="shared" si="114"/>
        <v>6.0393366507361879E-2</v>
      </c>
      <c r="L235" s="123">
        <f t="shared" si="114"/>
        <v>8.5346467626623249E-2</v>
      </c>
      <c r="M235" s="123">
        <f t="shared" si="114"/>
        <v>6.6052176975047949E-2</v>
      </c>
      <c r="N235" s="123">
        <f t="shared" si="114"/>
        <v>6.7549678293825369E-2</v>
      </c>
      <c r="O235" s="123">
        <f t="shared" si="114"/>
        <v>7.180525637796159E-2</v>
      </c>
      <c r="P235" s="123">
        <f t="shared" si="114"/>
        <v>6.0889126918242359E-2</v>
      </c>
      <c r="Q235" s="123">
        <f t="shared" si="114"/>
        <v>9.6464753016577351E-2</v>
      </c>
      <c r="R235" s="123">
        <f t="shared" si="114"/>
        <v>9.0206349143538492E-2</v>
      </c>
      <c r="S235" s="123">
        <f t="shared" si="114"/>
        <v>9.0728466314490469E-2</v>
      </c>
      <c r="T235" s="123">
        <f t="shared" si="114"/>
        <v>9.0005366277306098E-2</v>
      </c>
      <c r="U235" s="123">
        <f t="shared" si="114"/>
        <v>8.8418812915390013E-2</v>
      </c>
      <c r="V235" s="123">
        <f t="shared" si="114"/>
        <v>0.1311273271616378</v>
      </c>
      <c r="W235" s="123">
        <f t="shared" si="114"/>
        <v>0.12648702227553058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1.5976264808149399E-2</v>
      </c>
      <c r="C236" s="99">
        <f>RES_hhdet_fecs!C48</f>
        <v>2.0105154055820976E-2</v>
      </c>
      <c r="D236" s="99">
        <f>RES_hhdet_fecs!D48</f>
        <v>2.3842160077607463E-2</v>
      </c>
      <c r="E236" s="99">
        <f>RES_hhdet_fecs!E48</f>
        <v>6.0778139935543304E-2</v>
      </c>
      <c r="F236" s="99">
        <f>RES_hhdet_fecs!F48</f>
        <v>2.7682536167399775E-2</v>
      </c>
      <c r="G236" s="99">
        <f>RES_hhdet_fecs!G48</f>
        <v>3.7422973993166783E-2</v>
      </c>
      <c r="H236" s="99">
        <f>RES_hhdet_fecs!H48</f>
        <v>8.9040812429362348E-2</v>
      </c>
      <c r="I236" s="99">
        <f>RES_hhdet_fecs!I48</f>
        <v>4.3162874070223907E-2</v>
      </c>
      <c r="J236" s="99">
        <f>RES_hhdet_fecs!J48</f>
        <v>5.1179660846456219E-2</v>
      </c>
      <c r="K236" s="99">
        <f>RES_hhdet_fecs!K48</f>
        <v>6.0393366507361879E-2</v>
      </c>
      <c r="L236" s="99">
        <f>RES_hhdet_fecs!L48</f>
        <v>8.5346467626623249E-2</v>
      </c>
      <c r="M236" s="99">
        <f>RES_hhdet_fecs!M48</f>
        <v>6.6052176975047949E-2</v>
      </c>
      <c r="N236" s="99">
        <f>RES_hhdet_fecs!N48</f>
        <v>6.7549678293825369E-2</v>
      </c>
      <c r="O236" s="99">
        <f>RES_hhdet_fecs!O48</f>
        <v>7.180525637796159E-2</v>
      </c>
      <c r="P236" s="99">
        <f>RES_hhdet_fecs!P48</f>
        <v>6.0889126918242359E-2</v>
      </c>
      <c r="Q236" s="99">
        <f>RES_hhdet_fecs!Q48</f>
        <v>9.6464753016577351E-2</v>
      </c>
      <c r="R236" s="99">
        <f>RES_hhdet_fecs!R48</f>
        <v>9.0206349143538492E-2</v>
      </c>
      <c r="S236" s="99">
        <f>RES_hhdet_fecs!S48</f>
        <v>9.0728466314490469E-2</v>
      </c>
      <c r="T236" s="99">
        <f>RES_hhdet_fecs!T48</f>
        <v>9.0005366277306098E-2</v>
      </c>
      <c r="U236" s="99">
        <f>RES_hhdet_fecs!U48</f>
        <v>8.8418812915390013E-2</v>
      </c>
      <c r="V236" s="99">
        <f>RES_hhdet_fecs!V48</f>
        <v>0.1311273271616378</v>
      </c>
      <c r="W236" s="99">
        <f>RES_hhdet_fecs!W48</f>
        <v>0.12648702227553058</v>
      </c>
      <c r="DA236" s="63" t="s">
        <v>2790</v>
      </c>
    </row>
    <row r="237" spans="1:105" ht="12" customHeight="1" x14ac:dyDescent="0.25">
      <c r="A237" s="121" t="s">
        <v>55</v>
      </c>
      <c r="B237" s="123">
        <v>16.407232287319122</v>
      </c>
      <c r="C237" s="123">
        <v>15.680939447946631</v>
      </c>
      <c r="D237" s="123">
        <v>15.394490506632534</v>
      </c>
      <c r="E237" s="123">
        <v>15.642082863864571</v>
      </c>
      <c r="F237" s="123">
        <v>16.957810799688716</v>
      </c>
      <c r="G237" s="123">
        <v>17.661103912669262</v>
      </c>
      <c r="H237" s="123">
        <v>18.060812714712455</v>
      </c>
      <c r="I237" s="123">
        <v>17.781939367321694</v>
      </c>
      <c r="J237" s="123">
        <v>18.357809441913584</v>
      </c>
      <c r="K237" s="123">
        <v>18.440583568427396</v>
      </c>
      <c r="L237" s="123">
        <v>17.998667119504432</v>
      </c>
      <c r="M237" s="123">
        <v>18.245939015866096</v>
      </c>
      <c r="N237" s="123">
        <v>18.333952605346781</v>
      </c>
      <c r="O237" s="123">
        <v>17.997432770886654</v>
      </c>
      <c r="P237" s="123">
        <v>18.801531101034652</v>
      </c>
      <c r="Q237" s="123">
        <v>18.910988035716219</v>
      </c>
      <c r="R237" s="123">
        <v>18.353062711145807</v>
      </c>
      <c r="S237" s="123">
        <v>18.125893958692565</v>
      </c>
      <c r="T237" s="123">
        <v>17.800714750602516</v>
      </c>
      <c r="U237" s="123">
        <v>17.340999981240486</v>
      </c>
      <c r="V237" s="123">
        <v>16.342355534292587</v>
      </c>
      <c r="W237" s="123">
        <v>16.27784902656818</v>
      </c>
      <c r="DA237" s="130" t="s">
        <v>2791</v>
      </c>
    </row>
    <row r="238" spans="1:105" ht="12" customHeight="1" x14ac:dyDescent="0.25">
      <c r="A238" s="97" t="s">
        <v>138</v>
      </c>
      <c r="B238" s="99">
        <v>19.125362949187171</v>
      </c>
      <c r="C238" s="99">
        <v>18.523961631981717</v>
      </c>
      <c r="D238" s="99">
        <v>17.09169716795272</v>
      </c>
      <c r="E238" s="99">
        <v>17.674918710165741</v>
      </c>
      <c r="F238" s="99">
        <v>20.491491496182679</v>
      </c>
      <c r="G238" s="99">
        <v>21.273243425937995</v>
      </c>
      <c r="H238" s="99">
        <v>20.907582540585192</v>
      </c>
      <c r="I238" s="99">
        <v>19.284814694882769</v>
      </c>
      <c r="J238" s="99">
        <v>22.269212442451636</v>
      </c>
      <c r="K238" s="99">
        <v>21.048398096403151</v>
      </c>
      <c r="L238" s="99">
        <v>20.304322314979405</v>
      </c>
      <c r="M238" s="99">
        <v>21.300919022062217</v>
      </c>
      <c r="N238" s="99">
        <v>20.472246840438181</v>
      </c>
      <c r="O238" s="99">
        <v>19.892190120205616</v>
      </c>
      <c r="P238" s="99">
        <v>21.220664297138228</v>
      </c>
      <c r="Q238" s="99">
        <v>21.887296140475613</v>
      </c>
      <c r="R238" s="99">
        <v>20.453303003794698</v>
      </c>
      <c r="S238" s="99">
        <v>20.191229419015734</v>
      </c>
      <c r="T238" s="99">
        <v>19.631329939746657</v>
      </c>
      <c r="U238" s="99">
        <v>18.631608162560315</v>
      </c>
      <c r="V238" s="99">
        <v>17.866340840089229</v>
      </c>
      <c r="W238" s="99">
        <v>17.610381809007396</v>
      </c>
      <c r="DA238" s="63" t="s">
        <v>2792</v>
      </c>
    </row>
    <row r="239" spans="1:105" ht="12" customHeight="1" x14ac:dyDescent="0.25">
      <c r="A239" s="97" t="s">
        <v>137</v>
      </c>
      <c r="B239" s="99">
        <v>13.913110736330159</v>
      </c>
      <c r="C239" s="99">
        <v>13.245766051032618</v>
      </c>
      <c r="D239" s="99">
        <v>12.328340134831944</v>
      </c>
      <c r="E239" s="99">
        <v>12.823296433310439</v>
      </c>
      <c r="F239" s="99">
        <v>14.683999387985407</v>
      </c>
      <c r="G239" s="99">
        <v>15.388024946047079</v>
      </c>
      <c r="H239" s="99">
        <v>15.207680735588141</v>
      </c>
      <c r="I239" s="99">
        <v>14.234990390358886</v>
      </c>
      <c r="J239" s="99">
        <v>15.991891207820874</v>
      </c>
      <c r="K239" s="99">
        <v>15.22687574013657</v>
      </c>
      <c r="L239" s="99">
        <v>14.793215645897485</v>
      </c>
      <c r="M239" s="99">
        <v>15.528458483482817</v>
      </c>
      <c r="N239" s="99">
        <v>15.236380628793636</v>
      </c>
      <c r="O239" s="99">
        <v>14.435379216873796</v>
      </c>
      <c r="P239" s="99">
        <v>15.185174620896802</v>
      </c>
      <c r="Q239" s="99">
        <v>15.811147106767537</v>
      </c>
      <c r="R239" s="99">
        <v>15.512565106899803</v>
      </c>
      <c r="S239" s="99">
        <v>15.627873040550554</v>
      </c>
      <c r="T239" s="99">
        <v>15.248808282270671</v>
      </c>
      <c r="U239" s="99">
        <v>14.811043811979765</v>
      </c>
      <c r="V239" s="99">
        <v>14.104545232681634</v>
      </c>
      <c r="W239" s="99">
        <v>14.272698985231854</v>
      </c>
      <c r="DA239" s="63" t="s">
        <v>2793</v>
      </c>
    </row>
    <row r="240" spans="1:105" ht="12" customHeight="1" x14ac:dyDescent="0.25">
      <c r="A240" s="100" t="s">
        <v>216</v>
      </c>
      <c r="B240" s="102">
        <v>8.2889756049320962</v>
      </c>
      <c r="C240" s="102">
        <v>7.6881515630408614</v>
      </c>
      <c r="D240" s="102">
        <v>7.2635809185462206</v>
      </c>
      <c r="E240" s="102">
        <v>7.6243579924158498</v>
      </c>
      <c r="F240" s="102">
        <v>8.3342893691250879</v>
      </c>
      <c r="G240" s="102">
        <v>8.861870602302</v>
      </c>
      <c r="H240" s="102">
        <v>8.8363064125503588</v>
      </c>
      <c r="I240" s="102">
        <v>8.5808289135389977</v>
      </c>
      <c r="J240" s="102">
        <v>8.8378762385520755</v>
      </c>
      <c r="K240" s="102">
        <v>8.5385353124561298</v>
      </c>
      <c r="L240" s="102">
        <v>8.3089769754486369</v>
      </c>
      <c r="M240" s="102">
        <v>8.517228401716114</v>
      </c>
      <c r="N240" s="102">
        <v>8.4862869257460893</v>
      </c>
      <c r="O240" s="102">
        <v>7.0069396509658137</v>
      </c>
      <c r="P240" s="102">
        <v>6.9822977306047491</v>
      </c>
      <c r="Q240" s="102">
        <v>7.6174084286692523</v>
      </c>
      <c r="R240" s="102">
        <v>8.6209368948762801</v>
      </c>
      <c r="S240" s="102">
        <v>8.9474823862139008</v>
      </c>
      <c r="T240" s="102">
        <v>8.2597271892067372</v>
      </c>
      <c r="U240" s="102">
        <v>8.0433597673240751</v>
      </c>
      <c r="V240" s="102">
        <v>6.7160413084905546</v>
      </c>
      <c r="W240" s="102">
        <v>7.1136074654351154</v>
      </c>
      <c r="DA240" s="131" t="s">
        <v>2794</v>
      </c>
    </row>
    <row r="241" spans="1:105" ht="12" customHeight="1" x14ac:dyDescent="0.25">
      <c r="A241" s="103" t="s">
        <v>52</v>
      </c>
      <c r="B241" s="105">
        <v>5.624135131398063</v>
      </c>
      <c r="C241" s="105">
        <v>5.5576144879917555</v>
      </c>
      <c r="D241" s="105">
        <v>5.0647592162857213</v>
      </c>
      <c r="E241" s="105">
        <v>5.1989384408945902</v>
      </c>
      <c r="F241" s="105">
        <v>6.3497100188603204</v>
      </c>
      <c r="G241" s="105">
        <v>6.5261543437450795</v>
      </c>
      <c r="H241" s="105">
        <v>6.3713743230377826</v>
      </c>
      <c r="I241" s="105">
        <v>5.6541614768198896</v>
      </c>
      <c r="J241" s="105">
        <v>7.1540149692687951</v>
      </c>
      <c r="K241" s="105">
        <v>6.6883404276804406</v>
      </c>
      <c r="L241" s="105">
        <v>6.4842386704488479</v>
      </c>
      <c r="M241" s="105">
        <v>7.0112300817667039</v>
      </c>
      <c r="N241" s="105">
        <v>6.7500937030475434</v>
      </c>
      <c r="O241" s="105">
        <v>7.4284395659079836</v>
      </c>
      <c r="P241" s="105">
        <v>8.2028768902920515</v>
      </c>
      <c r="Q241" s="105">
        <v>8.1937386780982866</v>
      </c>
      <c r="R241" s="105">
        <v>6.8916282120235222</v>
      </c>
      <c r="S241" s="105">
        <v>6.6803906543366498</v>
      </c>
      <c r="T241" s="105">
        <v>6.9890810930639331</v>
      </c>
      <c r="U241" s="105">
        <v>6.7676840446556907</v>
      </c>
      <c r="V241" s="105">
        <v>7.3885039241910775</v>
      </c>
      <c r="W241" s="105">
        <v>7.1590915197967417</v>
      </c>
      <c r="DA241" s="132" t="s">
        <v>2795</v>
      </c>
    </row>
    <row r="242" spans="1:105" ht="12" customHeight="1" x14ac:dyDescent="0.25">
      <c r="A242" s="106" t="s">
        <v>122</v>
      </c>
      <c r="B242" s="102">
        <v>15.536341377777898</v>
      </c>
      <c r="C242" s="102">
        <v>14.743813485416208</v>
      </c>
      <c r="D242" s="102">
        <v>14.804702111014748</v>
      </c>
      <c r="E242" s="102">
        <v>14.895503249920182</v>
      </c>
      <c r="F242" s="102">
        <v>15.525830765005967</v>
      </c>
      <c r="G242" s="102">
        <v>16.089720309722711</v>
      </c>
      <c r="H242" s="102">
        <v>16.745905581704704</v>
      </c>
      <c r="I242" s="102">
        <v>17.075627749646255</v>
      </c>
      <c r="J242" s="102">
        <v>16.234357583372599</v>
      </c>
      <c r="K242" s="102">
        <v>17.033600257211369</v>
      </c>
      <c r="L242" s="102">
        <v>16.721114234149812</v>
      </c>
      <c r="M242" s="102">
        <v>16.408147710693779</v>
      </c>
      <c r="N242" s="102">
        <v>17.141737152089092</v>
      </c>
      <c r="O242" s="102">
        <v>17.066239555404195</v>
      </c>
      <c r="P242" s="102">
        <v>17.580003320409652</v>
      </c>
      <c r="Q242" s="102">
        <v>17.347876269732993</v>
      </c>
      <c r="R242" s="102">
        <v>17.412549798397063</v>
      </c>
      <c r="S242" s="102">
        <v>17.281240501951178</v>
      </c>
      <c r="T242" s="102">
        <v>17.157590502969956</v>
      </c>
      <c r="U242" s="102">
        <v>16.993642241122735</v>
      </c>
      <c r="V242" s="102">
        <v>15.794294172595359</v>
      </c>
      <c r="W242" s="102">
        <v>15.776492531880747</v>
      </c>
      <c r="DA242" s="131" t="s">
        <v>2796</v>
      </c>
    </row>
    <row r="243" spans="1:105" ht="12" customHeight="1" x14ac:dyDescent="0.25">
      <c r="A243" s="107" t="s">
        <v>121</v>
      </c>
      <c r="B243" s="105">
        <v>12.413171645759906</v>
      </c>
      <c r="C243" s="105">
        <v>11.644342798700547</v>
      </c>
      <c r="D243" s="105">
        <v>11.767993557904269</v>
      </c>
      <c r="E243" s="105">
        <v>11.907628023011659</v>
      </c>
      <c r="F243" s="105">
        <v>12.359564079584102</v>
      </c>
      <c r="G243" s="105">
        <v>12.93376879085784</v>
      </c>
      <c r="H243" s="105">
        <v>13.574858473954011</v>
      </c>
      <c r="I243" s="105">
        <v>14.002575458764863</v>
      </c>
      <c r="J243" s="105">
        <v>13.047809910941762</v>
      </c>
      <c r="K243" s="105">
        <v>13.732705326581257</v>
      </c>
      <c r="L243" s="105">
        <v>13.515551948036485</v>
      </c>
      <c r="M243" s="105">
        <v>13.2447797755983</v>
      </c>
      <c r="N243" s="105">
        <v>13.959776513867856</v>
      </c>
      <c r="O243" s="105">
        <v>13.606988944705998</v>
      </c>
      <c r="P243" s="105">
        <v>13.952082589519941</v>
      </c>
      <c r="Q243" s="105">
        <v>13.930172351052525</v>
      </c>
      <c r="R243" s="105">
        <v>14.404599464379888</v>
      </c>
      <c r="S243" s="105">
        <v>14.458542792734834</v>
      </c>
      <c r="T243" s="105">
        <v>14.384481675955858</v>
      </c>
      <c r="U243" s="105">
        <v>14.439814753881425</v>
      </c>
      <c r="V243" s="105">
        <v>13.315500827599694</v>
      </c>
      <c r="W243" s="105">
        <v>13.478083369002265</v>
      </c>
      <c r="DA243" s="132" t="s">
        <v>2797</v>
      </c>
    </row>
    <row r="244" spans="1:105" ht="12" customHeight="1" x14ac:dyDescent="0.25">
      <c r="A244" s="108" t="s">
        <v>53</v>
      </c>
      <c r="B244" s="99">
        <v>6.7335501973258012</v>
      </c>
      <c r="C244" s="99">
        <v>6.1371374426437715</v>
      </c>
      <c r="D244" s="99">
        <v>6.3024664200500133</v>
      </c>
      <c r="E244" s="99">
        <v>6.4456845311436712</v>
      </c>
      <c r="F244" s="99">
        <v>6.3525625446867355</v>
      </c>
      <c r="G244" s="99">
        <v>6.7575436431003535</v>
      </c>
      <c r="H244" s="99">
        <v>7.1684527427308602</v>
      </c>
      <c r="I244" s="99">
        <v>7.7216438586547573</v>
      </c>
      <c r="J244" s="99">
        <v>6.5407277980940943</v>
      </c>
      <c r="K244" s="99">
        <v>7.0199132723924444</v>
      </c>
      <c r="L244" s="99">
        <v>6.9322932715257854</v>
      </c>
      <c r="M244" s="99">
        <v>6.6340625696647653</v>
      </c>
      <c r="N244" s="99">
        <v>7.1116469669516134</v>
      </c>
      <c r="O244" s="99">
        <v>5.9985775627553197</v>
      </c>
      <c r="P244" s="99">
        <v>5.8495572371635545</v>
      </c>
      <c r="Q244" s="99">
        <v>6.1938161629199646</v>
      </c>
      <c r="R244" s="99">
        <v>7.4512191634458089</v>
      </c>
      <c r="S244" s="99">
        <v>7.7486615164118913</v>
      </c>
      <c r="T244" s="99">
        <v>7.2938963678023034</v>
      </c>
      <c r="U244" s="99">
        <v>7.3878029443803568</v>
      </c>
      <c r="V244" s="99">
        <v>6.0292079965006593</v>
      </c>
      <c r="W244" s="99">
        <v>6.4430266147661142</v>
      </c>
      <c r="DA244" s="63" t="s">
        <v>2798</v>
      </c>
    </row>
    <row r="245" spans="1:105" ht="12" customHeight="1" x14ac:dyDescent="0.25">
      <c r="A245" s="108" t="s">
        <v>52</v>
      </c>
      <c r="B245" s="99">
        <v>5.6796214484341041</v>
      </c>
      <c r="C245" s="99">
        <v>5.5072053560567769</v>
      </c>
      <c r="D245" s="99">
        <v>5.4655271378542567</v>
      </c>
      <c r="E245" s="99">
        <v>5.4619434918679888</v>
      </c>
      <c r="F245" s="99">
        <v>6.0070015348973671</v>
      </c>
      <c r="G245" s="99">
        <v>6.1762251477574841</v>
      </c>
      <c r="H245" s="99">
        <v>6.4064057312231508</v>
      </c>
      <c r="I245" s="99">
        <v>6.2809316001101072</v>
      </c>
      <c r="J245" s="99">
        <v>6.507082112847665</v>
      </c>
      <c r="K245" s="99">
        <v>6.7127920541888129</v>
      </c>
      <c r="L245" s="99">
        <v>6.5832586765106997</v>
      </c>
      <c r="M245" s="99">
        <v>6.6107172059335371</v>
      </c>
      <c r="N245" s="99">
        <v>6.8481295469162413</v>
      </c>
      <c r="O245" s="99">
        <v>7.6084113819506749</v>
      </c>
      <c r="P245" s="99">
        <v>8.1025253523563876</v>
      </c>
      <c r="Q245" s="99">
        <v>7.7363561881325591</v>
      </c>
      <c r="R245" s="99">
        <v>6.9533803009340778</v>
      </c>
      <c r="S245" s="99">
        <v>6.7098812763229434</v>
      </c>
      <c r="T245" s="99">
        <v>7.0905853081535559</v>
      </c>
      <c r="U245" s="99">
        <v>7.0520118095010673</v>
      </c>
      <c r="V245" s="99">
        <v>7.2862928310990336</v>
      </c>
      <c r="W245" s="99">
        <v>7.0350567542361508</v>
      </c>
      <c r="DA245" s="63" t="s">
        <v>2799</v>
      </c>
    </row>
    <row r="246" spans="1:105" ht="12" customHeight="1" x14ac:dyDescent="0.25">
      <c r="A246" s="121" t="s">
        <v>54</v>
      </c>
      <c r="B246" s="123">
        <v>2.478922009013619</v>
      </c>
      <c r="C246" s="123">
        <v>2.457916226616478</v>
      </c>
      <c r="D246" s="123">
        <v>2.4073457997211252</v>
      </c>
      <c r="E246" s="123">
        <v>2.6068170622167175</v>
      </c>
      <c r="F246" s="123">
        <v>2.6210124783262754</v>
      </c>
      <c r="G246" s="123">
        <v>2.7207007430455761</v>
      </c>
      <c r="H246" s="123">
        <v>2.6403719384886273</v>
      </c>
      <c r="I246" s="123">
        <v>2.588642951994752</v>
      </c>
      <c r="J246" s="123">
        <v>2.2610407343221635</v>
      </c>
      <c r="K246" s="123">
        <v>2.3479976504698641</v>
      </c>
      <c r="L246" s="123">
        <v>2.3314420998352432</v>
      </c>
      <c r="M246" s="123">
        <v>2.2017000309173302</v>
      </c>
      <c r="N246" s="123">
        <v>2.3010650123428036</v>
      </c>
      <c r="O246" s="123">
        <v>2.3123872494958064</v>
      </c>
      <c r="P246" s="123">
        <v>2.3525411822004791</v>
      </c>
      <c r="Q246" s="123">
        <v>2.4505706641223193</v>
      </c>
      <c r="R246" s="123">
        <v>2.4487913071645209</v>
      </c>
      <c r="S246" s="123">
        <v>2.4367093335110774</v>
      </c>
      <c r="T246" s="123">
        <v>2.4082919760157764</v>
      </c>
      <c r="U246" s="123">
        <v>2.3530516543336333</v>
      </c>
      <c r="V246" s="123">
        <v>2.4190377250207491</v>
      </c>
      <c r="W246" s="123">
        <v>2.4012152821282973</v>
      </c>
      <c r="DA246" s="130" t="s">
        <v>2800</v>
      </c>
    </row>
    <row r="247" spans="1:105" ht="12" customHeight="1" x14ac:dyDescent="0.25">
      <c r="A247" s="97" t="s">
        <v>50</v>
      </c>
      <c r="B247" s="99">
        <v>3.0550683360229112</v>
      </c>
      <c r="C247" s="99">
        <v>2.9566059165586571</v>
      </c>
      <c r="D247" s="99">
        <v>2.9356014765102207</v>
      </c>
      <c r="E247" s="99">
        <v>3.2634049416890849</v>
      </c>
      <c r="F247" s="99">
        <v>3.243276433902273</v>
      </c>
      <c r="G247" s="99">
        <v>3.1863758093513375</v>
      </c>
      <c r="H247" s="99">
        <v>3.3129756145265801</v>
      </c>
      <c r="I247" s="99">
        <v>3.2588168036037439</v>
      </c>
      <c r="J247" s="99">
        <v>2.7645648726559755</v>
      </c>
      <c r="K247" s="99">
        <v>2.9675421112747253</v>
      </c>
      <c r="L247" s="99">
        <v>2.8479980115308461</v>
      </c>
      <c r="M247" s="99">
        <v>2.8359988651163488</v>
      </c>
      <c r="N247" s="99">
        <v>2.8620696350716073</v>
      </c>
      <c r="O247" s="99">
        <v>2.8337035840407947</v>
      </c>
      <c r="P247" s="99">
        <v>3.0872930761810182</v>
      </c>
      <c r="Q247" s="99">
        <v>2.969429345481478</v>
      </c>
      <c r="R247" s="99">
        <v>3.1747105254390515</v>
      </c>
      <c r="S247" s="99">
        <v>3.1210178715398653</v>
      </c>
      <c r="T247" s="99">
        <v>3.0924610275406175</v>
      </c>
      <c r="U247" s="99">
        <v>3.2095234002327167</v>
      </c>
      <c r="V247" s="99">
        <v>3.0826327311357193</v>
      </c>
      <c r="W247" s="99">
        <v>3.2193158663216006</v>
      </c>
      <c r="DA247" s="63" t="s">
        <v>2801</v>
      </c>
    </row>
    <row r="248" spans="1:105" ht="12" customHeight="1" x14ac:dyDescent="0.25">
      <c r="A248" s="109" t="s">
        <v>120</v>
      </c>
      <c r="B248" s="110">
        <v>2.4567505568900883</v>
      </c>
      <c r="C248" s="110">
        <v>2.4380668028982257</v>
      </c>
      <c r="D248" s="110">
        <v>2.3848172641552754</v>
      </c>
      <c r="E248" s="110">
        <v>2.5771014189544972</v>
      </c>
      <c r="F248" s="110">
        <v>2.5906191395186293</v>
      </c>
      <c r="G248" s="110">
        <v>2.6962909296082231</v>
      </c>
      <c r="H248" s="110">
        <v>2.6014223554371183</v>
      </c>
      <c r="I248" s="110">
        <v>2.5471819298218676</v>
      </c>
      <c r="J248" s="110">
        <v>2.2282350869739593</v>
      </c>
      <c r="K248" s="110">
        <v>2.3048221076283011</v>
      </c>
      <c r="L248" s="110">
        <v>2.2940321354185311</v>
      </c>
      <c r="M248" s="110">
        <v>2.1536156548289966</v>
      </c>
      <c r="N248" s="110">
        <v>2.2574913905576213</v>
      </c>
      <c r="O248" s="110">
        <v>2.2716880553412633</v>
      </c>
      <c r="P248" s="110">
        <v>2.2945827746603675</v>
      </c>
      <c r="Q248" s="110">
        <v>2.4098020364442814</v>
      </c>
      <c r="R248" s="110">
        <v>2.3914072223580982</v>
      </c>
      <c r="S248" s="110">
        <v>2.3824145868702442</v>
      </c>
      <c r="T248" s="110">
        <v>2.3545666600241968</v>
      </c>
      <c r="U248" s="110">
        <v>2.2874978455428021</v>
      </c>
      <c r="V248" s="110">
        <v>2.3717820495708803</v>
      </c>
      <c r="W248" s="110">
        <v>2.3454581353866075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96.674634601794054</v>
      </c>
      <c r="C250" s="118">
        <f t="shared" si="115"/>
        <v>99.503830863015679</v>
      </c>
      <c r="D250" s="118">
        <f t="shared" si="115"/>
        <v>89.085940720122139</v>
      </c>
      <c r="E250" s="118">
        <f t="shared" si="115"/>
        <v>97.99695080059459</v>
      </c>
      <c r="F250" s="118">
        <f t="shared" si="115"/>
        <v>94.480660833846073</v>
      </c>
      <c r="G250" s="118">
        <f t="shared" si="115"/>
        <v>94.737648256880604</v>
      </c>
      <c r="H250" s="118">
        <f t="shared" si="115"/>
        <v>87.104679493959779</v>
      </c>
      <c r="I250" s="118">
        <f t="shared" si="115"/>
        <v>77.091227453752069</v>
      </c>
      <c r="J250" s="118">
        <f t="shared" si="115"/>
        <v>97.207877125811621</v>
      </c>
      <c r="K250" s="118">
        <f t="shared" si="115"/>
        <v>86.878623915527513</v>
      </c>
      <c r="L250" s="118">
        <f t="shared" si="115"/>
        <v>96.758810625263138</v>
      </c>
      <c r="M250" s="118">
        <f t="shared" si="115"/>
        <v>84.853858274971984</v>
      </c>
      <c r="N250" s="118">
        <f t="shared" si="115"/>
        <v>87.856939016274637</v>
      </c>
      <c r="O250" s="118">
        <f t="shared" si="115"/>
        <v>96.458151281909693</v>
      </c>
      <c r="P250" s="118">
        <f t="shared" si="115"/>
        <v>80.303300053893111</v>
      </c>
      <c r="Q250" s="118">
        <f t="shared" si="115"/>
        <v>94.419104730847323</v>
      </c>
      <c r="R250" s="118">
        <f t="shared" ref="R250:V250" si="116">R251+R254+R256+R265</f>
        <v>88.762325255070323</v>
      </c>
      <c r="S250" s="118">
        <f t="shared" si="116"/>
        <v>91.209355214499752</v>
      </c>
      <c r="T250" s="118">
        <f t="shared" si="116"/>
        <v>91.671544484760091</v>
      </c>
      <c r="U250" s="118">
        <f t="shared" si="116"/>
        <v>88.790739470163103</v>
      </c>
      <c r="V250" s="118">
        <f t="shared" si="116"/>
        <v>96.930295417241013</v>
      </c>
      <c r="W250" s="118">
        <f t="shared" ref="W250" si="117">W251+W254+W256+W265</f>
        <v>97.247334481335159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84.791253342841102</v>
      </c>
      <c r="C251" s="123">
        <f t="shared" si="118"/>
        <v>88.050236936732205</v>
      </c>
      <c r="D251" s="123">
        <f t="shared" si="118"/>
        <v>77.776694223114362</v>
      </c>
      <c r="E251" s="123">
        <f t="shared" si="118"/>
        <v>86.265912077008153</v>
      </c>
      <c r="F251" s="123">
        <f t="shared" si="118"/>
        <v>82.008715064206527</v>
      </c>
      <c r="G251" s="123">
        <f t="shared" si="118"/>
        <v>81.688454007672732</v>
      </c>
      <c r="H251" s="123">
        <f t="shared" si="118"/>
        <v>73.649051223873329</v>
      </c>
      <c r="I251" s="123">
        <f t="shared" si="118"/>
        <v>63.913398965991973</v>
      </c>
      <c r="J251" s="123">
        <f t="shared" si="118"/>
        <v>84.012661583598145</v>
      </c>
      <c r="K251" s="123">
        <f t="shared" si="118"/>
        <v>73.444059229452421</v>
      </c>
      <c r="L251" s="123">
        <f t="shared" si="118"/>
        <v>83.482153304803774</v>
      </c>
      <c r="M251" s="123">
        <f t="shared" si="118"/>
        <v>71.544404695640367</v>
      </c>
      <c r="N251" s="123">
        <f t="shared" si="118"/>
        <v>74.234102320877653</v>
      </c>
      <c r="O251" s="123">
        <f t="shared" si="118"/>
        <v>82.811278940083753</v>
      </c>
      <c r="P251" s="123">
        <f t="shared" si="118"/>
        <v>66.043987546841009</v>
      </c>
      <c r="Q251" s="123">
        <f t="shared" si="118"/>
        <v>79.77102639102047</v>
      </c>
      <c r="R251" s="123">
        <f t="shared" ref="R251:V251" si="119">SUM(R252:R253)</f>
        <v>74.29472723638321</v>
      </c>
      <c r="S251" s="123">
        <f t="shared" si="119"/>
        <v>76.649617073240336</v>
      </c>
      <c r="T251" s="123">
        <f t="shared" si="119"/>
        <v>77.042599054638941</v>
      </c>
      <c r="U251" s="123">
        <f t="shared" si="119"/>
        <v>74.219835818167937</v>
      </c>
      <c r="V251" s="123">
        <f t="shared" si="119"/>
        <v>82.544501114022637</v>
      </c>
      <c r="W251" s="123">
        <f t="shared" ref="W251" si="120">SUM(W252:W253)</f>
        <v>82.734919211112711</v>
      </c>
      <c r="DA251" s="130" t="s">
        <v>2954</v>
      </c>
    </row>
    <row r="252" spans="1:105" ht="12" customHeight="1" x14ac:dyDescent="0.25">
      <c r="A252" s="97" t="s">
        <v>216</v>
      </c>
      <c r="B252" s="99">
        <v>82.764515726913515</v>
      </c>
      <c r="C252" s="99">
        <v>85.991089194874036</v>
      </c>
      <c r="D252" s="99">
        <v>76.001588548362236</v>
      </c>
      <c r="E252" s="99">
        <v>84.330358935944943</v>
      </c>
      <c r="F252" s="99">
        <v>80.169931531565041</v>
      </c>
      <c r="G252" s="99">
        <v>79.885713528694225</v>
      </c>
      <c r="H252" s="99">
        <v>72.059741481592383</v>
      </c>
      <c r="I252" s="99">
        <v>62.553184719959575</v>
      </c>
      <c r="J252" s="99">
        <v>82.223624010335726</v>
      </c>
      <c r="K252" s="99">
        <v>71.898651662788907</v>
      </c>
      <c r="L252" s="99">
        <v>81.74975205976844</v>
      </c>
      <c r="M252" s="99">
        <v>70.079717640887807</v>
      </c>
      <c r="N252" s="99">
        <v>72.727674792680816</v>
      </c>
      <c r="O252" s="99">
        <v>81.146437490558341</v>
      </c>
      <c r="P252" s="99">
        <v>64.727095318104162</v>
      </c>
      <c r="Q252" s="99">
        <v>78.193724517276237</v>
      </c>
      <c r="R252" s="99">
        <v>72.83269236072644</v>
      </c>
      <c r="S252" s="99">
        <v>75.151011679185174</v>
      </c>
      <c r="T252" s="99">
        <v>75.540694243430323</v>
      </c>
      <c r="U252" s="99">
        <v>72.774280096957227</v>
      </c>
      <c r="V252" s="99">
        <v>80.9624909221493</v>
      </c>
      <c r="W252" s="99">
        <v>81.136523707562972</v>
      </c>
      <c r="DA252" s="63" t="s">
        <v>2955</v>
      </c>
    </row>
    <row r="253" spans="1:105" ht="12" customHeight="1" x14ac:dyDescent="0.25">
      <c r="A253" s="97" t="s">
        <v>53</v>
      </c>
      <c r="B253" s="99">
        <v>2.0267376159275861</v>
      </c>
      <c r="C253" s="99">
        <v>2.0591477418581707</v>
      </c>
      <c r="D253" s="99">
        <v>1.7751056747521228</v>
      </c>
      <c r="E253" s="99">
        <v>1.9355531410632125</v>
      </c>
      <c r="F253" s="99">
        <v>1.8387835326414832</v>
      </c>
      <c r="G253" s="99">
        <v>1.8027404789785042</v>
      </c>
      <c r="H253" s="99">
        <v>1.5893097422809401</v>
      </c>
      <c r="I253" s="99">
        <v>1.3602142460323998</v>
      </c>
      <c r="J253" s="99">
        <v>1.7890375732624257</v>
      </c>
      <c r="K253" s="99">
        <v>1.5454075666635154</v>
      </c>
      <c r="L253" s="99">
        <v>1.7324012450353294</v>
      </c>
      <c r="M253" s="99">
        <v>1.4646870547525523</v>
      </c>
      <c r="N253" s="99">
        <v>1.5064275281968378</v>
      </c>
      <c r="O253" s="99">
        <v>1.6648414495254162</v>
      </c>
      <c r="P253" s="99">
        <v>1.3168922287368476</v>
      </c>
      <c r="Q253" s="99">
        <v>1.5773018737442339</v>
      </c>
      <c r="R253" s="99">
        <v>1.4620348756567763</v>
      </c>
      <c r="S253" s="99">
        <v>1.4986053940551656</v>
      </c>
      <c r="T253" s="99">
        <v>1.5019048112086222</v>
      </c>
      <c r="U253" s="99">
        <v>1.4455557212107026</v>
      </c>
      <c r="V253" s="99">
        <v>1.5820101918733442</v>
      </c>
      <c r="W253" s="99">
        <v>1.5983955035497373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3.1041135476174805E-2</v>
      </c>
      <c r="C254" s="123">
        <f t="shared" si="121"/>
        <v>4.1253184285819484E-2</v>
      </c>
      <c r="D254" s="123">
        <f t="shared" si="121"/>
        <v>5.1264874899067829E-2</v>
      </c>
      <c r="E254" s="123">
        <f t="shared" si="121"/>
        <v>0.13757723082556952</v>
      </c>
      <c r="F254" s="123">
        <f t="shared" si="121"/>
        <v>6.707955242874937E-2</v>
      </c>
      <c r="G254" s="123">
        <f t="shared" si="121"/>
        <v>9.900392836300255E-2</v>
      </c>
      <c r="H254" s="123">
        <f t="shared" si="121"/>
        <v>0.25211231081691821</v>
      </c>
      <c r="I254" s="123">
        <f t="shared" si="121"/>
        <v>0.12619387944621116</v>
      </c>
      <c r="J254" s="123">
        <f t="shared" si="121"/>
        <v>0.15221865300995122</v>
      </c>
      <c r="K254" s="123">
        <f t="shared" si="121"/>
        <v>0.18357356465768782</v>
      </c>
      <c r="L254" s="123">
        <f t="shared" si="121"/>
        <v>0.26627241779668082</v>
      </c>
      <c r="M254" s="123">
        <f t="shared" si="121"/>
        <v>0.21138251684404455</v>
      </c>
      <c r="N254" s="123">
        <f t="shared" si="121"/>
        <v>0.22586192059886714</v>
      </c>
      <c r="O254" s="123">
        <f t="shared" si="121"/>
        <v>0.25483165126445423</v>
      </c>
      <c r="P254" s="123">
        <f t="shared" si="121"/>
        <v>0.22659210161679022</v>
      </c>
      <c r="Q254" s="123">
        <f t="shared" si="121"/>
        <v>0.37028061582460936</v>
      </c>
      <c r="R254" s="123">
        <f t="shared" si="121"/>
        <v>0.35608120002182936</v>
      </c>
      <c r="S254" s="123">
        <f t="shared" si="121"/>
        <v>0.36728316861248789</v>
      </c>
      <c r="T254" s="123">
        <f t="shared" si="121"/>
        <v>0.3754342850956045</v>
      </c>
      <c r="U254" s="123">
        <f t="shared" si="121"/>
        <v>0.38180741107178456</v>
      </c>
      <c r="V254" s="123">
        <f t="shared" si="121"/>
        <v>0.58423339406228392</v>
      </c>
      <c r="W254" s="123">
        <f t="shared" si="121"/>
        <v>0.57569590707425589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3.1041135476174805E-2</v>
      </c>
      <c r="C255" s="99">
        <f>RES_hhdet_tess!C48</f>
        <v>4.1253184285819484E-2</v>
      </c>
      <c r="D255" s="99">
        <f>RES_hhdet_tess!D48</f>
        <v>5.1264874899067829E-2</v>
      </c>
      <c r="E255" s="99">
        <f>RES_hhdet_tess!E48</f>
        <v>0.13757723082556952</v>
      </c>
      <c r="F255" s="99">
        <f>RES_hhdet_tess!F48</f>
        <v>6.707955242874937E-2</v>
      </c>
      <c r="G255" s="99">
        <f>RES_hhdet_tess!G48</f>
        <v>9.900392836300255E-2</v>
      </c>
      <c r="H255" s="99">
        <f>RES_hhdet_tess!H48</f>
        <v>0.25211231081691821</v>
      </c>
      <c r="I255" s="99">
        <f>RES_hhdet_tess!I48</f>
        <v>0.12619387944621116</v>
      </c>
      <c r="J255" s="99">
        <f>RES_hhdet_tess!J48</f>
        <v>0.15221865300995122</v>
      </c>
      <c r="K255" s="99">
        <f>RES_hhdet_tess!K48</f>
        <v>0.18357356465768782</v>
      </c>
      <c r="L255" s="99">
        <f>RES_hhdet_tess!L48</f>
        <v>0.26627241779668082</v>
      </c>
      <c r="M255" s="99">
        <f>RES_hhdet_tess!M48</f>
        <v>0.21138251684404455</v>
      </c>
      <c r="N255" s="99">
        <f>RES_hhdet_tess!N48</f>
        <v>0.22586192059886714</v>
      </c>
      <c r="O255" s="99">
        <f>RES_hhdet_tess!O48</f>
        <v>0.25483165126445423</v>
      </c>
      <c r="P255" s="99">
        <f>RES_hhdet_tess!P48</f>
        <v>0.22659210161679022</v>
      </c>
      <c r="Q255" s="99">
        <f>RES_hhdet_tess!Q48</f>
        <v>0.37028061582460936</v>
      </c>
      <c r="R255" s="99">
        <f>RES_hhdet_tess!R48</f>
        <v>0.35608120002182936</v>
      </c>
      <c r="S255" s="99">
        <f>RES_hhdet_tess!S48</f>
        <v>0.36728316861248789</v>
      </c>
      <c r="T255" s="99">
        <f>RES_hhdet_tess!T48</f>
        <v>0.3754342850956045</v>
      </c>
      <c r="U255" s="99">
        <f>RES_hhdet_tess!U48</f>
        <v>0.38180741107178456</v>
      </c>
      <c r="V255" s="99">
        <f>RES_hhdet_tess!V48</f>
        <v>0.58423339406228392</v>
      </c>
      <c r="W255" s="99">
        <f>RES_hhdet_tess!W48</f>
        <v>0.57569590707425589</v>
      </c>
      <c r="DA255" s="63" t="s">
        <v>2958</v>
      </c>
    </row>
    <row r="256" spans="1:105" ht="12" customHeight="1" x14ac:dyDescent="0.25">
      <c r="A256" s="121" t="s">
        <v>55</v>
      </c>
      <c r="B256" s="123">
        <v>10.000167657992789</v>
      </c>
      <c r="C256" s="123">
        <v>9.5717922317074748</v>
      </c>
      <c r="D256" s="123">
        <v>9.4509414283173534</v>
      </c>
      <c r="E256" s="123">
        <v>9.6304547408241508</v>
      </c>
      <c r="F256" s="123">
        <v>10.424083326454621</v>
      </c>
      <c r="G256" s="123">
        <v>10.885995342620344</v>
      </c>
      <c r="H256" s="123">
        <v>11.196086848510221</v>
      </c>
      <c r="I256" s="123">
        <v>11.081292788890609</v>
      </c>
      <c r="J256" s="123">
        <v>11.320553323963129</v>
      </c>
      <c r="K256" s="123">
        <v>11.46219521910176</v>
      </c>
      <c r="L256" s="123">
        <v>11.230245389378497</v>
      </c>
      <c r="M256" s="123">
        <v>11.415082039695319</v>
      </c>
      <c r="N256" s="123">
        <v>11.631832869718011</v>
      </c>
      <c r="O256" s="123">
        <v>11.611484981969433</v>
      </c>
      <c r="P256" s="123">
        <v>12.219348620869647</v>
      </c>
      <c r="Q256" s="123">
        <v>12.378954850525966</v>
      </c>
      <c r="R256" s="123">
        <v>12.205882392336845</v>
      </c>
      <c r="S256" s="123">
        <v>12.28008380532993</v>
      </c>
      <c r="T256" s="123">
        <v>12.340665505272575</v>
      </c>
      <c r="U256" s="123">
        <v>12.295806654920622</v>
      </c>
      <c r="V256" s="123">
        <v>11.821815065447822</v>
      </c>
      <c r="W256" s="123">
        <v>11.948505521974623</v>
      </c>
      <c r="DA256" s="130" t="s">
        <v>2959</v>
      </c>
    </row>
    <row r="257" spans="1:105" ht="12" customHeight="1" x14ac:dyDescent="0.25">
      <c r="A257" s="97" t="s">
        <v>138</v>
      </c>
      <c r="B257" s="99">
        <v>9.9261517926717051</v>
      </c>
      <c r="C257" s="99">
        <v>9.6372645300951199</v>
      </c>
      <c r="D257" s="99">
        <v>8.932041089385665</v>
      </c>
      <c r="E257" s="99">
        <v>9.2907824545019473</v>
      </c>
      <c r="F257" s="99">
        <v>10.835738499867114</v>
      </c>
      <c r="G257" s="99">
        <v>11.304247061400492</v>
      </c>
      <c r="H257" s="99">
        <v>11.155228860346025</v>
      </c>
      <c r="I257" s="99">
        <v>10.329452652548433</v>
      </c>
      <c r="J257" s="99">
        <v>12.019055143082177</v>
      </c>
      <c r="K257" s="99">
        <v>11.436465777311179</v>
      </c>
      <c r="L257" s="99">
        <v>11.127737566082029</v>
      </c>
      <c r="M257" s="99">
        <v>11.813970133541536</v>
      </c>
      <c r="N257" s="99">
        <v>11.535327997320028</v>
      </c>
      <c r="O257" s="99">
        <v>11.449481512638137</v>
      </c>
      <c r="P257" s="99">
        <v>12.309700394574859</v>
      </c>
      <c r="Q257" s="99">
        <v>12.810580250868167</v>
      </c>
      <c r="R257" s="99">
        <v>12.142324213675078</v>
      </c>
      <c r="S257" s="99">
        <v>12.247015911283993</v>
      </c>
      <c r="T257" s="99">
        <v>12.229842804107816</v>
      </c>
      <c r="U257" s="99">
        <v>11.981323923280152</v>
      </c>
      <c r="V257" s="99">
        <v>11.924353814682931</v>
      </c>
      <c r="W257" s="99">
        <v>12.080681987521839</v>
      </c>
      <c r="DA257" s="63" t="s">
        <v>2960</v>
      </c>
    </row>
    <row r="258" spans="1:105" ht="12" customHeight="1" x14ac:dyDescent="0.25">
      <c r="A258" s="97" t="s">
        <v>137</v>
      </c>
      <c r="B258" s="99">
        <v>9.9261517926717016</v>
      </c>
      <c r="C258" s="99">
        <v>9.6372782164378687</v>
      </c>
      <c r="D258" s="99">
        <v>8.9321291614799545</v>
      </c>
      <c r="E258" s="99">
        <v>9.2904509133990363</v>
      </c>
      <c r="F258" s="99">
        <v>10.835556753554437</v>
      </c>
      <c r="G258" s="99">
        <v>11.304154415320928</v>
      </c>
      <c r="H258" s="99">
        <v>11.154842199264907</v>
      </c>
      <c r="I258" s="99">
        <v>10.326158416381755</v>
      </c>
      <c r="J258" s="99">
        <v>12.010722809975158</v>
      </c>
      <c r="K258" s="99">
        <v>11.426459656760908</v>
      </c>
      <c r="L258" s="99">
        <v>11.119305732925003</v>
      </c>
      <c r="M258" s="99">
        <v>11.80647855182853</v>
      </c>
      <c r="N258" s="99">
        <v>11.532686432716124</v>
      </c>
      <c r="O258" s="99">
        <v>11.449011145012452</v>
      </c>
      <c r="P258" s="99">
        <v>12.303285700493628</v>
      </c>
      <c r="Q258" s="99">
        <v>12.797570019509127</v>
      </c>
      <c r="R258" s="99">
        <v>12.129817876295846</v>
      </c>
      <c r="S258" s="99">
        <v>12.234655255391932</v>
      </c>
      <c r="T258" s="99">
        <v>12.221028644086092</v>
      </c>
      <c r="U258" s="99">
        <v>11.975881329646336</v>
      </c>
      <c r="V258" s="99">
        <v>11.918306869561805</v>
      </c>
      <c r="W258" s="99">
        <v>12.074943148148767</v>
      </c>
      <c r="DA258" s="63" t="s">
        <v>2961</v>
      </c>
    </row>
    <row r="259" spans="1:105" ht="12" customHeight="1" x14ac:dyDescent="0.25">
      <c r="A259" s="100" t="s">
        <v>216</v>
      </c>
      <c r="B259" s="102">
        <v>4.3020166612736395</v>
      </c>
      <c r="C259" s="102">
        <v>4.0796637284461132</v>
      </c>
      <c r="D259" s="102">
        <v>3.8673699451942332</v>
      </c>
      <c r="E259" s="102">
        <v>4.0915124725044469</v>
      </c>
      <c r="F259" s="102">
        <v>4.4858467346941175</v>
      </c>
      <c r="G259" s="102">
        <v>4.7780000715758479</v>
      </c>
      <c r="H259" s="102">
        <v>4.7834678762271228</v>
      </c>
      <c r="I259" s="102">
        <v>4.6719969395618657</v>
      </c>
      <c r="J259" s="102">
        <v>4.8567078407063651</v>
      </c>
      <c r="K259" s="102">
        <v>4.7381192290804659</v>
      </c>
      <c r="L259" s="102">
        <v>4.6350670624761543</v>
      </c>
      <c r="M259" s="102">
        <v>4.7952484700618276</v>
      </c>
      <c r="N259" s="102">
        <v>4.7825927296685826</v>
      </c>
      <c r="O259" s="102">
        <v>4.0205715791044696</v>
      </c>
      <c r="P259" s="102">
        <v>4.1004088102015785</v>
      </c>
      <c r="Q259" s="102">
        <v>4.6038313414108405</v>
      </c>
      <c r="R259" s="102">
        <v>5.2381896642723227</v>
      </c>
      <c r="S259" s="102">
        <v>5.5542646010552819</v>
      </c>
      <c r="T259" s="102">
        <v>5.2319475510221585</v>
      </c>
      <c r="U259" s="102">
        <v>5.2081972849906446</v>
      </c>
      <c r="V259" s="102">
        <v>4.5298029453707302</v>
      </c>
      <c r="W259" s="102">
        <v>4.9158516283520264</v>
      </c>
      <c r="DA259" s="131" t="s">
        <v>2962</v>
      </c>
    </row>
    <row r="260" spans="1:105" ht="12" customHeight="1" x14ac:dyDescent="0.25">
      <c r="A260" s="103" t="s">
        <v>52</v>
      </c>
      <c r="B260" s="105">
        <v>5.624135131398063</v>
      </c>
      <c r="C260" s="105">
        <v>5.5576144879917555</v>
      </c>
      <c r="D260" s="105">
        <v>5.0647592162857213</v>
      </c>
      <c r="E260" s="105">
        <v>5.1989384408945902</v>
      </c>
      <c r="F260" s="105">
        <v>6.3497100188603204</v>
      </c>
      <c r="G260" s="105">
        <v>6.5261543437450795</v>
      </c>
      <c r="H260" s="105">
        <v>6.3713743230377826</v>
      </c>
      <c r="I260" s="105">
        <v>5.6541614768198896</v>
      </c>
      <c r="J260" s="105">
        <v>7.1540149692687951</v>
      </c>
      <c r="K260" s="105">
        <v>6.6883404276804406</v>
      </c>
      <c r="L260" s="105">
        <v>6.4842386704488479</v>
      </c>
      <c r="M260" s="105">
        <v>7.0112300817667039</v>
      </c>
      <c r="N260" s="105">
        <v>6.7500937030475434</v>
      </c>
      <c r="O260" s="105">
        <v>7.4284395659079836</v>
      </c>
      <c r="P260" s="105">
        <v>8.2028768902920515</v>
      </c>
      <c r="Q260" s="105">
        <v>8.1937386780982866</v>
      </c>
      <c r="R260" s="105">
        <v>6.8916282120235222</v>
      </c>
      <c r="S260" s="105">
        <v>6.6803906543366498</v>
      </c>
      <c r="T260" s="105">
        <v>6.9890810930639331</v>
      </c>
      <c r="U260" s="105">
        <v>6.7676840446556907</v>
      </c>
      <c r="V260" s="105">
        <v>7.3885039241910775</v>
      </c>
      <c r="W260" s="105">
        <v>7.1590915197967417</v>
      </c>
      <c r="DA260" s="132" t="s">
        <v>2963</v>
      </c>
    </row>
    <row r="261" spans="1:105" ht="12" customHeight="1" x14ac:dyDescent="0.25">
      <c r="A261" s="106" t="s">
        <v>122</v>
      </c>
      <c r="B261" s="102">
        <v>10.024154374509395</v>
      </c>
      <c r="C261" s="102">
        <v>9.5497101529294461</v>
      </c>
      <c r="D261" s="102">
        <v>9.6395028568695444</v>
      </c>
      <c r="E261" s="102">
        <v>9.7634332283687169</v>
      </c>
      <c r="F261" s="102">
        <v>10.251300740033299</v>
      </c>
      <c r="G261" s="102">
        <v>10.697939593813549</v>
      </c>
      <c r="H261" s="102">
        <v>11.215887520072469</v>
      </c>
      <c r="I261" s="102">
        <v>11.476182771348407</v>
      </c>
      <c r="J261" s="102">
        <v>10.922203680615112</v>
      </c>
      <c r="K261" s="102">
        <v>11.478842502912812</v>
      </c>
      <c r="L261" s="102">
        <v>11.299481692392458</v>
      </c>
      <c r="M261" s="102">
        <v>11.134714903214647</v>
      </c>
      <c r="N261" s="102">
        <v>11.700783608307924</v>
      </c>
      <c r="O261" s="102">
        <v>11.726571546852481</v>
      </c>
      <c r="P261" s="102">
        <v>12.156367409100703</v>
      </c>
      <c r="Q261" s="102">
        <v>12.081246977428592</v>
      </c>
      <c r="R261" s="102">
        <v>12.24988633530236</v>
      </c>
      <c r="S261" s="102">
        <v>12.303033503062553</v>
      </c>
      <c r="T261" s="102">
        <v>12.409235093351329</v>
      </c>
      <c r="U261" s="102">
        <v>12.486281250923387</v>
      </c>
      <c r="V261" s="102">
        <v>11.75637523492566</v>
      </c>
      <c r="W261" s="102">
        <v>11.859605840641171</v>
      </c>
      <c r="DA261" s="131" t="s">
        <v>2964</v>
      </c>
    </row>
    <row r="262" spans="1:105" ht="12" customHeight="1" x14ac:dyDescent="0.25">
      <c r="A262" s="107" t="s">
        <v>121</v>
      </c>
      <c r="B262" s="105">
        <v>10.024154374509395</v>
      </c>
      <c r="C262" s="105">
        <v>9.5498720088187561</v>
      </c>
      <c r="D262" s="105">
        <v>9.6391526331134916</v>
      </c>
      <c r="E262" s="105">
        <v>9.7610813552795435</v>
      </c>
      <c r="F262" s="105">
        <v>10.250260460505404</v>
      </c>
      <c r="G262" s="105">
        <v>10.697683031087339</v>
      </c>
      <c r="H262" s="105">
        <v>11.21634238959847</v>
      </c>
      <c r="I262" s="105">
        <v>11.474893283631285</v>
      </c>
      <c r="J262" s="105">
        <v>10.917475541879721</v>
      </c>
      <c r="K262" s="105">
        <v>11.467994201420243</v>
      </c>
      <c r="L262" s="105">
        <v>11.28924447188256</v>
      </c>
      <c r="M262" s="105">
        <v>11.127461197611602</v>
      </c>
      <c r="N262" s="105">
        <v>11.699177850865471</v>
      </c>
      <c r="O262" s="105">
        <v>11.727282154139813</v>
      </c>
      <c r="P262" s="105">
        <v>12.153018432645174</v>
      </c>
      <c r="Q262" s="105">
        <v>12.075384348694744</v>
      </c>
      <c r="R262" s="105">
        <v>12.239438529395235</v>
      </c>
      <c r="S262" s="105">
        <v>12.291289917735918</v>
      </c>
      <c r="T262" s="105">
        <v>12.402530303951968</v>
      </c>
      <c r="U262" s="105">
        <v>12.484428220414957</v>
      </c>
      <c r="V262" s="105">
        <v>11.756755308520956</v>
      </c>
      <c r="W262" s="105">
        <v>11.860728899859259</v>
      </c>
      <c r="DA262" s="132" t="s">
        <v>2965</v>
      </c>
    </row>
    <row r="263" spans="1:105" ht="12" customHeight="1" x14ac:dyDescent="0.25">
      <c r="A263" s="108" t="s">
        <v>53</v>
      </c>
      <c r="B263" s="99">
        <v>4.3445329260752903</v>
      </c>
      <c r="C263" s="99">
        <v>4.0426666527619801</v>
      </c>
      <c r="D263" s="99">
        <v>4.173625495259234</v>
      </c>
      <c r="E263" s="99">
        <v>4.2991378634115547</v>
      </c>
      <c r="F263" s="99">
        <v>4.2432589256080373</v>
      </c>
      <c r="G263" s="99">
        <v>4.521457883329858</v>
      </c>
      <c r="H263" s="99">
        <v>4.8099366583753183</v>
      </c>
      <c r="I263" s="99">
        <v>5.1939616835211808</v>
      </c>
      <c r="J263" s="99">
        <v>4.4103934290320579</v>
      </c>
      <c r="K263" s="99">
        <v>4.7552021472314294</v>
      </c>
      <c r="L263" s="99">
        <v>4.70598579537186</v>
      </c>
      <c r="M263" s="99">
        <v>4.5167439916780632</v>
      </c>
      <c r="N263" s="99">
        <v>4.8510483039492316</v>
      </c>
      <c r="O263" s="99">
        <v>4.1188707721891387</v>
      </c>
      <c r="P263" s="99">
        <v>4.0504930802887884</v>
      </c>
      <c r="Q263" s="99">
        <v>4.3390281605621839</v>
      </c>
      <c r="R263" s="99">
        <v>5.2860582284611546</v>
      </c>
      <c r="S263" s="99">
        <v>5.581408641412974</v>
      </c>
      <c r="T263" s="99">
        <v>5.3119449957984104</v>
      </c>
      <c r="U263" s="99">
        <v>5.4324164109138913</v>
      </c>
      <c r="V263" s="99">
        <v>4.4704624774219219</v>
      </c>
      <c r="W263" s="99">
        <v>4.82567214562311</v>
      </c>
      <c r="DA263" s="63" t="s">
        <v>2966</v>
      </c>
    </row>
    <row r="264" spans="1:105" ht="12" customHeight="1" x14ac:dyDescent="0.25">
      <c r="A264" s="108" t="s">
        <v>52</v>
      </c>
      <c r="B264" s="99">
        <v>5.6796214484341041</v>
      </c>
      <c r="C264" s="99">
        <v>5.5072053560567769</v>
      </c>
      <c r="D264" s="99">
        <v>5.4655271378542567</v>
      </c>
      <c r="E264" s="99">
        <v>5.4619434918679888</v>
      </c>
      <c r="F264" s="99">
        <v>6.0070015348973671</v>
      </c>
      <c r="G264" s="99">
        <v>6.1762251477574841</v>
      </c>
      <c r="H264" s="99">
        <v>6.4064057312231508</v>
      </c>
      <c r="I264" s="99">
        <v>6.2809316001101072</v>
      </c>
      <c r="J264" s="99">
        <v>6.507082112847665</v>
      </c>
      <c r="K264" s="99">
        <v>6.7127920541888129</v>
      </c>
      <c r="L264" s="99">
        <v>6.5832586765106997</v>
      </c>
      <c r="M264" s="99">
        <v>6.6107172059335371</v>
      </c>
      <c r="N264" s="99">
        <v>6.8481295469162413</v>
      </c>
      <c r="O264" s="99">
        <v>7.6084113819506749</v>
      </c>
      <c r="P264" s="99">
        <v>8.1025253523563876</v>
      </c>
      <c r="Q264" s="99">
        <v>7.7363561881325591</v>
      </c>
      <c r="R264" s="99">
        <v>6.9533803009340778</v>
      </c>
      <c r="S264" s="99">
        <v>6.7098812763229434</v>
      </c>
      <c r="T264" s="99">
        <v>7.0905853081535559</v>
      </c>
      <c r="U264" s="99">
        <v>7.0520118095010673</v>
      </c>
      <c r="V264" s="99">
        <v>7.2862928310990336</v>
      </c>
      <c r="W264" s="99">
        <v>7.0350567542361508</v>
      </c>
      <c r="DA264" s="63" t="s">
        <v>2967</v>
      </c>
    </row>
    <row r="265" spans="1:105" ht="12" customHeight="1" x14ac:dyDescent="0.25">
      <c r="A265" s="121" t="s">
        <v>54</v>
      </c>
      <c r="B265" s="123">
        <v>1.8521724654839948</v>
      </c>
      <c r="C265" s="123">
        <v>1.8405485102901697</v>
      </c>
      <c r="D265" s="123">
        <v>1.8070401937913703</v>
      </c>
      <c r="E265" s="123">
        <v>1.9630067519367171</v>
      </c>
      <c r="F265" s="123">
        <v>1.9807828907561758</v>
      </c>
      <c r="G265" s="123">
        <v>2.064194978224525</v>
      </c>
      <c r="H265" s="123">
        <v>2.0074291107593161</v>
      </c>
      <c r="I265" s="123">
        <v>1.9703418194232851</v>
      </c>
      <c r="J265" s="123">
        <v>1.7224435652404033</v>
      </c>
      <c r="K265" s="123">
        <v>1.7887959023156428</v>
      </c>
      <c r="L265" s="123">
        <v>1.780139513284184</v>
      </c>
      <c r="M265" s="123">
        <v>1.6829890227922559</v>
      </c>
      <c r="N265" s="123">
        <v>1.7651419050800976</v>
      </c>
      <c r="O265" s="123">
        <v>1.7805557085920634</v>
      </c>
      <c r="P265" s="123">
        <v>1.8133717845656607</v>
      </c>
      <c r="Q265" s="123">
        <v>1.8988428734762763</v>
      </c>
      <c r="R265" s="123">
        <v>1.9056344263284397</v>
      </c>
      <c r="S265" s="123">
        <v>1.9123711673170103</v>
      </c>
      <c r="T265" s="123">
        <v>1.9128456397529647</v>
      </c>
      <c r="U265" s="123">
        <v>1.8932895860027517</v>
      </c>
      <c r="V265" s="123">
        <v>1.9797458437082658</v>
      </c>
      <c r="W265" s="123">
        <v>1.9882138411735568</v>
      </c>
      <c r="DA265" s="130" t="s">
        <v>2968</v>
      </c>
    </row>
    <row r="266" spans="1:105" ht="12" customHeight="1" x14ac:dyDescent="0.25">
      <c r="A266" s="97" t="s">
        <v>50</v>
      </c>
      <c r="B266" s="99">
        <v>1.8569321404145487</v>
      </c>
      <c r="C266" s="99">
        <v>1.7998946940729088</v>
      </c>
      <c r="D266" s="99">
        <v>1.7908313203444535</v>
      </c>
      <c r="E266" s="99">
        <v>1.994971486565785</v>
      </c>
      <c r="F266" s="99">
        <v>1.986512419026879</v>
      </c>
      <c r="G266" s="99">
        <v>1.954685284207375</v>
      </c>
      <c r="H266" s="99">
        <v>2.0351651162345568</v>
      </c>
      <c r="I266" s="99">
        <v>2.0030337968529488</v>
      </c>
      <c r="J266" s="99">
        <v>1.6995335934249762</v>
      </c>
      <c r="K266" s="99">
        <v>1.8247258552249281</v>
      </c>
      <c r="L266" s="99">
        <v>1.7516597825418183</v>
      </c>
      <c r="M266" s="99">
        <v>1.7447411170493867</v>
      </c>
      <c r="N266" s="99">
        <v>1.7611527733401693</v>
      </c>
      <c r="O266" s="99">
        <v>1.7439637387580642</v>
      </c>
      <c r="P266" s="99">
        <v>1.9001517831328494</v>
      </c>
      <c r="Q266" s="99">
        <v>1.8276974556425696</v>
      </c>
      <c r="R266" s="99">
        <v>1.954346561237664</v>
      </c>
      <c r="S266" s="99">
        <v>1.9219347737689216</v>
      </c>
      <c r="T266" s="99">
        <v>1.9054309524087134</v>
      </c>
      <c r="U266" s="99">
        <v>1.9791164068947937</v>
      </c>
      <c r="V266" s="99">
        <v>1.902346250488739</v>
      </c>
      <c r="W266" s="99">
        <v>1.9885689309940002</v>
      </c>
      <c r="DA266" s="63" t="s">
        <v>2969</v>
      </c>
    </row>
    <row r="267" spans="1:105" ht="12" customHeight="1" x14ac:dyDescent="0.25">
      <c r="A267" s="109" t="s">
        <v>120</v>
      </c>
      <c r="B267" s="110">
        <v>1.8519893021105613</v>
      </c>
      <c r="C267" s="110">
        <v>1.8421666604948672</v>
      </c>
      <c r="D267" s="110">
        <v>1.8077314540995426</v>
      </c>
      <c r="E267" s="110">
        <v>1.9615601022483733</v>
      </c>
      <c r="F267" s="110">
        <v>1.9805030424821772</v>
      </c>
      <c r="G267" s="110">
        <v>2.0699352709607153</v>
      </c>
      <c r="H267" s="110">
        <v>2.0058229556232954</v>
      </c>
      <c r="I267" s="110">
        <v>1.9683192952710329</v>
      </c>
      <c r="J267" s="110">
        <v>1.7239361976663707</v>
      </c>
      <c r="K267" s="110">
        <v>1.7862919735110578</v>
      </c>
      <c r="L267" s="110">
        <v>1.7822020697074994</v>
      </c>
      <c r="M267" s="110">
        <v>1.6783077735696372</v>
      </c>
      <c r="N267" s="110">
        <v>1.7654517437349757</v>
      </c>
      <c r="O267" s="110">
        <v>1.7834124456365128</v>
      </c>
      <c r="P267" s="110">
        <v>1.8065264391307017</v>
      </c>
      <c r="Q267" s="110">
        <v>1.9044330296302849</v>
      </c>
      <c r="R267" s="110">
        <v>1.9017837206157886</v>
      </c>
      <c r="S267" s="110">
        <v>1.911612366921541</v>
      </c>
      <c r="T267" s="110">
        <v>1.9134278882771572</v>
      </c>
      <c r="U267" s="110">
        <v>1.886720455108684</v>
      </c>
      <c r="V267" s="110">
        <v>1.9852575941334945</v>
      </c>
      <c r="W267" s="110">
        <v>1.9881896402432466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50.03760144623827</v>
      </c>
      <c r="C269" s="118">
        <f t="shared" si="122"/>
        <v>51.645275842763247</v>
      </c>
      <c r="D269" s="118">
        <f t="shared" si="122"/>
        <v>45.334156197916535</v>
      </c>
      <c r="E269" s="118">
        <f t="shared" si="122"/>
        <v>49.486635496161405</v>
      </c>
      <c r="F269" s="118">
        <f t="shared" si="122"/>
        <v>46.58729538534034</v>
      </c>
      <c r="G269" s="118">
        <f t="shared" si="122"/>
        <v>45.939271384639333</v>
      </c>
      <c r="H269" s="118">
        <f t="shared" si="122"/>
        <v>41.235557775400899</v>
      </c>
      <c r="I269" s="118">
        <f t="shared" si="122"/>
        <v>35.634924902073024</v>
      </c>
      <c r="J269" s="118">
        <f t="shared" si="122"/>
        <v>45.96933602894552</v>
      </c>
      <c r="K269" s="118">
        <f t="shared" si="122"/>
        <v>39.897434979074582</v>
      </c>
      <c r="L269" s="118">
        <f t="shared" si="122"/>
        <v>44.11544744133726</v>
      </c>
      <c r="M269" s="118">
        <f t="shared" si="122"/>
        <v>37.462119009145752</v>
      </c>
      <c r="N269" s="118">
        <f t="shared" si="122"/>
        <v>37.645480253708897</v>
      </c>
      <c r="O269" s="118">
        <f t="shared" si="122"/>
        <v>40.406661677757775</v>
      </c>
      <c r="P269" s="118">
        <f t="shared" si="122"/>
        <v>32.467609899350641</v>
      </c>
      <c r="Q269" s="118">
        <f t="shared" si="122"/>
        <v>38.343964862764587</v>
      </c>
      <c r="R269" s="118">
        <f t="shared" ref="R269:V269" si="123">R270+R273+R275+R284</f>
        <v>35.136037662279691</v>
      </c>
      <c r="S269" s="118">
        <f t="shared" si="123"/>
        <v>35.387138646437961</v>
      </c>
      <c r="T269" s="118">
        <f t="shared" si="123"/>
        <v>34.622707546355223</v>
      </c>
      <c r="U269" s="118">
        <f t="shared" si="123"/>
        <v>32.555947147897243</v>
      </c>
      <c r="V269" s="118">
        <f t="shared" si="123"/>
        <v>35.207043969248097</v>
      </c>
      <c r="W269" s="118">
        <f t="shared" ref="W269" si="124">W270+W273+W275+W284</f>
        <v>34.748462810757125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48.764497263849776</v>
      </c>
      <c r="C270" s="123">
        <f t="shared" si="125"/>
        <v>50.375198710183319</v>
      </c>
      <c r="D270" s="123">
        <f t="shared" si="125"/>
        <v>44.092920437641617</v>
      </c>
      <c r="E270" s="123">
        <f t="shared" si="125"/>
        <v>48.129981541409713</v>
      </c>
      <c r="F270" s="123">
        <f t="shared" si="125"/>
        <v>44.938845561331412</v>
      </c>
      <c r="G270" s="123">
        <f t="shared" si="125"/>
        <v>44.144907830775516</v>
      </c>
      <c r="H270" s="123">
        <f t="shared" si="125"/>
        <v>39.375312033034113</v>
      </c>
      <c r="I270" s="123">
        <f t="shared" si="125"/>
        <v>33.822499303861761</v>
      </c>
      <c r="J270" s="123">
        <f t="shared" si="125"/>
        <v>43.775542012461109</v>
      </c>
      <c r="K270" s="123">
        <f t="shared" si="125"/>
        <v>37.706553678603271</v>
      </c>
      <c r="L270" s="123">
        <f t="shared" si="125"/>
        <v>41.912682374517743</v>
      </c>
      <c r="M270" s="123">
        <f t="shared" si="125"/>
        <v>35.07521544216366</v>
      </c>
      <c r="N270" s="123">
        <f t="shared" si="125"/>
        <v>35.333175609916871</v>
      </c>
      <c r="O270" s="123">
        <f t="shared" si="125"/>
        <v>38.16162640909802</v>
      </c>
      <c r="P270" s="123">
        <f t="shared" si="125"/>
        <v>30.089265008177254</v>
      </c>
      <c r="Q270" s="123">
        <f t="shared" si="125"/>
        <v>35.915006708579611</v>
      </c>
      <c r="R270" s="123">
        <f t="shared" ref="R270:V270" si="126">SUM(R271:R272)</f>
        <v>32.905878043190675</v>
      </c>
      <c r="S270" s="123">
        <f t="shared" si="126"/>
        <v>33.248775646262096</v>
      </c>
      <c r="T270" s="123">
        <f t="shared" si="126"/>
        <v>32.597297200348621</v>
      </c>
      <c r="U270" s="123">
        <f t="shared" si="126"/>
        <v>30.63638811436326</v>
      </c>
      <c r="V270" s="123">
        <f t="shared" si="126"/>
        <v>33.310036210307814</v>
      </c>
      <c r="W270" s="123">
        <f t="shared" ref="W270" si="127">SUM(W271:W272)</f>
        <v>32.819780583167315</v>
      </c>
      <c r="DA270" s="130" t="s">
        <v>3122</v>
      </c>
    </row>
    <row r="271" spans="1:105" ht="12" customHeight="1" x14ac:dyDescent="0.25">
      <c r="A271" s="97" t="s">
        <v>216</v>
      </c>
      <c r="B271" s="99">
        <v>48.764497263849776</v>
      </c>
      <c r="C271" s="99">
        <v>50.375198710183319</v>
      </c>
      <c r="D271" s="99">
        <v>44.092920437641617</v>
      </c>
      <c r="E271" s="99">
        <v>48.129981541409713</v>
      </c>
      <c r="F271" s="99">
        <v>44.938845561331412</v>
      </c>
      <c r="G271" s="99">
        <v>44.144907830775516</v>
      </c>
      <c r="H271" s="99">
        <v>39.375312033034113</v>
      </c>
      <c r="I271" s="99">
        <v>33.822499303861761</v>
      </c>
      <c r="J271" s="99">
        <v>43.775542012461109</v>
      </c>
      <c r="K271" s="99">
        <v>37.706553678603271</v>
      </c>
      <c r="L271" s="99">
        <v>41.912682374517743</v>
      </c>
      <c r="M271" s="99">
        <v>35.07521544216366</v>
      </c>
      <c r="N271" s="99">
        <v>35.333175609916871</v>
      </c>
      <c r="O271" s="99">
        <v>38.16162640909802</v>
      </c>
      <c r="P271" s="99">
        <v>30.089265008177254</v>
      </c>
      <c r="Q271" s="99">
        <v>35.915006708579611</v>
      </c>
      <c r="R271" s="99">
        <v>32.905878043190675</v>
      </c>
      <c r="S271" s="99">
        <v>33.248775646262096</v>
      </c>
      <c r="T271" s="99">
        <v>32.597297200348621</v>
      </c>
      <c r="U271" s="99">
        <v>30.63638811436326</v>
      </c>
      <c r="V271" s="99">
        <v>33.310036210307814</v>
      </c>
      <c r="W271" s="99">
        <v>32.819780583167315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1.2473874953862927</v>
      </c>
      <c r="C275" s="123">
        <v>1.2443677478583814</v>
      </c>
      <c r="D275" s="123">
        <v>1.2139597756936142</v>
      </c>
      <c r="E275" s="123">
        <v>1.3245564157869212</v>
      </c>
      <c r="F275" s="123">
        <v>1.614140746458322</v>
      </c>
      <c r="G275" s="123">
        <v>1.75831216397539</v>
      </c>
      <c r="H275" s="123">
        <v>1.8190506481886186</v>
      </c>
      <c r="I275" s="123">
        <v>1.7692960817323713</v>
      </c>
      <c r="J275" s="123">
        <v>2.1553812716978764</v>
      </c>
      <c r="K275" s="123">
        <v>2.1469639149804376</v>
      </c>
      <c r="L275" s="123">
        <v>2.1590756926655033</v>
      </c>
      <c r="M275" s="123">
        <v>2.3415079873920961</v>
      </c>
      <c r="N275" s="123">
        <v>2.2654467028879957</v>
      </c>
      <c r="O275" s="123">
        <v>2.1984204741274316</v>
      </c>
      <c r="P275" s="123">
        <v>2.327069183697748</v>
      </c>
      <c r="Q275" s="123">
        <v>2.379818505226261</v>
      </c>
      <c r="R275" s="123">
        <v>2.1773275653152306</v>
      </c>
      <c r="S275" s="123">
        <v>2.0862465662087137</v>
      </c>
      <c r="T275" s="123">
        <v>1.9742632620454914</v>
      </c>
      <c r="U275" s="123">
        <v>1.8677235232265719</v>
      </c>
      <c r="V275" s="123">
        <v>1.8504567351933747</v>
      </c>
      <c r="W275" s="123">
        <v>1.882021096856461</v>
      </c>
      <c r="DA275" s="130" t="s">
        <v>3127</v>
      </c>
    </row>
    <row r="276" spans="1:105" ht="12" customHeight="1" x14ac:dyDescent="0.25">
      <c r="A276" s="97" t="s">
        <v>138</v>
      </c>
      <c r="B276" s="99">
        <v>5.0965420859914943</v>
      </c>
      <c r="C276" s="99">
        <v>4.9342808947771131</v>
      </c>
      <c r="D276" s="99">
        <v>4.5549395112024147</v>
      </c>
      <c r="E276" s="99">
        <v>4.7093056778581115</v>
      </c>
      <c r="F276" s="99">
        <v>5.460015243215306</v>
      </c>
      <c r="G276" s="99">
        <v>5.6694344909588246</v>
      </c>
      <c r="H276" s="99">
        <v>5.5714987633316584</v>
      </c>
      <c r="I276" s="99">
        <v>5.1389895790984808</v>
      </c>
      <c r="J276" s="99">
        <v>5.9348601385205102</v>
      </c>
      <c r="K276" s="99">
        <v>5.6107895689562879</v>
      </c>
      <c r="L276" s="99">
        <v>5.3974229018762125</v>
      </c>
      <c r="M276" s="99">
        <v>5.6683765379551865</v>
      </c>
      <c r="N276" s="99">
        <v>5.4475579079233265</v>
      </c>
      <c r="O276" s="99">
        <v>5.2951727460490208</v>
      </c>
      <c r="P276" s="99">
        <v>5.6477758180164948</v>
      </c>
      <c r="Q276" s="99">
        <v>5.8268631012828553</v>
      </c>
      <c r="R276" s="99">
        <v>5.4458976404923929</v>
      </c>
      <c r="S276" s="99">
        <v>5.3750316408113141</v>
      </c>
      <c r="T276" s="99">
        <v>5.2244697323263765</v>
      </c>
      <c r="U276" s="99">
        <v>4.9616243198042813</v>
      </c>
      <c r="V276" s="99">
        <v>4.7581693544716268</v>
      </c>
      <c r="W276" s="99">
        <v>4.6913261143915417</v>
      </c>
      <c r="DA276" s="63" t="s">
        <v>3128</v>
      </c>
    </row>
    <row r="277" spans="1:105" ht="12" customHeight="1" x14ac:dyDescent="0.25">
      <c r="A277" s="97" t="s">
        <v>137</v>
      </c>
      <c r="B277" s="99">
        <v>2.2088528794214941</v>
      </c>
      <c r="C277" s="99">
        <v>2.0479150263498433</v>
      </c>
      <c r="D277" s="99">
        <v>1.9357452565177364</v>
      </c>
      <c r="E277" s="99">
        <v>2.0314340887494891</v>
      </c>
      <c r="F277" s="99">
        <v>2.2206947212830923</v>
      </c>
      <c r="G277" s="99">
        <v>2.361736470605432</v>
      </c>
      <c r="H277" s="99">
        <v>2.354718445060648</v>
      </c>
      <c r="I277" s="99">
        <v>2.2866069010455647</v>
      </c>
      <c r="J277" s="99">
        <v>2.3553396660481938</v>
      </c>
      <c r="K277" s="99">
        <v>2.2760841298170096</v>
      </c>
      <c r="L277" s="99">
        <v>2.2087446171676923</v>
      </c>
      <c r="M277" s="99">
        <v>2.2665152424028672</v>
      </c>
      <c r="N277" s="99">
        <v>2.2581566064326024</v>
      </c>
      <c r="O277" s="99">
        <v>1.8652021546544972</v>
      </c>
      <c r="P277" s="99">
        <v>1.8583043266189831</v>
      </c>
      <c r="Q277" s="99">
        <v>2.0279159113826188</v>
      </c>
      <c r="R277" s="99">
        <v>2.2954111561311232</v>
      </c>
      <c r="S277" s="99">
        <v>2.3818758102074025</v>
      </c>
      <c r="T277" s="99">
        <v>2.1981544210061146</v>
      </c>
      <c r="U277" s="99">
        <v>2.1419583906173316</v>
      </c>
      <c r="V277" s="99">
        <v>1.7886181744457135</v>
      </c>
      <c r="W277" s="99">
        <v>1.8950328750428946</v>
      </c>
      <c r="DA277" s="63" t="s">
        <v>3129</v>
      </c>
    </row>
    <row r="278" spans="1:105" ht="12" customHeight="1" x14ac:dyDescent="0.25">
      <c r="A278" s="100" t="s">
        <v>216</v>
      </c>
      <c r="B278" s="102">
        <v>2.2088528794214941</v>
      </c>
      <c r="C278" s="102">
        <v>2.0479150263498433</v>
      </c>
      <c r="D278" s="102">
        <v>1.9357452565177364</v>
      </c>
      <c r="E278" s="102">
        <v>2.0314340887494891</v>
      </c>
      <c r="F278" s="102">
        <v>2.2206947212830923</v>
      </c>
      <c r="G278" s="102">
        <v>2.361736470605432</v>
      </c>
      <c r="H278" s="102">
        <v>2.354718445060648</v>
      </c>
      <c r="I278" s="102">
        <v>2.2866069010455647</v>
      </c>
      <c r="J278" s="102">
        <v>2.3553396660481938</v>
      </c>
      <c r="K278" s="102">
        <v>2.2760841298170096</v>
      </c>
      <c r="L278" s="102">
        <v>2.2087446171676923</v>
      </c>
      <c r="M278" s="102">
        <v>2.2665152424028672</v>
      </c>
      <c r="N278" s="102">
        <v>2.2581566064326024</v>
      </c>
      <c r="O278" s="102">
        <v>1.8652021546544972</v>
      </c>
      <c r="P278" s="102">
        <v>1.8583043266189831</v>
      </c>
      <c r="Q278" s="102">
        <v>2.0279159113826188</v>
      </c>
      <c r="R278" s="102">
        <v>2.2954111561311232</v>
      </c>
      <c r="S278" s="102">
        <v>2.3818758102074025</v>
      </c>
      <c r="T278" s="102">
        <v>2.1981544210061146</v>
      </c>
      <c r="U278" s="102">
        <v>2.1419583906173316</v>
      </c>
      <c r="V278" s="102">
        <v>1.7886181744457135</v>
      </c>
      <c r="W278" s="102">
        <v>1.8950328750428946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2.5716687002205179E-2</v>
      </c>
      <c r="C284" s="123">
        <v>2.5709384721540971E-2</v>
      </c>
      <c r="D284" s="123">
        <v>2.7275984581300983E-2</v>
      </c>
      <c r="E284" s="123">
        <v>3.2097538964767407E-2</v>
      </c>
      <c r="F284" s="123">
        <v>3.4309077550603848E-2</v>
      </c>
      <c r="G284" s="123">
        <v>3.6051389888430208E-2</v>
      </c>
      <c r="H284" s="123">
        <v>4.1195094178167573E-2</v>
      </c>
      <c r="I284" s="123">
        <v>4.3129516478892363E-2</v>
      </c>
      <c r="J284" s="123">
        <v>3.8412744786532567E-2</v>
      </c>
      <c r="K284" s="123">
        <v>4.3917385490872797E-2</v>
      </c>
      <c r="L284" s="123">
        <v>4.3689374154013236E-2</v>
      </c>
      <c r="M284" s="123">
        <v>4.5395579589989729E-2</v>
      </c>
      <c r="N284" s="123">
        <v>4.6857940904033564E-2</v>
      </c>
      <c r="O284" s="123">
        <v>4.6614794532324325E-2</v>
      </c>
      <c r="P284" s="123">
        <v>5.1275707475638928E-2</v>
      </c>
      <c r="Q284" s="123">
        <v>4.9139648958714706E-2</v>
      </c>
      <c r="R284" s="123">
        <v>5.2832053773787586E-2</v>
      </c>
      <c r="S284" s="123">
        <v>5.2116433967146734E-2</v>
      </c>
      <c r="T284" s="123">
        <v>5.1147083961114018E-2</v>
      </c>
      <c r="U284" s="123">
        <v>5.1835510307414047E-2</v>
      </c>
      <c r="V284" s="123">
        <v>4.6551023746904133E-2</v>
      </c>
      <c r="W284" s="123">
        <v>4.6661130733350271E-2</v>
      </c>
      <c r="DA284" s="130" t="s">
        <v>3136</v>
      </c>
    </row>
    <row r="285" spans="1:105" ht="12" customHeight="1" x14ac:dyDescent="0.25">
      <c r="A285" s="97" t="s">
        <v>50</v>
      </c>
      <c r="B285" s="99">
        <v>0.69398932321096474</v>
      </c>
      <c r="C285" s="99">
        <v>0.67162260000546459</v>
      </c>
      <c r="D285" s="99">
        <v>0.66685123140406188</v>
      </c>
      <c r="E285" s="99">
        <v>0.74131506655409263</v>
      </c>
      <c r="F285" s="99">
        <v>0.73674267472524035</v>
      </c>
      <c r="G285" s="99">
        <v>0.72381712885225002</v>
      </c>
      <c r="H285" s="99">
        <v>0.75257554059585807</v>
      </c>
      <c r="I285" s="99">
        <v>0.74027282510662662</v>
      </c>
      <c r="J285" s="99">
        <v>0.62799855647253167</v>
      </c>
      <c r="K285" s="99">
        <v>0.67410686599716674</v>
      </c>
      <c r="L285" s="99">
        <v>0.64695122829934704</v>
      </c>
      <c r="M285" s="99">
        <v>0.64422550219982999</v>
      </c>
      <c r="N285" s="99">
        <v>0.65014773830286643</v>
      </c>
      <c r="O285" s="99">
        <v>0.64370410615070695</v>
      </c>
      <c r="P285" s="99">
        <v>0.7013094951852803</v>
      </c>
      <c r="Q285" s="99">
        <v>0.67453557011957266</v>
      </c>
      <c r="R285" s="99">
        <v>0.72116724295873513</v>
      </c>
      <c r="S285" s="99">
        <v>0.70897041969899588</v>
      </c>
      <c r="T285" s="99">
        <v>0.70248344701612686</v>
      </c>
      <c r="U285" s="99">
        <v>0.72907533559686399</v>
      </c>
      <c r="V285" s="99">
        <v>0.70025085120479014</v>
      </c>
      <c r="W285" s="99">
        <v>0.73129979219361496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52.306154724439793</v>
      </c>
      <c r="D290" s="117">
        <f t="shared" si="129"/>
        <v>82.692850223500812</v>
      </c>
      <c r="E290" s="117">
        <f t="shared" si="129"/>
        <v>128.49650151903188</v>
      </c>
      <c r="F290" s="117">
        <f t="shared" si="129"/>
        <v>110.00592753175931</v>
      </c>
      <c r="G290" s="117">
        <f t="shared" si="129"/>
        <v>93.37660828628708</v>
      </c>
      <c r="H290" s="117">
        <f t="shared" si="129"/>
        <v>51.192091068439851</v>
      </c>
      <c r="I290" s="117">
        <f t="shared" si="129"/>
        <v>35.488924033186343</v>
      </c>
      <c r="J290" s="117">
        <f t="shared" si="129"/>
        <v>81.22141754069888</v>
      </c>
      <c r="K290" s="117">
        <f t="shared" si="129"/>
        <v>54.499863822422647</v>
      </c>
      <c r="L290" s="117">
        <f t="shared" si="129"/>
        <v>73.830838207743525</v>
      </c>
      <c r="M290" s="117">
        <f t="shared" si="129"/>
        <v>87.268980801525004</v>
      </c>
      <c r="N290" s="117">
        <f t="shared" si="129"/>
        <v>61.197185725918835</v>
      </c>
      <c r="O290" s="117">
        <f t="shared" si="129"/>
        <v>71.031759708257269</v>
      </c>
      <c r="P290" s="117">
        <f t="shared" si="129"/>
        <v>55.577994415582573</v>
      </c>
      <c r="Q290" s="117">
        <f t="shared" si="129"/>
        <v>44.06611390574367</v>
      </c>
      <c r="R290" s="117">
        <f t="shared" ref="R290:V290" si="130">R291+R294+R296+R305</f>
        <v>39.346263890049052</v>
      </c>
      <c r="S290" s="117">
        <f t="shared" si="130"/>
        <v>35.75912903116523</v>
      </c>
      <c r="T290" s="117">
        <f t="shared" si="130"/>
        <v>43.766322398795232</v>
      </c>
      <c r="U290" s="117">
        <f t="shared" si="130"/>
        <v>41.480630928419252</v>
      </c>
      <c r="V290" s="117">
        <f t="shared" si="130"/>
        <v>36.304464061101278</v>
      </c>
      <c r="W290" s="117">
        <f t="shared" ref="W290" si="131">W291+W294+W296+W305</f>
        <v>27.597082528157674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47.543189377368996</v>
      </c>
      <c r="D291" s="122">
        <f t="shared" si="132"/>
        <v>74.049548738647289</v>
      </c>
      <c r="E291" s="122">
        <f t="shared" si="132"/>
        <v>115.73330963805026</v>
      </c>
      <c r="F291" s="122">
        <f t="shared" si="132"/>
        <v>97.690675364227701</v>
      </c>
      <c r="G291" s="122">
        <f t="shared" si="132"/>
        <v>82.230431880554221</v>
      </c>
      <c r="H291" s="122">
        <f t="shared" si="132"/>
        <v>44.162359972998651</v>
      </c>
      <c r="I291" s="122">
        <f t="shared" si="132"/>
        <v>29.859534268908629</v>
      </c>
      <c r="J291" s="122">
        <f t="shared" si="132"/>
        <v>70.510193779314179</v>
      </c>
      <c r="K291" s="122">
        <f t="shared" si="132"/>
        <v>46.476366989427376</v>
      </c>
      <c r="L291" s="122">
        <f t="shared" si="132"/>
        <v>63.820296225749765</v>
      </c>
      <c r="M291" s="122">
        <f t="shared" si="132"/>
        <v>73.389504370750728</v>
      </c>
      <c r="N291" s="122">
        <f t="shared" si="132"/>
        <v>51.058516278009719</v>
      </c>
      <c r="O291" s="122">
        <f t="shared" si="132"/>
        <v>59.89101554287673</v>
      </c>
      <c r="P291" s="122">
        <f t="shared" si="132"/>
        <v>44.4593575056413</v>
      </c>
      <c r="Q291" s="122">
        <f t="shared" si="132"/>
        <v>36.184482032639835</v>
      </c>
      <c r="R291" s="122">
        <f t="shared" ref="R291:V291" si="133">SUM(R292:R293)</f>
        <v>31.507933971160938</v>
      </c>
      <c r="S291" s="122">
        <f t="shared" si="133"/>
        <v>28.529278750954518</v>
      </c>
      <c r="T291" s="122">
        <f t="shared" si="133"/>
        <v>34.48811052500745</v>
      </c>
      <c r="U291" s="122">
        <f t="shared" si="133"/>
        <v>31.954357137021631</v>
      </c>
      <c r="V291" s="122">
        <f t="shared" si="133"/>
        <v>28.367755990909234</v>
      </c>
      <c r="W291" s="122">
        <f t="shared" ref="W291" si="134">SUM(W292:W293)</f>
        <v>20.973793816108412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46.962561726014911</v>
      </c>
      <c r="D292" s="98">
        <v>73.156746286752096</v>
      </c>
      <c r="E292" s="98">
        <v>114.34513060385457</v>
      </c>
      <c r="F292" s="98">
        <v>96.505733192962651</v>
      </c>
      <c r="G292" s="98">
        <v>81.236973702887923</v>
      </c>
      <c r="H292" s="98">
        <v>43.634351199737033</v>
      </c>
      <c r="I292" s="98">
        <v>29.503099987768227</v>
      </c>
      <c r="J292" s="98">
        <v>69.657000538624771</v>
      </c>
      <c r="K292" s="98">
        <v>45.91300133693958</v>
      </c>
      <c r="L292" s="98">
        <v>63.046191779815416</v>
      </c>
      <c r="M292" s="98">
        <v>72.490932716402071</v>
      </c>
      <c r="N292" s="98">
        <v>50.418096069122491</v>
      </c>
      <c r="O292" s="98">
        <v>59.11406990994994</v>
      </c>
      <c r="P292" s="98">
        <v>43.859710185040001</v>
      </c>
      <c r="Q292" s="98">
        <v>35.682107366786539</v>
      </c>
      <c r="R292" s="98">
        <v>31.064767370562002</v>
      </c>
      <c r="S292" s="98">
        <v>28.125595384082121</v>
      </c>
      <c r="T292" s="98">
        <v>33.997101807259419</v>
      </c>
      <c r="U292" s="98">
        <v>31.496640282350043</v>
      </c>
      <c r="V292" s="98">
        <v>27.965514300793235</v>
      </c>
      <c r="W292" s="98">
        <v>20.67282674226001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0.58062765135408378</v>
      </c>
      <c r="D293" s="98">
        <v>0.89280245189518748</v>
      </c>
      <c r="E293" s="98">
        <v>1.3881790341956821</v>
      </c>
      <c r="F293" s="98">
        <v>1.1849421712650501</v>
      </c>
      <c r="G293" s="98">
        <v>0.99345817766629974</v>
      </c>
      <c r="H293" s="98">
        <v>0.52800877326162121</v>
      </c>
      <c r="I293" s="98">
        <v>0.35643428114040254</v>
      </c>
      <c r="J293" s="98">
        <v>0.85319324068941371</v>
      </c>
      <c r="K293" s="98">
        <v>0.56336565248779413</v>
      </c>
      <c r="L293" s="98">
        <v>0.77410444593434635</v>
      </c>
      <c r="M293" s="98">
        <v>0.89857165434865782</v>
      </c>
      <c r="N293" s="98">
        <v>0.64042020888722462</v>
      </c>
      <c r="O293" s="98">
        <v>0.77694563292678787</v>
      </c>
      <c r="P293" s="98">
        <v>0.59964732060129755</v>
      </c>
      <c r="Q293" s="98">
        <v>0.50237466585329693</v>
      </c>
      <c r="R293" s="98">
        <v>0.44316660059893626</v>
      </c>
      <c r="S293" s="98">
        <v>0.40368336687239786</v>
      </c>
      <c r="T293" s="98">
        <v>0.4910087177480309</v>
      </c>
      <c r="U293" s="98">
        <v>0.45771685467158707</v>
      </c>
      <c r="V293" s="98">
        <v>0.40224169011599881</v>
      </c>
      <c r="W293" s="98">
        <v>0.30096707384840077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1.1287325674216604E-2</v>
      </c>
      <c r="D294" s="122">
        <f t="shared" si="135"/>
        <v>6.7961425972810864E-3</v>
      </c>
      <c r="E294" s="122">
        <f t="shared" si="135"/>
        <v>3.307797650802554E-2</v>
      </c>
      <c r="F294" s="122">
        <f t="shared" si="135"/>
        <v>1.2902970971277725E-2</v>
      </c>
      <c r="G294" s="122">
        <f t="shared" si="135"/>
        <v>7.1266947785345425E-2</v>
      </c>
      <c r="H294" s="122">
        <f t="shared" si="135"/>
        <v>0.1146168125194179</v>
      </c>
      <c r="I294" s="122">
        <f t="shared" si="135"/>
        <v>2.5632124508176635E-2</v>
      </c>
      <c r="J294" s="122">
        <f t="shared" si="135"/>
        <v>3.9562183183778715E-2</v>
      </c>
      <c r="K294" s="122">
        <f t="shared" si="135"/>
        <v>8.5402893391232065E-3</v>
      </c>
      <c r="L294" s="122">
        <f t="shared" si="135"/>
        <v>5.5762459841055739E-2</v>
      </c>
      <c r="M294" s="122">
        <f t="shared" si="135"/>
        <v>1.2044951937089489E-2</v>
      </c>
      <c r="N294" s="122">
        <f t="shared" si="135"/>
        <v>5.2755656771486359E-2</v>
      </c>
      <c r="O294" s="122">
        <f t="shared" si="135"/>
        <v>8.8520387568565784E-2</v>
      </c>
      <c r="P294" s="122">
        <f t="shared" si="135"/>
        <v>5.1546922866957966E-2</v>
      </c>
      <c r="Q294" s="122">
        <f t="shared" si="135"/>
        <v>2.3938146282144621E-2</v>
      </c>
      <c r="R294" s="122">
        <f t="shared" si="135"/>
        <v>3.6603996026867543E-2</v>
      </c>
      <c r="S294" s="122">
        <f t="shared" si="135"/>
        <v>3.1696992968087721E-2</v>
      </c>
      <c r="T294" s="122">
        <f t="shared" si="135"/>
        <v>6.3016773462941642E-2</v>
      </c>
      <c r="U294" s="122">
        <f t="shared" si="135"/>
        <v>0.13040291845184446</v>
      </c>
      <c r="V294" s="122">
        <f t="shared" si="135"/>
        <v>0.19295916576396002</v>
      </c>
      <c r="W294" s="122">
        <f t="shared" si="135"/>
        <v>0.10613371998262719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1.1287325674216604E-2</v>
      </c>
      <c r="D295" s="98">
        <v>6.7961425972810864E-3</v>
      </c>
      <c r="E295" s="98">
        <v>3.307797650802554E-2</v>
      </c>
      <c r="F295" s="98">
        <v>1.2902970971277725E-2</v>
      </c>
      <c r="G295" s="98">
        <v>7.1266947785345425E-2</v>
      </c>
      <c r="H295" s="98">
        <v>0.1146168125194179</v>
      </c>
      <c r="I295" s="98">
        <v>2.5632124508176635E-2</v>
      </c>
      <c r="J295" s="98">
        <v>3.9562183183778715E-2</v>
      </c>
      <c r="K295" s="98">
        <v>8.5402893391232065E-3</v>
      </c>
      <c r="L295" s="98">
        <v>5.5762459841055739E-2</v>
      </c>
      <c r="M295" s="98">
        <v>1.2044951937089489E-2</v>
      </c>
      <c r="N295" s="98">
        <v>5.2755656771486359E-2</v>
      </c>
      <c r="O295" s="98">
        <v>8.8520387568565784E-2</v>
      </c>
      <c r="P295" s="98">
        <v>5.1546922866957966E-2</v>
      </c>
      <c r="Q295" s="98">
        <v>2.3938146282144621E-2</v>
      </c>
      <c r="R295" s="98">
        <v>3.6603996026867543E-2</v>
      </c>
      <c r="S295" s="98">
        <v>3.1696992968087721E-2</v>
      </c>
      <c r="T295" s="98">
        <v>6.3016773462941642E-2</v>
      </c>
      <c r="U295" s="98">
        <v>0.13040291845184446</v>
      </c>
      <c r="V295" s="98">
        <v>0.19295916576396002</v>
      </c>
      <c r="W295" s="98">
        <v>0.10613371998262719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4.0604580579190817</v>
      </c>
      <c r="D296" s="122">
        <v>7.4117786684088598</v>
      </c>
      <c r="E296" s="122">
        <v>10.812921127291395</v>
      </c>
      <c r="F296" s="122">
        <v>10.540773332851542</v>
      </c>
      <c r="G296" s="122">
        <v>9.4853982754622166</v>
      </c>
      <c r="H296" s="122">
        <v>5.9648304903019076</v>
      </c>
      <c r="I296" s="122">
        <v>4.852877830049346</v>
      </c>
      <c r="J296" s="122">
        <v>9.4587154535042792</v>
      </c>
      <c r="K296" s="122">
        <v>7.0307538764894426</v>
      </c>
      <c r="L296" s="122">
        <v>8.7337719579007711</v>
      </c>
      <c r="M296" s="122">
        <v>12.245166001030153</v>
      </c>
      <c r="N296" s="122">
        <v>8.8793531518309443</v>
      </c>
      <c r="O296" s="122">
        <v>9.682091552907222</v>
      </c>
      <c r="P296" s="122">
        <v>9.6612245967764832</v>
      </c>
      <c r="Q296" s="122">
        <v>6.7990400749275182</v>
      </c>
      <c r="R296" s="122">
        <v>6.7520092221915045</v>
      </c>
      <c r="S296" s="122">
        <v>6.2265969028199901</v>
      </c>
      <c r="T296" s="122">
        <v>7.9880704517136101</v>
      </c>
      <c r="U296" s="122">
        <v>8.1570034051464155</v>
      </c>
      <c r="V296" s="122">
        <v>6.6365538815212908</v>
      </c>
      <c r="W296" s="122">
        <v>5.5753670161340789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9.186325265896568E-2</v>
      </c>
      <c r="D297" s="98">
        <v>0.38254794139940468</v>
      </c>
      <c r="E297" s="98">
        <v>0.93850556018521314</v>
      </c>
      <c r="F297" s="98">
        <v>1.3001022732880765</v>
      </c>
      <c r="G297" s="98">
        <v>1.1280962861274055</v>
      </c>
      <c r="H297" s="98">
        <v>0.48799389090723777</v>
      </c>
      <c r="I297" s="98">
        <v>1.0275017409162286</v>
      </c>
      <c r="J297" s="98">
        <v>4.2566009920620589</v>
      </c>
      <c r="K297" s="98">
        <v>2.1435993135062072</v>
      </c>
      <c r="L297" s="98">
        <v>2.4715592175112335</v>
      </c>
      <c r="M297" s="98">
        <v>3.7542702938515338</v>
      </c>
      <c r="N297" s="98">
        <v>2.5927001789016306</v>
      </c>
      <c r="O297" s="98">
        <v>3.1783432083492467</v>
      </c>
      <c r="P297" s="98">
        <v>1.5080435848047289</v>
      </c>
      <c r="Q297" s="98">
        <v>0.94441689442167021</v>
      </c>
      <c r="R297" s="98">
        <v>0.89439611129247609</v>
      </c>
      <c r="S297" s="98">
        <v>1.0044052911594352</v>
      </c>
      <c r="T297" s="98">
        <v>1.2355009587828516</v>
      </c>
      <c r="U297" s="98">
        <v>1.4458070647556718</v>
      </c>
      <c r="V297" s="98">
        <v>1.9133576351121335</v>
      </c>
      <c r="W297" s="98">
        <v>1.5225888129966505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2.7141118005578392E-4</v>
      </c>
      <c r="F298" s="98">
        <v>1.5486941422312035E-4</v>
      </c>
      <c r="G298" s="98">
        <v>1.6147846637276384E-4</v>
      </c>
      <c r="H298" s="98">
        <v>1.589166291970625E-4</v>
      </c>
      <c r="I298" s="98">
        <v>8.8945907203943973E-4</v>
      </c>
      <c r="J298" s="98">
        <v>3.8288803401613685E-3</v>
      </c>
      <c r="K298" s="98">
        <v>4.5834151212800663E-3</v>
      </c>
      <c r="L298" s="98">
        <v>2.8970368650739066E-3</v>
      </c>
      <c r="M298" s="98">
        <v>5.0694589248005597E-3</v>
      </c>
      <c r="N298" s="98">
        <v>0</v>
      </c>
      <c r="O298" s="98">
        <v>3.4048798830304799E-3</v>
      </c>
      <c r="P298" s="98">
        <v>5.7303964283488811E-3</v>
      </c>
      <c r="Q298" s="98">
        <v>5.2709551607709668E-3</v>
      </c>
      <c r="R298" s="98">
        <v>2.8675710173636961E-4</v>
      </c>
      <c r="S298" s="98">
        <v>1.8523813174604992E-3</v>
      </c>
      <c r="T298" s="98">
        <v>1.5213468238882435E-3</v>
      </c>
      <c r="U298" s="98">
        <v>1.4664492671928938E-3</v>
      </c>
      <c r="V298" s="98">
        <v>4.2527957729374712E-3</v>
      </c>
      <c r="W298" s="98">
        <v>2.5877352701200841E-3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1.6080034369135696E-4</v>
      </c>
      <c r="F299" s="101">
        <v>8.7519934851660724E-5</v>
      </c>
      <c r="G299" s="101">
        <v>9.247983681549886E-5</v>
      </c>
      <c r="H299" s="101">
        <v>9.1786747913901511E-5</v>
      </c>
      <c r="I299" s="101">
        <v>5.3312948339445589E-4</v>
      </c>
      <c r="J299" s="101">
        <v>2.1048857016788668E-3</v>
      </c>
      <c r="K299" s="101">
        <v>2.5586754999902053E-3</v>
      </c>
      <c r="L299" s="101">
        <v>1.6168358038381276E-3</v>
      </c>
      <c r="M299" s="101">
        <v>2.7489115263506884E-3</v>
      </c>
      <c r="N299" s="101">
        <v>0</v>
      </c>
      <c r="O299" s="101">
        <v>1.5812409283816537E-3</v>
      </c>
      <c r="P299" s="101">
        <v>2.4734847048648303E-3</v>
      </c>
      <c r="Q299" s="101">
        <v>2.367515336156457E-3</v>
      </c>
      <c r="R299" s="101">
        <v>1.4827425432513804E-4</v>
      </c>
      <c r="S299" s="101">
        <v>9.8638152776359426E-4</v>
      </c>
      <c r="T299" s="101">
        <v>7.609045670107712E-4</v>
      </c>
      <c r="U299" s="101">
        <v>7.3623227016920967E-4</v>
      </c>
      <c r="V299" s="101">
        <v>1.8793649057848724E-3</v>
      </c>
      <c r="W299" s="101">
        <v>1.2119955276633785E-3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1.1061083636442696E-4</v>
      </c>
      <c r="F300" s="104">
        <v>6.7349479371459637E-5</v>
      </c>
      <c r="G300" s="104">
        <v>6.8998629557264981E-5</v>
      </c>
      <c r="H300" s="104">
        <v>6.7129881283160977E-5</v>
      </c>
      <c r="I300" s="104">
        <v>3.5632958864498379E-4</v>
      </c>
      <c r="J300" s="104">
        <v>1.7239946384825019E-3</v>
      </c>
      <c r="K300" s="104">
        <v>2.0247396212898614E-3</v>
      </c>
      <c r="L300" s="104">
        <v>1.2802010612357789E-3</v>
      </c>
      <c r="M300" s="104">
        <v>2.3205473984498712E-3</v>
      </c>
      <c r="N300" s="104">
        <v>0</v>
      </c>
      <c r="O300" s="104">
        <v>1.8236389546488262E-3</v>
      </c>
      <c r="P300" s="104">
        <v>3.2569117234840508E-3</v>
      </c>
      <c r="Q300" s="104">
        <v>2.9034398246145093E-3</v>
      </c>
      <c r="R300" s="104">
        <v>1.3848284741123157E-4</v>
      </c>
      <c r="S300" s="104">
        <v>8.6599978969690498E-4</v>
      </c>
      <c r="T300" s="104">
        <v>7.6044225687747226E-4</v>
      </c>
      <c r="U300" s="104">
        <v>7.302169970236841E-4</v>
      </c>
      <c r="V300" s="104">
        <v>2.373430867152599E-3</v>
      </c>
      <c r="W300" s="104">
        <v>1.3757397424567057E-3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3.8526919813019584</v>
      </c>
      <c r="D301" s="101">
        <v>6.9394768040808348</v>
      </c>
      <c r="E301" s="101">
        <v>9.508415259531672</v>
      </c>
      <c r="F301" s="101">
        <v>9.2049305463196855</v>
      </c>
      <c r="G301" s="101">
        <v>8.3028329459104029</v>
      </c>
      <c r="H301" s="101">
        <v>5.3441644623192435</v>
      </c>
      <c r="I301" s="101">
        <v>3.4916619943016993</v>
      </c>
      <c r="J301" s="101">
        <v>4.7732068768936253</v>
      </c>
      <c r="K301" s="101">
        <v>3.7860467354190219</v>
      </c>
      <c r="L301" s="101">
        <v>5.65825622311052</v>
      </c>
      <c r="M301" s="101">
        <v>7.7059461130456102</v>
      </c>
      <c r="N301" s="101">
        <v>6.0288450664538704</v>
      </c>
      <c r="O301" s="101">
        <v>5.710896178380696</v>
      </c>
      <c r="P301" s="101">
        <v>6.8926695294203091</v>
      </c>
      <c r="Q301" s="101">
        <v>4.6464869847311148</v>
      </c>
      <c r="R301" s="101">
        <v>4.8488439516830173</v>
      </c>
      <c r="S301" s="101">
        <v>4.1708051171644636</v>
      </c>
      <c r="T301" s="101">
        <v>5.9150665126111095</v>
      </c>
      <c r="U301" s="101">
        <v>5.9968106737798879</v>
      </c>
      <c r="V301" s="101">
        <v>4.1603143905513305</v>
      </c>
      <c r="W301" s="101">
        <v>3.3943785241975251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0.11590282395815739</v>
      </c>
      <c r="D302" s="104">
        <v>8.9753922928620389E-2</v>
      </c>
      <c r="E302" s="104">
        <v>0.36572889639445322</v>
      </c>
      <c r="F302" s="104">
        <v>3.558564382955659E-2</v>
      </c>
      <c r="G302" s="104">
        <v>5.4307564958036347E-2</v>
      </c>
      <c r="H302" s="104">
        <v>0.1325132204462296</v>
      </c>
      <c r="I302" s="104">
        <v>0.33282463575937926</v>
      </c>
      <c r="J302" s="104">
        <v>0.42507870420843541</v>
      </c>
      <c r="K302" s="104">
        <v>1.0965244124429325</v>
      </c>
      <c r="L302" s="104">
        <v>0.60105948041394353</v>
      </c>
      <c r="M302" s="104">
        <v>0.77988013520821031</v>
      </c>
      <c r="N302" s="104">
        <v>0.25780790647544338</v>
      </c>
      <c r="O302" s="104">
        <v>0.78944728629424954</v>
      </c>
      <c r="P302" s="104">
        <v>1.2547810861230957</v>
      </c>
      <c r="Q302" s="104">
        <v>1.2028652406139628</v>
      </c>
      <c r="R302" s="104">
        <v>1.0084824021142742</v>
      </c>
      <c r="S302" s="104">
        <v>1.04953411317863</v>
      </c>
      <c r="T302" s="104">
        <v>0.83598163349576105</v>
      </c>
      <c r="U302" s="104">
        <v>0.71291921734366315</v>
      </c>
      <c r="V302" s="104">
        <v>0.55862906008488955</v>
      </c>
      <c r="W302" s="104">
        <v>0.65581194366978268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6.0671883030227101E-2</v>
      </c>
      <c r="D303" s="98">
        <v>4.7827953099125818E-2</v>
      </c>
      <c r="E303" s="98">
        <v>0.197474371652029</v>
      </c>
      <c r="F303" s="98">
        <v>1.8238025021526737E-2</v>
      </c>
      <c r="G303" s="98">
        <v>2.8290616268864092E-2</v>
      </c>
      <c r="H303" s="98">
        <v>6.9796000744291736E-2</v>
      </c>
      <c r="I303" s="98">
        <v>0.18310543497489043</v>
      </c>
      <c r="J303" s="98">
        <v>0.21253093485748148</v>
      </c>
      <c r="K303" s="98">
        <v>0.55957199266139834</v>
      </c>
      <c r="L303" s="98">
        <v>0.30761614852154862</v>
      </c>
      <c r="M303" s="98">
        <v>0.38920637375445649</v>
      </c>
      <c r="N303" s="98">
        <v>0.1303975236366863</v>
      </c>
      <c r="O303" s="98">
        <v>0.34379970829724293</v>
      </c>
      <c r="P303" s="98">
        <v>0.51665528036817276</v>
      </c>
      <c r="Q303" s="98">
        <v>0.52407939281275318</v>
      </c>
      <c r="R303" s="98">
        <v>0.51267763599097516</v>
      </c>
      <c r="S303" s="98">
        <v>0.55405550274905924</v>
      </c>
      <c r="T303" s="98">
        <v>0.41711817585515998</v>
      </c>
      <c r="U303" s="98">
        <v>0.35882201464367408</v>
      </c>
      <c r="V303" s="98">
        <v>0.24822845513740369</v>
      </c>
      <c r="W303" s="98">
        <v>0.30839466330635218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5.5230940927930287E-2</v>
      </c>
      <c r="D304" s="98">
        <v>4.1925969829494578E-2</v>
      </c>
      <c r="E304" s="98">
        <v>0.16825452474242422</v>
      </c>
      <c r="F304" s="98">
        <v>1.734761880802985E-2</v>
      </c>
      <c r="G304" s="98">
        <v>2.6016948689172259E-2</v>
      </c>
      <c r="H304" s="98">
        <v>6.2717219701937874E-2</v>
      </c>
      <c r="I304" s="98">
        <v>0.14971920078448886</v>
      </c>
      <c r="J304" s="98">
        <v>0.21254776935095393</v>
      </c>
      <c r="K304" s="98">
        <v>0.53695241978153418</v>
      </c>
      <c r="L304" s="98">
        <v>0.29344333189239491</v>
      </c>
      <c r="M304" s="98">
        <v>0.39067376145375377</v>
      </c>
      <c r="N304" s="98">
        <v>0.12741038283875708</v>
      </c>
      <c r="O304" s="98">
        <v>0.44564757799700661</v>
      </c>
      <c r="P304" s="98">
        <v>0.73812580575492304</v>
      </c>
      <c r="Q304" s="98">
        <v>0.67878584780120965</v>
      </c>
      <c r="R304" s="98">
        <v>0.49580476612329893</v>
      </c>
      <c r="S304" s="98">
        <v>0.49547861042957075</v>
      </c>
      <c r="T304" s="98">
        <v>0.41886345764060101</v>
      </c>
      <c r="U304" s="98">
        <v>0.35409720269998912</v>
      </c>
      <c r="V304" s="98">
        <v>0.31040060494748589</v>
      </c>
      <c r="W304" s="98">
        <v>0.34741728036343056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0.69121996347749093</v>
      </c>
      <c r="D305" s="122">
        <v>1.2247266738473923</v>
      </c>
      <c r="E305" s="122">
        <v>1.9171927771822039</v>
      </c>
      <c r="F305" s="122">
        <v>1.761575863708789</v>
      </c>
      <c r="G305" s="122">
        <v>1.5895111824852999</v>
      </c>
      <c r="H305" s="122">
        <v>0.95028379261987528</v>
      </c>
      <c r="I305" s="122">
        <v>0.75087980972018553</v>
      </c>
      <c r="J305" s="122">
        <v>1.2129461246966446</v>
      </c>
      <c r="K305" s="122">
        <v>0.98420266716670723</v>
      </c>
      <c r="L305" s="122">
        <v>1.2210075642519296</v>
      </c>
      <c r="M305" s="122">
        <v>1.6222654778070362</v>
      </c>
      <c r="N305" s="122">
        <v>1.2065606393066812</v>
      </c>
      <c r="O305" s="122">
        <v>1.3701322249047567</v>
      </c>
      <c r="P305" s="122">
        <v>1.4058653902978302</v>
      </c>
      <c r="Q305" s="122">
        <v>1.058653651894176</v>
      </c>
      <c r="R305" s="122">
        <v>1.0497167006697381</v>
      </c>
      <c r="S305" s="122">
        <v>0.97155638442263115</v>
      </c>
      <c r="T305" s="122">
        <v>1.2271246486112337</v>
      </c>
      <c r="U305" s="122">
        <v>1.2388674677993563</v>
      </c>
      <c r="V305" s="122">
        <v>1.1071950229067942</v>
      </c>
      <c r="W305" s="122">
        <v>0.94178797593255825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3.9209193542439139E-2</v>
      </c>
      <c r="D306" s="98">
        <v>8.061911141261649E-2</v>
      </c>
      <c r="E306" s="98">
        <v>0.12110256702216052</v>
      </c>
      <c r="F306" s="98">
        <v>0.12029683346119005</v>
      </c>
      <c r="G306" s="98">
        <v>0.10684747929316479</v>
      </c>
      <c r="H306" s="98">
        <v>8.179800847899904E-2</v>
      </c>
      <c r="I306" s="98">
        <v>7.6220109416923171E-2</v>
      </c>
      <c r="J306" s="98">
        <v>0.11453652780198077</v>
      </c>
      <c r="K306" s="98">
        <v>0.10125285810051105</v>
      </c>
      <c r="L306" s="98">
        <v>0.10229824614647084</v>
      </c>
      <c r="M306" s="98">
        <v>0.15084628950241419</v>
      </c>
      <c r="N306" s="98">
        <v>0.10589630848828079</v>
      </c>
      <c r="O306" s="98">
        <v>0.1187281833208563</v>
      </c>
      <c r="P306" s="98">
        <v>0.1493389376891443</v>
      </c>
      <c r="Q306" s="98">
        <v>9.6450442807184775E-2</v>
      </c>
      <c r="R306" s="98">
        <v>0.10773166694456562</v>
      </c>
      <c r="S306" s="98">
        <v>9.6136742392430849E-2</v>
      </c>
      <c r="T306" s="98">
        <v>0.10922366165782575</v>
      </c>
      <c r="U306" s="98">
        <v>0.1101961653464814</v>
      </c>
      <c r="V306" s="98">
        <v>6.5894041051388977E-2</v>
      </c>
      <c r="W306" s="98">
        <v>7.1493806066879953E-2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0.6520107699350518</v>
      </c>
      <c r="D307" s="33">
        <v>1.1441075624347758</v>
      </c>
      <c r="E307" s="33">
        <v>1.7960902101600433</v>
      </c>
      <c r="F307" s="33">
        <v>1.641279030247599</v>
      </c>
      <c r="G307" s="33">
        <v>1.482663703192135</v>
      </c>
      <c r="H307" s="33">
        <v>0.86848578414087629</v>
      </c>
      <c r="I307" s="33">
        <v>0.67465970030326239</v>
      </c>
      <c r="J307" s="33">
        <v>1.0984095968946639</v>
      </c>
      <c r="K307" s="33">
        <v>0.88294980906619613</v>
      </c>
      <c r="L307" s="33">
        <v>1.1187093181054588</v>
      </c>
      <c r="M307" s="33">
        <v>1.4714191883046219</v>
      </c>
      <c r="N307" s="33">
        <v>1.1006643308184005</v>
      </c>
      <c r="O307" s="33">
        <v>1.2514040415839005</v>
      </c>
      <c r="P307" s="33">
        <v>1.2565264526086859</v>
      </c>
      <c r="Q307" s="33">
        <v>0.9622032090869912</v>
      </c>
      <c r="R307" s="33">
        <v>0.94198503372517239</v>
      </c>
      <c r="S307" s="33">
        <v>0.87541964203020028</v>
      </c>
      <c r="T307" s="33">
        <v>1.117900986953408</v>
      </c>
      <c r="U307" s="33">
        <v>1.1286713024528749</v>
      </c>
      <c r="V307" s="33">
        <v>1.0413009818554051</v>
      </c>
      <c r="W307" s="33">
        <v>0.87029416986567831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28.101707460259917</v>
      </c>
      <c r="D309" s="117">
        <f t="shared" si="136"/>
        <v>44.992030297662282</v>
      </c>
      <c r="E309" s="117">
        <f t="shared" si="136"/>
        <v>70.606427811550461</v>
      </c>
      <c r="F309" s="117">
        <f t="shared" si="136"/>
        <v>61.147761284367483</v>
      </c>
      <c r="G309" s="117">
        <f t="shared" si="136"/>
        <v>52.692029849680068</v>
      </c>
      <c r="H309" s="117">
        <f t="shared" si="136"/>
        <v>29.524813092021343</v>
      </c>
      <c r="I309" s="117">
        <f t="shared" si="136"/>
        <v>20.602386731314269</v>
      </c>
      <c r="J309" s="117">
        <f t="shared" si="136"/>
        <v>47.081627132508132</v>
      </c>
      <c r="K309" s="117">
        <f t="shared" si="136"/>
        <v>32.249422586420742</v>
      </c>
      <c r="L309" s="117">
        <f t="shared" si="136"/>
        <v>44.196309090904208</v>
      </c>
      <c r="M309" s="117">
        <f t="shared" si="136"/>
        <v>53.296745739091975</v>
      </c>
      <c r="N309" s="117">
        <f t="shared" si="136"/>
        <v>38.624685588721107</v>
      </c>
      <c r="O309" s="117">
        <f t="shared" si="136"/>
        <v>46.738183192140085</v>
      </c>
      <c r="P309" s="117">
        <f t="shared" si="136"/>
        <v>38.407628430963157</v>
      </c>
      <c r="Q309" s="117">
        <f t="shared" si="136"/>
        <v>31.435355257710054</v>
      </c>
      <c r="R309" s="117">
        <f t="shared" ref="R309:V309" si="137">R310+R313+R315+R324</f>
        <v>28.589162526025031</v>
      </c>
      <c r="S309" s="117">
        <f t="shared" si="137"/>
        <v>26.320194577911685</v>
      </c>
      <c r="T309" s="117">
        <f t="shared" si="137"/>
        <v>32.592576298244865</v>
      </c>
      <c r="U309" s="117">
        <f t="shared" si="137"/>
        <v>31.426286645902863</v>
      </c>
      <c r="V309" s="117">
        <f t="shared" si="137"/>
        <v>28.008967917272695</v>
      </c>
      <c r="W309" s="117">
        <f t="shared" ref="W309" si="138">W310+W313+W315+W324</f>
        <v>21.285219939878804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24.827942762189018</v>
      </c>
      <c r="D310" s="122">
        <f t="shared" si="139"/>
        <v>39.118360270238725</v>
      </c>
      <c r="E310" s="122">
        <f t="shared" si="139"/>
        <v>61.869926467268108</v>
      </c>
      <c r="F310" s="122">
        <f t="shared" si="139"/>
        <v>52.847756772784024</v>
      </c>
      <c r="G310" s="122">
        <f t="shared" si="139"/>
        <v>45.017052427216051</v>
      </c>
      <c r="H310" s="122">
        <f t="shared" si="139"/>
        <v>24.468071990038549</v>
      </c>
      <c r="I310" s="122">
        <f t="shared" si="139"/>
        <v>16.74804280438368</v>
      </c>
      <c r="J310" s="122">
        <f t="shared" si="139"/>
        <v>40.065695693993604</v>
      </c>
      <c r="K310" s="122">
        <f t="shared" si="139"/>
        <v>26.773429379850771</v>
      </c>
      <c r="L310" s="122">
        <f t="shared" si="139"/>
        <v>37.303082189890354</v>
      </c>
      <c r="M310" s="122">
        <f t="shared" si="139"/>
        <v>43.891815578046696</v>
      </c>
      <c r="N310" s="122">
        <f t="shared" si="139"/>
        <v>31.558782898635449</v>
      </c>
      <c r="O310" s="122">
        <f t="shared" si="139"/>
        <v>38.64623958510947</v>
      </c>
      <c r="P310" s="122">
        <f t="shared" si="139"/>
        <v>30.073152009011103</v>
      </c>
      <c r="Q310" s="122">
        <f t="shared" si="139"/>
        <v>25.407275167202247</v>
      </c>
      <c r="R310" s="122">
        <f t="shared" ref="R310:V310" si="140">SUM(R311:R312)</f>
        <v>22.519942759219493</v>
      </c>
      <c r="S310" s="122">
        <f t="shared" si="140"/>
        <v>20.647313570570709</v>
      </c>
      <c r="T310" s="122">
        <f t="shared" si="140"/>
        <v>25.187074101821565</v>
      </c>
      <c r="U310" s="122">
        <f t="shared" si="140"/>
        <v>23.500768117386023</v>
      </c>
      <c r="V310" s="122">
        <f t="shared" si="140"/>
        <v>20.987753308067575</v>
      </c>
      <c r="W310" s="122">
        <f t="shared" ref="W310" si="141">SUM(W311:W312)</f>
        <v>15.578426293588235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24.247315110834933</v>
      </c>
      <c r="D311" s="98">
        <v>38.225557818343539</v>
      </c>
      <c r="E311" s="98">
        <v>60.481747433072428</v>
      </c>
      <c r="F311" s="98">
        <v>51.662814601518974</v>
      </c>
      <c r="G311" s="98">
        <v>44.023594249549753</v>
      </c>
      <c r="H311" s="98">
        <v>23.940063216776927</v>
      </c>
      <c r="I311" s="98">
        <v>16.391608523243278</v>
      </c>
      <c r="J311" s="98">
        <v>39.212502453304189</v>
      </c>
      <c r="K311" s="98">
        <v>26.210063727362979</v>
      </c>
      <c r="L311" s="98">
        <v>36.528977743956005</v>
      </c>
      <c r="M311" s="98">
        <v>42.993243923698039</v>
      </c>
      <c r="N311" s="98">
        <v>30.918362689748225</v>
      </c>
      <c r="O311" s="98">
        <v>37.86929395218268</v>
      </c>
      <c r="P311" s="98">
        <v>29.473504688409808</v>
      </c>
      <c r="Q311" s="98">
        <v>24.904900501348951</v>
      </c>
      <c r="R311" s="98">
        <v>22.076776158620557</v>
      </c>
      <c r="S311" s="98">
        <v>20.243630203698313</v>
      </c>
      <c r="T311" s="98">
        <v>24.696065384073535</v>
      </c>
      <c r="U311" s="98">
        <v>23.043051262714435</v>
      </c>
      <c r="V311" s="98">
        <v>20.585511617951575</v>
      </c>
      <c r="W311" s="98">
        <v>15.277459219739834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0.58062765135408378</v>
      </c>
      <c r="D312" s="98">
        <v>0.89280245189518748</v>
      </c>
      <c r="E312" s="98">
        <v>1.3881790341956821</v>
      </c>
      <c r="F312" s="98">
        <v>1.1849421712650501</v>
      </c>
      <c r="G312" s="98">
        <v>0.99345817766629974</v>
      </c>
      <c r="H312" s="98">
        <v>0.52800877326162121</v>
      </c>
      <c r="I312" s="98">
        <v>0.35643428114040254</v>
      </c>
      <c r="J312" s="98">
        <v>0.85319324068941371</v>
      </c>
      <c r="K312" s="98">
        <v>0.56336565248779413</v>
      </c>
      <c r="L312" s="98">
        <v>0.77410444593434635</v>
      </c>
      <c r="M312" s="98">
        <v>0.89857165434865782</v>
      </c>
      <c r="N312" s="98">
        <v>0.64042020888722462</v>
      </c>
      <c r="O312" s="98">
        <v>0.77694563292678787</v>
      </c>
      <c r="P312" s="98">
        <v>0.59964732060129755</v>
      </c>
      <c r="Q312" s="98">
        <v>0.50237466585329693</v>
      </c>
      <c r="R312" s="98">
        <v>0.44316660059893626</v>
      </c>
      <c r="S312" s="98">
        <v>0.40368336687239786</v>
      </c>
      <c r="T312" s="98">
        <v>0.4910087177480309</v>
      </c>
      <c r="U312" s="98">
        <v>0.45771685467158707</v>
      </c>
      <c r="V312" s="98">
        <v>0.40224169011599881</v>
      </c>
      <c r="W312" s="98">
        <v>0.30096707384840077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2.9124098797580648E-2</v>
      </c>
      <c r="D313" s="122">
        <f t="shared" si="142"/>
        <v>1.8165409923820108E-2</v>
      </c>
      <c r="E313" s="122">
        <f t="shared" si="142"/>
        <v>9.1511229273098724E-2</v>
      </c>
      <c r="F313" s="122">
        <f t="shared" si="142"/>
        <v>3.6905869859250436E-2</v>
      </c>
      <c r="G313" s="122">
        <f t="shared" si="142"/>
        <v>0.21058549473609861</v>
      </c>
      <c r="H313" s="122">
        <f t="shared" si="142"/>
        <v>0.34961491829431246</v>
      </c>
      <c r="I313" s="122">
        <f t="shared" si="142"/>
        <v>8.0656148874942241E-2</v>
      </c>
      <c r="J313" s="122">
        <f t="shared" si="142"/>
        <v>0.12837282031986488</v>
      </c>
      <c r="K313" s="122">
        <f t="shared" si="142"/>
        <v>2.8570846949885081E-2</v>
      </c>
      <c r="L313" s="122">
        <f t="shared" si="142"/>
        <v>0.19230204660701403</v>
      </c>
      <c r="M313" s="122">
        <f t="shared" si="142"/>
        <v>4.3022463161447873E-2</v>
      </c>
      <c r="N313" s="122">
        <f t="shared" si="142"/>
        <v>0.19629486671479052</v>
      </c>
      <c r="O313" s="122">
        <f t="shared" si="142"/>
        <v>0.34512060773163822</v>
      </c>
      <c r="P313" s="122">
        <f t="shared" si="142"/>
        <v>0.21091664706297944</v>
      </c>
      <c r="Q313" s="122">
        <f t="shared" si="142"/>
        <v>0.10191849997580125</v>
      </c>
      <c r="R313" s="122">
        <f t="shared" si="142"/>
        <v>0.159652561373132</v>
      </c>
      <c r="S313" s="122">
        <f t="shared" si="142"/>
        <v>0.14087491796746798</v>
      </c>
      <c r="T313" s="122">
        <f t="shared" si="142"/>
        <v>0.28443351417371948</v>
      </c>
      <c r="U313" s="122">
        <f t="shared" si="142"/>
        <v>0.59680266907838941</v>
      </c>
      <c r="V313" s="122">
        <f t="shared" si="142"/>
        <v>0.89549059618648386</v>
      </c>
      <c r="W313" s="122">
        <f t="shared" si="142"/>
        <v>0.49922182662079445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2.9124098797580648E-2</v>
      </c>
      <c r="D314" s="98">
        <v>1.8165409923820108E-2</v>
      </c>
      <c r="E314" s="98">
        <v>9.1511229273098724E-2</v>
      </c>
      <c r="F314" s="98">
        <v>3.6905869859250436E-2</v>
      </c>
      <c r="G314" s="98">
        <v>0.21058549473609861</v>
      </c>
      <c r="H314" s="98">
        <v>0.34961491829431246</v>
      </c>
      <c r="I314" s="98">
        <v>8.0656148874942241E-2</v>
      </c>
      <c r="J314" s="98">
        <v>0.12837282031986488</v>
      </c>
      <c r="K314" s="98">
        <v>2.8570846949885081E-2</v>
      </c>
      <c r="L314" s="98">
        <v>0.19230204660701403</v>
      </c>
      <c r="M314" s="98">
        <v>4.3022463161447873E-2</v>
      </c>
      <c r="N314" s="98">
        <v>0.19629486671479052</v>
      </c>
      <c r="O314" s="98">
        <v>0.34512060773163822</v>
      </c>
      <c r="P314" s="98">
        <v>0.21091664706297944</v>
      </c>
      <c r="Q314" s="98">
        <v>0.10191849997580125</v>
      </c>
      <c r="R314" s="98">
        <v>0.159652561373132</v>
      </c>
      <c r="S314" s="98">
        <v>0.14087491796746798</v>
      </c>
      <c r="T314" s="98">
        <v>0.28443351417371948</v>
      </c>
      <c r="U314" s="98">
        <v>0.59680266907838941</v>
      </c>
      <c r="V314" s="98">
        <v>0.89549059618648386</v>
      </c>
      <c r="W314" s="98">
        <v>0.49922182662079445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2.7196381298267869</v>
      </c>
      <c r="D315" s="122">
        <v>4.9254274605961692</v>
      </c>
      <c r="E315" s="122">
        <v>7.1856829689678348</v>
      </c>
      <c r="F315" s="122">
        <v>6.921296280741938</v>
      </c>
      <c r="G315" s="122">
        <v>6.2511839926168555</v>
      </c>
      <c r="H315" s="122">
        <v>3.9833393379539812</v>
      </c>
      <c r="I315" s="122">
        <v>3.2025701997663449</v>
      </c>
      <c r="J315" s="122">
        <v>5.9617660053687267</v>
      </c>
      <c r="K315" s="122">
        <v>4.6959913483138243</v>
      </c>
      <c r="L315" s="122">
        <v>5.7626851066949962</v>
      </c>
      <c r="M315" s="122">
        <v>8.1139772517338464</v>
      </c>
      <c r="N315" s="122">
        <v>5.9365851529420288</v>
      </c>
      <c r="O315" s="122">
        <v>6.681176741376162</v>
      </c>
      <c r="P315" s="122">
        <v>7.0273099546545215</v>
      </c>
      <c r="Q315" s="122">
        <v>5.0901176671023034</v>
      </c>
      <c r="R315" s="122">
        <v>5.072730750135416</v>
      </c>
      <c r="S315" s="122">
        <v>4.7449488116647558</v>
      </c>
      <c r="T315" s="122">
        <v>6.1081476644989063</v>
      </c>
      <c r="U315" s="122">
        <v>6.290449112458858</v>
      </c>
      <c r="V315" s="122">
        <v>5.1779685827219017</v>
      </c>
      <c r="W315" s="122">
        <v>4.3977763692326084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4.934597429256174E-2</v>
      </c>
      <c r="D316" s="98">
        <v>0.20623160384870551</v>
      </c>
      <c r="E316" s="98">
        <v>0.50806205178611263</v>
      </c>
      <c r="F316" s="98">
        <v>0.7067980031065364</v>
      </c>
      <c r="G316" s="98">
        <v>0.61620950201568869</v>
      </c>
      <c r="H316" s="98">
        <v>0.26795386297786122</v>
      </c>
      <c r="I316" s="98">
        <v>0.56746109846120962</v>
      </c>
      <c r="J316" s="98">
        <v>2.3668049513563187</v>
      </c>
      <c r="K316" s="98">
        <v>1.2016699338103398</v>
      </c>
      <c r="L316" s="98">
        <v>1.3988795319556115</v>
      </c>
      <c r="M316" s="98">
        <v>2.1675649236964647</v>
      </c>
      <c r="N316" s="98">
        <v>1.546065953020618</v>
      </c>
      <c r="O316" s="98">
        <v>1.9839549642959247</v>
      </c>
      <c r="P316" s="98">
        <v>0.9925939323987828</v>
      </c>
      <c r="Q316" s="98">
        <v>0.6507603322086325</v>
      </c>
      <c r="R316" s="98">
        <v>0.63492074543362809</v>
      </c>
      <c r="S316" s="98">
        <v>0.73317315254269244</v>
      </c>
      <c r="T316" s="98">
        <v>0.92432019150733213</v>
      </c>
      <c r="U316" s="98">
        <v>1.1035570323827708</v>
      </c>
      <c r="V316" s="98">
        <v>1.4814412343591614</v>
      </c>
      <c r="W316" s="98">
        <v>1.1867486674488412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1.9766045653675729E-4</v>
      </c>
      <c r="F317" s="98">
        <v>1.1492951707781727E-4</v>
      </c>
      <c r="G317" s="98">
        <v>1.1951466696591458E-4</v>
      </c>
      <c r="H317" s="98">
        <v>1.1752931072679762E-4</v>
      </c>
      <c r="I317" s="98">
        <v>6.5076241559017939E-4</v>
      </c>
      <c r="J317" s="98">
        <v>2.894377746991637E-3</v>
      </c>
      <c r="K317" s="98">
        <v>3.4590950996400667E-3</v>
      </c>
      <c r="L317" s="98">
        <v>2.195315089860859E-3</v>
      </c>
      <c r="M317" s="98">
        <v>3.9076585376294241E-3</v>
      </c>
      <c r="N317" s="98">
        <v>0</v>
      </c>
      <c r="O317" s="98">
        <v>2.8106660262909779E-3</v>
      </c>
      <c r="P317" s="98">
        <v>4.8849587737607413E-3</v>
      </c>
      <c r="Q317" s="98">
        <v>4.5348010124188348E-3</v>
      </c>
      <c r="R317" s="98">
        <v>2.4374090801336062E-4</v>
      </c>
      <c r="S317" s="98">
        <v>1.586016361379337E-3</v>
      </c>
      <c r="T317" s="98">
        <v>1.3297007832254177E-3</v>
      </c>
      <c r="U317" s="98">
        <v>1.2921690852503826E-3</v>
      </c>
      <c r="V317" s="98">
        <v>3.8285528029291596E-3</v>
      </c>
      <c r="W317" s="98">
        <v>2.3204032426289178E-3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8.7049620172330333E-5</v>
      </c>
      <c r="F318" s="101">
        <v>4.7580037706357637E-5</v>
      </c>
      <c r="G318" s="101">
        <v>5.0516037408649605E-5</v>
      </c>
      <c r="H318" s="101">
        <v>5.0399429443636654E-5</v>
      </c>
      <c r="I318" s="101">
        <v>2.944328269451956E-4</v>
      </c>
      <c r="J318" s="101">
        <v>1.1703831085091352E-3</v>
      </c>
      <c r="K318" s="101">
        <v>1.4343554783502054E-3</v>
      </c>
      <c r="L318" s="101">
        <v>9.1511402862507992E-4</v>
      </c>
      <c r="M318" s="101">
        <v>1.5871111391795529E-3</v>
      </c>
      <c r="N318" s="101">
        <v>0</v>
      </c>
      <c r="O318" s="101">
        <v>9.8702707164215176E-4</v>
      </c>
      <c r="P318" s="101">
        <v>1.6280470502766902E-3</v>
      </c>
      <c r="Q318" s="101">
        <v>1.6313611878043255E-3</v>
      </c>
      <c r="R318" s="101">
        <v>1.0525806060212904E-4</v>
      </c>
      <c r="S318" s="101">
        <v>7.2001657168243216E-4</v>
      </c>
      <c r="T318" s="101">
        <v>5.6925852634794538E-4</v>
      </c>
      <c r="U318" s="101">
        <v>5.6195208822669852E-4</v>
      </c>
      <c r="V318" s="101">
        <v>1.4551219357765608E-3</v>
      </c>
      <c r="W318" s="101">
        <v>9.4466350017221212E-4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1.1061083636442696E-4</v>
      </c>
      <c r="F319" s="104">
        <v>6.7349479371459637E-5</v>
      </c>
      <c r="G319" s="104">
        <v>6.8998629557264981E-5</v>
      </c>
      <c r="H319" s="104">
        <v>6.7129881283160977E-5</v>
      </c>
      <c r="I319" s="104">
        <v>3.5632958864498379E-4</v>
      </c>
      <c r="J319" s="104">
        <v>1.7239946384825019E-3</v>
      </c>
      <c r="K319" s="104">
        <v>2.0247396212898614E-3</v>
      </c>
      <c r="L319" s="104">
        <v>1.2802010612357789E-3</v>
      </c>
      <c r="M319" s="104">
        <v>2.3205473984498712E-3</v>
      </c>
      <c r="N319" s="104">
        <v>0</v>
      </c>
      <c r="O319" s="104">
        <v>1.8236389546488262E-3</v>
      </c>
      <c r="P319" s="104">
        <v>3.2569117234840508E-3</v>
      </c>
      <c r="Q319" s="104">
        <v>2.9034398246145093E-3</v>
      </c>
      <c r="R319" s="104">
        <v>1.3848284741123157E-4</v>
      </c>
      <c r="S319" s="104">
        <v>8.6599978969690498E-4</v>
      </c>
      <c r="T319" s="104">
        <v>7.6044225687747226E-4</v>
      </c>
      <c r="U319" s="104">
        <v>7.302169970236841E-4</v>
      </c>
      <c r="V319" s="104">
        <v>2.373430867152599E-3</v>
      </c>
      <c r="W319" s="104">
        <v>1.3757397424567057E-3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2.5745179138476897</v>
      </c>
      <c r="D320" s="101">
        <v>4.6452540735882888</v>
      </c>
      <c r="E320" s="101">
        <v>6.3767342974106294</v>
      </c>
      <c r="F320" s="101">
        <v>6.1847816225121548</v>
      </c>
      <c r="G320" s="101">
        <v>5.5897916785552377</v>
      </c>
      <c r="H320" s="101">
        <v>3.6054625665786242</v>
      </c>
      <c r="I320" s="101">
        <v>2.360930148981784</v>
      </c>
      <c r="J320" s="101">
        <v>3.2354575182545564</v>
      </c>
      <c r="K320" s="101">
        <v>2.5735439834886531</v>
      </c>
      <c r="L320" s="101">
        <v>3.8584014879515438</v>
      </c>
      <c r="M320" s="101">
        <v>5.2849047471192083</v>
      </c>
      <c r="N320" s="101">
        <v>4.1728544027435159</v>
      </c>
      <c r="O320" s="101">
        <v>4.0075088621984163</v>
      </c>
      <c r="P320" s="101">
        <v>4.9227124636812567</v>
      </c>
      <c r="Q320" s="101">
        <v>3.3753315017558609</v>
      </c>
      <c r="R320" s="101">
        <v>3.5648436893169966</v>
      </c>
      <c r="S320" s="101">
        <v>3.102562369187793</v>
      </c>
      <c r="T320" s="101">
        <v>4.449840805140779</v>
      </c>
      <c r="U320" s="101">
        <v>4.5587289939283044</v>
      </c>
      <c r="V320" s="101">
        <v>3.1918537095088264</v>
      </c>
      <c r="W320" s="101">
        <v>2.6229803710311614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9.5774241686535339E-2</v>
      </c>
      <c r="D321" s="104">
        <v>7.3941783159175656E-2</v>
      </c>
      <c r="E321" s="104">
        <v>0.30068895931455597</v>
      </c>
      <c r="F321" s="104">
        <v>2.9601725606169069E-2</v>
      </c>
      <c r="G321" s="104">
        <v>4.5063297378963474E-2</v>
      </c>
      <c r="H321" s="104">
        <v>0.10980537908676877</v>
      </c>
      <c r="I321" s="104">
        <v>0.27352818990776118</v>
      </c>
      <c r="J321" s="104">
        <v>0.35660915801085974</v>
      </c>
      <c r="K321" s="104">
        <v>0.91731833591519152</v>
      </c>
      <c r="L321" s="104">
        <v>0.50320877169797984</v>
      </c>
      <c r="M321" s="104">
        <v>0.65759992238054321</v>
      </c>
      <c r="N321" s="104">
        <v>0.2176647971778955</v>
      </c>
      <c r="O321" s="104">
        <v>0.68690224885552953</v>
      </c>
      <c r="P321" s="104">
        <v>1.1071185998007214</v>
      </c>
      <c r="Q321" s="104">
        <v>1.0594910321253912</v>
      </c>
      <c r="R321" s="104">
        <v>0.8727225744767777</v>
      </c>
      <c r="S321" s="104">
        <v>0.90762727357289152</v>
      </c>
      <c r="T321" s="104">
        <v>0.73265696706756922</v>
      </c>
      <c r="U321" s="104">
        <v>0.62687091706253206</v>
      </c>
      <c r="V321" s="104">
        <v>0.50084508605098477</v>
      </c>
      <c r="W321" s="104">
        <v>0.58572692750997657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4.0543300758605058E-2</v>
      </c>
      <c r="D322" s="98">
        <v>3.2015813329681078E-2</v>
      </c>
      <c r="E322" s="98">
        <v>0.13243443457213178</v>
      </c>
      <c r="F322" s="98">
        <v>1.2254106798139217E-2</v>
      </c>
      <c r="G322" s="98">
        <v>1.9046348689791215E-2</v>
      </c>
      <c r="H322" s="98">
        <v>4.7088159384830894E-2</v>
      </c>
      <c r="I322" s="98">
        <v>0.12380898912327232</v>
      </c>
      <c r="J322" s="98">
        <v>0.14406138865990581</v>
      </c>
      <c r="K322" s="98">
        <v>0.38036591613365728</v>
      </c>
      <c r="L322" s="98">
        <v>0.20976543980558496</v>
      </c>
      <c r="M322" s="98">
        <v>0.26692616092678945</v>
      </c>
      <c r="N322" s="98">
        <v>9.0254414339138431E-2</v>
      </c>
      <c r="O322" s="98">
        <v>0.24125467085852295</v>
      </c>
      <c r="P322" s="98">
        <v>0.36899279404579838</v>
      </c>
      <c r="Q322" s="98">
        <v>0.3807051843241816</v>
      </c>
      <c r="R322" s="98">
        <v>0.37691780835347877</v>
      </c>
      <c r="S322" s="98">
        <v>0.41214866314332077</v>
      </c>
      <c r="T322" s="98">
        <v>0.31379350942696821</v>
      </c>
      <c r="U322" s="98">
        <v>0.27277371436254294</v>
      </c>
      <c r="V322" s="98">
        <v>0.19044448110349885</v>
      </c>
      <c r="W322" s="98">
        <v>0.23830964714654601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5.5230940927930287E-2</v>
      </c>
      <c r="D323" s="98">
        <v>4.1925969829494578E-2</v>
      </c>
      <c r="E323" s="98">
        <v>0.16825452474242422</v>
      </c>
      <c r="F323" s="98">
        <v>1.734761880802985E-2</v>
      </c>
      <c r="G323" s="98">
        <v>2.6016948689172259E-2</v>
      </c>
      <c r="H323" s="98">
        <v>6.2717219701937874E-2</v>
      </c>
      <c r="I323" s="98">
        <v>0.14971920078448886</v>
      </c>
      <c r="J323" s="98">
        <v>0.21254776935095393</v>
      </c>
      <c r="K323" s="98">
        <v>0.53695241978153418</v>
      </c>
      <c r="L323" s="98">
        <v>0.29344333189239491</v>
      </c>
      <c r="M323" s="98">
        <v>0.39067376145375377</v>
      </c>
      <c r="N323" s="98">
        <v>0.12741038283875708</v>
      </c>
      <c r="O323" s="98">
        <v>0.44564757799700661</v>
      </c>
      <c r="P323" s="98">
        <v>0.73812580575492304</v>
      </c>
      <c r="Q323" s="98">
        <v>0.67878584780120965</v>
      </c>
      <c r="R323" s="98">
        <v>0.49580476612329893</v>
      </c>
      <c r="S323" s="98">
        <v>0.49547861042957075</v>
      </c>
      <c r="T323" s="98">
        <v>0.41886345764060101</v>
      </c>
      <c r="U323" s="98">
        <v>0.35409720269998912</v>
      </c>
      <c r="V323" s="98">
        <v>0.31040060494748589</v>
      </c>
      <c r="W323" s="98">
        <v>0.34741728036343056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0.52500246944653151</v>
      </c>
      <c r="D324" s="122">
        <v>0.93007715690356818</v>
      </c>
      <c r="E324" s="122">
        <v>1.4593071460414275</v>
      </c>
      <c r="F324" s="122">
        <v>1.3418023609822634</v>
      </c>
      <c r="G324" s="122">
        <v>1.213207935111061</v>
      </c>
      <c r="H324" s="122">
        <v>0.72378684573450303</v>
      </c>
      <c r="I324" s="122">
        <v>0.57111757828929866</v>
      </c>
      <c r="J324" s="122">
        <v>0.92579261282593273</v>
      </c>
      <c r="K324" s="122">
        <v>0.75143101130625878</v>
      </c>
      <c r="L324" s="122">
        <v>0.93823974771184493</v>
      </c>
      <c r="M324" s="122">
        <v>1.2479304461499821</v>
      </c>
      <c r="N324" s="122">
        <v>0.93302267042883735</v>
      </c>
      <c r="O324" s="122">
        <v>1.0656462579228139</v>
      </c>
      <c r="P324" s="122">
        <v>1.0962498202345539</v>
      </c>
      <c r="Q324" s="122">
        <v>0.83604392342970257</v>
      </c>
      <c r="R324" s="122">
        <v>0.83683645529699069</v>
      </c>
      <c r="S324" s="122">
        <v>0.78705727770874956</v>
      </c>
      <c r="T324" s="122">
        <v>1.0129210177506673</v>
      </c>
      <c r="U324" s="122">
        <v>1.0382667469795921</v>
      </c>
      <c r="V324" s="122">
        <v>0.94775543029673537</v>
      </c>
      <c r="W324" s="122">
        <v>0.80979545043716405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2.4079114638865289E-2</v>
      </c>
      <c r="D325" s="98">
        <v>4.9522581726465779E-2</v>
      </c>
      <c r="E325" s="98">
        <v>7.4409719533816435E-2</v>
      </c>
      <c r="F325" s="98">
        <v>7.3933508757594565E-2</v>
      </c>
      <c r="G325" s="98">
        <v>6.5684169906054898E-2</v>
      </c>
      <c r="H325" s="98">
        <v>5.0297585935306637E-2</v>
      </c>
      <c r="I325" s="98">
        <v>4.6879213070910489E-2</v>
      </c>
      <c r="J325" s="98">
        <v>7.0462523777656369E-2</v>
      </c>
      <c r="K325" s="98">
        <v>6.2304719448287964E-2</v>
      </c>
      <c r="L325" s="98">
        <v>6.2961790197485656E-2</v>
      </c>
      <c r="M325" s="98">
        <v>9.2852745021340485E-2</v>
      </c>
      <c r="N325" s="98">
        <v>6.5183989365586503E-2</v>
      </c>
      <c r="O325" s="98">
        <v>7.3082591352450904E-2</v>
      </c>
      <c r="P325" s="98">
        <v>9.1924901492429795E-2</v>
      </c>
      <c r="Q325" s="98">
        <v>5.9369629857733967E-2</v>
      </c>
      <c r="R325" s="98">
        <v>6.6363158355180113E-2</v>
      </c>
      <c r="S325" s="98">
        <v>5.9292755018819983E-2</v>
      </c>
      <c r="T325" s="98">
        <v>6.745976174592197E-2</v>
      </c>
      <c r="U325" s="98">
        <v>6.8160296517841903E-2</v>
      </c>
      <c r="V325" s="98">
        <v>4.0813447896373679E-2</v>
      </c>
      <c r="W325" s="98">
        <v>4.433769718161136E-2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0.50092335480766625</v>
      </c>
      <c r="D326" s="33">
        <v>0.88055457517710245</v>
      </c>
      <c r="E326" s="33">
        <v>1.3848974265076111</v>
      </c>
      <c r="F326" s="33">
        <v>1.2678688522246688</v>
      </c>
      <c r="G326" s="33">
        <v>1.1475237652050061</v>
      </c>
      <c r="H326" s="33">
        <v>0.67348925979919638</v>
      </c>
      <c r="I326" s="33">
        <v>0.52423836521838818</v>
      </c>
      <c r="J326" s="33">
        <v>0.85533008904827634</v>
      </c>
      <c r="K326" s="33">
        <v>0.68912629185797081</v>
      </c>
      <c r="L326" s="33">
        <v>0.87527795751435922</v>
      </c>
      <c r="M326" s="33">
        <v>1.1550777011286415</v>
      </c>
      <c r="N326" s="33">
        <v>0.86783868106325079</v>
      </c>
      <c r="O326" s="33">
        <v>0.99256366657036299</v>
      </c>
      <c r="P326" s="33">
        <v>1.0043249187421242</v>
      </c>
      <c r="Q326" s="33">
        <v>0.7766742935719686</v>
      </c>
      <c r="R326" s="33">
        <v>0.77047329694181055</v>
      </c>
      <c r="S326" s="33">
        <v>0.72776452268992953</v>
      </c>
      <c r="T326" s="33">
        <v>0.9454612560047454</v>
      </c>
      <c r="U326" s="33">
        <v>0.97010645046175015</v>
      </c>
      <c r="V326" s="33">
        <v>0.90694198240036172</v>
      </c>
      <c r="W326" s="33">
        <v>0.76545775325555265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0.53725431755222364</v>
      </c>
      <c r="D328" s="119">
        <f t="shared" si="143"/>
        <v>0.54408609905280325</v>
      </c>
      <c r="E328" s="119">
        <f t="shared" si="143"/>
        <v>0.54948132421405105</v>
      </c>
      <c r="F328" s="119">
        <f t="shared" si="143"/>
        <v>0.55585878557965696</v>
      </c>
      <c r="G328" s="119">
        <f t="shared" si="143"/>
        <v>0.56429582115608079</v>
      </c>
      <c r="H328" s="119">
        <f t="shared" si="143"/>
        <v>0.57674559635684663</v>
      </c>
      <c r="I328" s="119">
        <f t="shared" si="143"/>
        <v>0.58053004684077203</v>
      </c>
      <c r="J328" s="119">
        <f t="shared" si="143"/>
        <v>0.57967009882481069</v>
      </c>
      <c r="K328" s="119">
        <f t="shared" si="143"/>
        <v>0.59173400307016</v>
      </c>
      <c r="L328" s="119">
        <f t="shared" si="143"/>
        <v>0.59861583809390928</v>
      </c>
      <c r="M328" s="119">
        <f t="shared" si="143"/>
        <v>0.61071809535972754</v>
      </c>
      <c r="N328" s="119">
        <f t="shared" si="143"/>
        <v>0.63115133695375802</v>
      </c>
      <c r="O328" s="119">
        <f t="shared" si="143"/>
        <v>0.65798993836142972</v>
      </c>
      <c r="P328" s="119">
        <f t="shared" si="143"/>
        <v>0.6910581937119108</v>
      </c>
      <c r="Q328" s="119">
        <f t="shared" si="143"/>
        <v>0.71336799348700231</v>
      </c>
      <c r="R328" s="119">
        <f t="shared" ref="R328:V328" si="144">IF(R309=0,"",R309/R290)</f>
        <v>0.7266042490315181</v>
      </c>
      <c r="S328" s="119">
        <f t="shared" si="144"/>
        <v>0.73604126529403979</v>
      </c>
      <c r="T328" s="119">
        <f t="shared" si="144"/>
        <v>0.74469533906148011</v>
      </c>
      <c r="U328" s="119">
        <f t="shared" si="144"/>
        <v>0.75761351605604565</v>
      </c>
      <c r="V328" s="119">
        <f t="shared" si="144"/>
        <v>0.77150203540074125</v>
      </c>
      <c r="W328" s="119">
        <f t="shared" ref="W328" si="145">IF(W309=0,"",W309/W290)</f>
        <v>0.77128515009371756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0.52221870445248997</v>
      </c>
      <c r="D329" s="124">
        <f t="shared" si="146"/>
        <v>0.52827277055129995</v>
      </c>
      <c r="E329" s="124">
        <f t="shared" si="146"/>
        <v>0.53459048791366115</v>
      </c>
      <c r="F329" s="124">
        <f t="shared" si="146"/>
        <v>0.5409703288031088</v>
      </c>
      <c r="G329" s="124">
        <f t="shared" si="146"/>
        <v>0.54745003033191708</v>
      </c>
      <c r="H329" s="124">
        <f t="shared" si="146"/>
        <v>0.55404810804944749</v>
      </c>
      <c r="I329" s="124">
        <f t="shared" si="146"/>
        <v>0.56089430777969806</v>
      </c>
      <c r="J329" s="124">
        <f t="shared" si="146"/>
        <v>0.56822557911828941</v>
      </c>
      <c r="K329" s="124">
        <f t="shared" si="146"/>
        <v>0.57606545248989227</v>
      </c>
      <c r="L329" s="124">
        <f t="shared" si="146"/>
        <v>0.58450186533041459</v>
      </c>
      <c r="M329" s="124">
        <f t="shared" si="146"/>
        <v>0.59806665754701172</v>
      </c>
      <c r="N329" s="124">
        <f t="shared" si="146"/>
        <v>0.61809048125880295</v>
      </c>
      <c r="O329" s="124">
        <f t="shared" si="146"/>
        <v>0.64527607746845006</v>
      </c>
      <c r="P329" s="124">
        <f t="shared" si="146"/>
        <v>0.67641895196517898</v>
      </c>
      <c r="Q329" s="124">
        <f t="shared" si="146"/>
        <v>0.70215942691355593</v>
      </c>
      <c r="R329" s="124">
        <f t="shared" ref="R329:V329" si="147">IF(R310=0,"",R310/R291)</f>
        <v>0.71473879499150561</v>
      </c>
      <c r="S329" s="124">
        <f t="shared" si="147"/>
        <v>0.72372364372793341</v>
      </c>
      <c r="T329" s="124">
        <f t="shared" si="147"/>
        <v>0.73031180074531277</v>
      </c>
      <c r="U329" s="124">
        <f t="shared" si="147"/>
        <v>0.73544800218053952</v>
      </c>
      <c r="V329" s="124">
        <f t="shared" si="147"/>
        <v>0.73984538342734385</v>
      </c>
      <c r="W329" s="124">
        <f t="shared" ref="W329" si="148">IF(W310=0,"",W310/W291)</f>
        <v>0.74275671965572598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0.51631159416508432</v>
      </c>
      <c r="D330" s="111">
        <f t="shared" si="149"/>
        <v>0.52251582743320801</v>
      </c>
      <c r="E330" s="111">
        <f t="shared" si="149"/>
        <v>0.5289402977955372</v>
      </c>
      <c r="F330" s="111">
        <f t="shared" si="149"/>
        <v>0.53533414950819014</v>
      </c>
      <c r="G330" s="111">
        <f t="shared" si="149"/>
        <v>0.54191573421431805</v>
      </c>
      <c r="H330" s="111">
        <f t="shared" si="149"/>
        <v>0.5486517516254763</v>
      </c>
      <c r="I330" s="111">
        <f t="shared" si="149"/>
        <v>0.55558936281404736</v>
      </c>
      <c r="J330" s="111">
        <f t="shared" si="149"/>
        <v>0.56293699341189518</v>
      </c>
      <c r="K330" s="111">
        <f t="shared" si="149"/>
        <v>0.57086365439315145</v>
      </c>
      <c r="L330" s="111">
        <f t="shared" si="149"/>
        <v>0.57940022565567484</v>
      </c>
      <c r="M330" s="111">
        <f t="shared" si="149"/>
        <v>0.59308443570309066</v>
      </c>
      <c r="N330" s="111">
        <f t="shared" si="149"/>
        <v>0.61323939419210893</v>
      </c>
      <c r="O330" s="111">
        <f t="shared" si="149"/>
        <v>0.64061388447572631</v>
      </c>
      <c r="P330" s="111">
        <f t="shared" si="149"/>
        <v>0.67199497133163577</v>
      </c>
      <c r="Q330" s="111">
        <f t="shared" si="149"/>
        <v>0.69796607709697156</v>
      </c>
      <c r="R330" s="111">
        <f t="shared" ref="R330:V330" si="150">IF(R311=0,"",R311/R292)</f>
        <v>0.71066928959336861</v>
      </c>
      <c r="S330" s="111">
        <f t="shared" si="150"/>
        <v>0.71975828163820266</v>
      </c>
      <c r="T330" s="111">
        <f t="shared" si="150"/>
        <v>0.72641678470369409</v>
      </c>
      <c r="U330" s="111">
        <f t="shared" si="150"/>
        <v>0.73160346805710597</v>
      </c>
      <c r="V330" s="111">
        <f t="shared" si="150"/>
        <v>0.73610345214955231</v>
      </c>
      <c r="W330" s="111">
        <f t="shared" ref="W330" si="151">IF(W311=0,"",W311/W292)</f>
        <v>0.73901162188474179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2.5802479381017775</v>
      </c>
      <c r="D332" s="124">
        <f t="shared" si="155"/>
        <v>2.6729000552589186</v>
      </c>
      <c r="E332" s="124">
        <f t="shared" si="155"/>
        <v>2.7665304511869349</v>
      </c>
      <c r="F332" s="124">
        <f t="shared" si="155"/>
        <v>2.8602614034708482</v>
      </c>
      <c r="G332" s="124">
        <f t="shared" si="155"/>
        <v>2.9548830317579724</v>
      </c>
      <c r="H332" s="124">
        <f t="shared" si="155"/>
        <v>3.0502935006597061</v>
      </c>
      <c r="I332" s="124">
        <f t="shared" si="155"/>
        <v>3.1466821585238853</v>
      </c>
      <c r="J332" s="124">
        <f t="shared" si="155"/>
        <v>3.2448366088275002</v>
      </c>
      <c r="K332" s="124">
        <f t="shared" si="155"/>
        <v>3.3454190853934609</v>
      </c>
      <c r="L332" s="124">
        <f t="shared" si="155"/>
        <v>3.4485933216566869</v>
      </c>
      <c r="M332" s="124">
        <f t="shared" si="155"/>
        <v>3.5718252248870086</v>
      </c>
      <c r="N332" s="124">
        <f t="shared" si="155"/>
        <v>3.7208306886416196</v>
      </c>
      <c r="O332" s="124">
        <f t="shared" si="155"/>
        <v>3.8987697321627293</v>
      </c>
      <c r="P332" s="124">
        <f t="shared" si="155"/>
        <v>4.0917407932836838</v>
      </c>
      <c r="Q332" s="124">
        <f t="shared" si="155"/>
        <v>4.2575769558155763</v>
      </c>
      <c r="R332" s="124">
        <f t="shared" ref="R332:V332" si="156">IF(R313=0,"",R313/R294)</f>
        <v>4.361615634969092</v>
      </c>
      <c r="S332" s="124">
        <f t="shared" si="156"/>
        <v>4.4444253153382629</v>
      </c>
      <c r="T332" s="124">
        <f t="shared" si="156"/>
        <v>4.5136159556151618</v>
      </c>
      <c r="U332" s="124">
        <f t="shared" si="156"/>
        <v>4.576605157029352</v>
      </c>
      <c r="V332" s="124">
        <f t="shared" si="156"/>
        <v>4.6408295384211247</v>
      </c>
      <c r="W332" s="124">
        <f t="shared" ref="W332" si="157">IF(W313=0,"",W313/W294)</f>
        <v>4.7037061049260407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2.5802479381017775</v>
      </c>
      <c r="D333" s="111">
        <f t="shared" si="158"/>
        <v>2.6729000552589186</v>
      </c>
      <c r="E333" s="111">
        <f t="shared" si="158"/>
        <v>2.7665304511869349</v>
      </c>
      <c r="F333" s="111">
        <f t="shared" si="158"/>
        <v>2.8602614034708482</v>
      </c>
      <c r="G333" s="111">
        <f t="shared" si="158"/>
        <v>2.9548830317579724</v>
      </c>
      <c r="H333" s="111">
        <f t="shared" si="158"/>
        <v>3.0502935006597061</v>
      </c>
      <c r="I333" s="111">
        <f t="shared" si="158"/>
        <v>3.1466821585238853</v>
      </c>
      <c r="J333" s="111">
        <f t="shared" si="158"/>
        <v>3.2448366088275002</v>
      </c>
      <c r="K333" s="111">
        <f t="shared" si="158"/>
        <v>3.3454190853934609</v>
      </c>
      <c r="L333" s="111">
        <f t="shared" si="158"/>
        <v>3.4485933216566869</v>
      </c>
      <c r="M333" s="111">
        <f t="shared" si="158"/>
        <v>3.5718252248870086</v>
      </c>
      <c r="N333" s="111">
        <f t="shared" si="158"/>
        <v>3.7208306886416196</v>
      </c>
      <c r="O333" s="111">
        <f t="shared" si="158"/>
        <v>3.8987697321627293</v>
      </c>
      <c r="P333" s="111">
        <f t="shared" si="158"/>
        <v>4.0917407932836838</v>
      </c>
      <c r="Q333" s="111">
        <f t="shared" si="158"/>
        <v>4.2575769558155763</v>
      </c>
      <c r="R333" s="111">
        <f t="shared" ref="R333:V333" si="159">IF(R314=0,"",R314/R295)</f>
        <v>4.361615634969092</v>
      </c>
      <c r="S333" s="111">
        <f t="shared" si="159"/>
        <v>4.4444253153382629</v>
      </c>
      <c r="T333" s="111">
        <f t="shared" si="159"/>
        <v>4.5136159556151618</v>
      </c>
      <c r="U333" s="111">
        <f t="shared" si="159"/>
        <v>4.576605157029352</v>
      </c>
      <c r="V333" s="111">
        <f t="shared" si="159"/>
        <v>4.6408295384211247</v>
      </c>
      <c r="W333" s="111">
        <f t="shared" ref="W333" si="160">IF(W314=0,"",W314/W295)</f>
        <v>4.7037061049260407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0.6697860416321002</v>
      </c>
      <c r="D334" s="124">
        <f t="shared" si="161"/>
        <v>0.6645405483557898</v>
      </c>
      <c r="E334" s="124">
        <f t="shared" si="161"/>
        <v>0.66454595241904146</v>
      </c>
      <c r="F334" s="124">
        <f t="shared" si="161"/>
        <v>0.65662129923341739</v>
      </c>
      <c r="G334" s="124">
        <f t="shared" si="161"/>
        <v>0.65903231588999778</v>
      </c>
      <c r="H334" s="124">
        <f t="shared" si="161"/>
        <v>0.66780428118291191</v>
      </c>
      <c r="I334" s="124">
        <f t="shared" si="161"/>
        <v>0.6599321705433866</v>
      </c>
      <c r="J334" s="124">
        <f t="shared" si="161"/>
        <v>0.63029340872708062</v>
      </c>
      <c r="K334" s="124">
        <f t="shared" si="161"/>
        <v>0.66792145348979293</v>
      </c>
      <c r="L334" s="124">
        <f t="shared" si="161"/>
        <v>0.65981630096054189</v>
      </c>
      <c r="M334" s="124">
        <f t="shared" si="161"/>
        <v>0.66262697059813147</v>
      </c>
      <c r="N334" s="124">
        <f t="shared" si="161"/>
        <v>0.66858306584167004</v>
      </c>
      <c r="O334" s="124">
        <f t="shared" si="161"/>
        <v>0.69005510894699384</v>
      </c>
      <c r="P334" s="124">
        <f t="shared" si="161"/>
        <v>0.72737258970247098</v>
      </c>
      <c r="Q334" s="124">
        <f t="shared" si="161"/>
        <v>0.74865239960459673</v>
      </c>
      <c r="R334" s="124">
        <f t="shared" ref="R334:V334" si="162">IF(R315=0,"",R315/R296)</f>
        <v>0.75129203518607701</v>
      </c>
      <c r="S334" s="124">
        <f t="shared" si="162"/>
        <v>0.76204528504419411</v>
      </c>
      <c r="T334" s="124">
        <f t="shared" si="162"/>
        <v>0.76465871219107484</v>
      </c>
      <c r="U334" s="124">
        <f t="shared" si="162"/>
        <v>0.77117156877611315</v>
      </c>
      <c r="V334" s="124">
        <f t="shared" si="162"/>
        <v>0.78021947461910168</v>
      </c>
      <c r="W334" s="124">
        <f t="shared" ref="W334" si="163">IF(W315=0,"",W315/W296)</f>
        <v>0.78878688281977827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0.53716772337415886</v>
      </c>
      <c r="D335" s="111">
        <f t="shared" si="164"/>
        <v>0.5391000225861533</v>
      </c>
      <c r="E335" s="111">
        <f t="shared" si="164"/>
        <v>0.5413522022030931</v>
      </c>
      <c r="F335" s="111">
        <f t="shared" si="164"/>
        <v>0.54364800187525264</v>
      </c>
      <c r="G335" s="111">
        <f t="shared" si="164"/>
        <v>0.54623839258530715</v>
      </c>
      <c r="H335" s="111">
        <f t="shared" si="164"/>
        <v>0.54909265868001667</v>
      </c>
      <c r="I335" s="111">
        <f t="shared" si="164"/>
        <v>0.55227263941684579</v>
      </c>
      <c r="J335" s="111">
        <f t="shared" si="164"/>
        <v>0.556031668406333</v>
      </c>
      <c r="K335" s="111">
        <f t="shared" si="164"/>
        <v>0.56058514585210051</v>
      </c>
      <c r="L335" s="111">
        <f t="shared" si="164"/>
        <v>0.56599070013957842</v>
      </c>
      <c r="M335" s="111">
        <f t="shared" si="164"/>
        <v>0.57735984733074286</v>
      </c>
      <c r="N335" s="111">
        <f t="shared" si="164"/>
        <v>0.59631497911015385</v>
      </c>
      <c r="O335" s="111">
        <f t="shared" si="164"/>
        <v>0.62421042481637534</v>
      </c>
      <c r="P335" s="111">
        <f t="shared" si="164"/>
        <v>0.65819976451629558</v>
      </c>
      <c r="Q335" s="111">
        <f t="shared" si="164"/>
        <v>0.68906045206564914</v>
      </c>
      <c r="R335" s="111">
        <f t="shared" ref="R335:V335" si="165">IF(R316=0,"",R316/R297)</f>
        <v>0.70988764085312861</v>
      </c>
      <c r="S335" s="111">
        <f t="shared" si="165"/>
        <v>0.72995747732108618</v>
      </c>
      <c r="T335" s="111">
        <f t="shared" si="165"/>
        <v>0.74813393299016306</v>
      </c>
      <c r="U335" s="111">
        <f t="shared" si="165"/>
        <v>0.76328097938106421</v>
      </c>
      <c r="V335" s="111">
        <f t="shared" si="165"/>
        <v>0.77426258801446735</v>
      </c>
      <c r="W335" s="111">
        <f t="shared" ref="W335" si="166">IF(W316=0,"",W316/W297)</f>
        <v>0.7794282063015866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0.72826939736281893</v>
      </c>
      <c r="F336" s="111">
        <f t="shared" si="167"/>
        <v>0.7421059713717153</v>
      </c>
      <c r="G336" s="111">
        <f t="shared" si="167"/>
        <v>0.74012758264635592</v>
      </c>
      <c r="H336" s="111">
        <f t="shared" si="167"/>
        <v>0.73956584229493649</v>
      </c>
      <c r="I336" s="111">
        <f t="shared" si="167"/>
        <v>0.73163840366262944</v>
      </c>
      <c r="J336" s="111">
        <f t="shared" si="167"/>
        <v>0.75593319452486551</v>
      </c>
      <c r="K336" s="111">
        <f t="shared" si="167"/>
        <v>0.75469819078355771</v>
      </c>
      <c r="L336" s="111">
        <f t="shared" si="167"/>
        <v>0.7577794802431187</v>
      </c>
      <c r="M336" s="111">
        <f t="shared" si="167"/>
        <v>0.77082359194441197</v>
      </c>
      <c r="N336" s="111" t="str">
        <f t="shared" si="167"/>
        <v/>
      </c>
      <c r="O336" s="111">
        <f t="shared" si="167"/>
        <v>0.82548169769483093</v>
      </c>
      <c r="P336" s="111">
        <f t="shared" si="167"/>
        <v>0.85246436871179276</v>
      </c>
      <c r="Q336" s="111">
        <f t="shared" si="167"/>
        <v>0.86033761891374982</v>
      </c>
      <c r="R336" s="111">
        <f t="shared" ref="R336:V336" si="168">IF(R317=0,"",R317/R298)</f>
        <v>0.84999083383624108</v>
      </c>
      <c r="S336" s="111">
        <f t="shared" si="168"/>
        <v>0.85620403662549771</v>
      </c>
      <c r="T336" s="111">
        <f t="shared" si="168"/>
        <v>0.87402869769496827</v>
      </c>
      <c r="U336" s="111">
        <f t="shared" si="168"/>
        <v>0.88115498719152985</v>
      </c>
      <c r="V336" s="111">
        <f t="shared" si="168"/>
        <v>0.90024374725257961</v>
      </c>
      <c r="W336" s="111">
        <f t="shared" ref="W336" si="169">IF(W317=0,"",W317/W298)</f>
        <v>0.89669266768591793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0.5413522022030931</v>
      </c>
      <c r="F337" s="112">
        <f t="shared" si="170"/>
        <v>0.54364800187525264</v>
      </c>
      <c r="G337" s="112">
        <f t="shared" si="170"/>
        <v>0.54623839258530715</v>
      </c>
      <c r="H337" s="112">
        <f t="shared" si="170"/>
        <v>0.54909265868001667</v>
      </c>
      <c r="I337" s="112">
        <f t="shared" si="170"/>
        <v>0.55227263941684579</v>
      </c>
      <c r="J337" s="112">
        <f t="shared" si="170"/>
        <v>0.556031668406333</v>
      </c>
      <c r="K337" s="112">
        <f t="shared" si="170"/>
        <v>0.56058514585210051</v>
      </c>
      <c r="L337" s="112">
        <f t="shared" si="170"/>
        <v>0.56599070013957842</v>
      </c>
      <c r="M337" s="112">
        <f t="shared" si="170"/>
        <v>0.57735984733074286</v>
      </c>
      <c r="N337" s="112" t="str">
        <f t="shared" si="170"/>
        <v/>
      </c>
      <c r="O337" s="112">
        <f t="shared" si="170"/>
        <v>0.62421042481637534</v>
      </c>
      <c r="P337" s="112">
        <f t="shared" si="170"/>
        <v>0.65819976451629558</v>
      </c>
      <c r="Q337" s="112">
        <f t="shared" si="170"/>
        <v>0.68906045206564914</v>
      </c>
      <c r="R337" s="112">
        <f t="shared" ref="R337:V337" si="171">IF(R318=0,"",R318/R299)</f>
        <v>0.70988764085312861</v>
      </c>
      <c r="S337" s="112">
        <f t="shared" si="171"/>
        <v>0.72995747732108618</v>
      </c>
      <c r="T337" s="112">
        <f t="shared" si="171"/>
        <v>0.74813393299016306</v>
      </c>
      <c r="U337" s="112">
        <f t="shared" si="171"/>
        <v>0.7632809793810641</v>
      </c>
      <c r="V337" s="112">
        <f t="shared" si="171"/>
        <v>0.77426258801446735</v>
      </c>
      <c r="W337" s="112">
        <f t="shared" ref="W337" si="172">IF(W318=0,"",W318/W299)</f>
        <v>0.7794282063015866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0.66823870850367606</v>
      </c>
      <c r="D339" s="112">
        <f t="shared" si="176"/>
        <v>0.66939543206724128</v>
      </c>
      <c r="E339" s="112">
        <f t="shared" si="176"/>
        <v>0.67064112403150444</v>
      </c>
      <c r="F339" s="112">
        <f t="shared" si="176"/>
        <v>0.67189878200492814</v>
      </c>
      <c r="G339" s="112">
        <f t="shared" si="176"/>
        <v>0.67323908778732133</v>
      </c>
      <c r="H339" s="112">
        <f t="shared" si="176"/>
        <v>0.67465411889924076</v>
      </c>
      <c r="I339" s="112">
        <f t="shared" si="176"/>
        <v>0.67616228398818667</v>
      </c>
      <c r="J339" s="112">
        <f t="shared" si="176"/>
        <v>0.67783726993206983</v>
      </c>
      <c r="K339" s="112">
        <f t="shared" si="176"/>
        <v>0.67974437806400334</v>
      </c>
      <c r="L339" s="112">
        <f t="shared" si="176"/>
        <v>0.68190646301811697</v>
      </c>
      <c r="M339" s="112">
        <f t="shared" si="176"/>
        <v>0.68582165896180436</v>
      </c>
      <c r="N339" s="112">
        <f t="shared" si="176"/>
        <v>0.69214822353992966</v>
      </c>
      <c r="O339" s="112">
        <f t="shared" si="176"/>
        <v>0.70173029539029919</v>
      </c>
      <c r="P339" s="112">
        <f t="shared" si="176"/>
        <v>0.71419534081380354</v>
      </c>
      <c r="Q339" s="112">
        <f t="shared" si="176"/>
        <v>0.72642654823904262</v>
      </c>
      <c r="R339" s="112">
        <f t="shared" ref="R339:V339" si="177">IF(R320=0,"",R320/R301)</f>
        <v>0.73519455871118544</v>
      </c>
      <c r="S339" s="112">
        <f t="shared" si="177"/>
        <v>0.74387612991543484</v>
      </c>
      <c r="T339" s="112">
        <f t="shared" si="177"/>
        <v>0.75228922543027654</v>
      </c>
      <c r="U339" s="112">
        <f t="shared" si="177"/>
        <v>0.76019224916681638</v>
      </c>
      <c r="V339" s="112">
        <f t="shared" si="177"/>
        <v>0.76721454435222081</v>
      </c>
      <c r="W339" s="112">
        <f t="shared" ref="W339" si="178">IF(W320=0,"",W320/W301)</f>
        <v>0.77274244823690308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0.826332253311716</v>
      </c>
      <c r="D340" s="113">
        <f t="shared" si="179"/>
        <v>0.82382787009744596</v>
      </c>
      <c r="E340" s="113">
        <f t="shared" si="179"/>
        <v>0.82216352680607141</v>
      </c>
      <c r="F340" s="113">
        <f t="shared" si="179"/>
        <v>0.83184459856765547</v>
      </c>
      <c r="G340" s="113">
        <f t="shared" si="179"/>
        <v>0.82977937629470311</v>
      </c>
      <c r="H340" s="113">
        <f t="shared" si="179"/>
        <v>0.82863716327326697</v>
      </c>
      <c r="I340" s="113">
        <f t="shared" si="179"/>
        <v>0.82183877189161147</v>
      </c>
      <c r="J340" s="113">
        <f t="shared" si="179"/>
        <v>0.83892501430981603</v>
      </c>
      <c r="K340" s="113">
        <f t="shared" si="179"/>
        <v>0.83656900430653425</v>
      </c>
      <c r="L340" s="113">
        <f t="shared" si="179"/>
        <v>0.8372029526119863</v>
      </c>
      <c r="M340" s="113">
        <f t="shared" si="179"/>
        <v>0.8432064014619105</v>
      </c>
      <c r="N340" s="113">
        <f t="shared" si="179"/>
        <v>0.84429061991792875</v>
      </c>
      <c r="O340" s="113">
        <f t="shared" si="179"/>
        <v>0.87010527590755626</v>
      </c>
      <c r="P340" s="113">
        <f t="shared" si="179"/>
        <v>0.88232012105106883</v>
      </c>
      <c r="Q340" s="113">
        <f t="shared" si="179"/>
        <v>0.88080609228063567</v>
      </c>
      <c r="R340" s="113">
        <f t="shared" ref="R340:V340" si="180">IF(R321=0,"",R321/R302)</f>
        <v>0.86538205589618888</v>
      </c>
      <c r="S340" s="113">
        <f t="shared" si="180"/>
        <v>0.86479063631771058</v>
      </c>
      <c r="T340" s="113">
        <f t="shared" si="180"/>
        <v>0.87640318604114908</v>
      </c>
      <c r="U340" s="113">
        <f t="shared" si="180"/>
        <v>0.87930147176878326</v>
      </c>
      <c r="V340" s="113">
        <f t="shared" si="180"/>
        <v>0.89656110259440513</v>
      </c>
      <c r="W340" s="113">
        <f t="shared" ref="W340" si="181">IF(W321=0,"",W321/W302)</f>
        <v>0.89313244926948809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0.66823870850367606</v>
      </c>
      <c r="D341" s="111">
        <f t="shared" si="182"/>
        <v>0.66939543206724128</v>
      </c>
      <c r="E341" s="111">
        <f t="shared" si="182"/>
        <v>0.67064112403150444</v>
      </c>
      <c r="F341" s="111">
        <f t="shared" si="182"/>
        <v>0.67189878200492814</v>
      </c>
      <c r="G341" s="111">
        <f t="shared" si="182"/>
        <v>0.67323908778732133</v>
      </c>
      <c r="H341" s="111">
        <f t="shared" si="182"/>
        <v>0.67465411889924076</v>
      </c>
      <c r="I341" s="111">
        <f t="shared" si="182"/>
        <v>0.67616228398818667</v>
      </c>
      <c r="J341" s="111">
        <f t="shared" si="182"/>
        <v>0.67783726993206972</v>
      </c>
      <c r="K341" s="111">
        <f t="shared" si="182"/>
        <v>0.67974437806400334</v>
      </c>
      <c r="L341" s="111">
        <f t="shared" si="182"/>
        <v>0.68190646301811697</v>
      </c>
      <c r="M341" s="111">
        <f t="shared" si="182"/>
        <v>0.68582165896180447</v>
      </c>
      <c r="N341" s="111">
        <f t="shared" si="182"/>
        <v>0.69214822353992977</v>
      </c>
      <c r="O341" s="111">
        <f t="shared" si="182"/>
        <v>0.70173029539029907</v>
      </c>
      <c r="P341" s="111">
        <f t="shared" si="182"/>
        <v>0.71419534081380354</v>
      </c>
      <c r="Q341" s="111">
        <f t="shared" si="182"/>
        <v>0.72642654823904262</v>
      </c>
      <c r="R341" s="111">
        <f t="shared" ref="R341:V341" si="183">IF(R322=0,"",R322/R303)</f>
        <v>0.73519455871118544</v>
      </c>
      <c r="S341" s="111">
        <f t="shared" si="183"/>
        <v>0.74387612991543484</v>
      </c>
      <c r="T341" s="111">
        <f t="shared" si="183"/>
        <v>0.75228922543027665</v>
      </c>
      <c r="U341" s="111">
        <f t="shared" si="183"/>
        <v>0.76019224916681638</v>
      </c>
      <c r="V341" s="111">
        <f t="shared" si="183"/>
        <v>0.76721454435222081</v>
      </c>
      <c r="W341" s="111">
        <f t="shared" ref="W341" si="184">IF(W322=0,"",W322/W303)</f>
        <v>0.77274244823690308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0.75953024679043113</v>
      </c>
      <c r="D343" s="124">
        <f t="shared" si="188"/>
        <v>0.75941610219184374</v>
      </c>
      <c r="E343" s="124">
        <f t="shared" si="188"/>
        <v>0.76116870635526057</v>
      </c>
      <c r="F343" s="124">
        <f t="shared" si="188"/>
        <v>0.76170569126512533</v>
      </c>
      <c r="G343" s="124">
        <f t="shared" si="188"/>
        <v>0.76325850895502012</v>
      </c>
      <c r="H343" s="124">
        <f t="shared" si="188"/>
        <v>0.76165336224357383</v>
      </c>
      <c r="I343" s="124">
        <f t="shared" si="188"/>
        <v>0.76059786252892447</v>
      </c>
      <c r="J343" s="124">
        <f t="shared" si="188"/>
        <v>0.76325946715685467</v>
      </c>
      <c r="K343" s="124">
        <f t="shared" si="188"/>
        <v>0.76349215093010825</v>
      </c>
      <c r="L343" s="124">
        <f t="shared" si="188"/>
        <v>0.76841436136939334</v>
      </c>
      <c r="M343" s="124">
        <f t="shared" si="188"/>
        <v>0.76925168119642362</v>
      </c>
      <c r="N343" s="124">
        <f t="shared" si="188"/>
        <v>0.77329115506782542</v>
      </c>
      <c r="O343" s="124">
        <f t="shared" si="188"/>
        <v>0.77776891788447</v>
      </c>
      <c r="P343" s="124">
        <f t="shared" si="188"/>
        <v>0.77976869464175025</v>
      </c>
      <c r="Q343" s="124">
        <f t="shared" si="188"/>
        <v>0.78972374197531625</v>
      </c>
      <c r="R343" s="124">
        <f t="shared" ref="R343:V343" si="189">IF(R324=0,"",R324/R305)</f>
        <v>0.79720219251829949</v>
      </c>
      <c r="S343" s="124">
        <f t="shared" si="189"/>
        <v>0.81009943460613021</v>
      </c>
      <c r="T343" s="124">
        <f t="shared" si="189"/>
        <v>0.82544264667571809</v>
      </c>
      <c r="U343" s="124">
        <f t="shared" si="189"/>
        <v>0.83807733592674094</v>
      </c>
      <c r="V343" s="124">
        <f t="shared" si="189"/>
        <v>0.85599683044864916</v>
      </c>
      <c r="W343" s="124">
        <f t="shared" ref="W343" si="190">IF(W324=0,"",W324/W305)</f>
        <v>0.85984900118872809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0.61411909971580014</v>
      </c>
      <c r="D344" s="111">
        <f t="shared" si="191"/>
        <v>0.61427843669727844</v>
      </c>
      <c r="E344" s="111">
        <f t="shared" si="191"/>
        <v>0.61443552654173073</v>
      </c>
      <c r="F344" s="111">
        <f t="shared" si="191"/>
        <v>0.61459230995840686</v>
      </c>
      <c r="G344" s="111">
        <f t="shared" si="191"/>
        <v>0.61474702389405667</v>
      </c>
      <c r="H344" s="111">
        <f t="shared" si="191"/>
        <v>0.61489988412395302</v>
      </c>
      <c r="I344" s="111">
        <f t="shared" si="191"/>
        <v>0.61505045623172361</v>
      </c>
      <c r="J344" s="111">
        <f t="shared" si="191"/>
        <v>0.61519696056682627</v>
      </c>
      <c r="K344" s="111">
        <f t="shared" si="191"/>
        <v>0.61533788395819611</v>
      </c>
      <c r="L344" s="111">
        <f t="shared" si="191"/>
        <v>0.61547282157053629</v>
      </c>
      <c r="M344" s="111">
        <f t="shared" si="191"/>
        <v>0.61554543587135724</v>
      </c>
      <c r="N344" s="111">
        <f t="shared" si="191"/>
        <v>0.61554543587135724</v>
      </c>
      <c r="O344" s="111">
        <f t="shared" si="191"/>
        <v>0.61554543587135724</v>
      </c>
      <c r="P344" s="111">
        <f t="shared" si="191"/>
        <v>0.61554543587135724</v>
      </c>
      <c r="Q344" s="111">
        <f t="shared" si="191"/>
        <v>0.61554543587135724</v>
      </c>
      <c r="R344" s="111">
        <f t="shared" ref="R344:V344" si="192">IF(R325=0,"",R325/R306)</f>
        <v>0.6160041911291313</v>
      </c>
      <c r="S344" s="111">
        <f t="shared" si="192"/>
        <v>0.61675435991773619</v>
      </c>
      <c r="T344" s="111">
        <f t="shared" si="192"/>
        <v>0.61762955683777476</v>
      </c>
      <c r="U344" s="111">
        <f t="shared" si="192"/>
        <v>0.61853601079067211</v>
      </c>
      <c r="V344" s="111">
        <f t="shared" si="192"/>
        <v>0.61937995067785234</v>
      </c>
      <c r="W344" s="111">
        <f t="shared" ref="W344" si="193">IF(W325=0,"",W325/W306)</f>
        <v>0.62016137649931513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0.76827466340404826</v>
      </c>
      <c r="D345" s="45">
        <f t="shared" si="194"/>
        <v>0.76964317349952116</v>
      </c>
      <c r="E345" s="45">
        <f t="shared" si="194"/>
        <v>0.7710622877813067</v>
      </c>
      <c r="F345" s="45">
        <f t="shared" si="194"/>
        <v>0.77248830263395341</v>
      </c>
      <c r="G345" s="45">
        <f t="shared" si="194"/>
        <v>0.77396092096570401</v>
      </c>
      <c r="H345" s="45">
        <f t="shared" si="194"/>
        <v>0.77547528364603635</v>
      </c>
      <c r="I345" s="45">
        <f t="shared" si="194"/>
        <v>0.77704117347270163</v>
      </c>
      <c r="J345" s="45">
        <f t="shared" si="194"/>
        <v>0.77869866711507019</v>
      </c>
      <c r="K345" s="45">
        <f t="shared" si="194"/>
        <v>0.78048184028352385</v>
      </c>
      <c r="L345" s="45">
        <f t="shared" si="194"/>
        <v>0.78239980962762323</v>
      </c>
      <c r="M345" s="45">
        <f t="shared" si="194"/>
        <v>0.78500926881314426</v>
      </c>
      <c r="N345" s="45">
        <f t="shared" si="194"/>
        <v>0.78846807038615319</v>
      </c>
      <c r="O345" s="45">
        <f t="shared" si="194"/>
        <v>0.79316002952497777</v>
      </c>
      <c r="P345" s="45">
        <f t="shared" si="194"/>
        <v>0.79928672942542212</v>
      </c>
      <c r="Q345" s="45">
        <f t="shared" si="194"/>
        <v>0.80718322931902708</v>
      </c>
      <c r="R345" s="45">
        <f t="shared" ref="R345:V345" si="195">IF(R326=0,"",R326/R307)</f>
        <v>0.8179251998249889</v>
      </c>
      <c r="S345" s="45">
        <f t="shared" si="195"/>
        <v>0.83133218373094608</v>
      </c>
      <c r="T345" s="45">
        <f t="shared" si="195"/>
        <v>0.84574686581267899</v>
      </c>
      <c r="U345" s="45">
        <f t="shared" si="195"/>
        <v>0.85951193084600885</v>
      </c>
      <c r="V345" s="45">
        <f t="shared" si="195"/>
        <v>0.87097006360673879</v>
      </c>
      <c r="W345" s="45">
        <f t="shared" ref="W345" si="196">IF(W326=0,"",W326/W307)</f>
        <v>0.87953910270787383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145.87426623282212</v>
      </c>
      <c r="D347" s="117">
        <f t="shared" si="197"/>
        <v>228.1404169955658</v>
      </c>
      <c r="E347" s="117">
        <f t="shared" si="197"/>
        <v>357.54954173691118</v>
      </c>
      <c r="F347" s="117">
        <f t="shared" si="197"/>
        <v>303.40330583526924</v>
      </c>
      <c r="G347" s="117">
        <f t="shared" si="197"/>
        <v>255.56963357907452</v>
      </c>
      <c r="H347" s="117">
        <f t="shared" si="197"/>
        <v>136.95983025624972</v>
      </c>
      <c r="I347" s="117">
        <f t="shared" si="197"/>
        <v>94.821796251159014</v>
      </c>
      <c r="J347" s="117">
        <f t="shared" si="197"/>
        <v>229.401001717654</v>
      </c>
      <c r="K347" s="117">
        <f t="shared" si="197"/>
        <v>149.2587649347233</v>
      </c>
      <c r="L347" s="117">
        <f t="shared" si="197"/>
        <v>202.82730799322422</v>
      </c>
      <c r="M347" s="117">
        <f t="shared" si="197"/>
        <v>236.37474062754404</v>
      </c>
      <c r="N347" s="117">
        <f t="shared" si="197"/>
        <v>164.33133341858053</v>
      </c>
      <c r="O347" s="117">
        <f t="shared" si="197"/>
        <v>193.16534401225721</v>
      </c>
      <c r="P347" s="117">
        <f t="shared" si="197"/>
        <v>140.82752457238374</v>
      </c>
      <c r="Q347" s="117">
        <f t="shared" si="197"/>
        <v>113.66346320540599</v>
      </c>
      <c r="R347" s="117">
        <f t="shared" ref="R347:V347" si="198">R348+R351+R353+R362</f>
        <v>99.249960867090451</v>
      </c>
      <c r="S347" s="117">
        <f t="shared" si="198"/>
        <v>90.442898850506467</v>
      </c>
      <c r="T347" s="117">
        <f t="shared" si="198"/>
        <v>109.33871715962903</v>
      </c>
      <c r="U347" s="117">
        <f t="shared" si="198"/>
        <v>102.31899322785317</v>
      </c>
      <c r="V347" s="117">
        <f t="shared" si="198"/>
        <v>92.723888594782551</v>
      </c>
      <c r="W347" s="117">
        <f t="shared" ref="W347" si="199">W348+W351+W353+W362</f>
        <v>68.958012336283844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145.48609592106624</v>
      </c>
      <c r="D348" s="122">
        <f t="shared" si="200"/>
        <v>226.74176396555103</v>
      </c>
      <c r="E348" s="122">
        <f t="shared" si="200"/>
        <v>354.32096137021341</v>
      </c>
      <c r="F348" s="122">
        <f t="shared" si="200"/>
        <v>299.05640915151434</v>
      </c>
      <c r="G348" s="122">
        <f t="shared" si="200"/>
        <v>251.79058272115347</v>
      </c>
      <c r="H348" s="122">
        <f t="shared" si="200"/>
        <v>135.23106117133287</v>
      </c>
      <c r="I348" s="122">
        <f t="shared" si="200"/>
        <v>91.434402813999498</v>
      </c>
      <c r="J348" s="122">
        <f t="shared" si="200"/>
        <v>215.89874348459264</v>
      </c>
      <c r="K348" s="122">
        <f t="shared" si="200"/>
        <v>142.33782657115364</v>
      </c>
      <c r="L348" s="122">
        <f t="shared" si="200"/>
        <v>194.91107737036296</v>
      </c>
      <c r="M348" s="122">
        <f t="shared" si="200"/>
        <v>224.34880100324006</v>
      </c>
      <c r="N348" s="122">
        <f t="shared" si="200"/>
        <v>156.02798588656844</v>
      </c>
      <c r="O348" s="122">
        <f t="shared" si="200"/>
        <v>183.00717077117841</v>
      </c>
      <c r="P348" s="122">
        <f t="shared" si="200"/>
        <v>135.75753598333918</v>
      </c>
      <c r="Q348" s="122">
        <f t="shared" si="200"/>
        <v>110.47726419500462</v>
      </c>
      <c r="R348" s="122">
        <f t="shared" ref="R348:V348" si="201">SUM(R349:R350)</f>
        <v>96.195297576821233</v>
      </c>
      <c r="S348" s="122">
        <f t="shared" si="201"/>
        <v>87.076246705814839</v>
      </c>
      <c r="T348" s="122">
        <f t="shared" si="201"/>
        <v>105.22383007244323</v>
      </c>
      <c r="U348" s="122">
        <f t="shared" si="201"/>
        <v>97.54780035479051</v>
      </c>
      <c r="V348" s="122">
        <f t="shared" si="201"/>
        <v>86.61773161782763</v>
      </c>
      <c r="W348" s="122">
        <f t="shared" ref="W348" si="202">SUM(W349:W350)</f>
        <v>64.048126614216443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145.48609592106624</v>
      </c>
      <c r="D349" s="98">
        <v>226.74176396555103</v>
      </c>
      <c r="E349" s="98">
        <v>354.32096137021341</v>
      </c>
      <c r="F349" s="98">
        <v>299.05640915151434</v>
      </c>
      <c r="G349" s="98">
        <v>251.79058272115347</v>
      </c>
      <c r="H349" s="98">
        <v>135.23106117133287</v>
      </c>
      <c r="I349" s="98">
        <v>91.434402813999498</v>
      </c>
      <c r="J349" s="98">
        <v>215.89874348459264</v>
      </c>
      <c r="K349" s="98">
        <v>142.33782657115364</v>
      </c>
      <c r="L349" s="98">
        <v>194.91107737036296</v>
      </c>
      <c r="M349" s="98">
        <v>224.34880100324006</v>
      </c>
      <c r="N349" s="98">
        <v>156.02798588656844</v>
      </c>
      <c r="O349" s="98">
        <v>183.00717077117841</v>
      </c>
      <c r="P349" s="98">
        <v>135.75753598333918</v>
      </c>
      <c r="Q349" s="98">
        <v>110.47726419500462</v>
      </c>
      <c r="R349" s="98">
        <v>96.195297576821233</v>
      </c>
      <c r="S349" s="98">
        <v>87.076246705814839</v>
      </c>
      <c r="T349" s="98">
        <v>105.22383007244323</v>
      </c>
      <c r="U349" s="98">
        <v>97.54780035479051</v>
      </c>
      <c r="V349" s="98">
        <v>86.61773161782763</v>
      </c>
      <c r="W349" s="98">
        <v>64.048126614216443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0.28458468824455074</v>
      </c>
      <c r="D353" s="122">
        <v>1.1856677536518445</v>
      </c>
      <c r="E353" s="122">
        <v>2.9086430310769105</v>
      </c>
      <c r="F353" s="122">
        <v>4.0290879921013119</v>
      </c>
      <c r="G353" s="122">
        <v>3.4967736223228099</v>
      </c>
      <c r="H353" s="122">
        <v>1.5126693148180248</v>
      </c>
      <c r="I353" s="122">
        <v>3.1860297557181347</v>
      </c>
      <c r="J353" s="122">
        <v>13.199667524727914</v>
      </c>
      <c r="K353" s="122">
        <v>6.6534413943373529</v>
      </c>
      <c r="L353" s="122">
        <v>7.6459718734756885</v>
      </c>
      <c r="M353" s="122">
        <v>11.627423216779224</v>
      </c>
      <c r="N353" s="122">
        <v>8.0235831667891038</v>
      </c>
      <c r="O353" s="122">
        <v>9.8445087204263722</v>
      </c>
      <c r="P353" s="122">
        <v>4.6754544102605928</v>
      </c>
      <c r="Q353" s="122">
        <v>2.9313894019019884</v>
      </c>
      <c r="R353" s="122">
        <v>2.7700501451330353</v>
      </c>
      <c r="S353" s="122">
        <v>3.1126712921579429</v>
      </c>
      <c r="T353" s="122">
        <v>3.8263322847829047</v>
      </c>
      <c r="U353" s="122">
        <v>4.480068841561816</v>
      </c>
      <c r="V353" s="122">
        <v>5.9320734340072505</v>
      </c>
      <c r="W353" s="122">
        <v>4.7210083234384568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0.28458468824455074</v>
      </c>
      <c r="D354" s="98">
        <v>1.1856677536518445</v>
      </c>
      <c r="E354" s="98">
        <v>2.908144759466528</v>
      </c>
      <c r="F354" s="98">
        <v>4.0288167812977678</v>
      </c>
      <c r="G354" s="98">
        <v>3.4964869849588074</v>
      </c>
      <c r="H354" s="98">
        <v>1.5123848504228732</v>
      </c>
      <c r="I354" s="98">
        <v>3.1843775098200116</v>
      </c>
      <c r="J354" s="98">
        <v>13.193143526067949</v>
      </c>
      <c r="K354" s="98">
        <v>6.6455090810717321</v>
      </c>
      <c r="L354" s="98">
        <v>7.6409733287648889</v>
      </c>
      <c r="M354" s="98">
        <v>11.618915738921084</v>
      </c>
      <c r="N354" s="98">
        <v>8.0235831667891038</v>
      </c>
      <c r="O354" s="98">
        <v>9.8396134657255612</v>
      </c>
      <c r="P354" s="98">
        <v>4.6677983134143473</v>
      </c>
      <c r="Q354" s="98">
        <v>2.9240592121632023</v>
      </c>
      <c r="R354" s="98">
        <v>2.7695909984139355</v>
      </c>
      <c r="S354" s="98">
        <v>3.1096174758712229</v>
      </c>
      <c r="T354" s="98">
        <v>3.8239772224804058</v>
      </c>
      <c r="U354" s="98">
        <v>4.477788666982514</v>
      </c>
      <c r="V354" s="98">
        <v>5.9262524673956474</v>
      </c>
      <c r="W354" s="98">
        <v>4.7172533438229713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4.9827161038252122E-4</v>
      </c>
      <c r="F355" s="98">
        <v>2.7121080354447518E-4</v>
      </c>
      <c r="G355" s="98">
        <v>2.8663736400244381E-4</v>
      </c>
      <c r="H355" s="98">
        <v>2.844643951515275E-4</v>
      </c>
      <c r="I355" s="98">
        <v>1.6522458981231814E-3</v>
      </c>
      <c r="J355" s="98">
        <v>6.5239986599647587E-3</v>
      </c>
      <c r="K355" s="98">
        <v>7.9323132656206764E-3</v>
      </c>
      <c r="L355" s="98">
        <v>4.9985447107998016E-3</v>
      </c>
      <c r="M355" s="98">
        <v>8.5074778581407766E-3</v>
      </c>
      <c r="N355" s="98">
        <v>0</v>
      </c>
      <c r="O355" s="98">
        <v>4.8952547008104157E-3</v>
      </c>
      <c r="P355" s="98">
        <v>7.6560968462454975E-3</v>
      </c>
      <c r="Q355" s="98">
        <v>7.3301897387860852E-3</v>
      </c>
      <c r="R355" s="98">
        <v>4.5914671909966676E-4</v>
      </c>
      <c r="S355" s="98">
        <v>3.0538162867198024E-3</v>
      </c>
      <c r="T355" s="98">
        <v>2.355062302498709E-3</v>
      </c>
      <c r="U355" s="98">
        <v>2.2801745793015657E-3</v>
      </c>
      <c r="V355" s="98">
        <v>5.8209666116035138E-3</v>
      </c>
      <c r="W355" s="98">
        <v>3.7549796154854164E-3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4.9827161038252122E-4</v>
      </c>
      <c r="F356" s="101">
        <v>2.7121080354447518E-4</v>
      </c>
      <c r="G356" s="101">
        <v>2.8663736400244381E-4</v>
      </c>
      <c r="H356" s="101">
        <v>2.844643951515275E-4</v>
      </c>
      <c r="I356" s="101">
        <v>1.6522458981231814E-3</v>
      </c>
      <c r="J356" s="101">
        <v>6.5239986599647587E-3</v>
      </c>
      <c r="K356" s="101">
        <v>7.9323132656206764E-3</v>
      </c>
      <c r="L356" s="101">
        <v>4.9985447107998016E-3</v>
      </c>
      <c r="M356" s="101">
        <v>8.5074778581407766E-3</v>
      </c>
      <c r="N356" s="101">
        <v>0</v>
      </c>
      <c r="O356" s="101">
        <v>4.8952547008104157E-3</v>
      </c>
      <c r="P356" s="101">
        <v>7.6560968462454975E-3</v>
      </c>
      <c r="Q356" s="101">
        <v>7.3301897387860852E-3</v>
      </c>
      <c r="R356" s="101">
        <v>4.5914671909966676E-4</v>
      </c>
      <c r="S356" s="101">
        <v>3.0538162867198024E-3</v>
      </c>
      <c r="T356" s="101">
        <v>2.355062302498709E-3</v>
      </c>
      <c r="U356" s="101">
        <v>2.2801745793015657E-3</v>
      </c>
      <c r="V356" s="101">
        <v>5.8209666116035138E-3</v>
      </c>
      <c r="W356" s="101">
        <v>3.7549796154854164E-3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0.10358562351131853</v>
      </c>
      <c r="D362" s="122">
        <v>0.21298527636293829</v>
      </c>
      <c r="E362" s="122">
        <v>0.31993733562088889</v>
      </c>
      <c r="F362" s="122">
        <v>0.317808691653581</v>
      </c>
      <c r="G362" s="122">
        <v>0.28227723559821682</v>
      </c>
      <c r="H362" s="122">
        <v>0.21609977009882</v>
      </c>
      <c r="I362" s="122">
        <v>0.20136368144137437</v>
      </c>
      <c r="J362" s="122">
        <v>0.30259070833344121</v>
      </c>
      <c r="K362" s="122">
        <v>0.26749696923228361</v>
      </c>
      <c r="L362" s="122">
        <v>0.27025874938557387</v>
      </c>
      <c r="M362" s="122">
        <v>0.39851640752477469</v>
      </c>
      <c r="N362" s="122">
        <v>0.2797643652229812</v>
      </c>
      <c r="O362" s="122">
        <v>0.31366452065241734</v>
      </c>
      <c r="P362" s="122">
        <v>0.39453417878396985</v>
      </c>
      <c r="Q362" s="122">
        <v>0.25480960849937151</v>
      </c>
      <c r="R362" s="122">
        <v>0.2846131451361732</v>
      </c>
      <c r="S362" s="122">
        <v>0.25398085253368524</v>
      </c>
      <c r="T362" s="122">
        <v>0.2885548024028895</v>
      </c>
      <c r="U362" s="122">
        <v>0.29112403150084115</v>
      </c>
      <c r="V362" s="122">
        <v>0.17408354294766587</v>
      </c>
      <c r="W362" s="122">
        <v>0.18887739862895303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0.10358562351131853</v>
      </c>
      <c r="D363" s="98">
        <v>0.21298527636293829</v>
      </c>
      <c r="E363" s="98">
        <v>0.31993733562088889</v>
      </c>
      <c r="F363" s="98">
        <v>0.317808691653581</v>
      </c>
      <c r="G363" s="98">
        <v>0.28227723559821682</v>
      </c>
      <c r="H363" s="98">
        <v>0.21609977009882</v>
      </c>
      <c r="I363" s="98">
        <v>0.20136368144137437</v>
      </c>
      <c r="J363" s="98">
        <v>0.30259070833344121</v>
      </c>
      <c r="K363" s="98">
        <v>0.26749696923228361</v>
      </c>
      <c r="L363" s="98">
        <v>0.27025874938557387</v>
      </c>
      <c r="M363" s="98">
        <v>0.39851640752477469</v>
      </c>
      <c r="N363" s="98">
        <v>0.2797643652229812</v>
      </c>
      <c r="O363" s="98">
        <v>0.31366452065241734</v>
      </c>
      <c r="P363" s="98">
        <v>0.39453417878396985</v>
      </c>
      <c r="Q363" s="98">
        <v>0.25480960849937151</v>
      </c>
      <c r="R363" s="98">
        <v>0.2846131451361732</v>
      </c>
      <c r="S363" s="98">
        <v>0.25398085253368524</v>
      </c>
      <c r="T363" s="98">
        <v>0.2885548024028895</v>
      </c>
      <c r="U363" s="98">
        <v>0.29112403150084115</v>
      </c>
      <c r="V363" s="98">
        <v>0.17408354294766587</v>
      </c>
      <c r="W363" s="98">
        <v>0.18887739862895303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22838.28575781779</v>
      </c>
      <c r="D366" s="117">
        <f t="shared" si="204"/>
        <v>20009.525999195106</v>
      </c>
      <c r="E366" s="117">
        <f t="shared" si="204"/>
        <v>21529.624743075266</v>
      </c>
      <c r="F366" s="117">
        <f t="shared" si="204"/>
        <v>20222.061410463131</v>
      </c>
      <c r="G366" s="117">
        <f t="shared" si="204"/>
        <v>19771.869902039485</v>
      </c>
      <c r="H366" s="117">
        <f t="shared" si="204"/>
        <v>17677.603822143046</v>
      </c>
      <c r="I366" s="117">
        <f t="shared" si="204"/>
        <v>15244.180480367759</v>
      </c>
      <c r="J366" s="117">
        <f t="shared" si="204"/>
        <v>18799.233506444722</v>
      </c>
      <c r="K366" s="117">
        <f t="shared" si="204"/>
        <v>16145.742574694332</v>
      </c>
      <c r="L366" s="117">
        <f t="shared" si="204"/>
        <v>17422.543794254871</v>
      </c>
      <c r="M366" s="117">
        <f t="shared" si="204"/>
        <v>14633.959292361556</v>
      </c>
      <c r="N366" s="117">
        <f t="shared" si="204"/>
        <v>14391.039914114283</v>
      </c>
      <c r="O366" s="117">
        <f t="shared" si="204"/>
        <v>14749.140607160009</v>
      </c>
      <c r="P366" s="117">
        <f t="shared" si="204"/>
        <v>11425.047725200622</v>
      </c>
      <c r="Q366" s="117">
        <f t="shared" si="204"/>
        <v>12428.794313522794</v>
      </c>
      <c r="R366" s="117">
        <f t="shared" ref="R366:V366" si="205">R367+R370+R372+R381</f>
        <v>11124.815817987273</v>
      </c>
      <c r="S366" s="117">
        <f t="shared" si="205"/>
        <v>10783.27768902045</v>
      </c>
      <c r="T366" s="117">
        <f t="shared" si="205"/>
        <v>10253.667925666054</v>
      </c>
      <c r="U366" s="117">
        <f t="shared" si="205"/>
        <v>9375.9302217074965</v>
      </c>
      <c r="V366" s="117">
        <f t="shared" si="205"/>
        <v>9408.4033476080822</v>
      </c>
      <c r="W366" s="117">
        <f t="shared" ref="W366" si="206">W367+W370+W372+W381</f>
        <v>8394.4674845026348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20758.645910001556</v>
      </c>
      <c r="D367" s="122">
        <f t="shared" si="207"/>
        <v>17918.071111467612</v>
      </c>
      <c r="E367" s="122">
        <f t="shared" si="207"/>
        <v>19391.148376224923</v>
      </c>
      <c r="F367" s="122">
        <f t="shared" si="207"/>
        <v>17958.18535210015</v>
      </c>
      <c r="G367" s="122">
        <f t="shared" si="207"/>
        <v>17411.741880215668</v>
      </c>
      <c r="H367" s="122">
        <f t="shared" si="207"/>
        <v>15250.10381798671</v>
      </c>
      <c r="I367" s="122">
        <f t="shared" si="207"/>
        <v>12826.08988171403</v>
      </c>
      <c r="J367" s="122">
        <f t="shared" si="207"/>
        <v>16320.050025940334</v>
      </c>
      <c r="K367" s="122">
        <f t="shared" si="207"/>
        <v>13768.758389256447</v>
      </c>
      <c r="L367" s="122">
        <f t="shared" si="207"/>
        <v>15060.263880883647</v>
      </c>
      <c r="M367" s="122">
        <f t="shared" si="207"/>
        <v>12306.53789678943</v>
      </c>
      <c r="N367" s="122">
        <f t="shared" si="207"/>
        <v>12006.845363823459</v>
      </c>
      <c r="O367" s="122">
        <f t="shared" si="207"/>
        <v>12435.859860090275</v>
      </c>
      <c r="P367" s="122">
        <f t="shared" si="207"/>
        <v>9139.4136595776981</v>
      </c>
      <c r="Q367" s="122">
        <f t="shared" si="207"/>
        <v>10205.789543570871</v>
      </c>
      <c r="R367" s="122">
        <f t="shared" ref="R367:V367" si="208">SUM(R368:R369)</f>
        <v>8908.5958253616736</v>
      </c>
      <c r="S367" s="122">
        <f t="shared" si="208"/>
        <v>8603.0936259911614</v>
      </c>
      <c r="T367" s="122">
        <f t="shared" si="208"/>
        <v>8079.948538624054</v>
      </c>
      <c r="U367" s="122">
        <f t="shared" si="208"/>
        <v>7222.6920394060899</v>
      </c>
      <c r="V367" s="122">
        <f t="shared" si="208"/>
        <v>7351.5832647965417</v>
      </c>
      <c r="W367" s="122">
        <f t="shared" ref="W367" si="209">SUM(W368:W369)</f>
        <v>6379.7986630052001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20505.128130107878</v>
      </c>
      <c r="D368" s="98">
        <v>17702.036063394436</v>
      </c>
      <c r="E368" s="98">
        <v>19158.558591062476</v>
      </c>
      <c r="F368" s="98">
        <v>17740.360968516354</v>
      </c>
      <c r="G368" s="98">
        <v>17201.383780875494</v>
      </c>
      <c r="H368" s="98">
        <v>15067.772334479698</v>
      </c>
      <c r="I368" s="98">
        <v>12672.984408411614</v>
      </c>
      <c r="J368" s="98">
        <v>16122.57281557518</v>
      </c>
      <c r="K368" s="98">
        <v>13601.859682314169</v>
      </c>
      <c r="L368" s="98">
        <v>14877.591315624812</v>
      </c>
      <c r="M368" s="98">
        <v>12155.8582292806</v>
      </c>
      <c r="N368" s="98">
        <v>11856.245092281919</v>
      </c>
      <c r="O368" s="98">
        <v>12274.533709207602</v>
      </c>
      <c r="P368" s="98">
        <v>9016.1454609282409</v>
      </c>
      <c r="Q368" s="98">
        <v>10064.095374587172</v>
      </c>
      <c r="R368" s="98">
        <v>8783.2943018898713</v>
      </c>
      <c r="S368" s="98">
        <v>8481.3616386256417</v>
      </c>
      <c r="T368" s="98">
        <v>7964.9139626201541</v>
      </c>
      <c r="U368" s="98">
        <v>7119.2336012230771</v>
      </c>
      <c r="V368" s="98">
        <v>7247.341206369083</v>
      </c>
      <c r="W368" s="98">
        <v>6288.2506411174327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253.51777989367753</v>
      </c>
      <c r="D369" s="98">
        <v>216.03504807317543</v>
      </c>
      <c r="E369" s="98">
        <v>232.58978516244719</v>
      </c>
      <c r="F369" s="98">
        <v>217.8243835837975</v>
      </c>
      <c r="G369" s="98">
        <v>210.35809934017416</v>
      </c>
      <c r="H369" s="98">
        <v>182.33148350701194</v>
      </c>
      <c r="I369" s="98">
        <v>153.10547330241482</v>
      </c>
      <c r="J369" s="98">
        <v>197.47721036515378</v>
      </c>
      <c r="K369" s="98">
        <v>166.89870694227898</v>
      </c>
      <c r="L369" s="98">
        <v>182.6725652588355</v>
      </c>
      <c r="M369" s="98">
        <v>150.67966750882979</v>
      </c>
      <c r="N369" s="98">
        <v>150.60027154154039</v>
      </c>
      <c r="O369" s="98">
        <v>161.32615088267352</v>
      </c>
      <c r="P369" s="98">
        <v>123.26819864945809</v>
      </c>
      <c r="Q369" s="98">
        <v>141.69416898369897</v>
      </c>
      <c r="R369" s="98">
        <v>125.30152347180193</v>
      </c>
      <c r="S369" s="98">
        <v>121.73198736551942</v>
      </c>
      <c r="T369" s="98">
        <v>115.03457600389999</v>
      </c>
      <c r="U369" s="98">
        <v>103.4584381830128</v>
      </c>
      <c r="V369" s="98">
        <v>104.24205842745876</v>
      </c>
      <c r="W369" s="98">
        <v>91.548021887767462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4.9283525150600349</v>
      </c>
      <c r="D370" s="122">
        <f t="shared" si="210"/>
        <v>1.6444903232502972</v>
      </c>
      <c r="E370" s="122">
        <f t="shared" si="210"/>
        <v>5.5422242089024527</v>
      </c>
      <c r="F370" s="122">
        <f t="shared" si="210"/>
        <v>2.3719146523560828</v>
      </c>
      <c r="G370" s="122">
        <f t="shared" si="210"/>
        <v>15.090297728603865</v>
      </c>
      <c r="H370" s="122">
        <f t="shared" si="210"/>
        <v>39.57936784348793</v>
      </c>
      <c r="I370" s="122">
        <f t="shared" si="210"/>
        <v>11.01021636306904</v>
      </c>
      <c r="J370" s="122">
        <f t="shared" si="210"/>
        <v>9.1569285813550358</v>
      </c>
      <c r="K370" s="122">
        <f t="shared" si="210"/>
        <v>2.5300854628219911</v>
      </c>
      <c r="L370" s="122">
        <f t="shared" si="210"/>
        <v>13.158781916067655</v>
      </c>
      <c r="M370" s="122">
        <f t="shared" si="210"/>
        <v>2.0197936850746272</v>
      </c>
      <c r="N370" s="122">
        <f t="shared" si="210"/>
        <v>12.405942418561679</v>
      </c>
      <c r="O370" s="122">
        <f t="shared" si="210"/>
        <v>18.380505399436174</v>
      </c>
      <c r="P370" s="122">
        <f t="shared" si="210"/>
        <v>10.596389093110403</v>
      </c>
      <c r="Q370" s="122">
        <f t="shared" si="210"/>
        <v>6.7517253058481348</v>
      </c>
      <c r="R370" s="122">
        <f t="shared" si="210"/>
        <v>10.349463296926301</v>
      </c>
      <c r="S370" s="122">
        <f t="shared" si="210"/>
        <v>9.5583277988658732</v>
      </c>
      <c r="T370" s="122">
        <f t="shared" si="210"/>
        <v>14.76370490872487</v>
      </c>
      <c r="U370" s="122">
        <f t="shared" si="210"/>
        <v>29.475170380637689</v>
      </c>
      <c r="V370" s="122">
        <f t="shared" si="210"/>
        <v>50.005907209369049</v>
      </c>
      <c r="W370" s="122">
        <f t="shared" si="210"/>
        <v>32.283704645026788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4.9283525150600349</v>
      </c>
      <c r="D371" s="98">
        <f>RES_hhdet_in_fech!D48</f>
        <v>1.6444903232502972</v>
      </c>
      <c r="E371" s="98">
        <f>RES_hhdet_in_fech!E48</f>
        <v>5.5422242089024527</v>
      </c>
      <c r="F371" s="98">
        <f>RES_hhdet_in_fech!F48</f>
        <v>2.3719146523560828</v>
      </c>
      <c r="G371" s="98">
        <f>RES_hhdet_in_fech!G48</f>
        <v>15.090297728603865</v>
      </c>
      <c r="H371" s="98">
        <f>RES_hhdet_in_fech!H48</f>
        <v>39.57936784348793</v>
      </c>
      <c r="I371" s="98">
        <f>RES_hhdet_in_fech!I48</f>
        <v>11.01021636306904</v>
      </c>
      <c r="J371" s="98">
        <f>RES_hhdet_in_fech!J48</f>
        <v>9.1569285813550358</v>
      </c>
      <c r="K371" s="98">
        <f>RES_hhdet_in_fech!K48</f>
        <v>2.5300854628219911</v>
      </c>
      <c r="L371" s="98">
        <f>RES_hhdet_in_fech!L48</f>
        <v>13.158781916067655</v>
      </c>
      <c r="M371" s="98">
        <f>RES_hhdet_in_fech!M48</f>
        <v>2.0197936850746272</v>
      </c>
      <c r="N371" s="98">
        <f>RES_hhdet_in_fech!N48</f>
        <v>12.405942418561679</v>
      </c>
      <c r="O371" s="98">
        <f>RES_hhdet_in_fech!O48</f>
        <v>18.380505399436174</v>
      </c>
      <c r="P371" s="98">
        <f>RES_hhdet_in_fech!P48</f>
        <v>10.596389093110403</v>
      </c>
      <c r="Q371" s="98">
        <f>RES_hhdet_in_fech!Q48</f>
        <v>6.7517253058481348</v>
      </c>
      <c r="R371" s="98">
        <f>RES_hhdet_in_fech!R48</f>
        <v>10.349463296926301</v>
      </c>
      <c r="S371" s="98">
        <f>RES_hhdet_in_fech!S48</f>
        <v>9.5583277988658732</v>
      </c>
      <c r="T371" s="98">
        <f>RES_hhdet_in_fech!T48</f>
        <v>14.76370490872487</v>
      </c>
      <c r="U371" s="98">
        <f>RES_hhdet_in_fech!U48</f>
        <v>29.475170380637689</v>
      </c>
      <c r="V371" s="98">
        <f>RES_hhdet_in_fech!V48</f>
        <v>50.005907209369049</v>
      </c>
      <c r="W371" s="98">
        <f>RES_hhdet_in_fech!W48</f>
        <v>32.283704645026788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1772.9061125393798</v>
      </c>
      <c r="D372" s="122">
        <v>1793.4582925242917</v>
      </c>
      <c r="E372" s="122">
        <v>1811.7079569872487</v>
      </c>
      <c r="F372" s="122">
        <v>1937.6789090674836</v>
      </c>
      <c r="G372" s="122">
        <v>2008.4694027059732</v>
      </c>
      <c r="H372" s="122">
        <v>2059.7695478550781</v>
      </c>
      <c r="I372" s="122">
        <v>2084.541797358223</v>
      </c>
      <c r="J372" s="122">
        <v>2189.2821606116736</v>
      </c>
      <c r="K372" s="122">
        <v>2082.8812080284333</v>
      </c>
      <c r="L372" s="122">
        <v>2060.9887158182364</v>
      </c>
      <c r="M372" s="122">
        <v>2053.3671774490758</v>
      </c>
      <c r="N372" s="122">
        <v>2088.0555879123644</v>
      </c>
      <c r="O372" s="122">
        <v>2010.4039414445813</v>
      </c>
      <c r="P372" s="122">
        <v>1986.0369785331065</v>
      </c>
      <c r="Q372" s="122">
        <v>1917.6610581415102</v>
      </c>
      <c r="R372" s="122">
        <v>1909.0722109762769</v>
      </c>
      <c r="S372" s="122">
        <v>1877.6498555707337</v>
      </c>
      <c r="T372" s="122">
        <v>1871.4622862841056</v>
      </c>
      <c r="U372" s="122">
        <v>1843.7399102453271</v>
      </c>
      <c r="V372" s="122">
        <v>1719.8814903423267</v>
      </c>
      <c r="W372" s="122">
        <v>1695.9124966689162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2230.4167608011917</v>
      </c>
      <c r="D373" s="98">
        <v>2054.9803965242845</v>
      </c>
      <c r="E373" s="98">
        <v>2123.0927183337931</v>
      </c>
      <c r="F373" s="98">
        <v>2458.5673883480208</v>
      </c>
      <c r="G373" s="98">
        <v>2544.5616384138339</v>
      </c>
      <c r="H373" s="98">
        <v>2489.1969084434977</v>
      </c>
      <c r="I373" s="98">
        <v>2283.1190765868819</v>
      </c>
      <c r="J373" s="98">
        <v>2629.4295181219391</v>
      </c>
      <c r="K373" s="98">
        <v>2471.5039175252496</v>
      </c>
      <c r="L373" s="98">
        <v>2371.6364438659771</v>
      </c>
      <c r="M373" s="98">
        <v>2457.4865490793795</v>
      </c>
      <c r="N373" s="98">
        <v>2312.1772165191292</v>
      </c>
      <c r="O373" s="98">
        <v>2181.8044807638853</v>
      </c>
      <c r="P373" s="98">
        <v>2210.8340969720152</v>
      </c>
      <c r="Q373" s="98">
        <v>2182.7441339674137</v>
      </c>
      <c r="R373" s="98">
        <v>1993.8330025553953</v>
      </c>
      <c r="S373" s="98">
        <v>1941.3717028725664</v>
      </c>
      <c r="T373" s="98">
        <v>1877.3028678657649</v>
      </c>
      <c r="U373" s="98">
        <v>1788.8017194796239</v>
      </c>
      <c r="V373" s="98">
        <v>1741.1853909510262</v>
      </c>
      <c r="W373" s="98">
        <v>1729.9441085532478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1578.2560120243834</v>
      </c>
      <c r="F374" s="98">
        <v>1801.1312874148898</v>
      </c>
      <c r="G374" s="98">
        <v>1877.9945639152436</v>
      </c>
      <c r="H374" s="98">
        <v>1848.2003975618368</v>
      </c>
      <c r="I374" s="98">
        <v>1724.0681679697807</v>
      </c>
      <c r="J374" s="98">
        <v>1936.0816676555091</v>
      </c>
      <c r="K374" s="98">
        <v>1838.1075124305921</v>
      </c>
      <c r="L374" s="98">
        <v>1773.2915126741859</v>
      </c>
      <c r="M374" s="98">
        <v>1842.4314779822032</v>
      </c>
      <c r="N374" s="98">
        <v>0</v>
      </c>
      <c r="O374" s="98">
        <v>1649.9480433185199</v>
      </c>
      <c r="P374" s="98">
        <v>1708.8336015819868</v>
      </c>
      <c r="Q374" s="98">
        <v>1751.4631005647525</v>
      </c>
      <c r="R374" s="98">
        <v>1667.4925465969891</v>
      </c>
      <c r="S374" s="98">
        <v>1657.1688247742775</v>
      </c>
      <c r="T374" s="98">
        <v>1608.4785056200244</v>
      </c>
      <c r="U374" s="98">
        <v>1550.4368161321231</v>
      </c>
      <c r="V374" s="98">
        <v>1498.7883284625088</v>
      </c>
      <c r="W374" s="98">
        <v>1504.7680595748291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935.0539985652407</v>
      </c>
      <c r="F375" s="101">
        <v>1017.8568423248142</v>
      </c>
      <c r="G375" s="101">
        <v>1075.5405021642516</v>
      </c>
      <c r="H375" s="101">
        <v>1067.4798782386745</v>
      </c>
      <c r="I375" s="101">
        <v>1033.3826486462538</v>
      </c>
      <c r="J375" s="101">
        <v>1064.340030892401</v>
      </c>
      <c r="K375" s="101">
        <v>1026.1171056857272</v>
      </c>
      <c r="L375" s="101">
        <v>989.67370519144333</v>
      </c>
      <c r="M375" s="101">
        <v>999.05753285807828</v>
      </c>
      <c r="N375" s="101">
        <v>0</v>
      </c>
      <c r="O375" s="101">
        <v>766.24299987827635</v>
      </c>
      <c r="P375" s="101">
        <v>737.60582352764038</v>
      </c>
      <c r="Q375" s="101">
        <v>786.69152455713129</v>
      </c>
      <c r="R375" s="101">
        <v>862.21478890067772</v>
      </c>
      <c r="S375" s="101">
        <v>882.43208983773854</v>
      </c>
      <c r="T375" s="101">
        <v>804.48364675775167</v>
      </c>
      <c r="U375" s="101">
        <v>778.39830018799159</v>
      </c>
      <c r="V375" s="101">
        <v>662.33375315994135</v>
      </c>
      <c r="W375" s="101">
        <v>704.77539933625462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643.20201345914279</v>
      </c>
      <c r="F376" s="104">
        <v>783.27444509007557</v>
      </c>
      <c r="G376" s="104">
        <v>802.45406175099174</v>
      </c>
      <c r="H376" s="104">
        <v>780.72051932316208</v>
      </c>
      <c r="I376" s="104">
        <v>690.68551932352693</v>
      </c>
      <c r="J376" s="104">
        <v>871.74163676310854</v>
      </c>
      <c r="K376" s="104">
        <v>811.99040674486514</v>
      </c>
      <c r="L376" s="104">
        <v>783.61780748274259</v>
      </c>
      <c r="M376" s="104">
        <v>843.37394512412516</v>
      </c>
      <c r="N376" s="104">
        <v>0</v>
      </c>
      <c r="O376" s="104">
        <v>883.70504344024368</v>
      </c>
      <c r="P376" s="104">
        <v>971.22777805434635</v>
      </c>
      <c r="Q376" s="104">
        <v>964.77157600762132</v>
      </c>
      <c r="R376" s="104">
        <v>805.2777576963116</v>
      </c>
      <c r="S376" s="104">
        <v>774.73673493653882</v>
      </c>
      <c r="T376" s="104">
        <v>803.99485886227296</v>
      </c>
      <c r="U376" s="104">
        <v>772.0385159441314</v>
      </c>
      <c r="V376" s="104">
        <v>836.45457530256749</v>
      </c>
      <c r="W376" s="104">
        <v>799.99266023857433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1776.7083446029494</v>
      </c>
      <c r="D377" s="101">
        <v>1786.3634704499902</v>
      </c>
      <c r="E377" s="101">
        <v>1801.7281912857363</v>
      </c>
      <c r="F377" s="101">
        <v>1883.3161911527884</v>
      </c>
      <c r="G377" s="101">
        <v>1955.8830698994932</v>
      </c>
      <c r="H377" s="101">
        <v>2039.7975942491894</v>
      </c>
      <c r="I377" s="101">
        <v>2075.120291978576</v>
      </c>
      <c r="J377" s="101">
        <v>1962.7477982630153</v>
      </c>
      <c r="K377" s="101">
        <v>2048.7494664490614</v>
      </c>
      <c r="L377" s="101">
        <v>2002.358808263612</v>
      </c>
      <c r="M377" s="101">
        <v>1954.4248892099104</v>
      </c>
      <c r="N377" s="101">
        <v>2025.8731038098385</v>
      </c>
      <c r="O377" s="101">
        <v>1992.671163618478</v>
      </c>
      <c r="P377" s="101">
        <v>2020.0525823944308</v>
      </c>
      <c r="Q377" s="101">
        <v>1962.472531682992</v>
      </c>
      <c r="R377" s="101">
        <v>1954.0543732656533</v>
      </c>
      <c r="S377" s="101">
        <v>1926.2355457319795</v>
      </c>
      <c r="T377" s="101">
        <v>1908.4035714946378</v>
      </c>
      <c r="U377" s="101">
        <v>1886.9834452397215</v>
      </c>
      <c r="V377" s="101">
        <v>1745.9748975935324</v>
      </c>
      <c r="W377" s="101">
        <v>1726.2822387798326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1437.0467405473034</v>
      </c>
      <c r="D378" s="104">
        <v>1451.7915489010504</v>
      </c>
      <c r="E378" s="104">
        <v>1470.2478621042137</v>
      </c>
      <c r="F378" s="104">
        <v>1521.5479328593497</v>
      </c>
      <c r="G378" s="104">
        <v>1586.9270865878461</v>
      </c>
      <c r="H378" s="104">
        <v>1660.6990881353988</v>
      </c>
      <c r="I378" s="104">
        <v>1708.1864580236456</v>
      </c>
      <c r="J378" s="104">
        <v>1587.5611207270726</v>
      </c>
      <c r="K378" s="104">
        <v>1667.2217174416664</v>
      </c>
      <c r="L378" s="104">
        <v>1632.8712350418509</v>
      </c>
      <c r="M378" s="104">
        <v>1590.9500039416746</v>
      </c>
      <c r="N378" s="104">
        <v>1661.111330919339</v>
      </c>
      <c r="O378" s="104">
        <v>1607.0841833716299</v>
      </c>
      <c r="P378" s="104">
        <v>1635.9982098219286</v>
      </c>
      <c r="Q378" s="104">
        <v>1620.8229345777302</v>
      </c>
      <c r="R378" s="104">
        <v>1662.4592964690303</v>
      </c>
      <c r="S378" s="104">
        <v>1659.5624386495535</v>
      </c>
      <c r="T378" s="104">
        <v>1639.8155502708216</v>
      </c>
      <c r="U378" s="104">
        <v>1631.4936044287292</v>
      </c>
      <c r="V378" s="104">
        <v>1492.8437428279562</v>
      </c>
      <c r="W378" s="104">
        <v>1492.5817817768245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752.2537309611314</v>
      </c>
      <c r="D379" s="98">
        <v>773.62878239615202</v>
      </c>
      <c r="E379" s="98">
        <v>793.85653035364567</v>
      </c>
      <c r="F379" s="98">
        <v>779.8096727954262</v>
      </c>
      <c r="G379" s="98">
        <v>826.68308343439537</v>
      </c>
      <c r="H379" s="98">
        <v>874.70634553460445</v>
      </c>
      <c r="I379" s="98">
        <v>939.76884764253111</v>
      </c>
      <c r="J379" s="98">
        <v>793.74912408237299</v>
      </c>
      <c r="K379" s="98">
        <v>850.80693877004342</v>
      </c>
      <c r="L379" s="98">
        <v>835.68694400971981</v>
      </c>
      <c r="M379" s="98">
        <v>793.97827166537945</v>
      </c>
      <c r="N379" s="98">
        <v>840.17905811338608</v>
      </c>
      <c r="O379" s="98">
        <v>699.87582837334764</v>
      </c>
      <c r="P379" s="98">
        <v>673.62117832756155</v>
      </c>
      <c r="Q379" s="98">
        <v>706.18043545502496</v>
      </c>
      <c r="R379" s="98">
        <v>845.13691092488193</v>
      </c>
      <c r="S379" s="98">
        <v>876.09320149171435</v>
      </c>
      <c r="T379" s="98">
        <v>818.19605080038968</v>
      </c>
      <c r="U379" s="98">
        <v>821.15309529829392</v>
      </c>
      <c r="V379" s="98">
        <v>663.34947914705992</v>
      </c>
      <c r="W379" s="98">
        <v>701.88452725105208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684.79300958617193</v>
      </c>
      <c r="D380" s="98">
        <v>678.1627665048984</v>
      </c>
      <c r="E380" s="98">
        <v>676.39133175056816</v>
      </c>
      <c r="F380" s="98">
        <v>741.73826006392335</v>
      </c>
      <c r="G380" s="98">
        <v>760.24400315345065</v>
      </c>
      <c r="H380" s="98">
        <v>785.99274260079471</v>
      </c>
      <c r="I380" s="98">
        <v>768.41761038111451</v>
      </c>
      <c r="J380" s="98">
        <v>793.81199664469943</v>
      </c>
      <c r="K380" s="98">
        <v>816.41477867162291</v>
      </c>
      <c r="L380" s="98">
        <v>797.184291032131</v>
      </c>
      <c r="M380" s="98">
        <v>796.97173227629469</v>
      </c>
      <c r="N380" s="98">
        <v>820.93227280595283</v>
      </c>
      <c r="O380" s="98">
        <v>907.20835499828229</v>
      </c>
      <c r="P380" s="98">
        <v>962.3770314943672</v>
      </c>
      <c r="Q380" s="98">
        <v>914.6424991227052</v>
      </c>
      <c r="R380" s="98">
        <v>817.32238554414835</v>
      </c>
      <c r="S380" s="98">
        <v>783.4692371578393</v>
      </c>
      <c r="T380" s="98">
        <v>821.61949947043183</v>
      </c>
      <c r="U380" s="98">
        <v>810.34050913043563</v>
      </c>
      <c r="V380" s="98">
        <v>829.49426368089644</v>
      </c>
      <c r="W380" s="98">
        <v>790.69725452577245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301.80538276179681</v>
      </c>
      <c r="D381" s="122">
        <v>296.35210487995278</v>
      </c>
      <c r="E381" s="122">
        <v>321.22618565419572</v>
      </c>
      <c r="F381" s="122">
        <v>323.82523464314505</v>
      </c>
      <c r="G381" s="122">
        <v>336.56832138924062</v>
      </c>
      <c r="H381" s="122">
        <v>328.15108845776746</v>
      </c>
      <c r="I381" s="122">
        <v>322.53858493243797</v>
      </c>
      <c r="J381" s="122">
        <v>280.74439131136143</v>
      </c>
      <c r="K381" s="122">
        <v>291.57289194662877</v>
      </c>
      <c r="L381" s="122">
        <v>288.13241563691946</v>
      </c>
      <c r="M381" s="122">
        <v>272.0344244379761</v>
      </c>
      <c r="N381" s="122">
        <v>283.73301995989772</v>
      </c>
      <c r="O381" s="122">
        <v>284.4963002257154</v>
      </c>
      <c r="P381" s="122">
        <v>289.0006979967082</v>
      </c>
      <c r="Q381" s="122">
        <v>298.59198650456585</v>
      </c>
      <c r="R381" s="122">
        <v>296.79831835239474</v>
      </c>
      <c r="S381" s="122">
        <v>292.97587965968836</v>
      </c>
      <c r="T381" s="122">
        <v>287.49339584917004</v>
      </c>
      <c r="U381" s="122">
        <v>280.02310167544198</v>
      </c>
      <c r="V381" s="122">
        <v>286.93268525984394</v>
      </c>
      <c r="W381" s="122">
        <v>286.4726201834925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365.09441224865265</v>
      </c>
      <c r="D382" s="98">
        <v>363.12946000338104</v>
      </c>
      <c r="E382" s="98">
        <v>404.3706156955862</v>
      </c>
      <c r="F382" s="98">
        <v>402.48911770818188</v>
      </c>
      <c r="G382" s="98">
        <v>395.87008097467555</v>
      </c>
      <c r="H382" s="98">
        <v>412.00122936802029</v>
      </c>
      <c r="I382" s="98">
        <v>405.3223011059975</v>
      </c>
      <c r="J382" s="98">
        <v>343.75737247407386</v>
      </c>
      <c r="K382" s="98">
        <v>368.91313900656121</v>
      </c>
      <c r="L382" s="98">
        <v>353.98054230391426</v>
      </c>
      <c r="M382" s="98">
        <v>352.41911348193594</v>
      </c>
      <c r="N382" s="98">
        <v>355.63790578074082</v>
      </c>
      <c r="O382" s="98">
        <v>352.06750943945917</v>
      </c>
      <c r="P382" s="98">
        <v>383.48682828985386</v>
      </c>
      <c r="Q382" s="98">
        <v>368.74380336869132</v>
      </c>
      <c r="R382" s="98">
        <v>393.87591529874197</v>
      </c>
      <c r="S382" s="98">
        <v>386.74172052022504</v>
      </c>
      <c r="T382" s="98">
        <v>382.72708197665366</v>
      </c>
      <c r="U382" s="98">
        <v>396.77442816705218</v>
      </c>
      <c r="V382" s="98">
        <v>380.69930324274907</v>
      </c>
      <c r="W382" s="98">
        <v>397.26371933005919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298.69166322703165</v>
      </c>
      <c r="D383" s="33">
        <v>292.56109036996645</v>
      </c>
      <c r="E383" s="33">
        <v>316.83370207588928</v>
      </c>
      <c r="F383" s="33">
        <v>319.25196724836218</v>
      </c>
      <c r="G383" s="33">
        <v>332.9737548396194</v>
      </c>
      <c r="H383" s="33">
        <v>321.97926903278267</v>
      </c>
      <c r="I383" s="33">
        <v>315.26407563994462</v>
      </c>
      <c r="J383" s="33">
        <v>275.47881505833135</v>
      </c>
      <c r="K383" s="33">
        <v>284.72774932593541</v>
      </c>
      <c r="L383" s="33">
        <v>283.31314090034374</v>
      </c>
      <c r="M383" s="33">
        <v>265.81861782908106</v>
      </c>
      <c r="N383" s="33">
        <v>278.31900870606393</v>
      </c>
      <c r="O383" s="33">
        <v>279.40848186954315</v>
      </c>
      <c r="P383" s="33">
        <v>280.77859285706904</v>
      </c>
      <c r="Q383" s="33">
        <v>293.00438106623659</v>
      </c>
      <c r="R383" s="33">
        <v>288.66162368844209</v>
      </c>
      <c r="S383" s="33">
        <v>285.37757699325118</v>
      </c>
      <c r="T383" s="33">
        <v>280.6698432336284</v>
      </c>
      <c r="U383" s="33">
        <v>272.20304102869869</v>
      </c>
      <c r="V383" s="33">
        <v>282.52917177534437</v>
      </c>
      <c r="W383" s="33">
        <v>280.05647866793498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12269.967628879069</v>
      </c>
      <c r="D385" s="117">
        <f t="shared" si="211"/>
        <v>10886.90494479771</v>
      </c>
      <c r="E385" s="117">
        <f t="shared" si="211"/>
        <v>11830.1267136566</v>
      </c>
      <c r="F385" s="117">
        <f t="shared" si="211"/>
        <v>11240.610497537284</v>
      </c>
      <c r="G385" s="117">
        <f t="shared" si="211"/>
        <v>11157.183562162571</v>
      </c>
      <c r="H385" s="117">
        <f t="shared" si="211"/>
        <v>10195.480158561961</v>
      </c>
      <c r="I385" s="117">
        <f t="shared" si="211"/>
        <v>8849.7048083170794</v>
      </c>
      <c r="J385" s="117">
        <f t="shared" si="211"/>
        <v>10897.353544511505</v>
      </c>
      <c r="K385" s="117">
        <f t="shared" si="211"/>
        <v>9553.9848862641866</v>
      </c>
      <c r="L385" s="117">
        <f t="shared" si="211"/>
        <v>10429.410655125719</v>
      </c>
      <c r="M385" s="117">
        <f t="shared" si="211"/>
        <v>8937.2237466028364</v>
      </c>
      <c r="N385" s="117">
        <f t="shared" si="211"/>
        <v>9082.9240819481256</v>
      </c>
      <c r="O385" s="117">
        <f t="shared" si="211"/>
        <v>9704.7861189892737</v>
      </c>
      <c r="P385" s="117">
        <f t="shared" si="211"/>
        <v>7895.3728440495188</v>
      </c>
      <c r="Q385" s="117">
        <f t="shared" si="211"/>
        <v>8866.3040609004202</v>
      </c>
      <c r="R385" s="117">
        <f t="shared" ref="R385:V385" si="212">R386+R389+R391+R400</f>
        <v>8083.3384430425967</v>
      </c>
      <c r="S385" s="117">
        <f t="shared" si="212"/>
        <v>7936.9373542435997</v>
      </c>
      <c r="T385" s="117">
        <f t="shared" si="212"/>
        <v>7635.8587125277027</v>
      </c>
      <c r="U385" s="117">
        <f t="shared" si="212"/>
        <v>7103.3314615639565</v>
      </c>
      <c r="V385" s="117">
        <f t="shared" si="212"/>
        <v>7258.6023325507813</v>
      </c>
      <c r="W385" s="117">
        <f t="shared" ref="W385" si="213">W386+W389+W391+W400</f>
        <v>6474.5281137414458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10840.553173308992</v>
      </c>
      <c r="D386" s="122">
        <f t="shared" si="214"/>
        <v>9465.6290689902089</v>
      </c>
      <c r="E386" s="122">
        <f t="shared" si="214"/>
        <v>10366.32347165228</v>
      </c>
      <c r="F386" s="122">
        <f t="shared" si="214"/>
        <v>9714.8454346327926</v>
      </c>
      <c r="G386" s="122">
        <f t="shared" si="214"/>
        <v>9532.0586204555784</v>
      </c>
      <c r="H386" s="122">
        <f t="shared" si="214"/>
        <v>8449.2911679131903</v>
      </c>
      <c r="I386" s="122">
        <f t="shared" si="214"/>
        <v>7194.0808057241811</v>
      </c>
      <c r="J386" s="122">
        <f t="shared" si="214"/>
        <v>9273.4698772293996</v>
      </c>
      <c r="K386" s="122">
        <f t="shared" si="214"/>
        <v>7931.7060317310161</v>
      </c>
      <c r="L386" s="122">
        <f t="shared" si="214"/>
        <v>8802.7523307447609</v>
      </c>
      <c r="M386" s="122">
        <f t="shared" si="214"/>
        <v>7360.1299859084866</v>
      </c>
      <c r="N386" s="122">
        <f t="shared" si="214"/>
        <v>7421.3168293256695</v>
      </c>
      <c r="O386" s="122">
        <f t="shared" si="214"/>
        <v>8024.5628704664014</v>
      </c>
      <c r="P386" s="122">
        <f t="shared" si="214"/>
        <v>6182.0726091877887</v>
      </c>
      <c r="Q386" s="122">
        <f t="shared" si="214"/>
        <v>7166.0913371140832</v>
      </c>
      <c r="R386" s="122">
        <f t="shared" ref="R386:V386" si="215">SUM(R387:R388)</f>
        <v>6367.3190452853605</v>
      </c>
      <c r="S386" s="122">
        <f t="shared" si="215"/>
        <v>6226.2622663348811</v>
      </c>
      <c r="T386" s="122">
        <f t="shared" si="215"/>
        <v>5900.8817671719917</v>
      </c>
      <c r="U386" s="122">
        <f t="shared" si="215"/>
        <v>5311.9144307464958</v>
      </c>
      <c r="V386" s="122">
        <f t="shared" si="215"/>
        <v>5439.0349393414417</v>
      </c>
      <c r="W386" s="122">
        <f t="shared" ref="W386" si="216">SUM(W387:W388)</f>
        <v>4738.6383269977287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10587.035393415314</v>
      </c>
      <c r="D387" s="98">
        <v>9249.594020917033</v>
      </c>
      <c r="E387" s="98">
        <v>10133.733686489833</v>
      </c>
      <c r="F387" s="98">
        <v>9497.0210510489942</v>
      </c>
      <c r="G387" s="98">
        <v>9321.7005211154046</v>
      </c>
      <c r="H387" s="98">
        <v>8266.959684406178</v>
      </c>
      <c r="I387" s="98">
        <v>7040.9753324217663</v>
      </c>
      <c r="J387" s="98">
        <v>9075.9926668642456</v>
      </c>
      <c r="K387" s="98">
        <v>7764.8073247887369</v>
      </c>
      <c r="L387" s="98">
        <v>8620.0797654859252</v>
      </c>
      <c r="M387" s="98">
        <v>7209.4503183996567</v>
      </c>
      <c r="N387" s="98">
        <v>7270.7165577841288</v>
      </c>
      <c r="O387" s="98">
        <v>7863.2367195837278</v>
      </c>
      <c r="P387" s="98">
        <v>6058.8044105383306</v>
      </c>
      <c r="Q387" s="98">
        <v>7024.3971681303847</v>
      </c>
      <c r="R387" s="98">
        <v>6242.0175218135582</v>
      </c>
      <c r="S387" s="98">
        <v>6104.5302789693615</v>
      </c>
      <c r="T387" s="98">
        <v>5785.8471911680917</v>
      </c>
      <c r="U387" s="98">
        <v>5208.4559925634831</v>
      </c>
      <c r="V387" s="98">
        <v>5334.792880913983</v>
      </c>
      <c r="W387" s="98">
        <v>4647.0903051099613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253.51777989367753</v>
      </c>
      <c r="D388" s="98">
        <v>216.03504807317543</v>
      </c>
      <c r="E388" s="98">
        <v>232.58978516244719</v>
      </c>
      <c r="F388" s="98">
        <v>217.8243835837975</v>
      </c>
      <c r="G388" s="98">
        <v>210.35809934017416</v>
      </c>
      <c r="H388" s="98">
        <v>182.33148350701194</v>
      </c>
      <c r="I388" s="98">
        <v>153.10547330241482</v>
      </c>
      <c r="J388" s="98">
        <v>197.47721036515378</v>
      </c>
      <c r="K388" s="98">
        <v>166.89870694227898</v>
      </c>
      <c r="L388" s="98">
        <v>182.6725652588355</v>
      </c>
      <c r="M388" s="98">
        <v>150.67966750882979</v>
      </c>
      <c r="N388" s="98">
        <v>150.60027154154039</v>
      </c>
      <c r="O388" s="98">
        <v>161.32615088267352</v>
      </c>
      <c r="P388" s="98">
        <v>123.26819864945809</v>
      </c>
      <c r="Q388" s="98">
        <v>141.69416898369897</v>
      </c>
      <c r="R388" s="98">
        <v>125.30152347180193</v>
      </c>
      <c r="S388" s="98">
        <v>121.73198736551942</v>
      </c>
      <c r="T388" s="98">
        <v>115.03457600389999</v>
      </c>
      <c r="U388" s="98">
        <v>103.4584381830128</v>
      </c>
      <c r="V388" s="98">
        <v>104.24205842745876</v>
      </c>
      <c r="W388" s="98">
        <v>91.548021887767462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12.716371415222364</v>
      </c>
      <c r="D389" s="122">
        <f t="shared" si="217"/>
        <v>4.3955582758884759</v>
      </c>
      <c r="E389" s="122">
        <f t="shared" si="217"/>
        <v>15.332732041234053</v>
      </c>
      <c r="F389" s="122">
        <f t="shared" si="217"/>
        <v>6.7842959324610783</v>
      </c>
      <c r="G389" s="122">
        <f t="shared" si="217"/>
        <v>44.590064702427433</v>
      </c>
      <c r="H389" s="122">
        <f t="shared" si="217"/>
        <v>120.72868849321102</v>
      </c>
      <c r="I389" s="122">
        <f t="shared" si="217"/>
        <v>34.645651391157095</v>
      </c>
      <c r="J389" s="122">
        <f t="shared" si="217"/>
        <v>29.712737085199681</v>
      </c>
      <c r="K389" s="122">
        <f t="shared" si="217"/>
        <v>8.4641961950012359</v>
      </c>
      <c r="L389" s="122">
        <f t="shared" si="217"/>
        <v>45.379287436887701</v>
      </c>
      <c r="M389" s="122">
        <f t="shared" si="217"/>
        <v>7.2143500334170394</v>
      </c>
      <c r="N389" s="122">
        <f t="shared" si="217"/>
        <v>46.160411272505129</v>
      </c>
      <c r="O389" s="122">
        <f t="shared" si="217"/>
        <v>71.661358113175368</v>
      </c>
      <c r="P389" s="122">
        <f t="shared" si="217"/>
        <v>43.357677513786143</v>
      </c>
      <c r="Q389" s="122">
        <f t="shared" si="217"/>
        <v>28.745990074175886</v>
      </c>
      <c r="R389" s="122">
        <f t="shared" si="217"/>
        <v>45.140380929412515</v>
      </c>
      <c r="S389" s="122">
        <f t="shared" si="217"/>
        <v>42.481274041580953</v>
      </c>
      <c r="T389" s="122">
        <f t="shared" si="217"/>
        <v>66.637694040014452</v>
      </c>
      <c r="U389" s="122">
        <f t="shared" si="217"/>
        <v>134.89621676834525</v>
      </c>
      <c r="V389" s="122">
        <f t="shared" si="217"/>
        <v>232.06889127278578</v>
      </c>
      <c r="W389" s="122">
        <f t="shared" si="217"/>
        <v>151.85305862844169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12.716371415222364</v>
      </c>
      <c r="D390" s="98">
        <f>RES_hhdet_in_tesh!D48</f>
        <v>4.3955582758884759</v>
      </c>
      <c r="E390" s="98">
        <f>RES_hhdet_in_tesh!E48</f>
        <v>15.332732041234053</v>
      </c>
      <c r="F390" s="98">
        <f>RES_hhdet_in_tesh!F48</f>
        <v>6.7842959324610783</v>
      </c>
      <c r="G390" s="98">
        <f>RES_hhdet_in_tesh!G48</f>
        <v>44.590064702427433</v>
      </c>
      <c r="H390" s="98">
        <f>RES_hhdet_in_tesh!H48</f>
        <v>120.72868849321102</v>
      </c>
      <c r="I390" s="98">
        <f>RES_hhdet_in_tesh!I48</f>
        <v>34.645651391157095</v>
      </c>
      <c r="J390" s="98">
        <f>RES_hhdet_in_tesh!J48</f>
        <v>29.712737085199681</v>
      </c>
      <c r="K390" s="98">
        <f>RES_hhdet_in_tesh!K48</f>
        <v>8.4641961950012359</v>
      </c>
      <c r="L390" s="98">
        <f>RES_hhdet_in_tesh!L48</f>
        <v>45.379287436887701</v>
      </c>
      <c r="M390" s="98">
        <f>RES_hhdet_in_tesh!M48</f>
        <v>7.2143500334170394</v>
      </c>
      <c r="N390" s="98">
        <f>RES_hhdet_in_tesh!N48</f>
        <v>46.160411272505129</v>
      </c>
      <c r="O390" s="98">
        <f>RES_hhdet_in_tesh!O48</f>
        <v>71.661358113175368</v>
      </c>
      <c r="P390" s="98">
        <f>RES_hhdet_in_tesh!P48</f>
        <v>43.357677513786143</v>
      </c>
      <c r="Q390" s="98">
        <f>RES_hhdet_in_tesh!Q48</f>
        <v>28.745990074175886</v>
      </c>
      <c r="R390" s="98">
        <f>RES_hhdet_in_tesh!R48</f>
        <v>45.140380929412515</v>
      </c>
      <c r="S390" s="98">
        <f>RES_hhdet_in_tesh!S48</f>
        <v>42.481274041580953</v>
      </c>
      <c r="T390" s="98">
        <f>RES_hhdet_in_tesh!T48</f>
        <v>66.637694040014452</v>
      </c>
      <c r="U390" s="98">
        <f>RES_hhdet_in_tesh!U48</f>
        <v>134.89621676834525</v>
      </c>
      <c r="V390" s="98">
        <f>RES_hhdet_in_tesh!V48</f>
        <v>232.06889127278578</v>
      </c>
      <c r="W390" s="98">
        <f>RES_hhdet_in_tesh!W48</f>
        <v>151.85305862844169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1187.4677673031058</v>
      </c>
      <c r="D391" s="122">
        <v>1191.8257571673314</v>
      </c>
      <c r="E391" s="122">
        <v>1203.9631897812469</v>
      </c>
      <c r="F391" s="122">
        <v>1272.3212427690819</v>
      </c>
      <c r="G391" s="122">
        <v>1323.6462418595181</v>
      </c>
      <c r="H391" s="122">
        <v>1375.5229223078122</v>
      </c>
      <c r="I391" s="122">
        <v>1375.6561929190248</v>
      </c>
      <c r="J391" s="122">
        <v>1379.89011567732</v>
      </c>
      <c r="K391" s="122">
        <v>1391.2010439129269</v>
      </c>
      <c r="L391" s="122">
        <v>1359.8739507926061</v>
      </c>
      <c r="M391" s="122">
        <v>1360.6164723187171</v>
      </c>
      <c r="N391" s="122">
        <v>1396.0386066142792</v>
      </c>
      <c r="O391" s="122">
        <v>1387.2895108410062</v>
      </c>
      <c r="P391" s="122">
        <v>1444.5888603204962</v>
      </c>
      <c r="Q391" s="122">
        <v>1435.6615528059319</v>
      </c>
      <c r="R391" s="122">
        <v>1434.2707467015507</v>
      </c>
      <c r="S391" s="122">
        <v>1430.8542194015897</v>
      </c>
      <c r="T391" s="122">
        <v>1431.0299417441688</v>
      </c>
      <c r="U391" s="122">
        <v>1421.8397989990187</v>
      </c>
      <c r="V391" s="122">
        <v>1341.885032802008</v>
      </c>
      <c r="W391" s="122">
        <v>1337.7135317825821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1198.107893575142</v>
      </c>
      <c r="D392" s="98">
        <v>1107.8399781803441</v>
      </c>
      <c r="E392" s="98">
        <v>1149.3409185513499</v>
      </c>
      <c r="F392" s="98">
        <v>1336.5952481510599</v>
      </c>
      <c r="G392" s="98">
        <v>1389.9372592014081</v>
      </c>
      <c r="H392" s="98">
        <v>1366.7997484353184</v>
      </c>
      <c r="I392" s="98">
        <v>1260.9041985295887</v>
      </c>
      <c r="J392" s="98">
        <v>1462.0460819182019</v>
      </c>
      <c r="K392" s="98">
        <v>1385.4883840799298</v>
      </c>
      <c r="L392" s="98">
        <v>1342.3241713402444</v>
      </c>
      <c r="M392" s="98">
        <v>1418.8540587938248</v>
      </c>
      <c r="N392" s="98">
        <v>1378.7859085675784</v>
      </c>
      <c r="O392" s="98">
        <v>1361.9051018038958</v>
      </c>
      <c r="P392" s="98">
        <v>1455.1704820115774</v>
      </c>
      <c r="Q392" s="98">
        <v>1504.0426596952298</v>
      </c>
      <c r="R392" s="98">
        <v>1415.3974064391593</v>
      </c>
      <c r="S392" s="98">
        <v>1417.1187907714</v>
      </c>
      <c r="T392" s="98">
        <v>1404.4739779501272</v>
      </c>
      <c r="U392" s="98">
        <v>1365.3583283629389</v>
      </c>
      <c r="V392" s="98">
        <v>1348.1347070107233</v>
      </c>
      <c r="W392" s="98">
        <v>1348.3672335316553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1149.3955547612436</v>
      </c>
      <c r="F393" s="98">
        <v>1336.6302836150148</v>
      </c>
      <c r="G393" s="98">
        <v>1389.9555768135865</v>
      </c>
      <c r="H393" s="98">
        <v>1366.8658837526564</v>
      </c>
      <c r="I393" s="98">
        <v>1261.3944822189644</v>
      </c>
      <c r="J393" s="98">
        <v>1463.548399891858</v>
      </c>
      <c r="K393" s="98">
        <v>1387.2164140970337</v>
      </c>
      <c r="L393" s="98">
        <v>1343.7639207937784</v>
      </c>
      <c r="M393" s="98">
        <v>1420.1896497696937</v>
      </c>
      <c r="N393" s="98">
        <v>0</v>
      </c>
      <c r="O393" s="98">
        <v>1362.0019119068365</v>
      </c>
      <c r="P393" s="98">
        <v>1456.7197574060876</v>
      </c>
      <c r="Q393" s="98">
        <v>1506.8495935551728</v>
      </c>
      <c r="R393" s="98">
        <v>1417.353380097692</v>
      </c>
      <c r="S393" s="98">
        <v>1418.8746371416685</v>
      </c>
      <c r="T393" s="98">
        <v>1405.8563735374189</v>
      </c>
      <c r="U393" s="98">
        <v>1366.1751328601772</v>
      </c>
      <c r="V393" s="98">
        <v>1349.2748211535188</v>
      </c>
      <c r="W393" s="98">
        <v>1349.3144855887158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506.19354130210093</v>
      </c>
      <c r="F394" s="101">
        <v>553.35583852493926</v>
      </c>
      <c r="G394" s="101">
        <v>587.50151506259499</v>
      </c>
      <c r="H394" s="101">
        <v>586.14536442949429</v>
      </c>
      <c r="I394" s="101">
        <v>570.70896289543748</v>
      </c>
      <c r="J394" s="101">
        <v>591.80676312874971</v>
      </c>
      <c r="K394" s="101">
        <v>575.22600735216849</v>
      </c>
      <c r="L394" s="101">
        <v>560.14611331103572</v>
      </c>
      <c r="M394" s="101">
        <v>576.81570464556876</v>
      </c>
      <c r="N394" s="101">
        <v>0</v>
      </c>
      <c r="O394" s="101">
        <v>478.29686846659268</v>
      </c>
      <c r="P394" s="101">
        <v>485.49197935174118</v>
      </c>
      <c r="Q394" s="101">
        <v>542.07801754755155</v>
      </c>
      <c r="R394" s="101">
        <v>612.07562240138031</v>
      </c>
      <c r="S394" s="101">
        <v>644.13790220512965</v>
      </c>
      <c r="T394" s="101">
        <v>601.86151467514594</v>
      </c>
      <c r="U394" s="101">
        <v>594.1366169160458</v>
      </c>
      <c r="V394" s="101">
        <v>512.82024585095155</v>
      </c>
      <c r="W394" s="101">
        <v>549.32182535014135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643.20201345914279</v>
      </c>
      <c r="F395" s="104">
        <v>783.27444509007557</v>
      </c>
      <c r="G395" s="104">
        <v>802.45406175099174</v>
      </c>
      <c r="H395" s="104">
        <v>780.72051932316208</v>
      </c>
      <c r="I395" s="104">
        <v>690.68551932352693</v>
      </c>
      <c r="J395" s="104">
        <v>871.74163676310854</v>
      </c>
      <c r="K395" s="104">
        <v>811.99040674486514</v>
      </c>
      <c r="L395" s="104">
        <v>783.61780748274259</v>
      </c>
      <c r="M395" s="104">
        <v>843.37394512412516</v>
      </c>
      <c r="N395" s="104">
        <v>0</v>
      </c>
      <c r="O395" s="104">
        <v>883.70504344024368</v>
      </c>
      <c r="P395" s="104">
        <v>971.22777805434635</v>
      </c>
      <c r="Q395" s="104">
        <v>964.77157600762132</v>
      </c>
      <c r="R395" s="104">
        <v>805.2777576963116</v>
      </c>
      <c r="S395" s="104">
        <v>774.73673493653882</v>
      </c>
      <c r="T395" s="104">
        <v>803.99485886227296</v>
      </c>
      <c r="U395" s="104">
        <v>772.0385159441314</v>
      </c>
      <c r="V395" s="104">
        <v>836.45457530256749</v>
      </c>
      <c r="W395" s="104">
        <v>799.99266023857433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1187.2652895851791</v>
      </c>
      <c r="D396" s="101">
        <v>1195.7835471310077</v>
      </c>
      <c r="E396" s="101">
        <v>1208.3130194031155</v>
      </c>
      <c r="F396" s="101">
        <v>1265.3978549657188</v>
      </c>
      <c r="G396" s="101">
        <v>1316.7769337978007</v>
      </c>
      <c r="H396" s="101">
        <v>1376.1578486809778</v>
      </c>
      <c r="I396" s="101">
        <v>1403.118076174467</v>
      </c>
      <c r="J396" s="101">
        <v>1330.4236091397831</v>
      </c>
      <c r="K396" s="101">
        <v>1392.6259318803757</v>
      </c>
      <c r="L396" s="101">
        <v>1365.4214126362115</v>
      </c>
      <c r="M396" s="101">
        <v>1340.3869198341815</v>
      </c>
      <c r="N396" s="101">
        <v>1402.2044699193036</v>
      </c>
      <c r="O396" s="101">
        <v>1398.3177242617257</v>
      </c>
      <c r="P396" s="101">
        <v>1442.7121425449943</v>
      </c>
      <c r="Q396" s="101">
        <v>1425.592147204411</v>
      </c>
      <c r="R396" s="101">
        <v>1436.6101426507039</v>
      </c>
      <c r="S396" s="101">
        <v>1432.8806430646507</v>
      </c>
      <c r="T396" s="101">
        <v>1435.6714446080744</v>
      </c>
      <c r="U396" s="101">
        <v>1434.4701893773317</v>
      </c>
      <c r="V396" s="101">
        <v>1339.5373355076376</v>
      </c>
      <c r="W396" s="101">
        <v>1333.9715635426103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1187.4780712307099</v>
      </c>
      <c r="D397" s="104">
        <v>1196.0263395566242</v>
      </c>
      <c r="E397" s="104">
        <v>1208.7841675866871</v>
      </c>
      <c r="F397" s="104">
        <v>1265.6914294108319</v>
      </c>
      <c r="G397" s="104">
        <v>1316.7993681340333</v>
      </c>
      <c r="H397" s="104">
        <v>1376.1169814430179</v>
      </c>
      <c r="I397" s="104">
        <v>1403.8538608240347</v>
      </c>
      <c r="J397" s="104">
        <v>1331.8447359236668</v>
      </c>
      <c r="K397" s="104">
        <v>1394.7460121184045</v>
      </c>
      <c r="L397" s="104">
        <v>1367.0446192122181</v>
      </c>
      <c r="M397" s="104">
        <v>1341.4992277294716</v>
      </c>
      <c r="N397" s="104">
        <v>1402.4607153345844</v>
      </c>
      <c r="O397" s="104">
        <v>1398.3324267792418</v>
      </c>
      <c r="P397" s="104">
        <v>1443.474138529416</v>
      </c>
      <c r="Q397" s="104">
        <v>1427.6307152842428</v>
      </c>
      <c r="R397" s="104">
        <v>1438.6624438221011</v>
      </c>
      <c r="S397" s="104">
        <v>1435.1740573287191</v>
      </c>
      <c r="T397" s="104">
        <v>1437.1395727771683</v>
      </c>
      <c r="U397" s="104">
        <v>1434.5747275555389</v>
      </c>
      <c r="V397" s="104">
        <v>1338.425632070991</v>
      </c>
      <c r="W397" s="104">
        <v>1333.0732224933518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502.68506164453817</v>
      </c>
      <c r="D398" s="98">
        <v>517.86357305172601</v>
      </c>
      <c r="E398" s="98">
        <v>532.39283583611905</v>
      </c>
      <c r="F398" s="98">
        <v>523.95316934690834</v>
      </c>
      <c r="G398" s="98">
        <v>556.55536498058245</v>
      </c>
      <c r="H398" s="98">
        <v>590.12423884222324</v>
      </c>
      <c r="I398" s="98">
        <v>635.43625044292014</v>
      </c>
      <c r="J398" s="98">
        <v>538.03273927896748</v>
      </c>
      <c r="K398" s="98">
        <v>578.33123344678177</v>
      </c>
      <c r="L398" s="98">
        <v>569.86032818008721</v>
      </c>
      <c r="M398" s="98">
        <v>544.52749545317693</v>
      </c>
      <c r="N398" s="98">
        <v>581.52844252863156</v>
      </c>
      <c r="O398" s="98">
        <v>491.12407178095958</v>
      </c>
      <c r="P398" s="98">
        <v>481.09710703504874</v>
      </c>
      <c r="Q398" s="98">
        <v>512.98821616153771</v>
      </c>
      <c r="R398" s="98">
        <v>621.34005827795306</v>
      </c>
      <c r="S398" s="98">
        <v>651.70482017087966</v>
      </c>
      <c r="T398" s="98">
        <v>615.52007330673644</v>
      </c>
      <c r="U398" s="98">
        <v>624.23421842510322</v>
      </c>
      <c r="V398" s="98">
        <v>508.93136839009458</v>
      </c>
      <c r="W398" s="98">
        <v>542.3759679675793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684.79300958617193</v>
      </c>
      <c r="D399" s="98">
        <v>678.1627665048984</v>
      </c>
      <c r="E399" s="98">
        <v>676.39133175056816</v>
      </c>
      <c r="F399" s="98">
        <v>741.73826006392335</v>
      </c>
      <c r="G399" s="98">
        <v>760.24400315345065</v>
      </c>
      <c r="H399" s="98">
        <v>785.99274260079471</v>
      </c>
      <c r="I399" s="98">
        <v>768.41761038111451</v>
      </c>
      <c r="J399" s="98">
        <v>793.81199664469943</v>
      </c>
      <c r="K399" s="98">
        <v>816.41477867162291</v>
      </c>
      <c r="L399" s="98">
        <v>797.184291032131</v>
      </c>
      <c r="M399" s="98">
        <v>796.97173227629469</v>
      </c>
      <c r="N399" s="98">
        <v>820.93227280595283</v>
      </c>
      <c r="O399" s="98">
        <v>907.20835499828229</v>
      </c>
      <c r="P399" s="98">
        <v>962.3770314943672</v>
      </c>
      <c r="Q399" s="98">
        <v>914.6424991227052</v>
      </c>
      <c r="R399" s="98">
        <v>817.32238554414835</v>
      </c>
      <c r="S399" s="98">
        <v>783.4692371578393</v>
      </c>
      <c r="T399" s="98">
        <v>821.61949947043183</v>
      </c>
      <c r="U399" s="98">
        <v>810.34050913043563</v>
      </c>
      <c r="V399" s="98">
        <v>829.49426368089644</v>
      </c>
      <c r="W399" s="98">
        <v>790.69725452577245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229.23031685174809</v>
      </c>
      <c r="D400" s="122">
        <v>225.05456036428225</v>
      </c>
      <c r="E400" s="122">
        <v>244.50732018183894</v>
      </c>
      <c r="F400" s="122">
        <v>246.65952420294823</v>
      </c>
      <c r="G400" s="122">
        <v>256.88863514504578</v>
      </c>
      <c r="H400" s="122">
        <v>249.93737984774694</v>
      </c>
      <c r="I400" s="122">
        <v>245.32215828271629</v>
      </c>
      <c r="J400" s="122">
        <v>214.28081451958519</v>
      </c>
      <c r="K400" s="122">
        <v>222.61361442524361</v>
      </c>
      <c r="L400" s="122">
        <v>221.40508615146408</v>
      </c>
      <c r="M400" s="122">
        <v>209.26293834221457</v>
      </c>
      <c r="N400" s="122">
        <v>219.4082347356717</v>
      </c>
      <c r="O400" s="122">
        <v>221.27237956868998</v>
      </c>
      <c r="P400" s="122">
        <v>225.35369702744782</v>
      </c>
      <c r="Q400" s="122">
        <v>235.80518090622886</v>
      </c>
      <c r="R400" s="122">
        <v>236.60827012627337</v>
      </c>
      <c r="S400" s="122">
        <v>237.33959446554721</v>
      </c>
      <c r="T400" s="122">
        <v>237.30930957152879</v>
      </c>
      <c r="U400" s="122">
        <v>234.68101505009727</v>
      </c>
      <c r="V400" s="122">
        <v>245.61346913454622</v>
      </c>
      <c r="W400" s="122">
        <v>246.3231963326939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224.21145176141178</v>
      </c>
      <c r="D401" s="98">
        <v>223.06259700960379</v>
      </c>
      <c r="E401" s="98">
        <v>248.45967217292139</v>
      </c>
      <c r="F401" s="98">
        <v>247.36671658539265</v>
      </c>
      <c r="G401" s="98">
        <v>243.35995412788102</v>
      </c>
      <c r="H401" s="98">
        <v>253.33950819732186</v>
      </c>
      <c r="I401" s="98">
        <v>249.29366621613579</v>
      </c>
      <c r="J401" s="98">
        <v>211.47849071848867</v>
      </c>
      <c r="K401" s="98">
        <v>227.00623032067327</v>
      </c>
      <c r="L401" s="98">
        <v>217.86540315285873</v>
      </c>
      <c r="M401" s="98">
        <v>216.92997681763561</v>
      </c>
      <c r="N401" s="98">
        <v>218.91128972618279</v>
      </c>
      <c r="O401" s="98">
        <v>216.71354855405511</v>
      </c>
      <c r="P401" s="98">
        <v>236.05356687060245</v>
      </c>
      <c r="Q401" s="98">
        <v>226.97856516944313</v>
      </c>
      <c r="R401" s="98">
        <v>242.62921460884778</v>
      </c>
      <c r="S401" s="98">
        <v>238.52464229293543</v>
      </c>
      <c r="T401" s="98">
        <v>236.38355803105529</v>
      </c>
      <c r="U401" s="98">
        <v>245.41927198219855</v>
      </c>
      <c r="V401" s="98">
        <v>235.79751566558664</v>
      </c>
      <c r="W401" s="98">
        <v>246.36761501296709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229.47723702734305</v>
      </c>
      <c r="D402" s="33">
        <v>225.16764603482116</v>
      </c>
      <c r="E402" s="33">
        <v>244.29851916885616</v>
      </c>
      <c r="F402" s="33">
        <v>246.6184102922378</v>
      </c>
      <c r="G402" s="33">
        <v>257.70867395308039</v>
      </c>
      <c r="H402" s="33">
        <v>249.68696498134057</v>
      </c>
      <c r="I402" s="33">
        <v>244.97316728904912</v>
      </c>
      <c r="J402" s="33">
        <v>214.51498610436155</v>
      </c>
      <c r="K402" s="33">
        <v>222.22483777369195</v>
      </c>
      <c r="L402" s="33">
        <v>221.66414750543296</v>
      </c>
      <c r="M402" s="33">
        <v>208.67007881892758</v>
      </c>
      <c r="N402" s="33">
        <v>219.44565174625717</v>
      </c>
      <c r="O402" s="33">
        <v>221.61563972917602</v>
      </c>
      <c r="P402" s="33">
        <v>224.42260317739891</v>
      </c>
      <c r="Q402" s="33">
        <v>236.50822251366765</v>
      </c>
      <c r="R402" s="33">
        <v>236.10361623717478</v>
      </c>
      <c r="S402" s="33">
        <v>237.24356426964567</v>
      </c>
      <c r="T402" s="33">
        <v>237.37564024297717</v>
      </c>
      <c r="U402" s="33">
        <v>233.96176137673214</v>
      </c>
      <c r="V402" s="33">
        <v>246.07445071193092</v>
      </c>
      <c r="W402" s="33">
        <v>246.32062395512239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5476.5830542432077</v>
      </c>
      <c r="D404" s="117">
        <f t="shared" si="218"/>
        <v>4746.6953164714196</v>
      </c>
      <c r="E404" s="117">
        <f t="shared" si="218"/>
        <v>5151.120004277519</v>
      </c>
      <c r="F404" s="117">
        <f t="shared" si="218"/>
        <v>4795.6770751314953</v>
      </c>
      <c r="G404" s="117">
        <f t="shared" si="218"/>
        <v>4653.0657001196996</v>
      </c>
      <c r="H404" s="117">
        <f t="shared" si="218"/>
        <v>4066.6240166349867</v>
      </c>
      <c r="I404" s="117">
        <f t="shared" si="218"/>
        <v>3502.1900739116904</v>
      </c>
      <c r="J404" s="117">
        <f t="shared" si="218"/>
        <v>4565.4666292048087</v>
      </c>
      <c r="K404" s="117">
        <f t="shared" si="218"/>
        <v>3802.0930008590385</v>
      </c>
      <c r="L404" s="117">
        <f t="shared" si="218"/>
        <v>4115.4798310450497</v>
      </c>
      <c r="M404" s="117">
        <f t="shared" si="218"/>
        <v>3408.1860086157312</v>
      </c>
      <c r="N404" s="117">
        <f t="shared" si="218"/>
        <v>3322.778498434579</v>
      </c>
      <c r="O404" s="117">
        <f t="shared" si="218"/>
        <v>3448.7652921309982</v>
      </c>
      <c r="P404" s="117">
        <f t="shared" si="218"/>
        <v>2489.2182867412066</v>
      </c>
      <c r="Q404" s="117">
        <f t="shared" si="218"/>
        <v>2756.5471020372993</v>
      </c>
      <c r="R404" s="117">
        <f t="shared" ref="R404:V404" si="219">R405+R408+R410+R419</f>
        <v>2412.9035292123222</v>
      </c>
      <c r="S404" s="117">
        <f t="shared" si="219"/>
        <v>2345.0851466410782</v>
      </c>
      <c r="T404" s="117">
        <f t="shared" si="219"/>
        <v>2202.5889317223468</v>
      </c>
      <c r="U404" s="117">
        <f t="shared" si="219"/>
        <v>1988.5913985161831</v>
      </c>
      <c r="V404" s="117">
        <f t="shared" si="219"/>
        <v>2066.1784119879349</v>
      </c>
      <c r="W404" s="117">
        <f t="shared" ref="W404" si="220">W405+W408+W410+W419</f>
        <v>1803.5782899064668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5462.009908434683</v>
      </c>
      <c r="D405" s="122">
        <f t="shared" si="221"/>
        <v>4717.5949059682298</v>
      </c>
      <c r="E405" s="122">
        <f t="shared" si="221"/>
        <v>5104.6067159887825</v>
      </c>
      <c r="F405" s="122">
        <f t="shared" si="221"/>
        <v>4726.9688166078831</v>
      </c>
      <c r="G405" s="122">
        <f t="shared" si="221"/>
        <v>4584.2618611042963</v>
      </c>
      <c r="H405" s="122">
        <f t="shared" si="221"/>
        <v>4015.2932441976563</v>
      </c>
      <c r="I405" s="122">
        <f t="shared" si="221"/>
        <v>3377.0785896214038</v>
      </c>
      <c r="J405" s="122">
        <f t="shared" si="221"/>
        <v>4296.7489299777626</v>
      </c>
      <c r="K405" s="122">
        <f t="shared" si="221"/>
        <v>3625.7948027397315</v>
      </c>
      <c r="L405" s="122">
        <f t="shared" si="221"/>
        <v>3954.8550720388557</v>
      </c>
      <c r="M405" s="122">
        <f t="shared" si="221"/>
        <v>3234.789142862664</v>
      </c>
      <c r="N405" s="122">
        <f t="shared" si="221"/>
        <v>3154.8848650632572</v>
      </c>
      <c r="O405" s="122">
        <f t="shared" si="221"/>
        <v>3267.4017277482308</v>
      </c>
      <c r="P405" s="122">
        <f t="shared" si="221"/>
        <v>2399.6029338637063</v>
      </c>
      <c r="Q405" s="122">
        <f t="shared" si="221"/>
        <v>2679.275942062488</v>
      </c>
      <c r="R405" s="122">
        <f t="shared" ref="R405:V405" si="222">SUM(R406:R407)</f>
        <v>2338.6404487107975</v>
      </c>
      <c r="S405" s="122">
        <f t="shared" si="222"/>
        <v>2257.7915499213018</v>
      </c>
      <c r="T405" s="122">
        <f t="shared" si="222"/>
        <v>2119.6960188643102</v>
      </c>
      <c r="U405" s="122">
        <f t="shared" si="222"/>
        <v>1895.8622501076809</v>
      </c>
      <c r="V405" s="122">
        <f t="shared" si="222"/>
        <v>1930.1141256730091</v>
      </c>
      <c r="W405" s="122">
        <f t="shared" ref="W405" si="223">SUM(W406:W407)</f>
        <v>1675.1615476857362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5462.009908434683</v>
      </c>
      <c r="D406" s="98">
        <v>4717.5949059682298</v>
      </c>
      <c r="E406" s="98">
        <v>5104.6067159887825</v>
      </c>
      <c r="F406" s="98">
        <v>4726.9688166078831</v>
      </c>
      <c r="G406" s="98">
        <v>4584.2618611042963</v>
      </c>
      <c r="H406" s="98">
        <v>4015.2932441976563</v>
      </c>
      <c r="I406" s="98">
        <v>3377.0785896214038</v>
      </c>
      <c r="J406" s="98">
        <v>4296.7489299777626</v>
      </c>
      <c r="K406" s="98">
        <v>3625.7948027397315</v>
      </c>
      <c r="L406" s="98">
        <v>3954.8550720388557</v>
      </c>
      <c r="M406" s="98">
        <v>3234.789142862664</v>
      </c>
      <c r="N406" s="98">
        <v>3154.8848650632572</v>
      </c>
      <c r="O406" s="98">
        <v>3267.4017277482308</v>
      </c>
      <c r="P406" s="98">
        <v>2399.6029338637063</v>
      </c>
      <c r="Q406" s="98">
        <v>2679.275942062488</v>
      </c>
      <c r="R406" s="98">
        <v>2338.6404487107975</v>
      </c>
      <c r="S406" s="98">
        <v>2257.7915499213018</v>
      </c>
      <c r="T406" s="98">
        <v>2119.6960188643102</v>
      </c>
      <c r="U406" s="98">
        <v>1895.8622501076809</v>
      </c>
      <c r="V406" s="98">
        <v>1930.1141256730091</v>
      </c>
      <c r="W406" s="98">
        <v>1675.1615476857362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10.684212653722433</v>
      </c>
      <c r="D410" s="122">
        <v>24.669033428039128</v>
      </c>
      <c r="E410" s="122">
        <v>41.904037213693748</v>
      </c>
      <c r="F410" s="122">
        <v>63.684885911884926</v>
      </c>
      <c r="G410" s="122">
        <v>63.664517475153573</v>
      </c>
      <c r="H410" s="122">
        <v>44.914317967220668</v>
      </c>
      <c r="I410" s="122">
        <v>117.67422920473258</v>
      </c>
      <c r="J410" s="122">
        <v>262.69563406229059</v>
      </c>
      <c r="K410" s="122">
        <v>169.4842039467446</v>
      </c>
      <c r="L410" s="122">
        <v>155.14105741164857</v>
      </c>
      <c r="M410" s="122">
        <v>167.65082858884327</v>
      </c>
      <c r="N410" s="122">
        <v>162.23679971669978</v>
      </c>
      <c r="O410" s="122">
        <v>175.76341225542529</v>
      </c>
      <c r="P410" s="122">
        <v>82.641704114195178</v>
      </c>
      <c r="Q410" s="122">
        <v>71.091560408934086</v>
      </c>
      <c r="R410" s="122">
        <v>67.34374213242495</v>
      </c>
      <c r="S410" s="122">
        <v>80.708151843750954</v>
      </c>
      <c r="T410" s="122">
        <v>77.080080674903897</v>
      </c>
      <c r="U410" s="122">
        <v>87.0710909288441</v>
      </c>
      <c r="V410" s="122">
        <v>132.18516019357912</v>
      </c>
      <c r="W410" s="122">
        <v>123.47670459377667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594.12252243121236</v>
      </c>
      <c r="D411" s="98">
        <v>547.6525421024686</v>
      </c>
      <c r="E411" s="98">
        <v>565.67686431949585</v>
      </c>
      <c r="F411" s="98">
        <v>655.09215956061269</v>
      </c>
      <c r="G411" s="98">
        <v>678.13944626819386</v>
      </c>
      <c r="H411" s="98">
        <v>663.32668878196193</v>
      </c>
      <c r="I411" s="98">
        <v>608.4022754719166</v>
      </c>
      <c r="J411" s="98">
        <v>700.75654783385301</v>
      </c>
      <c r="K411" s="98">
        <v>658.81918123046819</v>
      </c>
      <c r="L411" s="98">
        <v>630.443343957499</v>
      </c>
      <c r="M411" s="98">
        <v>653.96047385158352</v>
      </c>
      <c r="N411" s="98">
        <v>615.25827519278459</v>
      </c>
      <c r="O411" s="98">
        <v>580.78228460191019</v>
      </c>
      <c r="P411" s="98">
        <v>588.40266146657598</v>
      </c>
      <c r="Q411" s="98">
        <v>581.09284820413404</v>
      </c>
      <c r="R411" s="98">
        <v>530.8780905527957</v>
      </c>
      <c r="S411" s="98">
        <v>516.80529763523737</v>
      </c>
      <c r="T411" s="98">
        <v>499.60507218191873</v>
      </c>
      <c r="U411" s="98">
        <v>476.36049648750145</v>
      </c>
      <c r="V411" s="98">
        <v>463.71302561781278</v>
      </c>
      <c r="W411" s="98">
        <v>460.84929111205264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249.1358051912606</v>
      </c>
      <c r="F412" s="98">
        <v>271.2108035444752</v>
      </c>
      <c r="G412" s="98">
        <v>286.6373640024438</v>
      </c>
      <c r="H412" s="98">
        <v>284.46439515152753</v>
      </c>
      <c r="I412" s="98">
        <v>275.37431635386355</v>
      </c>
      <c r="J412" s="98">
        <v>283.65211565064169</v>
      </c>
      <c r="K412" s="98">
        <v>273.52804364209226</v>
      </c>
      <c r="L412" s="98">
        <v>263.0813005684106</v>
      </c>
      <c r="M412" s="98">
        <v>265.85868306689929</v>
      </c>
      <c r="N412" s="98">
        <v>0</v>
      </c>
      <c r="O412" s="98">
        <v>203.96894586710064</v>
      </c>
      <c r="P412" s="98">
        <v>196.31017554475633</v>
      </c>
      <c r="Q412" s="98">
        <v>209.43399253674531</v>
      </c>
      <c r="R412" s="98">
        <v>229.57335954983338</v>
      </c>
      <c r="S412" s="98">
        <v>234.9089451322925</v>
      </c>
      <c r="T412" s="98">
        <v>214.0965729544281</v>
      </c>
      <c r="U412" s="98">
        <v>207.28859811832416</v>
      </c>
      <c r="V412" s="98">
        <v>176.39292762434891</v>
      </c>
      <c r="W412" s="98">
        <v>187.74898077427082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249.1358051912606</v>
      </c>
      <c r="F413" s="101">
        <v>271.2108035444752</v>
      </c>
      <c r="G413" s="101">
        <v>286.6373640024438</v>
      </c>
      <c r="H413" s="101">
        <v>284.46439515152753</v>
      </c>
      <c r="I413" s="101">
        <v>275.37431635386355</v>
      </c>
      <c r="J413" s="101">
        <v>283.65211565064169</v>
      </c>
      <c r="K413" s="101">
        <v>273.52804364209226</v>
      </c>
      <c r="L413" s="101">
        <v>263.0813005684106</v>
      </c>
      <c r="M413" s="101">
        <v>265.85868306689929</v>
      </c>
      <c r="N413" s="101">
        <v>0</v>
      </c>
      <c r="O413" s="101">
        <v>203.96894586710064</v>
      </c>
      <c r="P413" s="101">
        <v>196.31017554475633</v>
      </c>
      <c r="Q413" s="101">
        <v>209.43399253674531</v>
      </c>
      <c r="R413" s="101">
        <v>229.57335954983338</v>
      </c>
      <c r="S413" s="101">
        <v>234.9089451322925</v>
      </c>
      <c r="T413" s="101">
        <v>214.0965729544281</v>
      </c>
      <c r="U413" s="101">
        <v>207.28859811832416</v>
      </c>
      <c r="V413" s="101">
        <v>176.39292762434891</v>
      </c>
      <c r="W413" s="101">
        <v>187.74898077427082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3.8889331548024675</v>
      </c>
      <c r="D419" s="122">
        <v>4.4313770751500794</v>
      </c>
      <c r="E419" s="122">
        <v>4.6092510750430593</v>
      </c>
      <c r="F419" s="122">
        <v>5.0233726117279582</v>
      </c>
      <c r="G419" s="122">
        <v>5.1393215402497372</v>
      </c>
      <c r="H419" s="122">
        <v>6.4164544701095645</v>
      </c>
      <c r="I419" s="122">
        <v>7.4372550855539927</v>
      </c>
      <c r="J419" s="122">
        <v>6.0220651647549355</v>
      </c>
      <c r="K419" s="122">
        <v>6.8139941725624373</v>
      </c>
      <c r="L419" s="122">
        <v>5.4837015945453667</v>
      </c>
      <c r="M419" s="122">
        <v>5.7460371642242762</v>
      </c>
      <c r="N419" s="122">
        <v>5.6568336546219102</v>
      </c>
      <c r="O419" s="122">
        <v>5.6001521273418557</v>
      </c>
      <c r="P419" s="122">
        <v>6.9736487633048139</v>
      </c>
      <c r="Q419" s="122">
        <v>6.1795995658769831</v>
      </c>
      <c r="R419" s="122">
        <v>6.9193383690995836</v>
      </c>
      <c r="S419" s="122">
        <v>6.585444876025754</v>
      </c>
      <c r="T419" s="122">
        <v>5.8128321831326817</v>
      </c>
      <c r="U419" s="122">
        <v>5.6580574796579626</v>
      </c>
      <c r="V419" s="122">
        <v>3.8791261213464776</v>
      </c>
      <c r="W419" s="122">
        <v>4.9400376269538375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82.934846686403944</v>
      </c>
      <c r="D420" s="98">
        <v>82.488488134368041</v>
      </c>
      <c r="E420" s="98">
        <v>91.856829061409371</v>
      </c>
      <c r="F420" s="98">
        <v>91.429427978590624</v>
      </c>
      <c r="G420" s="98">
        <v>89.92584759420734</v>
      </c>
      <c r="H420" s="98">
        <v>93.590199263239498</v>
      </c>
      <c r="I420" s="98">
        <v>92.073013919238392</v>
      </c>
      <c r="J420" s="98">
        <v>78.087924731210634</v>
      </c>
      <c r="K420" s="98">
        <v>83.802308656730446</v>
      </c>
      <c r="L420" s="98">
        <v>80.410219989757167</v>
      </c>
      <c r="M420" s="98">
        <v>80.055525818556589</v>
      </c>
      <c r="N420" s="98">
        <v>80.786706677153106</v>
      </c>
      <c r="O420" s="98">
        <v>79.975655444267545</v>
      </c>
      <c r="P420" s="98">
        <v>87.112867914323218</v>
      </c>
      <c r="Q420" s="98">
        <v>83.763842373231924</v>
      </c>
      <c r="R420" s="98">
        <v>89.472852919262237</v>
      </c>
      <c r="S420" s="98">
        <v>87.852249233374351</v>
      </c>
      <c r="T420" s="98">
        <v>86.940283941816659</v>
      </c>
      <c r="U420" s="98">
        <v>90.131279102427598</v>
      </c>
      <c r="V420" s="98">
        <v>86.479653724622892</v>
      </c>
      <c r="W420" s="98">
        <v>90.24242648301626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183.72743999499843</v>
      </c>
      <c r="D423" s="118">
        <f t="shared" si="225"/>
        <v>161.0886548501343</v>
      </c>
      <c r="E423" s="118">
        <f t="shared" si="225"/>
        <v>173.51659311141731</v>
      </c>
      <c r="F423" s="118">
        <f t="shared" si="225"/>
        <v>163.19366165796333</v>
      </c>
      <c r="G423" s="118">
        <f t="shared" si="225"/>
        <v>159.62597476039718</v>
      </c>
      <c r="H423" s="118">
        <f t="shared" si="225"/>
        <v>142.73922713379943</v>
      </c>
      <c r="I423" s="118">
        <f t="shared" si="225"/>
        <v>123.13269916172229</v>
      </c>
      <c r="J423" s="118">
        <f t="shared" si="225"/>
        <v>151.89319559030056</v>
      </c>
      <c r="K423" s="118">
        <f t="shared" si="225"/>
        <v>130.47965097039452</v>
      </c>
      <c r="L423" s="118">
        <f t="shared" si="225"/>
        <v>140.95729208738678</v>
      </c>
      <c r="M423" s="118">
        <f t="shared" si="225"/>
        <v>118.59578564670836</v>
      </c>
      <c r="N423" s="118">
        <f t="shared" si="225"/>
        <v>116.72994451241131</v>
      </c>
      <c r="O423" s="118">
        <f t="shared" si="225"/>
        <v>119.70506504667513</v>
      </c>
      <c r="P423" s="118">
        <f t="shared" si="225"/>
        <v>92.760977809210573</v>
      </c>
      <c r="Q423" s="118">
        <f t="shared" si="225"/>
        <v>100.93971748076713</v>
      </c>
      <c r="R423" s="118">
        <f t="shared" ref="R423:V423" si="226">R424+R427+R429+R438</f>
        <v>90.442910081139217</v>
      </c>
      <c r="S423" s="118">
        <f t="shared" si="226"/>
        <v>87.742242985058482</v>
      </c>
      <c r="T423" s="118">
        <f t="shared" si="226"/>
        <v>83.494968227881429</v>
      </c>
      <c r="U423" s="118">
        <f t="shared" si="226"/>
        <v>76.404230603557309</v>
      </c>
      <c r="V423" s="118">
        <f t="shared" si="226"/>
        <v>76.743909495733547</v>
      </c>
      <c r="W423" s="118">
        <f t="shared" ref="W423" si="227">W424+W427+W429+W438</f>
        <v>68.481327939058644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166.99733558162001</v>
      </c>
      <c r="D424" s="123">
        <f t="shared" si="228"/>
        <v>144.25119180591659</v>
      </c>
      <c r="E424" s="123">
        <f t="shared" si="228"/>
        <v>156.28168362956484</v>
      </c>
      <c r="F424" s="123">
        <f t="shared" si="228"/>
        <v>144.92399982650957</v>
      </c>
      <c r="G424" s="123">
        <f t="shared" si="228"/>
        <v>140.57174580231094</v>
      </c>
      <c r="H424" s="123">
        <f t="shared" si="228"/>
        <v>123.13818403164873</v>
      </c>
      <c r="I424" s="123">
        <f t="shared" si="228"/>
        <v>103.60091635363554</v>
      </c>
      <c r="J424" s="123">
        <f t="shared" si="228"/>
        <v>131.86200117062384</v>
      </c>
      <c r="K424" s="123">
        <f t="shared" si="228"/>
        <v>111.27037239783841</v>
      </c>
      <c r="L424" s="123">
        <f t="shared" si="228"/>
        <v>121.84523912465951</v>
      </c>
      <c r="M424" s="123">
        <f t="shared" si="228"/>
        <v>99.734016017288297</v>
      </c>
      <c r="N424" s="123">
        <f t="shared" si="228"/>
        <v>97.391043416786758</v>
      </c>
      <c r="O424" s="123">
        <f t="shared" si="228"/>
        <v>100.93031540704011</v>
      </c>
      <c r="P424" s="123">
        <f t="shared" si="228"/>
        <v>74.203711709256424</v>
      </c>
      <c r="Q424" s="123">
        <f t="shared" si="228"/>
        <v>82.885715799107274</v>
      </c>
      <c r="R424" s="123">
        <f t="shared" ref="R424:V424" si="229">SUM(R425:R426)</f>
        <v>72.425408596847291</v>
      </c>
      <c r="S424" s="123">
        <f t="shared" si="229"/>
        <v>70.002345587698116</v>
      </c>
      <c r="T424" s="123">
        <f t="shared" si="229"/>
        <v>65.794508989963191</v>
      </c>
      <c r="U424" s="123">
        <f t="shared" si="229"/>
        <v>58.857544276471963</v>
      </c>
      <c r="V424" s="123">
        <f t="shared" si="229"/>
        <v>59.966523529981338</v>
      </c>
      <c r="W424" s="123">
        <f t="shared" ref="W424" si="230">SUM(W425:W426)</f>
        <v>52.045836764869271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164.95785796114507</v>
      </c>
      <c r="D425" s="99">
        <v>142.51198042749655</v>
      </c>
      <c r="E425" s="99">
        <v>154.40714156970449</v>
      </c>
      <c r="F425" s="99">
        <v>143.16613953551885</v>
      </c>
      <c r="G425" s="99">
        <v>138.8734432734006</v>
      </c>
      <c r="H425" s="99">
        <v>121.66593387264528</v>
      </c>
      <c r="I425" s="99">
        <v>102.36422867413461</v>
      </c>
      <c r="J425" s="99">
        <v>130.26643374877452</v>
      </c>
      <c r="K425" s="99">
        <v>109.92160290467368</v>
      </c>
      <c r="L425" s="99">
        <v>120.3673246225285</v>
      </c>
      <c r="M425" s="99">
        <v>98.512885549983935</v>
      </c>
      <c r="N425" s="99">
        <v>96.16948045500547</v>
      </c>
      <c r="O425" s="99">
        <v>99.620980992276628</v>
      </c>
      <c r="P425" s="99">
        <v>73.202886249745887</v>
      </c>
      <c r="Q425" s="99">
        <v>81.73495499117233</v>
      </c>
      <c r="R425" s="99">
        <v>71.406727963765107</v>
      </c>
      <c r="S425" s="99">
        <v>69.011826941836389</v>
      </c>
      <c r="T425" s="99">
        <v>64.857789726360792</v>
      </c>
      <c r="U425" s="99">
        <v>58.01446394397145</v>
      </c>
      <c r="V425" s="99">
        <v>59.116225896893603</v>
      </c>
      <c r="W425" s="99">
        <v>51.29899604857102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2.0394776204749365</v>
      </c>
      <c r="D426" s="99">
        <v>1.7392113784200487</v>
      </c>
      <c r="E426" s="99">
        <v>1.8745420598603331</v>
      </c>
      <c r="F426" s="99">
        <v>1.7578602909907068</v>
      </c>
      <c r="G426" s="99">
        <v>1.6983025289103333</v>
      </c>
      <c r="H426" s="99">
        <v>1.472250159003444</v>
      </c>
      <c r="I426" s="99">
        <v>1.2366876795009283</v>
      </c>
      <c r="J426" s="99">
        <v>1.5955674218493134</v>
      </c>
      <c r="K426" s="99">
        <v>1.3487694931647327</v>
      </c>
      <c r="L426" s="99">
        <v>1.4779145021310096</v>
      </c>
      <c r="M426" s="99">
        <v>1.221130467304361</v>
      </c>
      <c r="N426" s="99">
        <v>1.2215629617812815</v>
      </c>
      <c r="O426" s="99">
        <v>1.3093344147634822</v>
      </c>
      <c r="P426" s="99">
        <v>1.0008254595105381</v>
      </c>
      <c r="Q426" s="99">
        <v>1.1507608079349376</v>
      </c>
      <c r="R426" s="99">
        <v>1.0186806330821812</v>
      </c>
      <c r="S426" s="99">
        <v>0.99051864586172367</v>
      </c>
      <c r="T426" s="99">
        <v>0.93671926360239866</v>
      </c>
      <c r="U426" s="99">
        <v>0.84308033250051573</v>
      </c>
      <c r="V426" s="99">
        <v>0.85029763308773387</v>
      </c>
      <c r="W426" s="99">
        <v>0.74684071629825044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3.9647178452303006E-2</v>
      </c>
      <c r="D427" s="123">
        <f t="shared" si="231"/>
        <v>1.3239130906804538E-2</v>
      </c>
      <c r="E427" s="123">
        <f t="shared" si="231"/>
        <v>4.4667191112919037E-2</v>
      </c>
      <c r="F427" s="123">
        <f t="shared" si="231"/>
        <v>1.914154197246596E-2</v>
      </c>
      <c r="G427" s="123">
        <f t="shared" si="231"/>
        <v>0.12182982673300562</v>
      </c>
      <c r="H427" s="123">
        <f t="shared" si="231"/>
        <v>0.31958677393523199</v>
      </c>
      <c r="I427" s="123">
        <f t="shared" si="231"/>
        <v>8.8933456336679775E-2</v>
      </c>
      <c r="J427" s="123">
        <f t="shared" si="231"/>
        <v>7.3985736893866255E-2</v>
      </c>
      <c r="K427" s="123">
        <f t="shared" si="231"/>
        <v>2.0446545991120654E-2</v>
      </c>
      <c r="L427" s="123">
        <f t="shared" si="231"/>
        <v>0.10646127729459375</v>
      </c>
      <c r="M427" s="123">
        <f t="shared" si="231"/>
        <v>1.6368708846328218E-2</v>
      </c>
      <c r="N427" s="123">
        <f t="shared" si="231"/>
        <v>0.10062823665179185</v>
      </c>
      <c r="O427" s="123">
        <f t="shared" si="231"/>
        <v>0.14917747772789952</v>
      </c>
      <c r="P427" s="123">
        <f t="shared" si="231"/>
        <v>8.603302473351504E-2</v>
      </c>
      <c r="Q427" s="123">
        <f t="shared" si="231"/>
        <v>5.4833737504091713E-2</v>
      </c>
      <c r="R427" s="123">
        <f t="shared" si="231"/>
        <v>8.4139422500686914E-2</v>
      </c>
      <c r="S427" s="123">
        <f t="shared" si="231"/>
        <v>7.7774971993243097E-2</v>
      </c>
      <c r="T427" s="123">
        <f t="shared" si="231"/>
        <v>0.12021991361688526</v>
      </c>
      <c r="U427" s="123">
        <f t="shared" si="231"/>
        <v>0.24019245681110205</v>
      </c>
      <c r="V427" s="123">
        <f t="shared" si="231"/>
        <v>0.40789586450962712</v>
      </c>
      <c r="W427" s="123">
        <f t="shared" si="231"/>
        <v>0.26336762504176636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3.9647178452303006E-2</v>
      </c>
      <c r="D428" s="99">
        <f>RES_hhdet_in_fecs!D48</f>
        <v>1.3239130906804538E-2</v>
      </c>
      <c r="E428" s="99">
        <f>RES_hhdet_in_fecs!E48</f>
        <v>4.4667191112919037E-2</v>
      </c>
      <c r="F428" s="99">
        <f>RES_hhdet_in_fecs!F48</f>
        <v>1.914154197246596E-2</v>
      </c>
      <c r="G428" s="99">
        <f>RES_hhdet_in_fecs!G48</f>
        <v>0.12182982673300562</v>
      </c>
      <c r="H428" s="99">
        <f>RES_hhdet_in_fecs!H48</f>
        <v>0.31958677393523199</v>
      </c>
      <c r="I428" s="99">
        <f>RES_hhdet_in_fecs!I48</f>
        <v>8.8933456336679775E-2</v>
      </c>
      <c r="J428" s="99">
        <f>RES_hhdet_in_fecs!J48</f>
        <v>7.3985736893866255E-2</v>
      </c>
      <c r="K428" s="99">
        <f>RES_hhdet_in_fecs!K48</f>
        <v>2.0446545991120654E-2</v>
      </c>
      <c r="L428" s="99">
        <f>RES_hhdet_in_fecs!L48</f>
        <v>0.10646127729459375</v>
      </c>
      <c r="M428" s="99">
        <f>RES_hhdet_in_fecs!M48</f>
        <v>1.6368708846328218E-2</v>
      </c>
      <c r="N428" s="99">
        <f>RES_hhdet_in_fecs!N48</f>
        <v>0.10062823665179185</v>
      </c>
      <c r="O428" s="99">
        <f>RES_hhdet_in_fecs!O48</f>
        <v>0.14917747772789952</v>
      </c>
      <c r="P428" s="99">
        <f>RES_hhdet_in_fecs!P48</f>
        <v>8.603302473351504E-2</v>
      </c>
      <c r="Q428" s="99">
        <f>RES_hhdet_in_fecs!Q48</f>
        <v>5.4833737504091713E-2</v>
      </c>
      <c r="R428" s="99">
        <f>RES_hhdet_in_fecs!R48</f>
        <v>8.4139422500686914E-2</v>
      </c>
      <c r="S428" s="99">
        <f>RES_hhdet_in_fecs!S48</f>
        <v>7.7774971993243097E-2</v>
      </c>
      <c r="T428" s="99">
        <f>RES_hhdet_in_fecs!T48</f>
        <v>0.12021991361688526</v>
      </c>
      <c r="U428" s="99">
        <f>RES_hhdet_in_fecs!U48</f>
        <v>0.24019245681110205</v>
      </c>
      <c r="V428" s="99">
        <f>RES_hhdet_in_fecs!V48</f>
        <v>0.40789586450962712</v>
      </c>
      <c r="W428" s="99">
        <f>RES_hhdet_in_fecs!W48</f>
        <v>0.26336762504176636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14.262519738235758</v>
      </c>
      <c r="D429" s="123">
        <v>14.438412178488296</v>
      </c>
      <c r="E429" s="123">
        <v>14.601340996915605</v>
      </c>
      <c r="F429" s="123">
        <v>15.63722460681066</v>
      </c>
      <c r="G429" s="123">
        <v>16.215152525877336</v>
      </c>
      <c r="H429" s="123">
        <v>16.631774096345076</v>
      </c>
      <c r="I429" s="123">
        <v>16.837589816960353</v>
      </c>
      <c r="J429" s="123">
        <v>17.688862862953691</v>
      </c>
      <c r="K429" s="123">
        <v>16.832524845422839</v>
      </c>
      <c r="L429" s="123">
        <v>16.674453044003609</v>
      </c>
      <c r="M429" s="123">
        <v>16.64079342887382</v>
      </c>
      <c r="N429" s="123">
        <v>16.936831137323814</v>
      </c>
      <c r="O429" s="123">
        <v>16.316580131040912</v>
      </c>
      <c r="P429" s="123">
        <v>16.124810725090086</v>
      </c>
      <c r="Q429" s="123">
        <v>15.574170796443759</v>
      </c>
      <c r="R429" s="123">
        <v>15.520440890046794</v>
      </c>
      <c r="S429" s="123">
        <v>15.278212675177157</v>
      </c>
      <c r="T429" s="123">
        <v>15.239198817999522</v>
      </c>
      <c r="U429" s="123">
        <v>15.024592327833217</v>
      </c>
      <c r="V429" s="123">
        <v>14.028993503108588</v>
      </c>
      <c r="W429" s="123">
        <v>13.835105092102555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17.943061310705627</v>
      </c>
      <c r="D430" s="99">
        <v>16.54382156942691</v>
      </c>
      <c r="E430" s="99">
        <v>17.110925979489085</v>
      </c>
      <c r="F430" s="99">
        <v>19.84083651975125</v>
      </c>
      <c r="G430" s="99">
        <v>20.543233082260162</v>
      </c>
      <c r="H430" s="99">
        <v>20.099219694583827</v>
      </c>
      <c r="I430" s="99">
        <v>18.441569539917943</v>
      </c>
      <c r="J430" s="99">
        <v>21.245145550752714</v>
      </c>
      <c r="K430" s="99">
        <v>19.973127097671593</v>
      </c>
      <c r="L430" s="99">
        <v>19.187752080918511</v>
      </c>
      <c r="M430" s="99">
        <v>19.915837004986965</v>
      </c>
      <c r="N430" s="99">
        <v>18.754747384338064</v>
      </c>
      <c r="O430" s="99">
        <v>17.707678992644563</v>
      </c>
      <c r="P430" s="99">
        <v>17.949958507106896</v>
      </c>
      <c r="Q430" s="99">
        <v>17.727027309137579</v>
      </c>
      <c r="R430" s="99">
        <v>16.209532087296239</v>
      </c>
      <c r="S430" s="99">
        <v>15.796709738005006</v>
      </c>
      <c r="T430" s="99">
        <v>15.286758303749234</v>
      </c>
      <c r="U430" s="99">
        <v>14.576902328339964</v>
      </c>
      <c r="V430" s="99">
        <v>14.202768431735111</v>
      </c>
      <c r="W430" s="99">
        <v>14.112731990776968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12.7198504169082</v>
      </c>
      <c r="F431" s="99">
        <v>14.53527432014784</v>
      </c>
      <c r="G431" s="99">
        <v>15.161778544212227</v>
      </c>
      <c r="H431" s="99">
        <v>14.923442056434538</v>
      </c>
      <c r="I431" s="99">
        <v>13.925915357294651</v>
      </c>
      <c r="J431" s="99">
        <v>15.64306498577074</v>
      </c>
      <c r="K431" s="99">
        <v>14.854419086546367</v>
      </c>
      <c r="L431" s="99">
        <v>14.346835494282043</v>
      </c>
      <c r="M431" s="99">
        <v>14.931339104214786</v>
      </c>
      <c r="N431" s="99">
        <v>0</v>
      </c>
      <c r="O431" s="99">
        <v>13.391094648131393</v>
      </c>
      <c r="P431" s="99">
        <v>13.874171872940389</v>
      </c>
      <c r="Q431" s="99">
        <v>14.224403919585413</v>
      </c>
      <c r="R431" s="99">
        <v>13.55643822965572</v>
      </c>
      <c r="S431" s="99">
        <v>13.484184853985418</v>
      </c>
      <c r="T431" s="99">
        <v>13.097738555176619</v>
      </c>
      <c r="U431" s="99">
        <v>12.63447244538373</v>
      </c>
      <c r="V431" s="99">
        <v>12.225546841806167</v>
      </c>
      <c r="W431" s="99">
        <v>12.275765574195958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7.5360061377025831</v>
      </c>
      <c r="F432" s="102">
        <v>8.2141865644148684</v>
      </c>
      <c r="G432" s="102">
        <v>8.6832556507235736</v>
      </c>
      <c r="H432" s="102">
        <v>8.6194517273777702</v>
      </c>
      <c r="I432" s="102">
        <v>8.3470013333004864</v>
      </c>
      <c r="J432" s="102">
        <v>8.5996063845637085</v>
      </c>
      <c r="K432" s="102">
        <v>8.2924276282263119</v>
      </c>
      <c r="L432" s="102">
        <v>8.0069665590324206</v>
      </c>
      <c r="M432" s="102">
        <v>8.0965110431467906</v>
      </c>
      <c r="N432" s="102">
        <v>0</v>
      </c>
      <c r="O432" s="102">
        <v>6.2188822104971528</v>
      </c>
      <c r="P432" s="102">
        <v>5.9886872312378427</v>
      </c>
      <c r="Q432" s="102">
        <v>6.3890686602571529</v>
      </c>
      <c r="R432" s="102">
        <v>7.0096634316487023</v>
      </c>
      <c r="S432" s="102">
        <v>7.180244548760129</v>
      </c>
      <c r="T432" s="102">
        <v>6.5508593620195121</v>
      </c>
      <c r="U432" s="102">
        <v>6.3431490873605751</v>
      </c>
      <c r="V432" s="102">
        <v>5.4026256879599774</v>
      </c>
      <c r="W432" s="102">
        <v>5.7494957642553377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5.1838442792056165</v>
      </c>
      <c r="F433" s="105">
        <v>6.3210877557329725</v>
      </c>
      <c r="G433" s="105">
        <v>6.4785228934886501</v>
      </c>
      <c r="H433" s="105">
        <v>6.3039903290567674</v>
      </c>
      <c r="I433" s="105">
        <v>5.5789140239941633</v>
      </c>
      <c r="J433" s="105">
        <v>7.0434586012070364</v>
      </c>
      <c r="K433" s="105">
        <v>6.5619914583200565</v>
      </c>
      <c r="L433" s="105">
        <v>6.3398689352496236</v>
      </c>
      <c r="M433" s="105">
        <v>6.8348280610679959</v>
      </c>
      <c r="N433" s="105">
        <v>0</v>
      </c>
      <c r="O433" s="105">
        <v>7.17221243763424</v>
      </c>
      <c r="P433" s="105">
        <v>7.8854846417025444</v>
      </c>
      <c r="Q433" s="105">
        <v>7.8353352593282608</v>
      </c>
      <c r="R433" s="105">
        <v>6.5467747980070197</v>
      </c>
      <c r="S433" s="105">
        <v>6.3039403052252894</v>
      </c>
      <c r="T433" s="105">
        <v>6.5468791931571086</v>
      </c>
      <c r="U433" s="105">
        <v>6.2913233580231536</v>
      </c>
      <c r="V433" s="105">
        <v>6.8229211538461891</v>
      </c>
      <c r="W433" s="105">
        <v>6.5262698099406187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14.293107601559406</v>
      </c>
      <c r="D434" s="102">
        <v>14.381294616363324</v>
      </c>
      <c r="E434" s="102">
        <v>14.520909732309677</v>
      </c>
      <c r="F434" s="102">
        <v>15.198513101880318</v>
      </c>
      <c r="G434" s="102">
        <v>15.790602664134459</v>
      </c>
      <c r="H434" s="102">
        <v>16.470508958222354</v>
      </c>
      <c r="I434" s="102">
        <v>16.761488947578975</v>
      </c>
      <c r="J434" s="102">
        <v>15.858520780317569</v>
      </c>
      <c r="K434" s="102">
        <v>16.556693758206805</v>
      </c>
      <c r="L434" s="102">
        <v>16.200107098782976</v>
      </c>
      <c r="M434" s="102">
        <v>15.838950388792949</v>
      </c>
      <c r="N434" s="102">
        <v>16.43245077549793</v>
      </c>
      <c r="O434" s="102">
        <v>16.172659655965809</v>
      </c>
      <c r="P434" s="102">
        <v>16.400986435760196</v>
      </c>
      <c r="Q434" s="102">
        <v>15.938104526866239</v>
      </c>
      <c r="R434" s="102">
        <v>15.886138419404125</v>
      </c>
      <c r="S434" s="102">
        <v>15.67354863467539</v>
      </c>
      <c r="T434" s="102">
        <v>15.540009362802701</v>
      </c>
      <c r="U434" s="102">
        <v>15.376982857807</v>
      </c>
      <c r="V434" s="102">
        <v>14.241836215153979</v>
      </c>
      <c r="W434" s="102">
        <v>14.082858779011442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11.560627693062917</v>
      </c>
      <c r="D435" s="105">
        <v>11.687790492621893</v>
      </c>
      <c r="E435" s="105">
        <v>11.849365843857621</v>
      </c>
      <c r="F435" s="105">
        <v>12.279014167316554</v>
      </c>
      <c r="G435" s="105">
        <v>12.811877901550046</v>
      </c>
      <c r="H435" s="105">
        <v>13.409447724206055</v>
      </c>
      <c r="I435" s="105">
        <v>13.797633104569444</v>
      </c>
      <c r="J435" s="105">
        <v>12.827104452928195</v>
      </c>
      <c r="K435" s="105">
        <v>13.473428476619246</v>
      </c>
      <c r="L435" s="105">
        <v>13.210763613909451</v>
      </c>
      <c r="M435" s="105">
        <v>12.893295783635354</v>
      </c>
      <c r="N435" s="105">
        <v>13.473761079418566</v>
      </c>
      <c r="O435" s="105">
        <v>13.043208538712706</v>
      </c>
      <c r="P435" s="105">
        <v>13.2828148544592</v>
      </c>
      <c r="Q435" s="105">
        <v>13.163417542811677</v>
      </c>
      <c r="R435" s="105">
        <v>13.515518739734564</v>
      </c>
      <c r="S435" s="105">
        <v>13.503661404280578</v>
      </c>
      <c r="T435" s="105">
        <v>13.352914124196625</v>
      </c>
      <c r="U435" s="105">
        <v>13.295002270004137</v>
      </c>
      <c r="V435" s="105">
        <v>12.177057132652305</v>
      </c>
      <c r="W435" s="105">
        <v>12.17635099098597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6.0516648964716762</v>
      </c>
      <c r="D436" s="99">
        <v>6.2281745162057511</v>
      </c>
      <c r="E436" s="99">
        <v>6.3980344390591242</v>
      </c>
      <c r="F436" s="99">
        <v>6.2931267647094593</v>
      </c>
      <c r="G436" s="99">
        <v>6.6741331834038773</v>
      </c>
      <c r="H436" s="99">
        <v>7.0628864062586221</v>
      </c>
      <c r="I436" s="99">
        <v>7.5908491733846635</v>
      </c>
      <c r="J436" s="99">
        <v>6.4132982290230984</v>
      </c>
      <c r="K436" s="99">
        <v>6.8756820505672378</v>
      </c>
      <c r="L436" s="99">
        <v>6.7611348865851211</v>
      </c>
      <c r="M436" s="99">
        <v>6.4345181665033753</v>
      </c>
      <c r="N436" s="99">
        <v>6.8149386993137</v>
      </c>
      <c r="O436" s="99">
        <v>5.6802415673870952</v>
      </c>
      <c r="P436" s="99">
        <v>5.4691902106308241</v>
      </c>
      <c r="Q436" s="99">
        <v>5.7352026147636339</v>
      </c>
      <c r="R436" s="99">
        <v>6.8708231121852368</v>
      </c>
      <c r="S436" s="99">
        <v>7.1286657711795121</v>
      </c>
      <c r="T436" s="99">
        <v>6.6625185992961633</v>
      </c>
      <c r="U436" s="99">
        <v>6.6915568877356595</v>
      </c>
      <c r="V436" s="99">
        <v>5.4109109177006545</v>
      </c>
      <c r="W436" s="99">
        <v>5.7259122838663661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5.5089627965912404</v>
      </c>
      <c r="D437" s="99">
        <v>5.4596159764161429</v>
      </c>
      <c r="E437" s="99">
        <v>5.4513314047984975</v>
      </c>
      <c r="F437" s="99">
        <v>5.9858874026070934</v>
      </c>
      <c r="G437" s="99">
        <v>6.1377447181461671</v>
      </c>
      <c r="H437" s="99">
        <v>6.3465613179474367</v>
      </c>
      <c r="I437" s="99">
        <v>6.2067839311847814</v>
      </c>
      <c r="J437" s="99">
        <v>6.4138062239050937</v>
      </c>
      <c r="K437" s="99">
        <v>6.597746426052006</v>
      </c>
      <c r="L437" s="99">
        <v>6.4496287273243293</v>
      </c>
      <c r="M437" s="99">
        <v>6.4587776171319744</v>
      </c>
      <c r="N437" s="99">
        <v>6.6588223801048638</v>
      </c>
      <c r="O437" s="99">
        <v>7.3629669713256121</v>
      </c>
      <c r="P437" s="99">
        <v>7.8136246438283781</v>
      </c>
      <c r="Q437" s="99">
        <v>7.4282149280480434</v>
      </c>
      <c r="R437" s="99">
        <v>6.6446956275493259</v>
      </c>
      <c r="S437" s="99">
        <v>6.3749956331010678</v>
      </c>
      <c r="T437" s="99">
        <v>6.6903955249004596</v>
      </c>
      <c r="U437" s="99">
        <v>6.6034453822684798</v>
      </c>
      <c r="V437" s="99">
        <v>6.7661462149516503</v>
      </c>
      <c r="W437" s="99">
        <v>6.4504387071196039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2.4279374966903746</v>
      </c>
      <c r="D438" s="123">
        <v>2.3858117348225956</v>
      </c>
      <c r="E438" s="123">
        <v>2.5889012938239486</v>
      </c>
      <c r="F438" s="123">
        <v>2.6132956826706466</v>
      </c>
      <c r="G438" s="123">
        <v>2.7172466054759132</v>
      </c>
      <c r="H438" s="123">
        <v>2.649682231870405</v>
      </c>
      <c r="I438" s="123">
        <v>2.6052595347897243</v>
      </c>
      <c r="J438" s="123">
        <v>2.2683458198291775</v>
      </c>
      <c r="K438" s="123">
        <v>2.3563071811421423</v>
      </c>
      <c r="L438" s="123">
        <v>2.3311386414290589</v>
      </c>
      <c r="M438" s="123">
        <v>2.2046074916999165</v>
      </c>
      <c r="N438" s="123">
        <v>2.3014417216489371</v>
      </c>
      <c r="O438" s="123">
        <v>2.3089920308662104</v>
      </c>
      <c r="P438" s="123">
        <v>2.3464223501305566</v>
      </c>
      <c r="Q438" s="123">
        <v>2.4249971477120003</v>
      </c>
      <c r="R438" s="123">
        <v>2.4129211717444434</v>
      </c>
      <c r="S438" s="123">
        <v>2.3839097501899524</v>
      </c>
      <c r="T438" s="123">
        <v>2.3410405063018396</v>
      </c>
      <c r="U438" s="123">
        <v>2.2819015424410347</v>
      </c>
      <c r="V438" s="123">
        <v>2.3404965981340013</v>
      </c>
      <c r="W438" s="123">
        <v>2.3370184570450436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2.9370795352257155</v>
      </c>
      <c r="D439" s="99">
        <v>2.9234093926439502</v>
      </c>
      <c r="E439" s="99">
        <v>3.2589983535329385</v>
      </c>
      <c r="F439" s="99">
        <v>3.2481195444444499</v>
      </c>
      <c r="G439" s="99">
        <v>3.1960127123606918</v>
      </c>
      <c r="H439" s="99">
        <v>3.3267369067578247</v>
      </c>
      <c r="I439" s="99">
        <v>3.2739332252000333</v>
      </c>
      <c r="J439" s="99">
        <v>2.7774752515793928</v>
      </c>
      <c r="K439" s="99">
        <v>2.9813220044405444</v>
      </c>
      <c r="L439" s="99">
        <v>2.8638836718687308</v>
      </c>
      <c r="M439" s="99">
        <v>2.8560569839853587</v>
      </c>
      <c r="N439" s="99">
        <v>2.8846833346338503</v>
      </c>
      <c r="O439" s="99">
        <v>2.8574047289109394</v>
      </c>
      <c r="P439" s="99">
        <v>3.1135636388332921</v>
      </c>
      <c r="Q439" s="99">
        <v>2.9947309767868724</v>
      </c>
      <c r="R439" s="99">
        <v>3.2021459566901465</v>
      </c>
      <c r="S439" s="99">
        <v>3.1468712012207929</v>
      </c>
      <c r="T439" s="99">
        <v>3.1165223782605285</v>
      </c>
      <c r="U439" s="99">
        <v>3.233305303092282</v>
      </c>
      <c r="V439" s="99">
        <v>3.1053465496436323</v>
      </c>
      <c r="W439" s="99">
        <v>3.2408425063241291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2.4028885186255917</v>
      </c>
      <c r="D440" s="110">
        <v>2.3552918000697383</v>
      </c>
      <c r="E440" s="110">
        <v>2.5535003616246672</v>
      </c>
      <c r="F440" s="110">
        <v>2.5763890470538922</v>
      </c>
      <c r="G440" s="110">
        <v>2.6882262754733768</v>
      </c>
      <c r="H440" s="110">
        <v>2.5998473818763008</v>
      </c>
      <c r="I440" s="110">
        <v>2.5465007208662533</v>
      </c>
      <c r="J440" s="110">
        <v>2.2258012552636619</v>
      </c>
      <c r="K440" s="110">
        <v>2.3009890800477706</v>
      </c>
      <c r="L440" s="110">
        <v>2.2921482434300668</v>
      </c>
      <c r="M440" s="110">
        <v>2.1542336691763917</v>
      </c>
      <c r="N440" s="110">
        <v>2.2575270888620622</v>
      </c>
      <c r="O440" s="110">
        <v>2.2676989383740547</v>
      </c>
      <c r="P440" s="110">
        <v>2.2796663478146302</v>
      </c>
      <c r="Q440" s="110">
        <v>2.3796177408193064</v>
      </c>
      <c r="R440" s="110">
        <v>2.3467711917457006</v>
      </c>
      <c r="S440" s="110">
        <v>2.3220832686637114</v>
      </c>
      <c r="T440" s="110">
        <v>2.2854767497060342</v>
      </c>
      <c r="U440" s="110">
        <v>2.2181760557043417</v>
      </c>
      <c r="V440" s="110">
        <v>2.3045773429924163</v>
      </c>
      <c r="W440" s="110">
        <v>2.2846761384832681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98.708360390130025</v>
      </c>
      <c r="D442" s="118">
        <f t="shared" si="232"/>
        <v>87.646097819072992</v>
      </c>
      <c r="E442" s="118">
        <f t="shared" si="232"/>
        <v>95.344127355972276</v>
      </c>
      <c r="F442" s="118">
        <f t="shared" si="232"/>
        <v>90.71263058349291</v>
      </c>
      <c r="G442" s="118">
        <f t="shared" si="232"/>
        <v>90.076270505258151</v>
      </c>
      <c r="H442" s="118">
        <f t="shared" si="232"/>
        <v>82.324220676798532</v>
      </c>
      <c r="I442" s="118">
        <f t="shared" si="232"/>
        <v>71.482231611985341</v>
      </c>
      <c r="J442" s="118">
        <f t="shared" si="232"/>
        <v>88.04794369864581</v>
      </c>
      <c r="K442" s="118">
        <f t="shared" si="232"/>
        <v>77.209246187908818</v>
      </c>
      <c r="L442" s="118">
        <f t="shared" si="232"/>
        <v>84.379267538339008</v>
      </c>
      <c r="M442" s="118">
        <f t="shared" si="232"/>
        <v>72.428592327848236</v>
      </c>
      <c r="N442" s="118">
        <f t="shared" si="232"/>
        <v>73.674260541546374</v>
      </c>
      <c r="O442" s="118">
        <f t="shared" si="232"/>
        <v>78.764728371612691</v>
      </c>
      <c r="P442" s="118">
        <f t="shared" si="232"/>
        <v>64.103233771783692</v>
      </c>
      <c r="Q442" s="118">
        <f t="shared" si="232"/>
        <v>72.007163722399739</v>
      </c>
      <c r="R442" s="118">
        <f t="shared" ref="R442:V442" si="233">R443+R446+R448+R457</f>
        <v>65.716202759731289</v>
      </c>
      <c r="S442" s="118">
        <f t="shared" si="233"/>
        <v>64.581911546459509</v>
      </c>
      <c r="T442" s="118">
        <f t="shared" si="233"/>
        <v>62.178313674389656</v>
      </c>
      <c r="U442" s="118">
        <f t="shared" si="233"/>
        <v>57.884877789117994</v>
      </c>
      <c r="V442" s="118">
        <f t="shared" si="233"/>
        <v>59.208082380568705</v>
      </c>
      <c r="W442" s="118">
        <f t="shared" ref="W442" si="234">W443+W446+W448+W457</f>
        <v>52.818631298093933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87.209132234451303</v>
      </c>
      <c r="D443" s="123">
        <f t="shared" si="235"/>
        <v>76.20397675063856</v>
      </c>
      <c r="E443" s="123">
        <f t="shared" si="235"/>
        <v>83.546701503497488</v>
      </c>
      <c r="F443" s="123">
        <f t="shared" si="235"/>
        <v>78.39958383760856</v>
      </c>
      <c r="G443" s="123">
        <f t="shared" si="235"/>
        <v>76.95600650328565</v>
      </c>
      <c r="H443" s="123">
        <f t="shared" si="235"/>
        <v>68.224477891379649</v>
      </c>
      <c r="I443" s="123">
        <f t="shared" si="235"/>
        <v>58.109164263514813</v>
      </c>
      <c r="J443" s="123">
        <f t="shared" si="235"/>
        <v>74.927361978874274</v>
      </c>
      <c r="K443" s="123">
        <f t="shared" si="235"/>
        <v>64.099017424079605</v>
      </c>
      <c r="L443" s="123">
        <f t="shared" si="235"/>
        <v>71.218769549993894</v>
      </c>
      <c r="M443" s="123">
        <f t="shared" si="235"/>
        <v>59.647589603199748</v>
      </c>
      <c r="N443" s="123">
        <f t="shared" si="235"/>
        <v>60.196476895778694</v>
      </c>
      <c r="O443" s="123">
        <f t="shared" si="235"/>
        <v>65.127918023508315</v>
      </c>
      <c r="P443" s="123">
        <f t="shared" si="235"/>
        <v>50.19279690630151</v>
      </c>
      <c r="Q443" s="123">
        <f t="shared" si="235"/>
        <v>58.198986704821024</v>
      </c>
      <c r="R443" s="123">
        <f t="shared" ref="R443:V443" si="236">SUM(R444:R445)</f>
        <v>51.765249267278065</v>
      </c>
      <c r="S443" s="123">
        <f t="shared" si="236"/>
        <v>50.662352618230898</v>
      </c>
      <c r="T443" s="123">
        <f t="shared" si="236"/>
        <v>48.05050633961369</v>
      </c>
      <c r="U443" s="123">
        <f t="shared" si="236"/>
        <v>43.286663351383957</v>
      </c>
      <c r="V443" s="123">
        <f t="shared" si="236"/>
        <v>44.365955593843879</v>
      </c>
      <c r="W443" s="123">
        <f t="shared" ref="W443" si="237">SUM(W444:W445)</f>
        <v>38.657394987211681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85.169654613976363</v>
      </c>
      <c r="D444" s="99">
        <v>74.464765372218508</v>
      </c>
      <c r="E444" s="99">
        <v>81.672159443637156</v>
      </c>
      <c r="F444" s="99">
        <v>76.641723546617854</v>
      </c>
      <c r="G444" s="99">
        <v>75.257703974375318</v>
      </c>
      <c r="H444" s="99">
        <v>66.752227732376198</v>
      </c>
      <c r="I444" s="99">
        <v>56.872476584013889</v>
      </c>
      <c r="J444" s="99">
        <v>73.331794557024963</v>
      </c>
      <c r="K444" s="99">
        <v>62.750247930914874</v>
      </c>
      <c r="L444" s="99">
        <v>69.74085504786288</v>
      </c>
      <c r="M444" s="99">
        <v>58.426459135895385</v>
      </c>
      <c r="N444" s="99">
        <v>58.974913933997414</v>
      </c>
      <c r="O444" s="99">
        <v>63.818583608744831</v>
      </c>
      <c r="P444" s="99">
        <v>49.191971446790973</v>
      </c>
      <c r="Q444" s="99">
        <v>57.048225896886088</v>
      </c>
      <c r="R444" s="99">
        <v>50.746568634195881</v>
      </c>
      <c r="S444" s="99">
        <v>49.671833972369171</v>
      </c>
      <c r="T444" s="99">
        <v>47.113787076011292</v>
      </c>
      <c r="U444" s="99">
        <v>42.443583018883444</v>
      </c>
      <c r="V444" s="99">
        <v>43.515657960756144</v>
      </c>
      <c r="W444" s="99">
        <v>37.91055427091343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2.0394776204749365</v>
      </c>
      <c r="D445" s="99">
        <v>1.7392113784200487</v>
      </c>
      <c r="E445" s="99">
        <v>1.8745420598603331</v>
      </c>
      <c r="F445" s="99">
        <v>1.7578602909907068</v>
      </c>
      <c r="G445" s="99">
        <v>1.6983025289103333</v>
      </c>
      <c r="H445" s="99">
        <v>1.472250159003444</v>
      </c>
      <c r="I445" s="99">
        <v>1.2366876795009283</v>
      </c>
      <c r="J445" s="99">
        <v>1.5955674218493134</v>
      </c>
      <c r="K445" s="99">
        <v>1.3487694931647327</v>
      </c>
      <c r="L445" s="99">
        <v>1.4779145021310096</v>
      </c>
      <c r="M445" s="99">
        <v>1.221130467304361</v>
      </c>
      <c r="N445" s="99">
        <v>1.2215629617812815</v>
      </c>
      <c r="O445" s="99">
        <v>1.3093344147634822</v>
      </c>
      <c r="P445" s="99">
        <v>1.0008254595105381</v>
      </c>
      <c r="Q445" s="99">
        <v>1.1507608079349376</v>
      </c>
      <c r="R445" s="99">
        <v>1.0186806330821812</v>
      </c>
      <c r="S445" s="99">
        <v>0.99051864586172367</v>
      </c>
      <c r="T445" s="99">
        <v>0.93671926360239866</v>
      </c>
      <c r="U445" s="99">
        <v>0.84308033250051573</v>
      </c>
      <c r="V445" s="99">
        <v>0.85029763308773387</v>
      </c>
      <c r="W445" s="99">
        <v>0.74684071629825044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0.10229955045310805</v>
      </c>
      <c r="D446" s="123">
        <f t="shared" si="238"/>
        <v>3.5386873732377901E-2</v>
      </c>
      <c r="E446" s="123">
        <f t="shared" si="238"/>
        <v>0.12357314438287692</v>
      </c>
      <c r="F446" s="123">
        <f t="shared" si="238"/>
        <v>5.4749813706761637E-2</v>
      </c>
      <c r="G446" s="123">
        <f t="shared" si="238"/>
        <v>0.35999288777537214</v>
      </c>
      <c r="H446" s="123">
        <f t="shared" si="238"/>
        <v>0.97483345943144106</v>
      </c>
      <c r="I446" s="123">
        <f t="shared" si="238"/>
        <v>0.27984532035049331</v>
      </c>
      <c r="J446" s="123">
        <f t="shared" si="238"/>
        <v>0.24007162760429659</v>
      </c>
      <c r="K446" s="123">
        <f t="shared" si="238"/>
        <v>6.8402265189070194E-2</v>
      </c>
      <c r="L446" s="123">
        <f t="shared" si="238"/>
        <v>0.36714164989317671</v>
      </c>
      <c r="M446" s="123">
        <f t="shared" si="238"/>
        <v>5.8466167156146248E-2</v>
      </c>
      <c r="N446" s="123">
        <f t="shared" si="238"/>
        <v>0.37442063107787854</v>
      </c>
      <c r="O446" s="123">
        <f t="shared" si="238"/>
        <v>0.5816086348859143</v>
      </c>
      <c r="P446" s="123">
        <f t="shared" si="238"/>
        <v>0.35202483687170771</v>
      </c>
      <c r="Q446" s="123">
        <f t="shared" si="238"/>
        <v>0.23345885719866113</v>
      </c>
      <c r="R446" s="123">
        <f t="shared" si="238"/>
        <v>0.36698382069626623</v>
      </c>
      <c r="S446" s="123">
        <f t="shared" si="238"/>
        <v>0.34566505442649409</v>
      </c>
      <c r="T446" s="123">
        <f t="shared" si="238"/>
        <v>0.54262652028384972</v>
      </c>
      <c r="U446" s="123">
        <f t="shared" si="238"/>
        <v>1.0992660365212394</v>
      </c>
      <c r="V446" s="123">
        <f t="shared" si="238"/>
        <v>1.8929751766160985</v>
      </c>
      <c r="W446" s="123">
        <f t="shared" si="238"/>
        <v>1.2388039057488289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0.10229955045310805</v>
      </c>
      <c r="D447" s="99">
        <f>RES_hhdet_in_tess!D48</f>
        <v>3.5386873732377901E-2</v>
      </c>
      <c r="E447" s="99">
        <f>RES_hhdet_in_tess!E48</f>
        <v>0.12357314438287692</v>
      </c>
      <c r="F447" s="99">
        <f>RES_hhdet_in_tess!F48</f>
        <v>5.4749813706761637E-2</v>
      </c>
      <c r="G447" s="99">
        <f>RES_hhdet_in_tess!G48</f>
        <v>0.35999288777537214</v>
      </c>
      <c r="H447" s="99">
        <f>RES_hhdet_in_tess!H48</f>
        <v>0.97483345943144106</v>
      </c>
      <c r="I447" s="99">
        <f>RES_hhdet_in_tess!I48</f>
        <v>0.27984532035049331</v>
      </c>
      <c r="J447" s="99">
        <f>RES_hhdet_in_tess!J48</f>
        <v>0.24007162760429659</v>
      </c>
      <c r="K447" s="99">
        <f>RES_hhdet_in_tess!K48</f>
        <v>6.8402265189070194E-2</v>
      </c>
      <c r="L447" s="99">
        <f>RES_hhdet_in_tess!L48</f>
        <v>0.36714164989317671</v>
      </c>
      <c r="M447" s="99">
        <f>RES_hhdet_in_tess!M48</f>
        <v>5.8466167156146248E-2</v>
      </c>
      <c r="N447" s="99">
        <f>RES_hhdet_in_tess!N48</f>
        <v>0.37442063107787854</v>
      </c>
      <c r="O447" s="99">
        <f>RES_hhdet_in_tess!O48</f>
        <v>0.5816086348859143</v>
      </c>
      <c r="P447" s="99">
        <f>RES_hhdet_in_tess!P48</f>
        <v>0.35202483687170771</v>
      </c>
      <c r="Q447" s="99">
        <f>RES_hhdet_in_tess!Q48</f>
        <v>0.23345885719866113</v>
      </c>
      <c r="R447" s="99">
        <f>RES_hhdet_in_tess!R48</f>
        <v>0.36698382069626623</v>
      </c>
      <c r="S447" s="99">
        <f>RES_hhdet_in_tess!S48</f>
        <v>0.34566505442649409</v>
      </c>
      <c r="T447" s="99">
        <f>RES_hhdet_in_tess!T48</f>
        <v>0.54262652028384972</v>
      </c>
      <c r="U447" s="99">
        <f>RES_hhdet_in_tess!U48</f>
        <v>1.0992660365212394</v>
      </c>
      <c r="V447" s="99">
        <f>RES_hhdet_in_tess!V48</f>
        <v>1.8929751766160985</v>
      </c>
      <c r="W447" s="99">
        <f>RES_hhdet_in_tess!W48</f>
        <v>1.2388039057488289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9.5528366391726252</v>
      </c>
      <c r="D448" s="123">
        <v>9.5949103464795265</v>
      </c>
      <c r="E448" s="123">
        <v>9.703262059390477</v>
      </c>
      <c r="F448" s="123">
        <v>10.26773473772878</v>
      </c>
      <c r="G448" s="123">
        <v>10.686309521638488</v>
      </c>
      <c r="H448" s="123">
        <v>11.106769945206301</v>
      </c>
      <c r="I448" s="123">
        <v>11.111667194625872</v>
      </c>
      <c r="J448" s="123">
        <v>11.14917367039695</v>
      </c>
      <c r="K448" s="123">
        <v>11.242804460657876</v>
      </c>
      <c r="L448" s="123">
        <v>11.002075928034708</v>
      </c>
      <c r="M448" s="123">
        <v>11.026638538123953</v>
      </c>
      <c r="N448" s="123">
        <v>11.323678487434615</v>
      </c>
      <c r="O448" s="123">
        <v>11.259339479967789</v>
      </c>
      <c r="P448" s="123">
        <v>11.728745335570952</v>
      </c>
      <c r="Q448" s="123">
        <v>11.659640338609456</v>
      </c>
      <c r="R448" s="123">
        <v>11.660383623268464</v>
      </c>
      <c r="S448" s="123">
        <v>11.642689933021195</v>
      </c>
      <c r="T448" s="123">
        <v>11.652786142995264</v>
      </c>
      <c r="U448" s="123">
        <v>11.586538435676694</v>
      </c>
      <c r="V448" s="123">
        <v>10.945693940430175</v>
      </c>
      <c r="W448" s="123">
        <v>10.912949419083615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9.6384333946346921</v>
      </c>
      <c r="D449" s="99">
        <v>8.9187745817393385</v>
      </c>
      <c r="E449" s="99">
        <v>9.2630374607305317</v>
      </c>
      <c r="F449" s="99">
        <v>10.786431129496309</v>
      </c>
      <c r="G449" s="99">
        <v>11.221502617359095</v>
      </c>
      <c r="H449" s="99">
        <v>11.036333979492788</v>
      </c>
      <c r="I449" s="99">
        <v>10.184774284799786</v>
      </c>
      <c r="J449" s="99">
        <v>11.812973726120413</v>
      </c>
      <c r="K449" s="99">
        <v>11.19663836717077</v>
      </c>
      <c r="L449" s="99">
        <v>10.860089234383722</v>
      </c>
      <c r="M449" s="99">
        <v>11.498604612663234</v>
      </c>
      <c r="N449" s="99">
        <v>11.183736794707768</v>
      </c>
      <c r="O449" s="99">
        <v>11.053317826510666</v>
      </c>
      <c r="P449" s="99">
        <v>11.814658462455034</v>
      </c>
      <c r="Q449" s="99">
        <v>12.214993451414447</v>
      </c>
      <c r="R449" s="99">
        <v>11.506946492783815</v>
      </c>
      <c r="S449" s="99">
        <v>11.530926390327572</v>
      </c>
      <c r="T449" s="99">
        <v>11.436542612453948</v>
      </c>
      <c r="U449" s="99">
        <v>11.126272285517441</v>
      </c>
      <c r="V449" s="99">
        <v>10.996672242925401</v>
      </c>
      <c r="W449" s="99">
        <v>10.999861381586314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9.2634777976669351</v>
      </c>
      <c r="F450" s="99">
        <v>10.786713868507661</v>
      </c>
      <c r="G450" s="99">
        <v>11.221650502547179</v>
      </c>
      <c r="H450" s="99">
        <v>11.036867994406689</v>
      </c>
      <c r="I450" s="99">
        <v>10.188734481551954</v>
      </c>
      <c r="J450" s="99">
        <v>11.825112086853746</v>
      </c>
      <c r="K450" s="99">
        <v>11.210603209757291</v>
      </c>
      <c r="L450" s="99">
        <v>10.871737543990575</v>
      </c>
      <c r="M450" s="99">
        <v>11.5094284408509</v>
      </c>
      <c r="N450" s="99">
        <v>0</v>
      </c>
      <c r="O450" s="99">
        <v>11.054103544131669</v>
      </c>
      <c r="P450" s="99">
        <v>11.827237167065039</v>
      </c>
      <c r="Q450" s="99">
        <v>12.237789798643524</v>
      </c>
      <c r="R450" s="99">
        <v>11.522848234674562</v>
      </c>
      <c r="S450" s="99">
        <v>11.545213502586714</v>
      </c>
      <c r="T450" s="99">
        <v>11.447799372130198</v>
      </c>
      <c r="U450" s="99">
        <v>11.132928405783836</v>
      </c>
      <c r="V450" s="99">
        <v>11.005972101079522</v>
      </c>
      <c r="W450" s="99">
        <v>11.007588980612727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4.0796335184613195</v>
      </c>
      <c r="F451" s="102">
        <v>4.4656261127746886</v>
      </c>
      <c r="G451" s="102">
        <v>4.7431276090585319</v>
      </c>
      <c r="H451" s="102">
        <v>4.7328776653499229</v>
      </c>
      <c r="I451" s="102">
        <v>4.6098204575577899</v>
      </c>
      <c r="J451" s="102">
        <v>4.7816534856467117</v>
      </c>
      <c r="K451" s="102">
        <v>4.648611751437234</v>
      </c>
      <c r="L451" s="102">
        <v>4.5318686087409503</v>
      </c>
      <c r="M451" s="102">
        <v>4.6746003797829054</v>
      </c>
      <c r="N451" s="102">
        <v>0</v>
      </c>
      <c r="O451" s="102">
        <v>3.8818911064974269</v>
      </c>
      <c r="P451" s="102">
        <v>3.9417525253624945</v>
      </c>
      <c r="Q451" s="102">
        <v>4.402454539315265</v>
      </c>
      <c r="R451" s="102">
        <v>4.9760734366675425</v>
      </c>
      <c r="S451" s="102">
        <v>5.2412731973614237</v>
      </c>
      <c r="T451" s="102">
        <v>4.9009201789730898</v>
      </c>
      <c r="U451" s="102">
        <v>4.8416050477606829</v>
      </c>
      <c r="V451" s="102">
        <v>4.1830509472333341</v>
      </c>
      <c r="W451" s="102">
        <v>4.4813191706721076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5.1838442792056165</v>
      </c>
      <c r="F452" s="105">
        <v>6.3210877557329725</v>
      </c>
      <c r="G452" s="105">
        <v>6.4785228934886501</v>
      </c>
      <c r="H452" s="105">
        <v>6.3039903290567674</v>
      </c>
      <c r="I452" s="105">
        <v>5.5789140239941633</v>
      </c>
      <c r="J452" s="105">
        <v>7.0434586012070364</v>
      </c>
      <c r="K452" s="105">
        <v>6.5619914583200565</v>
      </c>
      <c r="L452" s="105">
        <v>6.3398689352496236</v>
      </c>
      <c r="M452" s="105">
        <v>6.8348280610679959</v>
      </c>
      <c r="N452" s="105">
        <v>0</v>
      </c>
      <c r="O452" s="105">
        <v>7.17221243763424</v>
      </c>
      <c r="P452" s="105">
        <v>7.8854846417025444</v>
      </c>
      <c r="Q452" s="105">
        <v>7.8353352593282608</v>
      </c>
      <c r="R452" s="105">
        <v>6.5467747980070197</v>
      </c>
      <c r="S452" s="105">
        <v>6.3039403052252894</v>
      </c>
      <c r="T452" s="105">
        <v>6.5468791931571086</v>
      </c>
      <c r="U452" s="105">
        <v>6.2913233580231536</v>
      </c>
      <c r="V452" s="105">
        <v>6.8229211538461891</v>
      </c>
      <c r="W452" s="105">
        <v>6.5262698099406187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9.5512077641701314</v>
      </c>
      <c r="D453" s="102">
        <v>9.6267729234068167</v>
      </c>
      <c r="E453" s="102">
        <v>9.7383192248361734</v>
      </c>
      <c r="F453" s="102">
        <v>10.211862441439326</v>
      </c>
      <c r="G453" s="102">
        <v>10.630850933213932</v>
      </c>
      <c r="H453" s="102">
        <v>11.111896709031553</v>
      </c>
      <c r="I453" s="102">
        <v>11.333486649837749</v>
      </c>
      <c r="J453" s="102">
        <v>10.749496430891458</v>
      </c>
      <c r="K453" s="102">
        <v>11.25431950146845</v>
      </c>
      <c r="L453" s="102">
        <v>11.046957732245788</v>
      </c>
      <c r="M453" s="102">
        <v>10.862695231855698</v>
      </c>
      <c r="N453" s="102">
        <v>11.373691612668233</v>
      </c>
      <c r="O453" s="102">
        <v>11.348845237627662</v>
      </c>
      <c r="P453" s="102">
        <v>11.713508097170321</v>
      </c>
      <c r="Q453" s="102">
        <v>11.577862256924501</v>
      </c>
      <c r="R453" s="102">
        <v>11.679402524878624</v>
      </c>
      <c r="S453" s="102">
        <v>11.659178700403677</v>
      </c>
      <c r="T453" s="102">
        <v>11.690581606722089</v>
      </c>
      <c r="U453" s="102">
        <v>11.689463184075882</v>
      </c>
      <c r="V453" s="102">
        <v>10.926543882548319</v>
      </c>
      <c r="W453" s="102">
        <v>10.882422771067867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9.5529195313065038</v>
      </c>
      <c r="D454" s="105">
        <v>9.628727547681871</v>
      </c>
      <c r="E454" s="105">
        <v>9.7421164126013835</v>
      </c>
      <c r="F454" s="105">
        <v>10.214231610817995</v>
      </c>
      <c r="G454" s="105">
        <v>10.631032054312087</v>
      </c>
      <c r="H454" s="105">
        <v>11.111566723247272</v>
      </c>
      <c r="I454" s="105">
        <v>11.339429845670395</v>
      </c>
      <c r="J454" s="105">
        <v>10.760978786726289</v>
      </c>
      <c r="K454" s="105">
        <v>11.271452645280663</v>
      </c>
      <c r="L454" s="105">
        <v>11.060090303823985</v>
      </c>
      <c r="M454" s="105">
        <v>10.871709540703188</v>
      </c>
      <c r="N454" s="105">
        <v>11.375770094368361</v>
      </c>
      <c r="O454" s="105">
        <v>11.348964564296415</v>
      </c>
      <c r="P454" s="105">
        <v>11.719694810285377</v>
      </c>
      <c r="Q454" s="105">
        <v>11.594418366942319</v>
      </c>
      <c r="R454" s="105">
        <v>11.696087393494963</v>
      </c>
      <c r="S454" s="105">
        <v>11.677839938426713</v>
      </c>
      <c r="T454" s="105">
        <v>11.702536481379783</v>
      </c>
      <c r="U454" s="105">
        <v>11.690315063183952</v>
      </c>
      <c r="V454" s="105">
        <v>10.917475769205815</v>
      </c>
      <c r="W454" s="105">
        <v>10.875094183744258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4.0439567347152652</v>
      </c>
      <c r="D455" s="99">
        <v>4.1691115712657307</v>
      </c>
      <c r="E455" s="99">
        <v>4.2907850078028869</v>
      </c>
      <c r="F455" s="99">
        <v>4.2283442082108991</v>
      </c>
      <c r="G455" s="99">
        <v>4.4932873361659178</v>
      </c>
      <c r="H455" s="99">
        <v>4.7650054052998341</v>
      </c>
      <c r="I455" s="99">
        <v>5.1326459144856136</v>
      </c>
      <c r="J455" s="99">
        <v>4.3471725628211955</v>
      </c>
      <c r="K455" s="99">
        <v>4.6737062192286585</v>
      </c>
      <c r="L455" s="99">
        <v>4.6104615764996577</v>
      </c>
      <c r="M455" s="99">
        <v>4.4129319235712146</v>
      </c>
      <c r="N455" s="99">
        <v>4.7169477142634975</v>
      </c>
      <c r="O455" s="99">
        <v>3.9859975929708025</v>
      </c>
      <c r="P455" s="99">
        <v>3.906070166456999</v>
      </c>
      <c r="Q455" s="99">
        <v>4.1662034388942777</v>
      </c>
      <c r="R455" s="99">
        <v>5.0513917659456391</v>
      </c>
      <c r="S455" s="99">
        <v>5.3028443053256433</v>
      </c>
      <c r="T455" s="99">
        <v>5.0121409564793229</v>
      </c>
      <c r="U455" s="99">
        <v>5.0868696809154734</v>
      </c>
      <c r="V455" s="99">
        <v>4.1513295542541648</v>
      </c>
      <c r="W455" s="99">
        <v>4.4246554766246531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5.5089627965912404</v>
      </c>
      <c r="D456" s="99">
        <v>5.4596159764161429</v>
      </c>
      <c r="E456" s="99">
        <v>5.4513314047984975</v>
      </c>
      <c r="F456" s="99">
        <v>5.9858874026070934</v>
      </c>
      <c r="G456" s="99">
        <v>6.1377447181461671</v>
      </c>
      <c r="H456" s="99">
        <v>6.3465613179474367</v>
      </c>
      <c r="I456" s="99">
        <v>6.2067839311847814</v>
      </c>
      <c r="J456" s="99">
        <v>6.4138062239050937</v>
      </c>
      <c r="K456" s="99">
        <v>6.597746426052006</v>
      </c>
      <c r="L456" s="99">
        <v>6.4496287273243293</v>
      </c>
      <c r="M456" s="99">
        <v>6.4587776171319744</v>
      </c>
      <c r="N456" s="99">
        <v>6.6588223801048638</v>
      </c>
      <c r="O456" s="99">
        <v>7.3629669713256121</v>
      </c>
      <c r="P456" s="99">
        <v>7.8136246438283781</v>
      </c>
      <c r="Q456" s="99">
        <v>7.4282149280480434</v>
      </c>
      <c r="R456" s="99">
        <v>6.6446956275493259</v>
      </c>
      <c r="S456" s="99">
        <v>6.3749956331010678</v>
      </c>
      <c r="T456" s="99">
        <v>6.6903955249004596</v>
      </c>
      <c r="U456" s="99">
        <v>6.6034453822684798</v>
      </c>
      <c r="V456" s="99">
        <v>6.7661462149516503</v>
      </c>
      <c r="W456" s="99">
        <v>6.4504387071196039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1.844091966052982</v>
      </c>
      <c r="D457" s="123">
        <v>1.8118238482225366</v>
      </c>
      <c r="E457" s="123">
        <v>1.9705906487014355</v>
      </c>
      <c r="F457" s="123">
        <v>1.9905621944488128</v>
      </c>
      <c r="G457" s="123">
        <v>2.0739615925586352</v>
      </c>
      <c r="H457" s="123">
        <v>2.0181393807811503</v>
      </c>
      <c r="I457" s="123">
        <v>1.9815548334941644</v>
      </c>
      <c r="J457" s="123">
        <v>1.7313364217702965</v>
      </c>
      <c r="K457" s="123">
        <v>1.7990220379822741</v>
      </c>
      <c r="L457" s="123">
        <v>1.7912804104172257</v>
      </c>
      <c r="M457" s="123">
        <v>1.695898019368391</v>
      </c>
      <c r="N457" s="123">
        <v>1.7796845272551916</v>
      </c>
      <c r="O457" s="123">
        <v>1.7958622332506773</v>
      </c>
      <c r="P457" s="123">
        <v>1.8296666930395318</v>
      </c>
      <c r="Q457" s="123">
        <v>1.9150778217705895</v>
      </c>
      <c r="R457" s="123">
        <v>1.923586048488495</v>
      </c>
      <c r="S457" s="123">
        <v>1.9312039407809216</v>
      </c>
      <c r="T457" s="123">
        <v>1.9323946714968532</v>
      </c>
      <c r="U457" s="123">
        <v>1.9124099655361029</v>
      </c>
      <c r="V457" s="123">
        <v>2.0034576696785504</v>
      </c>
      <c r="W457" s="123">
        <v>2.0094829860498034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1.8037166399665172</v>
      </c>
      <c r="D458" s="99">
        <v>1.7957873515394658</v>
      </c>
      <c r="E458" s="99">
        <v>2.0024443693516449</v>
      </c>
      <c r="F458" s="99">
        <v>1.996269293841163</v>
      </c>
      <c r="G458" s="99">
        <v>1.9647393032513072</v>
      </c>
      <c r="H458" s="99">
        <v>2.0456101384762642</v>
      </c>
      <c r="I458" s="99">
        <v>2.0136341238314786</v>
      </c>
      <c r="J458" s="99">
        <v>1.7086943328212238</v>
      </c>
      <c r="K458" s="99">
        <v>1.8345203736104525</v>
      </c>
      <c r="L458" s="99">
        <v>1.762642564174836</v>
      </c>
      <c r="M458" s="99">
        <v>1.7580328410807018</v>
      </c>
      <c r="N458" s="99">
        <v>1.7756536605680338</v>
      </c>
      <c r="O458" s="99">
        <v>1.7588624393183618</v>
      </c>
      <c r="P458" s="99">
        <v>1.9165398871788482</v>
      </c>
      <c r="Q458" s="99">
        <v>1.8433929844237307</v>
      </c>
      <c r="R458" s="99">
        <v>1.9725353299283319</v>
      </c>
      <c r="S458" s="99">
        <v>1.9408465334524878</v>
      </c>
      <c r="T458" s="99">
        <v>1.9248563353600578</v>
      </c>
      <c r="U458" s="99">
        <v>1.9999157638430252</v>
      </c>
      <c r="V458" s="99">
        <v>1.9233893927559118</v>
      </c>
      <c r="W458" s="99">
        <v>2.0098453497394626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1.8460783678445283</v>
      </c>
      <c r="D459" s="110">
        <v>1.812734255523073</v>
      </c>
      <c r="E459" s="110">
        <v>1.9689078306847103</v>
      </c>
      <c r="F459" s="110">
        <v>1.9902304018833701</v>
      </c>
      <c r="G459" s="110">
        <v>2.080582083929579</v>
      </c>
      <c r="H459" s="110">
        <v>2.0161173858969295</v>
      </c>
      <c r="I459" s="110">
        <v>1.9787359083909939</v>
      </c>
      <c r="J459" s="110">
        <v>1.7332284707368639</v>
      </c>
      <c r="K459" s="110">
        <v>1.7958801916679767</v>
      </c>
      <c r="L459" s="110">
        <v>1.7933763492979755</v>
      </c>
      <c r="M459" s="110">
        <v>1.6910933974928162</v>
      </c>
      <c r="N459" s="110">
        <v>1.7799880275995397</v>
      </c>
      <c r="O459" s="110">
        <v>1.7986481569145256</v>
      </c>
      <c r="P459" s="110">
        <v>1.8221070593259525</v>
      </c>
      <c r="Q459" s="110">
        <v>1.9207875325793753</v>
      </c>
      <c r="R459" s="110">
        <v>1.91948329595213</v>
      </c>
      <c r="S459" s="110">
        <v>1.930422554543296</v>
      </c>
      <c r="T459" s="110">
        <v>1.9329347979516269</v>
      </c>
      <c r="U459" s="110">
        <v>1.9065487845948226</v>
      </c>
      <c r="V459" s="110">
        <v>2.0072178750127541</v>
      </c>
      <c r="W459" s="110">
        <v>2.009462000819664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44.057535453669573</v>
      </c>
      <c r="D461" s="118">
        <f t="shared" si="239"/>
        <v>38.2137369743077</v>
      </c>
      <c r="E461" s="118">
        <f t="shared" si="239"/>
        <v>41.515112525952652</v>
      </c>
      <c r="F461" s="118">
        <f t="shared" si="239"/>
        <v>38.701499621345313</v>
      </c>
      <c r="G461" s="118">
        <f t="shared" si="239"/>
        <v>37.566004211324575</v>
      </c>
      <c r="H461" s="118">
        <f t="shared" si="239"/>
        <v>32.836281150906323</v>
      </c>
      <c r="I461" s="118">
        <f t="shared" si="239"/>
        <v>28.288442093263306</v>
      </c>
      <c r="J461" s="118">
        <f t="shared" si="239"/>
        <v>36.887850530345517</v>
      </c>
      <c r="K461" s="118">
        <f t="shared" si="239"/>
        <v>30.726104136369162</v>
      </c>
      <c r="L461" s="118">
        <f t="shared" si="239"/>
        <v>33.29633717526702</v>
      </c>
      <c r="M461" s="118">
        <f t="shared" si="239"/>
        <v>27.620447019616833</v>
      </c>
      <c r="N461" s="118">
        <f t="shared" si="239"/>
        <v>26.952030712449979</v>
      </c>
      <c r="O461" s="118">
        <f t="shared" si="239"/>
        <v>27.990422263982282</v>
      </c>
      <c r="P461" s="118">
        <f t="shared" si="239"/>
        <v>20.210184483463724</v>
      </c>
      <c r="Q461" s="118">
        <f t="shared" si="239"/>
        <v>22.387134156636229</v>
      </c>
      <c r="R461" s="118">
        <f t="shared" ref="R461:V461" si="240">R462+R465+R467+R476</f>
        <v>19.616506061535517</v>
      </c>
      <c r="S461" s="118">
        <f t="shared" si="240"/>
        <v>19.081677824799154</v>
      </c>
      <c r="T461" s="118">
        <f t="shared" si="240"/>
        <v>17.935542111024102</v>
      </c>
      <c r="U461" s="118">
        <f t="shared" si="240"/>
        <v>16.204983633166485</v>
      </c>
      <c r="V461" s="118">
        <f t="shared" si="240"/>
        <v>16.853721422557129</v>
      </c>
      <c r="W461" s="118">
        <f t="shared" ref="W461" si="241">W462+W465+W467+W476</f>
        <v>14.713433170462658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43.940298687282343</v>
      </c>
      <c r="D462" s="123">
        <f t="shared" si="242"/>
        <v>37.979461260643419</v>
      </c>
      <c r="E462" s="123">
        <f t="shared" si="242"/>
        <v>41.140241741413476</v>
      </c>
      <c r="F462" s="123">
        <f t="shared" si="242"/>
        <v>38.1470184501622</v>
      </c>
      <c r="G462" s="123">
        <f t="shared" si="242"/>
        <v>37.010524131569532</v>
      </c>
      <c r="H462" s="123">
        <f t="shared" si="242"/>
        <v>32.421806719891656</v>
      </c>
      <c r="I462" s="123">
        <f t="shared" si="242"/>
        <v>27.277871877525428</v>
      </c>
      <c r="J462" s="123">
        <f t="shared" si="242"/>
        <v>34.716677432608492</v>
      </c>
      <c r="K462" s="123">
        <f t="shared" si="242"/>
        <v>29.301373917186158</v>
      </c>
      <c r="L462" s="123">
        <f t="shared" si="242"/>
        <v>31.996800704641636</v>
      </c>
      <c r="M462" s="123">
        <f t="shared" si="242"/>
        <v>26.215212994304512</v>
      </c>
      <c r="N462" s="123">
        <f t="shared" si="242"/>
        <v>25.590196222073772</v>
      </c>
      <c r="O462" s="123">
        <f t="shared" si="242"/>
        <v>26.518462788526691</v>
      </c>
      <c r="P462" s="123">
        <f t="shared" si="242"/>
        <v>19.48258946945792</v>
      </c>
      <c r="Q462" s="123">
        <f t="shared" si="242"/>
        <v>21.759581003810915</v>
      </c>
      <c r="R462" s="123">
        <f t="shared" ref="R462:V462" si="243">SUM(R463:R464)</f>
        <v>19.01275951669043</v>
      </c>
      <c r="S462" s="123">
        <f t="shared" si="243"/>
        <v>18.37138025152743</v>
      </c>
      <c r="T462" s="123">
        <f t="shared" si="243"/>
        <v>17.260550373864959</v>
      </c>
      <c r="U462" s="123">
        <f t="shared" si="243"/>
        <v>15.44933602582066</v>
      </c>
      <c r="V462" s="123">
        <f t="shared" si="243"/>
        <v>15.743851353348314</v>
      </c>
      <c r="W462" s="123">
        <f t="shared" ref="W462" si="244">SUM(W463:W464)</f>
        <v>13.665820674122822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43.940298687282343</v>
      </c>
      <c r="D463" s="99">
        <v>37.979461260643419</v>
      </c>
      <c r="E463" s="99">
        <v>41.140241741413476</v>
      </c>
      <c r="F463" s="99">
        <v>38.1470184501622</v>
      </c>
      <c r="G463" s="99">
        <v>37.010524131569532</v>
      </c>
      <c r="H463" s="99">
        <v>32.421806719891656</v>
      </c>
      <c r="I463" s="99">
        <v>27.277871877525428</v>
      </c>
      <c r="J463" s="99">
        <v>34.716677432608492</v>
      </c>
      <c r="K463" s="99">
        <v>29.301373917186158</v>
      </c>
      <c r="L463" s="99">
        <v>31.996800704641636</v>
      </c>
      <c r="M463" s="99">
        <v>26.215212994304512</v>
      </c>
      <c r="N463" s="99">
        <v>25.590196222073772</v>
      </c>
      <c r="O463" s="99">
        <v>26.518462788526691</v>
      </c>
      <c r="P463" s="99">
        <v>19.48258946945792</v>
      </c>
      <c r="Q463" s="99">
        <v>21.759581003810915</v>
      </c>
      <c r="R463" s="99">
        <v>19.01275951669043</v>
      </c>
      <c r="S463" s="99">
        <v>18.37138025152743</v>
      </c>
      <c r="T463" s="99">
        <v>17.260550373864959</v>
      </c>
      <c r="U463" s="99">
        <v>15.44933602582066</v>
      </c>
      <c r="V463" s="99">
        <v>15.743851353348314</v>
      </c>
      <c r="W463" s="99">
        <v>13.665820674122822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8.5951417722262322E-2</v>
      </c>
      <c r="D467" s="123">
        <v>0.19860047716950779</v>
      </c>
      <c r="E467" s="123">
        <v>0.33772282897187167</v>
      </c>
      <c r="F467" s="123">
        <v>0.51394215027221202</v>
      </c>
      <c r="G467" s="123">
        <v>0.51398834353919443</v>
      </c>
      <c r="H467" s="123">
        <v>0.36266425576594891</v>
      </c>
      <c r="I467" s="123">
        <v>0.95049684582351124</v>
      </c>
      <c r="J467" s="123">
        <v>2.1225162883190158</v>
      </c>
      <c r="K467" s="123">
        <v>1.3696638400903687</v>
      </c>
      <c r="L467" s="123">
        <v>1.2551705194468161</v>
      </c>
      <c r="M467" s="123">
        <v>1.3586672843345686</v>
      </c>
      <c r="N467" s="123">
        <v>1.3159502538956795</v>
      </c>
      <c r="O467" s="123">
        <v>1.426508245954849</v>
      </c>
      <c r="P467" s="123">
        <v>0.67097533995794245</v>
      </c>
      <c r="Q467" s="123">
        <v>0.5773659006599775</v>
      </c>
      <c r="R467" s="123">
        <v>0.54749346990198455</v>
      </c>
      <c r="S467" s="123">
        <v>0.65671259464641263</v>
      </c>
      <c r="T467" s="123">
        <v>0.62765821300338087</v>
      </c>
      <c r="U467" s="123">
        <v>0.7095402325870952</v>
      </c>
      <c r="V467" s="123">
        <v>1.0782282174535078</v>
      </c>
      <c r="W467" s="123">
        <v>1.0073121035648027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4.779544806785343</v>
      </c>
      <c r="D468" s="99">
        <v>4.4089305931630722</v>
      </c>
      <c r="E468" s="99">
        <v>4.5590354439521041</v>
      </c>
      <c r="F468" s="99">
        <v>5.2866464042485921</v>
      </c>
      <c r="G468" s="99">
        <v>5.4748827839935608</v>
      </c>
      <c r="H468" s="99">
        <v>5.3560844471103914</v>
      </c>
      <c r="I468" s="99">
        <v>4.9142828275661774</v>
      </c>
      <c r="J468" s="99">
        <v>5.6619410224795388</v>
      </c>
      <c r="K468" s="99">
        <v>5.3241587633314538</v>
      </c>
      <c r="L468" s="99">
        <v>5.1006091663876134</v>
      </c>
      <c r="M468" s="99">
        <v>5.2997930791569434</v>
      </c>
      <c r="N468" s="99">
        <v>4.9905402773303216</v>
      </c>
      <c r="O468" s="99">
        <v>4.7136699695220434</v>
      </c>
      <c r="P468" s="99">
        <v>4.7772934989838793</v>
      </c>
      <c r="Q468" s="99">
        <v>4.7193111775935748</v>
      </c>
      <c r="R468" s="99">
        <v>4.3159509508715823</v>
      </c>
      <c r="S468" s="99">
        <v>4.2051829980458981</v>
      </c>
      <c r="T468" s="99">
        <v>4.0682524469026076</v>
      </c>
      <c r="U468" s="99">
        <v>3.8818502658851775</v>
      </c>
      <c r="V468" s="99">
        <v>3.7824856306839347</v>
      </c>
      <c r="W468" s="99">
        <v>3.7595680123117483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2.007893618896512</v>
      </c>
      <c r="F469" s="99">
        <v>2.1886929929270642</v>
      </c>
      <c r="G469" s="99">
        <v>2.3141346194535313</v>
      </c>
      <c r="H469" s="99">
        <v>2.2969305296994906</v>
      </c>
      <c r="I469" s="99">
        <v>2.2242968650320796</v>
      </c>
      <c r="J469" s="99">
        <v>2.2918395192737622</v>
      </c>
      <c r="K469" s="99">
        <v>2.2104801621805064</v>
      </c>
      <c r="L469" s="99">
        <v>2.1284623052105247</v>
      </c>
      <c r="M469" s="99">
        <v>2.1545583638308763</v>
      </c>
      <c r="N469" s="99">
        <v>0</v>
      </c>
      <c r="O469" s="99">
        <v>1.6554263453607714</v>
      </c>
      <c r="P469" s="99">
        <v>1.5938597610636771</v>
      </c>
      <c r="Q469" s="99">
        <v>1.7009057760757342</v>
      </c>
      <c r="R469" s="99">
        <v>1.8663933906410655</v>
      </c>
      <c r="S469" s="99">
        <v>1.9114260373863854</v>
      </c>
      <c r="T469" s="99">
        <v>1.7433748280244887</v>
      </c>
      <c r="U469" s="99">
        <v>1.6891898166490695</v>
      </c>
      <c r="V469" s="99">
        <v>1.4388289248602499</v>
      </c>
      <c r="W469" s="99">
        <v>1.531639683680142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2.007893618896512</v>
      </c>
      <c r="F470" s="102">
        <v>2.1886929929270642</v>
      </c>
      <c r="G470" s="102">
        <v>2.3141346194535313</v>
      </c>
      <c r="H470" s="102">
        <v>2.2969305296994906</v>
      </c>
      <c r="I470" s="102">
        <v>2.2242968650320796</v>
      </c>
      <c r="J470" s="102">
        <v>2.2918395192737622</v>
      </c>
      <c r="K470" s="102">
        <v>2.2104801621805064</v>
      </c>
      <c r="L470" s="102">
        <v>2.1284623052105247</v>
      </c>
      <c r="M470" s="102">
        <v>2.1545583638308763</v>
      </c>
      <c r="N470" s="102">
        <v>0</v>
      </c>
      <c r="O470" s="102">
        <v>1.6554263453607714</v>
      </c>
      <c r="P470" s="102">
        <v>1.5938597610636771</v>
      </c>
      <c r="Q470" s="102">
        <v>1.7009057760757342</v>
      </c>
      <c r="R470" s="102">
        <v>1.8663933906410655</v>
      </c>
      <c r="S470" s="102">
        <v>1.9114260373863854</v>
      </c>
      <c r="T470" s="102">
        <v>1.7433748280244887</v>
      </c>
      <c r="U470" s="102">
        <v>1.6891898166490695</v>
      </c>
      <c r="V470" s="102">
        <v>1.4388289248602499</v>
      </c>
      <c r="W470" s="102">
        <v>1.531639683680142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3.1285348664969216E-2</v>
      </c>
      <c r="D476" s="123">
        <v>3.5675236494775713E-2</v>
      </c>
      <c r="E476" s="123">
        <v>3.7147955567309592E-2</v>
      </c>
      <c r="F476" s="123">
        <v>4.0539020910897179E-2</v>
      </c>
      <c r="G476" s="123">
        <v>4.1491736215847154E-2</v>
      </c>
      <c r="H476" s="123">
        <v>5.1810175248718775E-2</v>
      </c>
      <c r="I476" s="123">
        <v>6.007336991436725E-2</v>
      </c>
      <c r="J476" s="123">
        <v>4.8656809418005119E-2</v>
      </c>
      <c r="K476" s="123">
        <v>5.5066379092637119E-2</v>
      </c>
      <c r="L476" s="123">
        <v>4.4365951178569452E-2</v>
      </c>
      <c r="M476" s="123">
        <v>4.6566740977751632E-2</v>
      </c>
      <c r="N476" s="123">
        <v>4.588423648052934E-2</v>
      </c>
      <c r="O476" s="123">
        <v>4.5451229500741333E-2</v>
      </c>
      <c r="P476" s="123">
        <v>5.6619674047863756E-2</v>
      </c>
      <c r="Q476" s="123">
        <v>5.0187252165338508E-2</v>
      </c>
      <c r="R476" s="123">
        <v>5.6253074943102492E-2</v>
      </c>
      <c r="S476" s="123">
        <v>5.3584978625311572E-2</v>
      </c>
      <c r="T476" s="123">
        <v>4.7333524155761385E-2</v>
      </c>
      <c r="U476" s="123">
        <v>4.6107374758729926E-2</v>
      </c>
      <c r="V476" s="123">
        <v>3.16418517553071E-2</v>
      </c>
      <c r="W476" s="123">
        <v>4.0300392775034825E-2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0.66718698722187353</v>
      </c>
      <c r="D477" s="99">
        <v>0.66408167763299975</v>
      </c>
      <c r="E477" s="99">
        <v>0.74031406598854244</v>
      </c>
      <c r="F477" s="99">
        <v>0.73784283571600151</v>
      </c>
      <c r="G477" s="99">
        <v>0.72600624773985512</v>
      </c>
      <c r="H477" s="99">
        <v>0.75570155573910758</v>
      </c>
      <c r="I477" s="99">
        <v>0.74370667143643954</v>
      </c>
      <c r="J477" s="99">
        <v>0.63093127814877492</v>
      </c>
      <c r="K477" s="99">
        <v>0.67723710652871405</v>
      </c>
      <c r="L477" s="99">
        <v>0.65055981490170089</v>
      </c>
      <c r="M477" s="99">
        <v>0.64878190448211426</v>
      </c>
      <c r="N477" s="99">
        <v>0.65528466629542559</v>
      </c>
      <c r="O477" s="99">
        <v>0.64908805821940896</v>
      </c>
      <c r="P477" s="99">
        <v>0.70727711619737077</v>
      </c>
      <c r="Q477" s="99">
        <v>0.68028308868690601</v>
      </c>
      <c r="R477" s="99">
        <v>0.72739947552173367</v>
      </c>
      <c r="S477" s="99">
        <v>0.71484326206931559</v>
      </c>
      <c r="T477" s="99">
        <v>0.70794922344566169</v>
      </c>
      <c r="U477" s="99">
        <v>0.73447763265044297</v>
      </c>
      <c r="V477" s="99">
        <v>0.7054105222170477</v>
      </c>
      <c r="W477" s="99">
        <v>0.73618978373658928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1768548</v>
      </c>
      <c r="C5" s="120">
        <v>1866555</v>
      </c>
      <c r="D5" s="120">
        <v>1923087</v>
      </c>
      <c r="E5" s="120">
        <v>1963189</v>
      </c>
      <c r="F5" s="120">
        <v>2063264</v>
      </c>
      <c r="G5" s="120">
        <v>2152653</v>
      </c>
      <c r="H5" s="120">
        <v>2212912</v>
      </c>
      <c r="I5" s="120">
        <v>2244763</v>
      </c>
      <c r="J5" s="120">
        <v>2235156</v>
      </c>
      <c r="K5" s="120">
        <v>2293721</v>
      </c>
      <c r="L5" s="120">
        <v>2307848</v>
      </c>
      <c r="M5" s="120">
        <v>2361291</v>
      </c>
      <c r="N5" s="120">
        <v>2375832</v>
      </c>
      <c r="O5" s="120">
        <v>2362871</v>
      </c>
      <c r="P5" s="120">
        <v>2347788</v>
      </c>
      <c r="Q5" s="120">
        <v>2388545</v>
      </c>
      <c r="R5" s="120">
        <v>2390139</v>
      </c>
      <c r="S5" s="120">
        <v>2413067</v>
      </c>
      <c r="T5" s="120">
        <v>2442978</v>
      </c>
      <c r="U5" s="120">
        <v>2475702</v>
      </c>
      <c r="V5" s="120">
        <v>2490656</v>
      </c>
      <c r="W5" s="120">
        <v>2541833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1768548</v>
      </c>
      <c r="C7" s="52">
        <v>1866555</v>
      </c>
      <c r="D7" s="52">
        <v>1923087</v>
      </c>
      <c r="E7" s="52">
        <v>1963189</v>
      </c>
      <c r="F7" s="52">
        <v>2063264</v>
      </c>
      <c r="G7" s="52">
        <v>2152653</v>
      </c>
      <c r="H7" s="52">
        <v>2212912</v>
      </c>
      <c r="I7" s="52">
        <v>2244763</v>
      </c>
      <c r="J7" s="52">
        <v>2235156</v>
      </c>
      <c r="K7" s="52">
        <v>2293721</v>
      </c>
      <c r="L7" s="52">
        <v>2307848</v>
      </c>
      <c r="M7" s="52">
        <v>2361291</v>
      </c>
      <c r="N7" s="52">
        <v>2375832</v>
      </c>
      <c r="O7" s="52">
        <v>2362871</v>
      </c>
      <c r="P7" s="52">
        <v>2347788</v>
      </c>
      <c r="Q7" s="52">
        <v>2388545</v>
      </c>
      <c r="R7" s="52">
        <v>2390139</v>
      </c>
      <c r="S7" s="52">
        <v>2413067</v>
      </c>
      <c r="T7" s="52">
        <v>2442978</v>
      </c>
      <c r="U7" s="52">
        <v>2475702</v>
      </c>
      <c r="V7" s="52">
        <v>2490656</v>
      </c>
      <c r="W7" s="52">
        <v>2541833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12814</v>
      </c>
      <c r="C9" s="52">
        <v>15060</v>
      </c>
      <c r="D9" s="52">
        <v>15735</v>
      </c>
      <c r="E9" s="52">
        <v>17650</v>
      </c>
      <c r="F9" s="52">
        <v>19438</v>
      </c>
      <c r="G9" s="52">
        <v>24767</v>
      </c>
      <c r="H9" s="52">
        <v>31340</v>
      </c>
      <c r="I9" s="52">
        <v>36218</v>
      </c>
      <c r="J9" s="52">
        <v>39527</v>
      </c>
      <c r="K9" s="52">
        <v>40313</v>
      </c>
      <c r="L9" s="52">
        <v>42836</v>
      </c>
      <c r="M9" s="52">
        <v>43320</v>
      </c>
      <c r="N9" s="52">
        <v>46229</v>
      </c>
      <c r="O9" s="52">
        <v>50987</v>
      </c>
      <c r="P9" s="52">
        <v>53812</v>
      </c>
      <c r="Q9" s="52">
        <v>54407</v>
      </c>
      <c r="R9" s="52">
        <v>57599</v>
      </c>
      <c r="S9" s="52">
        <v>61600</v>
      </c>
      <c r="T9" s="52">
        <v>69233</v>
      </c>
      <c r="U9" s="52">
        <v>90328</v>
      </c>
      <c r="V9" s="52">
        <v>117621</v>
      </c>
      <c r="W9" s="52">
        <v>144010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1407514</v>
      </c>
      <c r="C11" s="52">
        <v>1453908</v>
      </c>
      <c r="D11" s="52">
        <v>1501016</v>
      </c>
      <c r="E11" s="52">
        <v>1553075</v>
      </c>
      <c r="F11" s="52">
        <v>1636483</v>
      </c>
      <c r="G11" s="52">
        <v>1703532</v>
      </c>
      <c r="H11" s="52">
        <v>1800778</v>
      </c>
      <c r="I11" s="52">
        <v>1908913</v>
      </c>
      <c r="J11" s="52">
        <v>2061787</v>
      </c>
      <c r="K11" s="52">
        <v>2191376</v>
      </c>
      <c r="L11" s="52">
        <v>2264240</v>
      </c>
      <c r="M11" s="52">
        <v>2319453</v>
      </c>
      <c r="N11" s="52">
        <v>2330438</v>
      </c>
      <c r="O11" s="52">
        <v>2314323</v>
      </c>
      <c r="P11" s="52">
        <v>2296769</v>
      </c>
      <c r="Q11" s="52">
        <v>2306653</v>
      </c>
      <c r="R11" s="52">
        <v>2338198</v>
      </c>
      <c r="S11" s="52">
        <v>2362498</v>
      </c>
      <c r="T11" s="52">
        <v>2394368</v>
      </c>
      <c r="U11" s="52">
        <v>2429039</v>
      </c>
      <c r="V11" s="52">
        <v>2425793</v>
      </c>
      <c r="W11" s="52">
        <v>2471396</v>
      </c>
      <c r="DA11" s="63" t="s">
        <v>1086</v>
      </c>
    </row>
    <row r="12" spans="1:105" ht="12" customHeight="1" x14ac:dyDescent="0.25">
      <c r="A12" s="97" t="s">
        <v>133</v>
      </c>
      <c r="B12" s="52">
        <v>43</v>
      </c>
      <c r="C12" s="52">
        <v>119</v>
      </c>
      <c r="D12" s="52">
        <v>149</v>
      </c>
      <c r="E12" s="52">
        <v>236</v>
      </c>
      <c r="F12" s="52">
        <v>278</v>
      </c>
      <c r="G12" s="52">
        <v>284</v>
      </c>
      <c r="H12" s="52">
        <v>366</v>
      </c>
      <c r="I12" s="52">
        <v>537</v>
      </c>
      <c r="J12" s="52">
        <v>871</v>
      </c>
      <c r="K12" s="52">
        <v>1770</v>
      </c>
      <c r="L12" s="52">
        <v>2274</v>
      </c>
      <c r="M12" s="52">
        <v>2528</v>
      </c>
      <c r="N12" s="52">
        <v>2690</v>
      </c>
      <c r="O12" s="52">
        <v>3079</v>
      </c>
      <c r="P12" s="52">
        <v>3283</v>
      </c>
      <c r="Q12" s="52">
        <v>3692</v>
      </c>
      <c r="R12" s="52">
        <v>4140</v>
      </c>
      <c r="S12" s="52">
        <v>4388</v>
      </c>
      <c r="T12" s="52">
        <v>4573</v>
      </c>
      <c r="U12" s="52">
        <v>4680</v>
      </c>
      <c r="V12" s="52">
        <v>4421</v>
      </c>
      <c r="W12" s="52">
        <v>4936</v>
      </c>
      <c r="DA12" s="63" t="s">
        <v>1087</v>
      </c>
    </row>
    <row r="13" spans="1:105" ht="12" customHeight="1" x14ac:dyDescent="0.25">
      <c r="A13" s="97" t="s">
        <v>122</v>
      </c>
      <c r="B13" s="52">
        <v>359843</v>
      </c>
      <c r="C13" s="52">
        <v>407690</v>
      </c>
      <c r="D13" s="52">
        <v>416239</v>
      </c>
      <c r="E13" s="52">
        <v>402360</v>
      </c>
      <c r="F13" s="52">
        <v>418953</v>
      </c>
      <c r="G13" s="52">
        <v>441096</v>
      </c>
      <c r="H13" s="52">
        <v>403644</v>
      </c>
      <c r="I13" s="52">
        <v>328939</v>
      </c>
      <c r="J13" s="52">
        <v>170425</v>
      </c>
      <c r="K13" s="52">
        <v>98954</v>
      </c>
      <c r="L13" s="52">
        <v>40251</v>
      </c>
      <c r="M13" s="52">
        <v>38057</v>
      </c>
      <c r="N13" s="52">
        <v>41136</v>
      </c>
      <c r="O13" s="52">
        <v>41480</v>
      </c>
      <c r="P13" s="52">
        <v>41271</v>
      </c>
      <c r="Q13" s="52">
        <v>64341</v>
      </c>
      <c r="R13" s="52">
        <v>37342</v>
      </c>
      <c r="S13" s="52">
        <v>36024</v>
      </c>
      <c r="T13" s="52">
        <v>34344</v>
      </c>
      <c r="U13" s="52">
        <v>32924</v>
      </c>
      <c r="V13" s="52">
        <v>49396</v>
      </c>
      <c r="W13" s="52">
        <v>53820</v>
      </c>
      <c r="DA13" s="63" t="s">
        <v>1088</v>
      </c>
    </row>
    <row r="14" spans="1:105" ht="12" customHeight="1" x14ac:dyDescent="0.25">
      <c r="A14" s="97" t="s">
        <v>121</v>
      </c>
      <c r="B14" s="52">
        <v>1148</v>
      </c>
      <c r="C14" s="52">
        <v>4838</v>
      </c>
      <c r="D14" s="52">
        <v>5683</v>
      </c>
      <c r="E14" s="52">
        <v>7518</v>
      </c>
      <c r="F14" s="52">
        <v>7550</v>
      </c>
      <c r="G14" s="52">
        <v>7741</v>
      </c>
      <c r="H14" s="52">
        <v>8124</v>
      </c>
      <c r="I14" s="52">
        <v>6374</v>
      </c>
      <c r="J14" s="52">
        <v>2073</v>
      </c>
      <c r="K14" s="52">
        <v>1621</v>
      </c>
      <c r="L14" s="52">
        <v>1083</v>
      </c>
      <c r="M14" s="52">
        <v>1253</v>
      </c>
      <c r="N14" s="52">
        <v>1568</v>
      </c>
      <c r="O14" s="52">
        <v>3989</v>
      </c>
      <c r="P14" s="52">
        <v>6465</v>
      </c>
      <c r="Q14" s="52">
        <v>13859</v>
      </c>
      <c r="R14" s="52">
        <v>10459</v>
      </c>
      <c r="S14" s="52">
        <v>10157</v>
      </c>
      <c r="T14" s="52">
        <v>9693</v>
      </c>
      <c r="U14" s="52">
        <v>9059</v>
      </c>
      <c r="V14" s="52">
        <v>11046</v>
      </c>
      <c r="W14" s="52">
        <v>11681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1046155</v>
      </c>
      <c r="C16" s="52">
        <v>1080480</v>
      </c>
      <c r="D16" s="52">
        <v>1114098</v>
      </c>
      <c r="E16" s="52">
        <v>1150920</v>
      </c>
      <c r="F16" s="52">
        <v>1210587</v>
      </c>
      <c r="G16" s="52">
        <v>1259468</v>
      </c>
      <c r="H16" s="52">
        <v>1301721</v>
      </c>
      <c r="I16" s="52">
        <v>1319552</v>
      </c>
      <c r="J16" s="52">
        <v>1310913</v>
      </c>
      <c r="K16" s="52">
        <v>1332095</v>
      </c>
      <c r="L16" s="52">
        <v>1353858</v>
      </c>
      <c r="M16" s="52">
        <v>1366013</v>
      </c>
      <c r="N16" s="52">
        <v>1375396</v>
      </c>
      <c r="O16" s="52">
        <v>1364734</v>
      </c>
      <c r="P16" s="52">
        <v>1353034</v>
      </c>
      <c r="Q16" s="52">
        <v>1330854</v>
      </c>
      <c r="R16" s="52">
        <v>1308226</v>
      </c>
      <c r="S16" s="52">
        <v>1246502</v>
      </c>
      <c r="T16" s="52">
        <v>1178596</v>
      </c>
      <c r="U16" s="52">
        <v>1121642</v>
      </c>
      <c r="V16" s="52">
        <v>1098809</v>
      </c>
      <c r="W16" s="52">
        <v>1106018</v>
      </c>
      <c r="DA16" s="63" t="s">
        <v>1090</v>
      </c>
    </row>
    <row r="17" spans="1:105" ht="12" customHeight="1" x14ac:dyDescent="0.25">
      <c r="A17" s="109" t="s">
        <v>120</v>
      </c>
      <c r="B17" s="36">
        <v>722393</v>
      </c>
      <c r="C17" s="36">
        <v>786075</v>
      </c>
      <c r="D17" s="36">
        <v>808989</v>
      </c>
      <c r="E17" s="36">
        <v>812269</v>
      </c>
      <c r="F17" s="36">
        <v>852677</v>
      </c>
      <c r="G17" s="36">
        <v>893185</v>
      </c>
      <c r="H17" s="36">
        <v>911191</v>
      </c>
      <c r="I17" s="36">
        <v>925211</v>
      </c>
      <c r="J17" s="36">
        <v>924243</v>
      </c>
      <c r="K17" s="36">
        <v>961626</v>
      </c>
      <c r="L17" s="36">
        <v>953990</v>
      </c>
      <c r="M17" s="36">
        <v>995278</v>
      </c>
      <c r="N17" s="36">
        <v>1000436</v>
      </c>
      <c r="O17" s="36">
        <v>998137</v>
      </c>
      <c r="P17" s="36">
        <v>994754</v>
      </c>
      <c r="Q17" s="36">
        <v>1057691</v>
      </c>
      <c r="R17" s="36">
        <v>1081913</v>
      </c>
      <c r="S17" s="36">
        <v>1166565</v>
      </c>
      <c r="T17" s="36">
        <v>1264382</v>
      </c>
      <c r="U17" s="36">
        <v>1354060</v>
      </c>
      <c r="V17" s="36">
        <v>1391847</v>
      </c>
      <c r="W17" s="36">
        <v>1435815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138168</v>
      </c>
      <c r="D21" s="52">
        <v>138226</v>
      </c>
      <c r="E21" s="52">
        <v>138618</v>
      </c>
      <c r="F21" s="52">
        <v>139639</v>
      </c>
      <c r="G21" s="52">
        <v>141571</v>
      </c>
      <c r="H21" s="52">
        <v>144737</v>
      </c>
      <c r="I21" s="52">
        <v>149487</v>
      </c>
      <c r="J21" s="52">
        <v>156108</v>
      </c>
      <c r="K21" s="52">
        <v>164876</v>
      </c>
      <c r="L21" s="52">
        <v>176019</v>
      </c>
      <c r="M21" s="52">
        <v>189848</v>
      </c>
      <c r="N21" s="52">
        <v>206661</v>
      </c>
      <c r="O21" s="52">
        <v>199155</v>
      </c>
      <c r="P21" s="52">
        <v>112388</v>
      </c>
      <c r="Q21" s="52">
        <v>140059</v>
      </c>
      <c r="R21" s="52">
        <v>171819</v>
      </c>
      <c r="S21" s="52">
        <v>207900</v>
      </c>
      <c r="T21" s="52">
        <v>201468</v>
      </c>
      <c r="U21" s="52">
        <v>202350</v>
      </c>
      <c r="V21" s="52">
        <v>206483</v>
      </c>
      <c r="W21" s="52">
        <v>198980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2002</v>
      </c>
      <c r="D23" s="52">
        <v>2010</v>
      </c>
      <c r="E23" s="52">
        <v>2067</v>
      </c>
      <c r="F23" s="52">
        <v>2204</v>
      </c>
      <c r="G23" s="52">
        <v>2468</v>
      </c>
      <c r="H23" s="52">
        <v>2920</v>
      </c>
      <c r="I23" s="52">
        <v>2437</v>
      </c>
      <c r="J23" s="52">
        <v>2725</v>
      </c>
      <c r="K23" s="52">
        <v>4283</v>
      </c>
      <c r="L23" s="52">
        <v>4557</v>
      </c>
      <c r="M23" s="52">
        <v>5653</v>
      </c>
      <c r="N23" s="52">
        <v>6544</v>
      </c>
      <c r="O23" s="52">
        <v>8083</v>
      </c>
      <c r="P23" s="52">
        <v>7409</v>
      </c>
      <c r="Q23" s="52">
        <v>6564</v>
      </c>
      <c r="R23" s="52">
        <v>6476</v>
      </c>
      <c r="S23" s="52">
        <v>7268</v>
      </c>
      <c r="T23" s="52">
        <v>8377</v>
      </c>
      <c r="U23" s="52">
        <v>9078</v>
      </c>
      <c r="V23" s="52">
        <v>10626</v>
      </c>
      <c r="W23" s="52">
        <v>11348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109962</v>
      </c>
      <c r="D25" s="52">
        <v>110001</v>
      </c>
      <c r="E25" s="52">
        <v>110267</v>
      </c>
      <c r="F25" s="52">
        <v>110995</v>
      </c>
      <c r="G25" s="52">
        <v>112426</v>
      </c>
      <c r="H25" s="52">
        <v>114840</v>
      </c>
      <c r="I25" s="52">
        <v>122652</v>
      </c>
      <c r="J25" s="52">
        <v>149559</v>
      </c>
      <c r="K25" s="52">
        <v>163633</v>
      </c>
      <c r="L25" s="52">
        <v>175267</v>
      </c>
      <c r="M25" s="52">
        <v>189140</v>
      </c>
      <c r="N25" s="52">
        <v>205605</v>
      </c>
      <c r="O25" s="52">
        <v>191684</v>
      </c>
      <c r="P25" s="52">
        <v>110713</v>
      </c>
      <c r="Q25" s="52">
        <v>139837</v>
      </c>
      <c r="R25" s="52">
        <v>171402</v>
      </c>
      <c r="S25" s="52">
        <v>207559</v>
      </c>
      <c r="T25" s="52">
        <v>200922</v>
      </c>
      <c r="U25" s="52">
        <v>201510</v>
      </c>
      <c r="V25" s="52">
        <v>205261</v>
      </c>
      <c r="W25" s="52">
        <v>196899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3</v>
      </c>
      <c r="D26" s="52">
        <v>4</v>
      </c>
      <c r="E26" s="52">
        <v>3</v>
      </c>
      <c r="F26" s="52">
        <v>3</v>
      </c>
      <c r="G26" s="52">
        <v>5</v>
      </c>
      <c r="H26" s="52">
        <v>4</v>
      </c>
      <c r="I26" s="52">
        <v>8</v>
      </c>
      <c r="J26" s="52">
        <v>13</v>
      </c>
      <c r="K26" s="52">
        <v>15</v>
      </c>
      <c r="L26" s="52">
        <v>27</v>
      </c>
      <c r="M26" s="52">
        <v>41</v>
      </c>
      <c r="N26" s="52">
        <v>59</v>
      </c>
      <c r="O26" s="52">
        <v>73</v>
      </c>
      <c r="P26" s="52">
        <v>75</v>
      </c>
      <c r="Q26" s="52">
        <v>105</v>
      </c>
      <c r="R26" s="52">
        <v>144</v>
      </c>
      <c r="S26" s="52">
        <v>181</v>
      </c>
      <c r="T26" s="52">
        <v>209</v>
      </c>
      <c r="U26" s="52">
        <v>235</v>
      </c>
      <c r="V26" s="52">
        <v>294</v>
      </c>
      <c r="W26" s="52">
        <v>316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56225</v>
      </c>
      <c r="D27" s="52">
        <v>56430</v>
      </c>
      <c r="E27" s="52">
        <v>57774</v>
      </c>
      <c r="F27" s="52">
        <v>61061</v>
      </c>
      <c r="G27" s="52">
        <v>66910</v>
      </c>
      <c r="H27" s="52">
        <v>76184</v>
      </c>
      <c r="I27" s="52">
        <v>74705</v>
      </c>
      <c r="J27" s="52">
        <v>158514</v>
      </c>
      <c r="K27" s="52">
        <v>71471</v>
      </c>
      <c r="L27" s="52">
        <v>58705</v>
      </c>
      <c r="M27" s="52">
        <v>4696</v>
      </c>
      <c r="N27" s="52">
        <v>7019</v>
      </c>
      <c r="O27" s="52">
        <v>15805</v>
      </c>
      <c r="P27" s="52">
        <v>13050</v>
      </c>
      <c r="Q27" s="52">
        <v>801</v>
      </c>
      <c r="R27" s="52">
        <v>26999</v>
      </c>
      <c r="S27" s="52">
        <v>1320</v>
      </c>
      <c r="T27" s="52">
        <v>1825</v>
      </c>
      <c r="U27" s="52">
        <v>3269</v>
      </c>
      <c r="V27" s="52">
        <v>5144</v>
      </c>
      <c r="W27" s="52">
        <v>7872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179</v>
      </c>
      <c r="D28" s="52">
        <v>188</v>
      </c>
      <c r="E28" s="52">
        <v>234</v>
      </c>
      <c r="F28" s="52">
        <v>340</v>
      </c>
      <c r="G28" s="52">
        <v>527</v>
      </c>
      <c r="H28" s="52">
        <v>797</v>
      </c>
      <c r="I28" s="52">
        <v>1750</v>
      </c>
      <c r="J28" s="52">
        <v>4301</v>
      </c>
      <c r="K28" s="52">
        <v>452</v>
      </c>
      <c r="L28" s="52">
        <v>538</v>
      </c>
      <c r="M28" s="52">
        <v>141</v>
      </c>
      <c r="N28" s="52">
        <v>211</v>
      </c>
      <c r="O28" s="52">
        <v>347</v>
      </c>
      <c r="P28" s="52">
        <v>411</v>
      </c>
      <c r="Q28" s="52">
        <v>87</v>
      </c>
      <c r="R28" s="52">
        <v>3400</v>
      </c>
      <c r="S28" s="52">
        <v>302</v>
      </c>
      <c r="T28" s="52">
        <v>487</v>
      </c>
      <c r="U28" s="52">
        <v>887</v>
      </c>
      <c r="V28" s="52">
        <v>1407</v>
      </c>
      <c r="W28" s="52">
        <v>2114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163462</v>
      </c>
      <c r="D30" s="52">
        <v>163848</v>
      </c>
      <c r="E30" s="52">
        <v>166552</v>
      </c>
      <c r="F30" s="52">
        <v>173896</v>
      </c>
      <c r="G30" s="52">
        <v>188321</v>
      </c>
      <c r="H30" s="52">
        <v>212497</v>
      </c>
      <c r="I30" s="52">
        <v>151175</v>
      </c>
      <c r="J30" s="52">
        <v>177201</v>
      </c>
      <c r="K30" s="52">
        <v>204489</v>
      </c>
      <c r="L30" s="52">
        <v>215047</v>
      </c>
      <c r="M30" s="52">
        <v>226543</v>
      </c>
      <c r="N30" s="52">
        <v>239659</v>
      </c>
      <c r="O30" s="52">
        <v>229375</v>
      </c>
      <c r="P30" s="52">
        <v>163461</v>
      </c>
      <c r="Q30" s="52">
        <v>185264</v>
      </c>
      <c r="R30" s="52">
        <v>209736</v>
      </c>
      <c r="S30" s="52">
        <v>243313</v>
      </c>
      <c r="T30" s="52">
        <v>239673</v>
      </c>
      <c r="U30" s="52">
        <v>229236</v>
      </c>
      <c r="V30" s="52">
        <v>217494</v>
      </c>
      <c r="W30" s="52">
        <v>189964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112874</v>
      </c>
      <c r="D31" s="36">
        <v>113219</v>
      </c>
      <c r="E31" s="36">
        <v>115554</v>
      </c>
      <c r="F31" s="36">
        <v>121518</v>
      </c>
      <c r="G31" s="36">
        <v>132626</v>
      </c>
      <c r="H31" s="36">
        <v>150707</v>
      </c>
      <c r="I31" s="36">
        <v>110042</v>
      </c>
      <c r="J31" s="36">
        <v>107364</v>
      </c>
      <c r="K31" s="36">
        <v>154021</v>
      </c>
      <c r="L31" s="36">
        <v>144376</v>
      </c>
      <c r="M31" s="36">
        <v>149622</v>
      </c>
      <c r="N31" s="36">
        <v>163388</v>
      </c>
      <c r="O31" s="36">
        <v>157735</v>
      </c>
      <c r="P31" s="36">
        <v>133471</v>
      </c>
      <c r="Q31" s="36">
        <v>140298</v>
      </c>
      <c r="R31" s="36">
        <v>150084</v>
      </c>
      <c r="S31" s="36">
        <v>172285</v>
      </c>
      <c r="T31" s="36">
        <v>162275</v>
      </c>
      <c r="U31" s="36">
        <v>174203</v>
      </c>
      <c r="V31" s="36">
        <v>169444</v>
      </c>
      <c r="W31" s="36">
        <v>173945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236175</v>
      </c>
      <c r="D35" s="52">
        <v>194758</v>
      </c>
      <c r="E35" s="52">
        <v>178720</v>
      </c>
      <c r="F35" s="52">
        <v>239714</v>
      </c>
      <c r="G35" s="52">
        <v>230960</v>
      </c>
      <c r="H35" s="52">
        <v>204996</v>
      </c>
      <c r="I35" s="52">
        <v>181338</v>
      </c>
      <c r="J35" s="52">
        <v>146501</v>
      </c>
      <c r="K35" s="52">
        <v>223441</v>
      </c>
      <c r="L35" s="52">
        <v>190146</v>
      </c>
      <c r="M35" s="52">
        <v>243291</v>
      </c>
      <c r="N35" s="52">
        <v>221202</v>
      </c>
      <c r="O35" s="52">
        <v>186194</v>
      </c>
      <c r="P35" s="52">
        <v>97305</v>
      </c>
      <c r="Q35" s="52">
        <v>180816</v>
      </c>
      <c r="R35" s="52">
        <v>173413</v>
      </c>
      <c r="S35" s="52">
        <v>230828</v>
      </c>
      <c r="T35" s="52">
        <v>231379</v>
      </c>
      <c r="U35" s="52">
        <v>235074</v>
      </c>
      <c r="V35" s="52">
        <v>221437</v>
      </c>
      <c r="W35" s="52">
        <v>250157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4248</v>
      </c>
      <c r="D37" s="52">
        <v>2685</v>
      </c>
      <c r="E37" s="52">
        <v>3982</v>
      </c>
      <c r="F37" s="52">
        <v>3992</v>
      </c>
      <c r="G37" s="52">
        <v>7797</v>
      </c>
      <c r="H37" s="52">
        <v>9493</v>
      </c>
      <c r="I37" s="52">
        <v>7315</v>
      </c>
      <c r="J37" s="52">
        <v>6034</v>
      </c>
      <c r="K37" s="52">
        <v>5069</v>
      </c>
      <c r="L37" s="52">
        <v>7080</v>
      </c>
      <c r="M37" s="52">
        <v>6137</v>
      </c>
      <c r="N37" s="52">
        <v>9453</v>
      </c>
      <c r="O37" s="52">
        <v>12841</v>
      </c>
      <c r="P37" s="52">
        <v>10234</v>
      </c>
      <c r="Q37" s="52">
        <v>7159</v>
      </c>
      <c r="R37" s="52">
        <v>9668</v>
      </c>
      <c r="S37" s="52">
        <v>11269</v>
      </c>
      <c r="T37" s="52">
        <v>16010</v>
      </c>
      <c r="U37" s="52">
        <v>30173</v>
      </c>
      <c r="V37" s="52">
        <v>37919</v>
      </c>
      <c r="W37" s="52">
        <v>37737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156356</v>
      </c>
      <c r="D39" s="52">
        <v>157109</v>
      </c>
      <c r="E39" s="52">
        <v>162326</v>
      </c>
      <c r="F39" s="52">
        <v>194403</v>
      </c>
      <c r="G39" s="52">
        <v>179475</v>
      </c>
      <c r="H39" s="52">
        <v>212086</v>
      </c>
      <c r="I39" s="52">
        <v>230787</v>
      </c>
      <c r="J39" s="52">
        <v>302433</v>
      </c>
      <c r="K39" s="52">
        <v>293222</v>
      </c>
      <c r="L39" s="52">
        <v>248131</v>
      </c>
      <c r="M39" s="52">
        <v>244353</v>
      </c>
      <c r="N39" s="52">
        <v>216590</v>
      </c>
      <c r="O39" s="52">
        <v>175569</v>
      </c>
      <c r="P39" s="52">
        <v>93159</v>
      </c>
      <c r="Q39" s="52">
        <v>149721</v>
      </c>
      <c r="R39" s="52">
        <v>202947</v>
      </c>
      <c r="S39" s="52">
        <v>231859</v>
      </c>
      <c r="T39" s="52">
        <v>232792</v>
      </c>
      <c r="U39" s="52">
        <v>236181</v>
      </c>
      <c r="V39" s="52">
        <v>202015</v>
      </c>
      <c r="W39" s="52">
        <v>242502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79</v>
      </c>
      <c r="D40" s="52">
        <v>34</v>
      </c>
      <c r="E40" s="52">
        <v>90</v>
      </c>
      <c r="F40" s="52">
        <v>45</v>
      </c>
      <c r="G40" s="52">
        <v>11</v>
      </c>
      <c r="H40" s="52">
        <v>86</v>
      </c>
      <c r="I40" s="52">
        <v>179</v>
      </c>
      <c r="J40" s="52">
        <v>347</v>
      </c>
      <c r="K40" s="52">
        <v>914</v>
      </c>
      <c r="L40" s="52">
        <v>531</v>
      </c>
      <c r="M40" s="52">
        <v>295</v>
      </c>
      <c r="N40" s="52">
        <v>221</v>
      </c>
      <c r="O40" s="52">
        <v>462</v>
      </c>
      <c r="P40" s="52">
        <v>279</v>
      </c>
      <c r="Q40" s="52">
        <v>514</v>
      </c>
      <c r="R40" s="52">
        <v>592</v>
      </c>
      <c r="S40" s="52">
        <v>429</v>
      </c>
      <c r="T40" s="52">
        <v>394</v>
      </c>
      <c r="U40" s="52">
        <v>342</v>
      </c>
      <c r="V40" s="52">
        <v>35</v>
      </c>
      <c r="W40" s="52">
        <v>831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104072</v>
      </c>
      <c r="D41" s="52">
        <v>64979</v>
      </c>
      <c r="E41" s="52">
        <v>43895</v>
      </c>
      <c r="F41" s="52">
        <v>77654</v>
      </c>
      <c r="G41" s="52">
        <v>89053</v>
      </c>
      <c r="H41" s="52">
        <v>38732</v>
      </c>
      <c r="I41" s="52">
        <v>0</v>
      </c>
      <c r="J41" s="52">
        <v>0</v>
      </c>
      <c r="K41" s="52">
        <v>0</v>
      </c>
      <c r="L41" s="52">
        <v>2</v>
      </c>
      <c r="M41" s="52">
        <v>2502</v>
      </c>
      <c r="N41" s="52">
        <v>10098</v>
      </c>
      <c r="O41" s="52">
        <v>16149</v>
      </c>
      <c r="P41" s="52">
        <v>12841</v>
      </c>
      <c r="Q41" s="52">
        <v>23871</v>
      </c>
      <c r="R41" s="52">
        <v>0</v>
      </c>
      <c r="S41" s="52">
        <v>2</v>
      </c>
      <c r="T41" s="52">
        <v>145</v>
      </c>
      <c r="U41" s="52">
        <v>1849</v>
      </c>
      <c r="V41" s="52">
        <v>21616</v>
      </c>
      <c r="W41" s="52">
        <v>12296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3869</v>
      </c>
      <c r="D42" s="52">
        <v>1033</v>
      </c>
      <c r="E42" s="52">
        <v>2069</v>
      </c>
      <c r="F42" s="52">
        <v>372</v>
      </c>
      <c r="G42" s="52">
        <v>718</v>
      </c>
      <c r="H42" s="52">
        <v>1180</v>
      </c>
      <c r="I42" s="52">
        <v>0</v>
      </c>
      <c r="J42" s="52">
        <v>0</v>
      </c>
      <c r="K42" s="52">
        <v>0</v>
      </c>
      <c r="L42" s="52">
        <v>0</v>
      </c>
      <c r="M42" s="52">
        <v>311</v>
      </c>
      <c r="N42" s="52">
        <v>526</v>
      </c>
      <c r="O42" s="52">
        <v>2768</v>
      </c>
      <c r="P42" s="52">
        <v>2887</v>
      </c>
      <c r="Q42" s="52">
        <v>7481</v>
      </c>
      <c r="R42" s="52">
        <v>0</v>
      </c>
      <c r="S42" s="52">
        <v>0</v>
      </c>
      <c r="T42" s="52">
        <v>23</v>
      </c>
      <c r="U42" s="52">
        <v>253</v>
      </c>
      <c r="V42" s="52">
        <v>3394</v>
      </c>
      <c r="W42" s="52">
        <v>2749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197787</v>
      </c>
      <c r="D44" s="52">
        <v>197466</v>
      </c>
      <c r="E44" s="52">
        <v>203374</v>
      </c>
      <c r="F44" s="52">
        <v>233563</v>
      </c>
      <c r="G44" s="52">
        <v>237202</v>
      </c>
      <c r="H44" s="52">
        <v>254750</v>
      </c>
      <c r="I44" s="52">
        <v>169006</v>
      </c>
      <c r="J44" s="52">
        <v>168562</v>
      </c>
      <c r="K44" s="52">
        <v>225671</v>
      </c>
      <c r="L44" s="52">
        <v>236810</v>
      </c>
      <c r="M44" s="52">
        <v>238698</v>
      </c>
      <c r="N44" s="52">
        <v>249042</v>
      </c>
      <c r="O44" s="52">
        <v>218713</v>
      </c>
      <c r="P44" s="52">
        <v>151761</v>
      </c>
      <c r="Q44" s="52">
        <v>163084</v>
      </c>
      <c r="R44" s="52">
        <v>187108</v>
      </c>
      <c r="S44" s="52">
        <v>181589</v>
      </c>
      <c r="T44" s="52">
        <v>171767</v>
      </c>
      <c r="U44" s="52">
        <v>172282</v>
      </c>
      <c r="V44" s="52">
        <v>194661</v>
      </c>
      <c r="W44" s="52">
        <v>197173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176556</v>
      </c>
      <c r="D45" s="36">
        <v>136133</v>
      </c>
      <c r="E45" s="36">
        <v>118834</v>
      </c>
      <c r="F45" s="36">
        <v>161926</v>
      </c>
      <c r="G45" s="36">
        <v>173134</v>
      </c>
      <c r="H45" s="36">
        <v>168713</v>
      </c>
      <c r="I45" s="36">
        <v>124062</v>
      </c>
      <c r="J45" s="36">
        <v>106396</v>
      </c>
      <c r="K45" s="36">
        <v>191404</v>
      </c>
      <c r="L45" s="36">
        <v>136740</v>
      </c>
      <c r="M45" s="36">
        <v>190910</v>
      </c>
      <c r="N45" s="36">
        <v>168546</v>
      </c>
      <c r="O45" s="36">
        <v>155436</v>
      </c>
      <c r="P45" s="36">
        <v>130088</v>
      </c>
      <c r="Q45" s="36">
        <v>203235</v>
      </c>
      <c r="R45" s="36">
        <v>174306</v>
      </c>
      <c r="S45" s="36">
        <v>256937</v>
      </c>
      <c r="T45" s="36">
        <v>260092</v>
      </c>
      <c r="U45" s="36">
        <v>263881</v>
      </c>
      <c r="V45" s="36">
        <v>207231</v>
      </c>
      <c r="W45" s="36">
        <v>217913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80822</v>
      </c>
      <c r="D49" s="52">
        <v>69307</v>
      </c>
      <c r="E49" s="52">
        <v>58735</v>
      </c>
      <c r="F49" s="52">
        <v>63526</v>
      </c>
      <c r="G49" s="52">
        <v>72888</v>
      </c>
      <c r="H49" s="52">
        <v>68784</v>
      </c>
      <c r="I49" s="52">
        <v>70609</v>
      </c>
      <c r="J49" s="52">
        <v>56994</v>
      </c>
      <c r="K49" s="52">
        <v>89404</v>
      </c>
      <c r="L49" s="52">
        <v>67967</v>
      </c>
      <c r="M49" s="52">
        <v>95254</v>
      </c>
      <c r="N49" s="52">
        <v>61594</v>
      </c>
      <c r="O49" s="52">
        <v>52332</v>
      </c>
      <c r="P49" s="52">
        <v>50601</v>
      </c>
      <c r="Q49" s="52">
        <v>82382</v>
      </c>
      <c r="R49" s="52">
        <v>63394</v>
      </c>
      <c r="S49" s="52">
        <v>70569</v>
      </c>
      <c r="T49" s="52">
        <v>75117</v>
      </c>
      <c r="U49" s="52">
        <v>78036</v>
      </c>
      <c r="V49" s="52">
        <v>70448</v>
      </c>
      <c r="W49" s="52">
        <v>93821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1633</v>
      </c>
      <c r="D51" s="52">
        <v>404</v>
      </c>
      <c r="E51" s="52">
        <v>442</v>
      </c>
      <c r="F51" s="52">
        <v>455</v>
      </c>
      <c r="G51" s="52">
        <v>2983</v>
      </c>
      <c r="H51" s="52">
        <v>3657</v>
      </c>
      <c r="I51" s="52">
        <v>2440</v>
      </c>
      <c r="J51" s="52">
        <v>1503</v>
      </c>
      <c r="K51" s="52">
        <v>579</v>
      </c>
      <c r="L51" s="52">
        <v>1728</v>
      </c>
      <c r="M51" s="52">
        <v>482</v>
      </c>
      <c r="N51" s="52">
        <v>2005</v>
      </c>
      <c r="O51" s="52">
        <v>2640</v>
      </c>
      <c r="P51" s="52">
        <v>1964</v>
      </c>
      <c r="Q51" s="52">
        <v>1419</v>
      </c>
      <c r="R51" s="52">
        <v>1958</v>
      </c>
      <c r="S51" s="52">
        <v>2141</v>
      </c>
      <c r="T51" s="52">
        <v>3889</v>
      </c>
      <c r="U51" s="52">
        <v>10066</v>
      </c>
      <c r="V51" s="52">
        <v>13048</v>
      </c>
      <c r="W51" s="52">
        <v>14268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43861</v>
      </c>
      <c r="D53" s="52">
        <v>45806</v>
      </c>
      <c r="E53" s="52">
        <v>43605</v>
      </c>
      <c r="F53" s="52">
        <v>42839</v>
      </c>
      <c r="G53" s="52">
        <v>44554</v>
      </c>
      <c r="H53" s="52">
        <v>55369</v>
      </c>
      <c r="I53" s="52">
        <v>70554</v>
      </c>
      <c r="J53" s="52">
        <v>56929</v>
      </c>
      <c r="K53" s="52">
        <v>89126</v>
      </c>
      <c r="L53" s="52">
        <v>67821</v>
      </c>
      <c r="M53" s="52">
        <v>94039</v>
      </c>
      <c r="N53" s="52">
        <v>58576</v>
      </c>
      <c r="O53" s="52">
        <v>46892</v>
      </c>
      <c r="P53" s="52">
        <v>42666</v>
      </c>
      <c r="Q53" s="52">
        <v>67864</v>
      </c>
      <c r="R53" s="52">
        <v>63208</v>
      </c>
      <c r="S53" s="52">
        <v>70437</v>
      </c>
      <c r="T53" s="52">
        <v>74935</v>
      </c>
      <c r="U53" s="52">
        <v>77225</v>
      </c>
      <c r="V53" s="52">
        <v>62479</v>
      </c>
      <c r="W53" s="52">
        <v>87876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22</v>
      </c>
      <c r="D54" s="52">
        <v>10</v>
      </c>
      <c r="E54" s="52">
        <v>24</v>
      </c>
      <c r="F54" s="52">
        <v>10</v>
      </c>
      <c r="G54" s="52">
        <v>3</v>
      </c>
      <c r="H54" s="52">
        <v>23</v>
      </c>
      <c r="I54" s="52">
        <v>55</v>
      </c>
      <c r="J54" s="52">
        <v>65</v>
      </c>
      <c r="K54" s="52">
        <v>278</v>
      </c>
      <c r="L54" s="52">
        <v>145</v>
      </c>
      <c r="M54" s="52">
        <v>114</v>
      </c>
      <c r="N54" s="52">
        <v>60</v>
      </c>
      <c r="O54" s="52">
        <v>123</v>
      </c>
      <c r="P54" s="52">
        <v>129</v>
      </c>
      <c r="Q54" s="52">
        <v>234</v>
      </c>
      <c r="R54" s="52">
        <v>186</v>
      </c>
      <c r="S54" s="52">
        <v>131</v>
      </c>
      <c r="T54" s="52">
        <v>127</v>
      </c>
      <c r="U54" s="52">
        <v>113</v>
      </c>
      <c r="V54" s="52">
        <v>12</v>
      </c>
      <c r="W54" s="52">
        <v>302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35615</v>
      </c>
      <c r="D55" s="52">
        <v>23123</v>
      </c>
      <c r="E55" s="52">
        <v>14426</v>
      </c>
      <c r="F55" s="52">
        <v>20578</v>
      </c>
      <c r="G55" s="52">
        <v>28104</v>
      </c>
      <c r="H55" s="52">
        <v>12996</v>
      </c>
      <c r="I55" s="52">
        <v>0</v>
      </c>
      <c r="J55" s="52">
        <v>0</v>
      </c>
      <c r="K55" s="52">
        <v>0</v>
      </c>
      <c r="L55" s="52">
        <v>1</v>
      </c>
      <c r="M55" s="52">
        <v>979</v>
      </c>
      <c r="N55" s="52">
        <v>2811</v>
      </c>
      <c r="O55" s="52">
        <v>4539</v>
      </c>
      <c r="P55" s="52">
        <v>6373</v>
      </c>
      <c r="Q55" s="52">
        <v>10875</v>
      </c>
      <c r="R55" s="52">
        <v>0</v>
      </c>
      <c r="S55" s="52">
        <v>1</v>
      </c>
      <c r="T55" s="52">
        <v>47</v>
      </c>
      <c r="U55" s="52">
        <v>614</v>
      </c>
      <c r="V55" s="52">
        <v>6877</v>
      </c>
      <c r="W55" s="52">
        <v>4612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1324</v>
      </c>
      <c r="D56" s="52">
        <v>368</v>
      </c>
      <c r="E56" s="52">
        <v>680</v>
      </c>
      <c r="F56" s="52">
        <v>99</v>
      </c>
      <c r="G56" s="52">
        <v>227</v>
      </c>
      <c r="H56" s="52">
        <v>396</v>
      </c>
      <c r="I56" s="52">
        <v>0</v>
      </c>
      <c r="J56" s="52">
        <v>0</v>
      </c>
      <c r="K56" s="52">
        <v>0</v>
      </c>
      <c r="L56" s="52">
        <v>0</v>
      </c>
      <c r="M56" s="52">
        <v>122</v>
      </c>
      <c r="N56" s="52">
        <v>147</v>
      </c>
      <c r="O56" s="52">
        <v>778</v>
      </c>
      <c r="P56" s="52">
        <v>1433</v>
      </c>
      <c r="Q56" s="52">
        <v>3409</v>
      </c>
      <c r="R56" s="52">
        <v>0</v>
      </c>
      <c r="S56" s="52">
        <v>0</v>
      </c>
      <c r="T56" s="52">
        <v>8</v>
      </c>
      <c r="U56" s="52">
        <v>84</v>
      </c>
      <c r="V56" s="52">
        <v>1080</v>
      </c>
      <c r="W56" s="52">
        <v>1031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20402</v>
      </c>
      <c r="D58" s="52">
        <v>20863</v>
      </c>
      <c r="E58" s="52">
        <v>19695</v>
      </c>
      <c r="F58" s="52">
        <v>22138</v>
      </c>
      <c r="G58" s="52">
        <v>26536</v>
      </c>
      <c r="H58" s="52">
        <v>26933</v>
      </c>
      <c r="I58" s="52">
        <v>29000</v>
      </c>
      <c r="J58" s="52">
        <v>28259</v>
      </c>
      <c r="K58" s="52">
        <v>36912</v>
      </c>
      <c r="L58" s="52">
        <v>34926</v>
      </c>
      <c r="M58" s="52">
        <v>41750</v>
      </c>
      <c r="N58" s="52">
        <v>29788</v>
      </c>
      <c r="O58" s="52">
        <v>24477</v>
      </c>
      <c r="P58" s="52">
        <v>19451</v>
      </c>
      <c r="Q58" s="52">
        <v>24187</v>
      </c>
      <c r="R58" s="52">
        <v>23131</v>
      </c>
      <c r="S58" s="52">
        <v>19222</v>
      </c>
      <c r="T58" s="52">
        <v>20154</v>
      </c>
      <c r="U58" s="52">
        <v>21261</v>
      </c>
      <c r="V58" s="52">
        <v>25550</v>
      </c>
      <c r="W58" s="52">
        <v>33293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60420</v>
      </c>
      <c r="D59" s="36">
        <v>48444</v>
      </c>
      <c r="E59" s="36">
        <v>39040</v>
      </c>
      <c r="F59" s="36">
        <v>41388</v>
      </c>
      <c r="G59" s="36">
        <v>46352</v>
      </c>
      <c r="H59" s="36">
        <v>41851</v>
      </c>
      <c r="I59" s="36">
        <v>41609</v>
      </c>
      <c r="J59" s="36">
        <v>28735</v>
      </c>
      <c r="K59" s="36">
        <v>52492</v>
      </c>
      <c r="L59" s="36">
        <v>33041</v>
      </c>
      <c r="M59" s="36">
        <v>53504</v>
      </c>
      <c r="N59" s="36">
        <v>31806</v>
      </c>
      <c r="O59" s="36">
        <v>27855</v>
      </c>
      <c r="P59" s="36">
        <v>31150</v>
      </c>
      <c r="Q59" s="36">
        <v>58195</v>
      </c>
      <c r="R59" s="36">
        <v>40263</v>
      </c>
      <c r="S59" s="36">
        <v>51347</v>
      </c>
      <c r="T59" s="36">
        <v>54963</v>
      </c>
      <c r="U59" s="36">
        <v>56775</v>
      </c>
      <c r="V59" s="36">
        <v>44898</v>
      </c>
      <c r="W59" s="36">
        <v>60528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155353</v>
      </c>
      <c r="D63" s="52">
        <v>125451</v>
      </c>
      <c r="E63" s="52">
        <v>119985</v>
      </c>
      <c r="F63" s="52">
        <v>176188</v>
      </c>
      <c r="G63" s="52">
        <v>158072</v>
      </c>
      <c r="H63" s="52">
        <v>136212</v>
      </c>
      <c r="I63" s="52">
        <v>110729</v>
      </c>
      <c r="J63" s="52">
        <v>89507</v>
      </c>
      <c r="K63" s="52">
        <v>134037</v>
      </c>
      <c r="L63" s="52">
        <v>122179</v>
      </c>
      <c r="M63" s="52">
        <v>148037</v>
      </c>
      <c r="N63" s="52">
        <v>159608</v>
      </c>
      <c r="O63" s="52">
        <v>133862</v>
      </c>
      <c r="P63" s="52">
        <v>46704</v>
      </c>
      <c r="Q63" s="52">
        <v>98434</v>
      </c>
      <c r="R63" s="52">
        <v>110019</v>
      </c>
      <c r="S63" s="52">
        <v>160259</v>
      </c>
      <c r="T63" s="52">
        <v>156262</v>
      </c>
      <c r="U63" s="52">
        <v>157038</v>
      </c>
      <c r="V63" s="52">
        <v>150989</v>
      </c>
      <c r="W63" s="52">
        <v>156336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2615</v>
      </c>
      <c r="D65" s="52">
        <v>2281</v>
      </c>
      <c r="E65" s="52">
        <v>3540</v>
      </c>
      <c r="F65" s="52">
        <v>3537</v>
      </c>
      <c r="G65" s="52">
        <v>4814</v>
      </c>
      <c r="H65" s="52">
        <v>5836</v>
      </c>
      <c r="I65" s="52">
        <v>4875</v>
      </c>
      <c r="J65" s="52">
        <v>4531</v>
      </c>
      <c r="K65" s="52">
        <v>4490</v>
      </c>
      <c r="L65" s="52">
        <v>5352</v>
      </c>
      <c r="M65" s="52">
        <v>5655</v>
      </c>
      <c r="N65" s="52">
        <v>7448</v>
      </c>
      <c r="O65" s="52">
        <v>10201</v>
      </c>
      <c r="P65" s="52">
        <v>8270</v>
      </c>
      <c r="Q65" s="52">
        <v>5740</v>
      </c>
      <c r="R65" s="52">
        <v>7710</v>
      </c>
      <c r="S65" s="52">
        <v>9128</v>
      </c>
      <c r="T65" s="52">
        <v>12121</v>
      </c>
      <c r="U65" s="52">
        <v>20107</v>
      </c>
      <c r="V65" s="52">
        <v>24871</v>
      </c>
      <c r="W65" s="52">
        <v>23469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112495</v>
      </c>
      <c r="D67" s="52">
        <f t="shared" si="0"/>
        <v>111303</v>
      </c>
      <c r="E67" s="52">
        <f t="shared" si="0"/>
        <v>118721</v>
      </c>
      <c r="F67" s="52">
        <f t="shared" si="0"/>
        <v>151564</v>
      </c>
      <c r="G67" s="52">
        <f t="shared" si="0"/>
        <v>134921</v>
      </c>
      <c r="H67" s="52">
        <f t="shared" si="0"/>
        <v>156717</v>
      </c>
      <c r="I67" s="52">
        <f t="shared" si="0"/>
        <v>160233</v>
      </c>
      <c r="J67" s="52">
        <f t="shared" si="0"/>
        <v>245504</v>
      </c>
      <c r="K67" s="52">
        <f t="shared" si="0"/>
        <v>204096</v>
      </c>
      <c r="L67" s="52">
        <f t="shared" si="0"/>
        <v>180310</v>
      </c>
      <c r="M67" s="52">
        <f t="shared" si="0"/>
        <v>150314</v>
      </c>
      <c r="N67" s="52">
        <f t="shared" si="0"/>
        <v>158014</v>
      </c>
      <c r="O67" s="52">
        <f t="shared" si="0"/>
        <v>128677</v>
      </c>
      <c r="P67" s="52">
        <f t="shared" si="0"/>
        <v>50493</v>
      </c>
      <c r="Q67" s="52">
        <f t="shared" si="0"/>
        <v>81857</v>
      </c>
      <c r="R67" s="52">
        <f t="shared" ref="R67:V67" si="1">R39-R53</f>
        <v>139739</v>
      </c>
      <c r="S67" s="52">
        <f t="shared" si="1"/>
        <v>161422</v>
      </c>
      <c r="T67" s="52">
        <f t="shared" si="1"/>
        <v>157857</v>
      </c>
      <c r="U67" s="52">
        <f t="shared" si="1"/>
        <v>158956</v>
      </c>
      <c r="V67" s="52">
        <f t="shared" si="1"/>
        <v>139536</v>
      </c>
      <c r="W67" s="52">
        <f t="shared" ref="W67" si="2">W39-W53</f>
        <v>154626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57</v>
      </c>
      <c r="D68" s="52">
        <f t="shared" si="3"/>
        <v>24</v>
      </c>
      <c r="E68" s="52">
        <f t="shared" si="3"/>
        <v>66</v>
      </c>
      <c r="F68" s="52">
        <f t="shared" si="3"/>
        <v>35</v>
      </c>
      <c r="G68" s="52">
        <f t="shared" si="3"/>
        <v>8</v>
      </c>
      <c r="H68" s="52">
        <f t="shared" si="3"/>
        <v>63</v>
      </c>
      <c r="I68" s="52">
        <f t="shared" si="3"/>
        <v>124</v>
      </c>
      <c r="J68" s="52">
        <f t="shared" si="3"/>
        <v>282</v>
      </c>
      <c r="K68" s="52">
        <f t="shared" si="3"/>
        <v>636</v>
      </c>
      <c r="L68" s="52">
        <f t="shared" si="3"/>
        <v>386</v>
      </c>
      <c r="M68" s="52">
        <f t="shared" si="3"/>
        <v>181</v>
      </c>
      <c r="N68" s="52">
        <f t="shared" si="3"/>
        <v>161</v>
      </c>
      <c r="O68" s="52">
        <f t="shared" si="3"/>
        <v>339</v>
      </c>
      <c r="P68" s="52">
        <f t="shared" si="3"/>
        <v>150</v>
      </c>
      <c r="Q68" s="52">
        <f t="shared" si="3"/>
        <v>280</v>
      </c>
      <c r="R68" s="52">
        <f t="shared" ref="R68:V68" si="4">R40-R54</f>
        <v>406</v>
      </c>
      <c r="S68" s="52">
        <f t="shared" si="4"/>
        <v>298</v>
      </c>
      <c r="T68" s="52">
        <f t="shared" si="4"/>
        <v>267</v>
      </c>
      <c r="U68" s="52">
        <f t="shared" si="4"/>
        <v>229</v>
      </c>
      <c r="V68" s="52">
        <f t="shared" si="4"/>
        <v>23</v>
      </c>
      <c r="W68" s="52">
        <f t="shared" ref="W68" si="5">W40-W54</f>
        <v>529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68457</v>
      </c>
      <c r="D69" s="52">
        <f t="shared" si="6"/>
        <v>41856</v>
      </c>
      <c r="E69" s="52">
        <f t="shared" si="6"/>
        <v>29469</v>
      </c>
      <c r="F69" s="52">
        <f t="shared" si="6"/>
        <v>57076</v>
      </c>
      <c r="G69" s="52">
        <f t="shared" si="6"/>
        <v>60949</v>
      </c>
      <c r="H69" s="52">
        <f t="shared" si="6"/>
        <v>25736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1</v>
      </c>
      <c r="M69" s="52">
        <f t="shared" si="6"/>
        <v>1523</v>
      </c>
      <c r="N69" s="52">
        <f t="shared" si="6"/>
        <v>7287</v>
      </c>
      <c r="O69" s="52">
        <f t="shared" si="6"/>
        <v>11610</v>
      </c>
      <c r="P69" s="52">
        <f t="shared" si="6"/>
        <v>6468</v>
      </c>
      <c r="Q69" s="52">
        <f t="shared" si="6"/>
        <v>12996</v>
      </c>
      <c r="R69" s="52">
        <f t="shared" ref="R69:V69" si="7">R41-R55</f>
        <v>0</v>
      </c>
      <c r="S69" s="52">
        <f t="shared" si="7"/>
        <v>1</v>
      </c>
      <c r="T69" s="52">
        <f t="shared" si="7"/>
        <v>98</v>
      </c>
      <c r="U69" s="52">
        <f t="shared" si="7"/>
        <v>1235</v>
      </c>
      <c r="V69" s="52">
        <f t="shared" si="7"/>
        <v>14739</v>
      </c>
      <c r="W69" s="52">
        <f t="shared" ref="W69" si="8">W41-W55</f>
        <v>7684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2545</v>
      </c>
      <c r="D70" s="52">
        <f t="shared" si="9"/>
        <v>665</v>
      </c>
      <c r="E70" s="52">
        <f t="shared" si="9"/>
        <v>1389</v>
      </c>
      <c r="F70" s="52">
        <f t="shared" si="9"/>
        <v>273</v>
      </c>
      <c r="G70" s="52">
        <f t="shared" si="9"/>
        <v>491</v>
      </c>
      <c r="H70" s="52">
        <f t="shared" si="9"/>
        <v>784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189</v>
      </c>
      <c r="N70" s="52">
        <f t="shared" si="9"/>
        <v>379</v>
      </c>
      <c r="O70" s="52">
        <f t="shared" si="9"/>
        <v>1990</v>
      </c>
      <c r="P70" s="52">
        <f t="shared" si="9"/>
        <v>1454</v>
      </c>
      <c r="Q70" s="52">
        <f t="shared" si="9"/>
        <v>4072</v>
      </c>
      <c r="R70" s="52">
        <f t="shared" ref="R70:V70" si="10">R42-R56</f>
        <v>0</v>
      </c>
      <c r="S70" s="52">
        <f t="shared" si="10"/>
        <v>0</v>
      </c>
      <c r="T70" s="52">
        <f t="shared" si="10"/>
        <v>15</v>
      </c>
      <c r="U70" s="52">
        <f t="shared" si="10"/>
        <v>169</v>
      </c>
      <c r="V70" s="52">
        <f t="shared" si="10"/>
        <v>2314</v>
      </c>
      <c r="W70" s="52">
        <f t="shared" ref="W70" si="11">W42-W56</f>
        <v>1718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177385</v>
      </c>
      <c r="D72" s="52">
        <v>176603</v>
      </c>
      <c r="E72" s="52">
        <v>183679</v>
      </c>
      <c r="F72" s="52">
        <v>211425</v>
      </c>
      <c r="G72" s="52">
        <v>210666</v>
      </c>
      <c r="H72" s="52">
        <v>227817</v>
      </c>
      <c r="I72" s="52">
        <v>140006</v>
      </c>
      <c r="J72" s="52">
        <v>140303</v>
      </c>
      <c r="K72" s="52">
        <v>188759</v>
      </c>
      <c r="L72" s="52">
        <v>201884</v>
      </c>
      <c r="M72" s="52">
        <v>196948</v>
      </c>
      <c r="N72" s="52">
        <v>219254</v>
      </c>
      <c r="O72" s="52">
        <v>194236</v>
      </c>
      <c r="P72" s="52">
        <v>132310</v>
      </c>
      <c r="Q72" s="52">
        <v>138897</v>
      </c>
      <c r="R72" s="52">
        <v>163977</v>
      </c>
      <c r="S72" s="52">
        <v>162367</v>
      </c>
      <c r="T72" s="52">
        <v>151613</v>
      </c>
      <c r="U72" s="52">
        <v>151021</v>
      </c>
      <c r="V72" s="52">
        <v>169111</v>
      </c>
      <c r="W72" s="52">
        <v>163880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116136</v>
      </c>
      <c r="D73" s="36">
        <v>87689</v>
      </c>
      <c r="E73" s="36">
        <v>79794</v>
      </c>
      <c r="F73" s="36">
        <v>120538</v>
      </c>
      <c r="G73" s="36">
        <v>126782</v>
      </c>
      <c r="H73" s="36">
        <v>126862</v>
      </c>
      <c r="I73" s="36">
        <v>82453</v>
      </c>
      <c r="J73" s="36">
        <v>77661</v>
      </c>
      <c r="K73" s="36">
        <v>138912</v>
      </c>
      <c r="L73" s="36">
        <v>103699</v>
      </c>
      <c r="M73" s="36">
        <v>137406</v>
      </c>
      <c r="N73" s="36">
        <v>136740</v>
      </c>
      <c r="O73" s="36">
        <v>127581</v>
      </c>
      <c r="P73" s="36">
        <v>98938</v>
      </c>
      <c r="Q73" s="36">
        <v>145040</v>
      </c>
      <c r="R73" s="36">
        <v>134043</v>
      </c>
      <c r="S73" s="36">
        <v>205590</v>
      </c>
      <c r="T73" s="36">
        <v>205129</v>
      </c>
      <c r="U73" s="36">
        <v>207106</v>
      </c>
      <c r="V73" s="36">
        <v>162333</v>
      </c>
      <c r="W73" s="36">
        <v>157385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36085</v>
      </c>
      <c r="I79" s="52">
        <f>RES_hhdet_numvin!I64</f>
        <v>59855</v>
      </c>
      <c r="J79" s="52">
        <f>RES_hhdet_numvin!J64</f>
        <v>67921</v>
      </c>
      <c r="K79" s="52">
        <f>RES_hhdet_numvin!K64</f>
        <v>129176</v>
      </c>
      <c r="L79" s="52">
        <f>RES_hhdet_numvin!L64</f>
        <v>128360</v>
      </c>
      <c r="M79" s="52">
        <f>RES_hhdet_numvin!M64</f>
        <v>183894</v>
      </c>
      <c r="N79" s="52">
        <f>RES_hhdet_numvin!N64</f>
        <v>181832</v>
      </c>
      <c r="O79" s="52">
        <f>RES_hhdet_numvin!O64</f>
        <v>162921</v>
      </c>
      <c r="P79" s="52">
        <f>RES_hhdet_numvin!P64</f>
        <v>89157</v>
      </c>
      <c r="Q79" s="52">
        <f>RES_hhdet_numvin!Q64</f>
        <v>171281</v>
      </c>
      <c r="R79" s="52">
        <f>RES_hhdet_numvin!R64</f>
        <v>168121</v>
      </c>
      <c r="S79" s="52">
        <f>RES_hhdet_numvin!S64</f>
        <v>227222</v>
      </c>
      <c r="T79" s="52">
        <f>RES_hhdet_numvin!T64</f>
        <v>229854</v>
      </c>
      <c r="U79" s="52">
        <f>RES_hhdet_numvin!U64</f>
        <v>234615</v>
      </c>
      <c r="V79" s="52">
        <f>RES_hhdet_numvin!V64</f>
        <v>221382</v>
      </c>
      <c r="W79" s="52">
        <f>RES_hhdet_numvin!W64</f>
        <v>250157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3233</v>
      </c>
      <c r="Q82" s="138">
        <f>RES_hhdet_numvin!Q67</f>
        <v>3969</v>
      </c>
      <c r="R82" s="138">
        <f>RES_hhdet_numvin!R67</f>
        <v>7103</v>
      </c>
      <c r="S82" s="138">
        <f>RES_hhdet_numvin!S67</f>
        <v>9687</v>
      </c>
      <c r="T82" s="138">
        <f>RES_hhdet_numvin!T67</f>
        <v>14987</v>
      </c>
      <c r="U82" s="138">
        <f>RES_hhdet_numvin!U67</f>
        <v>29529</v>
      </c>
      <c r="V82" s="138">
        <f>RES_hhdet_numvin!V67</f>
        <v>37765</v>
      </c>
      <c r="W82" s="138">
        <f>RES_hhdet_numvin!W67</f>
        <v>37737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20544</v>
      </c>
      <c r="I84" s="138">
        <f>RES_hhdet_numvin!I69</f>
        <v>59823</v>
      </c>
      <c r="J84" s="138">
        <f>RES_hhdet_numvin!J69</f>
        <v>67998</v>
      </c>
      <c r="K84" s="138">
        <f>RES_hhdet_numvin!K69</f>
        <v>129284</v>
      </c>
      <c r="L84" s="138">
        <f>RES_hhdet_numvin!L69</f>
        <v>129170</v>
      </c>
      <c r="M84" s="138">
        <f>RES_hhdet_numvin!M69</f>
        <v>182905</v>
      </c>
      <c r="N84" s="138">
        <f>RES_hhdet_numvin!N69</f>
        <v>174420</v>
      </c>
      <c r="O84" s="138">
        <f>RES_hhdet_numvin!O69</f>
        <v>148864</v>
      </c>
      <c r="P84" s="138">
        <f>RES_hhdet_numvin!P69</f>
        <v>80343</v>
      </c>
      <c r="Q84" s="138">
        <f>RES_hhdet_numvin!Q69</f>
        <v>141822</v>
      </c>
      <c r="R84" s="138">
        <f>RES_hhdet_numvin!R69</f>
        <v>196542</v>
      </c>
      <c r="S84" s="138">
        <f>RES_hhdet_numvin!S69</f>
        <v>228233</v>
      </c>
      <c r="T84" s="138">
        <f>RES_hhdet_numvin!T69</f>
        <v>231260</v>
      </c>
      <c r="U84" s="138">
        <f>RES_hhdet_numvin!U69</f>
        <v>235720</v>
      </c>
      <c r="V84" s="138">
        <f>RES_hhdet_numvin!V69</f>
        <v>201966</v>
      </c>
      <c r="W84" s="138">
        <f>RES_hhdet_numvin!W69</f>
        <v>242502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9</v>
      </c>
      <c r="I85" s="138">
        <f>RES_hhdet_numvin!I70</f>
        <v>45</v>
      </c>
      <c r="J85" s="138">
        <f>RES_hhdet_numvin!J70</f>
        <v>76</v>
      </c>
      <c r="K85" s="138">
        <f>RES_hhdet_numvin!K70</f>
        <v>404</v>
      </c>
      <c r="L85" s="138">
        <f>RES_hhdet_numvin!L70</f>
        <v>277</v>
      </c>
      <c r="M85" s="138">
        <f>RES_hhdet_numvin!M70</f>
        <v>222</v>
      </c>
      <c r="N85" s="138">
        <f>RES_hhdet_numvin!N70</f>
        <v>178</v>
      </c>
      <c r="O85" s="138">
        <f>RES_hhdet_numvin!O70</f>
        <v>394</v>
      </c>
      <c r="P85" s="138">
        <f>RES_hhdet_numvin!P70</f>
        <v>243</v>
      </c>
      <c r="Q85" s="138">
        <f>RES_hhdet_numvin!Q70</f>
        <v>489</v>
      </c>
      <c r="R85" s="138">
        <f>RES_hhdet_numvin!R70</f>
        <v>574</v>
      </c>
      <c r="S85" s="138">
        <f>RES_hhdet_numvin!S70</f>
        <v>425</v>
      </c>
      <c r="T85" s="138">
        <f>RES_hhdet_numvin!T70</f>
        <v>392</v>
      </c>
      <c r="U85" s="138">
        <f>RES_hhdet_numvin!U70</f>
        <v>342</v>
      </c>
      <c r="V85" s="138">
        <f>RES_hhdet_numvin!V70</f>
        <v>35</v>
      </c>
      <c r="W85" s="138">
        <f>RES_hhdet_numvin!W70</f>
        <v>831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4183</v>
      </c>
      <c r="Q88" s="138">
        <f>RES_hhdet_numvin!Q73</f>
        <v>13802</v>
      </c>
      <c r="R88" s="138">
        <f>RES_hhdet_numvin!R73</f>
        <v>0</v>
      </c>
      <c r="S88" s="138">
        <f>RES_hhdet_numvin!S73</f>
        <v>2</v>
      </c>
      <c r="T88" s="138">
        <f>RES_hhdet_numvin!T73</f>
        <v>140</v>
      </c>
      <c r="U88" s="138">
        <f>RES_hhdet_numvin!U73</f>
        <v>1821</v>
      </c>
      <c r="V88" s="138">
        <f>RES_hhdet_numvin!V73</f>
        <v>21576</v>
      </c>
      <c r="W88" s="138">
        <f>RES_hhdet_numvin!W73</f>
        <v>12296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941</v>
      </c>
      <c r="Q89" s="138">
        <f>RES_hhdet_numvin!Q74</f>
        <v>4327</v>
      </c>
      <c r="R89" s="138">
        <f>RES_hhdet_numvin!R74</f>
        <v>0</v>
      </c>
      <c r="S89" s="138">
        <f>RES_hhdet_numvin!S74</f>
        <v>0</v>
      </c>
      <c r="T89" s="138">
        <f>RES_hhdet_numvin!T74</f>
        <v>23</v>
      </c>
      <c r="U89" s="138">
        <f>RES_hhdet_numvin!U74</f>
        <v>251</v>
      </c>
      <c r="V89" s="138">
        <f>RES_hhdet_numvin!V74</f>
        <v>3390</v>
      </c>
      <c r="W89" s="138">
        <f>RES_hhdet_numvin!W74</f>
        <v>2749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46428</v>
      </c>
      <c r="Q93" s="138">
        <f>RES_hhdet_numvin!Q78</f>
        <v>85406</v>
      </c>
      <c r="R93" s="138">
        <f>RES_hhdet_numvin!R78</f>
        <v>129188</v>
      </c>
      <c r="S93" s="138">
        <f>RES_hhdet_numvin!S78</f>
        <v>143566</v>
      </c>
      <c r="T93" s="138">
        <f>RES_hhdet_numvin!T78</f>
        <v>148318</v>
      </c>
      <c r="U93" s="138">
        <f>RES_hhdet_numvin!U78</f>
        <v>162441</v>
      </c>
      <c r="V93" s="138">
        <f>RES_hhdet_numvin!V78</f>
        <v>193498</v>
      </c>
      <c r="W93" s="138">
        <f>RES_hhdet_numvin!W78</f>
        <v>197173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42449</v>
      </c>
      <c r="Q94" s="39">
        <f>RES_hhdet_numvin!Q79</f>
        <v>116320</v>
      </c>
      <c r="R94" s="39">
        <f>RES_hhdet_numvin!R79</f>
        <v>131102</v>
      </c>
      <c r="S94" s="39">
        <f>RES_hhdet_numvin!S79</f>
        <v>223073</v>
      </c>
      <c r="T94" s="39">
        <f>RES_hhdet_numvin!T79</f>
        <v>242721</v>
      </c>
      <c r="U94" s="39">
        <f>RES_hhdet_numvin!U79</f>
        <v>256243</v>
      </c>
      <c r="V94" s="39">
        <f>RES_hhdet_numvin!V79</f>
        <v>205994</v>
      </c>
      <c r="W94" s="39">
        <f>RES_hhdet_numvin!W79</f>
        <v>217913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3409.0414635287625</v>
      </c>
      <c r="C98" s="117">
        <f t="shared" si="12"/>
        <v>3748.5173840318648</v>
      </c>
      <c r="D98" s="117">
        <f t="shared" si="12"/>
        <v>3582.5223108872201</v>
      </c>
      <c r="E98" s="117">
        <f t="shared" si="12"/>
        <v>3727.730316686981</v>
      </c>
      <c r="F98" s="117">
        <f t="shared" si="12"/>
        <v>3687.5187240585528</v>
      </c>
      <c r="G98" s="117">
        <f t="shared" si="12"/>
        <v>3636.4786960438996</v>
      </c>
      <c r="H98" s="117">
        <f t="shared" si="12"/>
        <v>3626.8773434866139</v>
      </c>
      <c r="I98" s="117">
        <f t="shared" si="12"/>
        <v>3387.7650684018613</v>
      </c>
      <c r="J98" s="117">
        <f t="shared" si="12"/>
        <v>3572.6286460944198</v>
      </c>
      <c r="K98" s="117">
        <f t="shared" si="12"/>
        <v>3575.6618671216215</v>
      </c>
      <c r="L98" s="117">
        <f t="shared" si="12"/>
        <v>4064.0965812392847</v>
      </c>
      <c r="M98" s="117">
        <f t="shared" si="12"/>
        <v>3179.9532462400412</v>
      </c>
      <c r="N98" s="117">
        <f t="shared" si="12"/>
        <v>3543.1686389984166</v>
      </c>
      <c r="O98" s="117">
        <f t="shared" si="12"/>
        <v>3816.989266286464</v>
      </c>
      <c r="P98" s="117">
        <f t="shared" si="12"/>
        <v>2945.2479086109483</v>
      </c>
      <c r="Q98" s="117">
        <f t="shared" si="12"/>
        <v>3247.2473005202501</v>
      </c>
      <c r="R98" s="117">
        <f t="shared" ref="R98:V98" si="13">R99+R102+R104+R113</f>
        <v>3430.3512281647227</v>
      </c>
      <c r="S98" s="117">
        <f t="shared" si="13"/>
        <v>3358.304900121092</v>
      </c>
      <c r="T98" s="117">
        <f t="shared" si="13"/>
        <v>3355.7476671212326</v>
      </c>
      <c r="U98" s="117">
        <f t="shared" si="13"/>
        <v>3329.5207808976438</v>
      </c>
      <c r="V98" s="117">
        <f t="shared" si="13"/>
        <v>3157.735921868164</v>
      </c>
      <c r="W98" s="117">
        <f t="shared" ref="W98" si="14">W99+W102+W104+W113</f>
        <v>3695.7007096945572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3024.0770896990307</v>
      </c>
      <c r="C99" s="122">
        <f t="shared" si="15"/>
        <v>3349.1434576190054</v>
      </c>
      <c r="D99" s="122">
        <f t="shared" si="15"/>
        <v>3179.4738165669105</v>
      </c>
      <c r="E99" s="122">
        <f t="shared" si="15"/>
        <v>3323.5690158286416</v>
      </c>
      <c r="F99" s="122">
        <f t="shared" si="15"/>
        <v>3216.4410879217844</v>
      </c>
      <c r="G99" s="122">
        <f t="shared" si="15"/>
        <v>3145.2440737766251</v>
      </c>
      <c r="H99" s="122">
        <f t="shared" si="15"/>
        <v>3107.1042274853598</v>
      </c>
      <c r="I99" s="122">
        <f t="shared" si="15"/>
        <v>2884.3766533434055</v>
      </c>
      <c r="J99" s="122">
        <f t="shared" si="15"/>
        <v>3054.7253805925943</v>
      </c>
      <c r="K99" s="122">
        <f t="shared" si="15"/>
        <v>3026.581484979843</v>
      </c>
      <c r="L99" s="122">
        <f t="shared" si="15"/>
        <v>3525.7193937685565</v>
      </c>
      <c r="M99" s="122">
        <f t="shared" si="15"/>
        <v>2678.1954360872051</v>
      </c>
      <c r="N99" s="122">
        <f t="shared" si="15"/>
        <v>2997.9242009744817</v>
      </c>
      <c r="O99" s="122">
        <f t="shared" si="15"/>
        <v>3281.1460766888708</v>
      </c>
      <c r="P99" s="122">
        <f t="shared" si="15"/>
        <v>2414.4716710843368</v>
      </c>
      <c r="Q99" s="122">
        <f t="shared" si="15"/>
        <v>2718.9641318840918</v>
      </c>
      <c r="R99" s="122">
        <f t="shared" ref="R99:V99" si="16">SUM(R100:R101)</f>
        <v>2878.6249175491375</v>
      </c>
      <c r="S99" s="122">
        <f t="shared" si="16"/>
        <v>2821.6327745161193</v>
      </c>
      <c r="T99" s="122">
        <f t="shared" si="16"/>
        <v>2820.0595871234946</v>
      </c>
      <c r="U99" s="122">
        <f t="shared" si="16"/>
        <v>2789.5976886556837</v>
      </c>
      <c r="V99" s="122">
        <f t="shared" si="16"/>
        <v>2671.1174737190531</v>
      </c>
      <c r="W99" s="122">
        <f t="shared" ref="W99" si="17">SUM(W100:W101)</f>
        <v>3165.9056465365393</v>
      </c>
      <c r="DA99" s="130" t="s">
        <v>1628</v>
      </c>
    </row>
    <row r="100" spans="1:105" ht="12" customHeight="1" x14ac:dyDescent="0.25">
      <c r="A100" s="97" t="s">
        <v>217</v>
      </c>
      <c r="B100" s="98">
        <v>2986.9755108909208</v>
      </c>
      <c r="C100" s="98">
        <v>3308.141750206541</v>
      </c>
      <c r="D100" s="98">
        <v>3140.8497369766174</v>
      </c>
      <c r="E100" s="98">
        <v>3283.2336229419675</v>
      </c>
      <c r="F100" s="98">
        <v>3176.6118094511171</v>
      </c>
      <c r="G100" s="98">
        <v>3106.1423378358422</v>
      </c>
      <c r="H100" s="98">
        <v>3068.6353399969348</v>
      </c>
      <c r="I100" s="98">
        <v>2848.5379933173681</v>
      </c>
      <c r="J100" s="98">
        <v>3016.1148597184133</v>
      </c>
      <c r="K100" s="98">
        <v>2987.9766529919289</v>
      </c>
      <c r="L100" s="98">
        <v>3480.4588078376728</v>
      </c>
      <c r="M100" s="98">
        <v>2643.4579291440423</v>
      </c>
      <c r="N100" s="98">
        <v>2958.3973843627077</v>
      </c>
      <c r="O100" s="98">
        <v>3237.2737528108896</v>
      </c>
      <c r="P100" s="98">
        <v>2382.2258522532006</v>
      </c>
      <c r="Q100" s="98">
        <v>2682.4973413214066</v>
      </c>
      <c r="R100" s="98">
        <v>2839.6509467372634</v>
      </c>
      <c r="S100" s="98">
        <v>2782.9406268706298</v>
      </c>
      <c r="T100" s="98">
        <v>2780.7937681014369</v>
      </c>
      <c r="U100" s="98">
        <v>2750.1000345708003</v>
      </c>
      <c r="V100" s="98">
        <v>2633.2721291424582</v>
      </c>
      <c r="W100" s="98">
        <v>3119.9626503369509</v>
      </c>
      <c r="DA100" s="63" t="s">
        <v>1629</v>
      </c>
    </row>
    <row r="101" spans="1:105" ht="12" customHeight="1" x14ac:dyDescent="0.25">
      <c r="A101" s="97" t="s">
        <v>53</v>
      </c>
      <c r="B101" s="98">
        <v>37.101578808109807</v>
      </c>
      <c r="C101" s="98">
        <v>41.001707412464356</v>
      </c>
      <c r="D101" s="98">
        <v>38.624079590293313</v>
      </c>
      <c r="E101" s="98">
        <v>40.335392886673887</v>
      </c>
      <c r="F101" s="98">
        <v>39.829278470667205</v>
      </c>
      <c r="G101" s="98">
        <v>39.101735940782831</v>
      </c>
      <c r="H101" s="98">
        <v>38.468887488425139</v>
      </c>
      <c r="I101" s="98">
        <v>35.838660026037545</v>
      </c>
      <c r="J101" s="98">
        <v>38.610520874180828</v>
      </c>
      <c r="K101" s="98">
        <v>38.604831987913947</v>
      </c>
      <c r="L101" s="98">
        <v>45.260585930883721</v>
      </c>
      <c r="M101" s="98">
        <v>34.737506943162778</v>
      </c>
      <c r="N101" s="98">
        <v>39.526816611773839</v>
      </c>
      <c r="O101" s="98">
        <v>43.872323877981067</v>
      </c>
      <c r="P101" s="98">
        <v>32.245818831136241</v>
      </c>
      <c r="Q101" s="98">
        <v>36.466790562685112</v>
      </c>
      <c r="R101" s="98">
        <v>38.973970811873919</v>
      </c>
      <c r="S101" s="98">
        <v>38.692147645489598</v>
      </c>
      <c r="T101" s="98">
        <v>39.26581902205789</v>
      </c>
      <c r="U101" s="98">
        <v>39.497654084883266</v>
      </c>
      <c r="V101" s="98">
        <v>37.845344576594741</v>
      </c>
      <c r="W101" s="98">
        <v>45.942996199588428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0.30265846098832438</v>
      </c>
      <c r="C102" s="122">
        <f t="shared" si="18"/>
        <v>0.39389890791241677</v>
      </c>
      <c r="D102" s="122">
        <f t="shared" si="18"/>
        <v>0.47457116705441116</v>
      </c>
      <c r="E102" s="122">
        <f t="shared" si="18"/>
        <v>1.3624639007962083</v>
      </c>
      <c r="F102" s="122">
        <f t="shared" si="18"/>
        <v>0.66140113377941223</v>
      </c>
      <c r="G102" s="122">
        <f t="shared" si="18"/>
        <v>0.90330890621224014</v>
      </c>
      <c r="H102" s="122">
        <f t="shared" si="18"/>
        <v>2.2383403188729263</v>
      </c>
      <c r="I102" s="122">
        <f t="shared" si="18"/>
        <v>1.1125933319262105</v>
      </c>
      <c r="J102" s="122">
        <f t="shared" si="18"/>
        <v>1.351246944726628</v>
      </c>
      <c r="K102" s="122">
        <f t="shared" si="18"/>
        <v>1.5810896541198112</v>
      </c>
      <c r="L102" s="122">
        <f t="shared" si="18"/>
        <v>2.2565764252702745</v>
      </c>
      <c r="M102" s="122">
        <f t="shared" si="18"/>
        <v>1.8045253409080755</v>
      </c>
      <c r="N102" s="122">
        <f t="shared" si="18"/>
        <v>1.8549984538904138</v>
      </c>
      <c r="O102" s="122">
        <f t="shared" si="18"/>
        <v>1.9591778294372089</v>
      </c>
      <c r="P102" s="122">
        <f t="shared" si="18"/>
        <v>1.5772197736116929</v>
      </c>
      <c r="Q102" s="122">
        <f t="shared" si="18"/>
        <v>2.3530101474235421</v>
      </c>
      <c r="R102" s="122">
        <f t="shared" si="18"/>
        <v>2.155689246688878</v>
      </c>
      <c r="S102" s="122">
        <f t="shared" si="18"/>
        <v>2.1793983825389378</v>
      </c>
      <c r="T102" s="122">
        <f t="shared" si="18"/>
        <v>2.2097168717731144</v>
      </c>
      <c r="U102" s="122">
        <f t="shared" si="18"/>
        <v>2.2674722012895776</v>
      </c>
      <c r="V102" s="122">
        <f t="shared" si="18"/>
        <v>3.4799683938669932</v>
      </c>
      <c r="W102" s="122">
        <f t="shared" si="18"/>
        <v>3.4980246819575256</v>
      </c>
      <c r="DA102" s="130" t="s">
        <v>1631</v>
      </c>
    </row>
    <row r="103" spans="1:105" ht="12" customHeight="1" x14ac:dyDescent="0.25">
      <c r="A103" s="97" t="s">
        <v>53</v>
      </c>
      <c r="B103" s="98">
        <v>0.30265846098832438</v>
      </c>
      <c r="C103" s="98">
        <v>0.39389890791241677</v>
      </c>
      <c r="D103" s="98">
        <v>0.47457116705441116</v>
      </c>
      <c r="E103" s="98">
        <v>1.3624639007962083</v>
      </c>
      <c r="F103" s="98">
        <v>0.66140113377941223</v>
      </c>
      <c r="G103" s="98">
        <v>0.90330890621224014</v>
      </c>
      <c r="H103" s="98">
        <v>2.2383403188729263</v>
      </c>
      <c r="I103" s="98">
        <v>1.1125933319262105</v>
      </c>
      <c r="J103" s="98">
        <v>1.351246944726628</v>
      </c>
      <c r="K103" s="98">
        <v>1.5810896541198112</v>
      </c>
      <c r="L103" s="98">
        <v>2.2565764252702745</v>
      </c>
      <c r="M103" s="98">
        <v>1.8045253409080755</v>
      </c>
      <c r="N103" s="98">
        <v>1.8549984538904138</v>
      </c>
      <c r="O103" s="98">
        <v>1.9591778294372089</v>
      </c>
      <c r="P103" s="98">
        <v>1.5772197736116929</v>
      </c>
      <c r="Q103" s="98">
        <v>2.3530101474235421</v>
      </c>
      <c r="R103" s="98">
        <v>2.155689246688878</v>
      </c>
      <c r="S103" s="98">
        <v>2.1793983825389378</v>
      </c>
      <c r="T103" s="98">
        <v>2.2097168717731144</v>
      </c>
      <c r="U103" s="98">
        <v>2.2674722012895776</v>
      </c>
      <c r="V103" s="98">
        <v>3.4799683938669932</v>
      </c>
      <c r="W103" s="98">
        <v>3.4980246819575256</v>
      </c>
      <c r="DA103" s="63" t="s">
        <v>1632</v>
      </c>
    </row>
    <row r="104" spans="1:105" ht="12" customHeight="1" x14ac:dyDescent="0.25">
      <c r="A104" s="121" t="s">
        <v>55</v>
      </c>
      <c r="B104" s="122">
        <v>332.27475299001793</v>
      </c>
      <c r="C104" s="122">
        <v>342.89055810378966</v>
      </c>
      <c r="D104" s="122">
        <v>346.30755135920327</v>
      </c>
      <c r="E104" s="122">
        <v>342.14866093057026</v>
      </c>
      <c r="F104" s="122">
        <v>403.62509298167197</v>
      </c>
      <c r="G104" s="122">
        <v>419.51008559900396</v>
      </c>
      <c r="H104" s="122">
        <v>445.18311701857368</v>
      </c>
      <c r="I104" s="122">
        <v>429.49161626788725</v>
      </c>
      <c r="J104" s="122">
        <v>457.58342018879262</v>
      </c>
      <c r="K104" s="122">
        <v>482.0642211950539</v>
      </c>
      <c r="L104" s="122">
        <v>469.5691909254237</v>
      </c>
      <c r="M104" s="122">
        <v>437.65684550699041</v>
      </c>
      <c r="N104" s="122">
        <v>476.18203782220456</v>
      </c>
      <c r="O104" s="122">
        <v>467.02595753999231</v>
      </c>
      <c r="P104" s="122">
        <v>462.30376019953246</v>
      </c>
      <c r="Q104" s="122">
        <v>455.45828991521131</v>
      </c>
      <c r="R104" s="122">
        <v>476.65678243692179</v>
      </c>
      <c r="S104" s="122">
        <v>463.10306406881386</v>
      </c>
      <c r="T104" s="122">
        <v>463.51562319400091</v>
      </c>
      <c r="U104" s="122">
        <v>469.8856010085085</v>
      </c>
      <c r="V104" s="122">
        <v>410.21359609056924</v>
      </c>
      <c r="W104" s="122">
        <v>452.64121792634427</v>
      </c>
      <c r="DA104" s="130" t="s">
        <v>1633</v>
      </c>
    </row>
    <row r="105" spans="1:105" ht="12" customHeight="1" x14ac:dyDescent="0.25">
      <c r="A105" s="97" t="s">
        <v>134</v>
      </c>
      <c r="B105" s="98">
        <v>272.23071428844338</v>
      </c>
      <c r="C105" s="98">
        <v>278.21785979005148</v>
      </c>
      <c r="D105" s="98">
        <v>279.93314775436676</v>
      </c>
      <c r="E105" s="98">
        <v>277.18929151374317</v>
      </c>
      <c r="F105" s="98">
        <v>333.10606483027419</v>
      </c>
      <c r="G105" s="98">
        <v>342.58564346906559</v>
      </c>
      <c r="H105" s="98">
        <v>371.64089607565006</v>
      </c>
      <c r="I105" s="98">
        <v>368.34350035790385</v>
      </c>
      <c r="J105" s="98">
        <v>427.60838771519758</v>
      </c>
      <c r="K105" s="98">
        <v>463.52957838968695</v>
      </c>
      <c r="L105" s="98">
        <v>461.85209935914122</v>
      </c>
      <c r="M105" s="98">
        <v>430.40601408988465</v>
      </c>
      <c r="N105" s="98">
        <v>467.95286039113057</v>
      </c>
      <c r="O105" s="98">
        <v>458.4695163307012</v>
      </c>
      <c r="P105" s="98">
        <v>453.29562724743391</v>
      </c>
      <c r="Q105" s="98">
        <v>441.35499505180968</v>
      </c>
      <c r="R105" s="98">
        <v>467.77145015132129</v>
      </c>
      <c r="S105" s="98">
        <v>454.41756863633378</v>
      </c>
      <c r="T105" s="98">
        <v>455.10750409846378</v>
      </c>
      <c r="U105" s="98">
        <v>461.75405006446715</v>
      </c>
      <c r="V105" s="98">
        <v>399.80132303791538</v>
      </c>
      <c r="W105" s="98">
        <v>441.31225513176076</v>
      </c>
      <c r="DA105" s="63" t="s">
        <v>1634</v>
      </c>
    </row>
    <row r="106" spans="1:105" ht="12" customHeight="1" x14ac:dyDescent="0.25">
      <c r="A106" s="97" t="s">
        <v>133</v>
      </c>
      <c r="B106" s="98">
        <v>6.1349830542211398E-3</v>
      </c>
      <c r="C106" s="98">
        <v>1.6246396421955602E-2</v>
      </c>
      <c r="D106" s="98">
        <v>2.0012455667180656E-2</v>
      </c>
      <c r="E106" s="98">
        <v>3.0502179361835163E-2</v>
      </c>
      <c r="F106" s="98">
        <v>4.0795413716830459E-2</v>
      </c>
      <c r="G106" s="98">
        <v>4.181758017410897E-2</v>
      </c>
      <c r="H106" s="98">
        <v>5.5896272250290258E-2</v>
      </c>
      <c r="I106" s="98">
        <v>7.8002240952759636E-2</v>
      </c>
      <c r="J106" s="98">
        <v>0.1339252174944961</v>
      </c>
      <c r="K106" s="98">
        <v>0.28059354930831737</v>
      </c>
      <c r="L106" s="98">
        <v>0.3517202912382667</v>
      </c>
      <c r="M106" s="98">
        <v>0.35840816738879949</v>
      </c>
      <c r="N106" s="98">
        <v>0.41994403604815794</v>
      </c>
      <c r="O106" s="98">
        <v>0.46455316669031022</v>
      </c>
      <c r="P106" s="98">
        <v>0.49074739885478791</v>
      </c>
      <c r="Q106" s="98">
        <v>0.54273284661475996</v>
      </c>
      <c r="R106" s="98">
        <v>0.65944123422335577</v>
      </c>
      <c r="S106" s="98">
        <v>0.6864702712329942</v>
      </c>
      <c r="T106" s="98">
        <v>0.71069221046843345</v>
      </c>
      <c r="U106" s="98">
        <v>0.74041304539562958</v>
      </c>
      <c r="V106" s="98">
        <v>0.60605429891636486</v>
      </c>
      <c r="W106" s="98">
        <v>0.74535625237195258</v>
      </c>
      <c r="DA106" s="63" t="s">
        <v>1635</v>
      </c>
    </row>
    <row r="107" spans="1:105" ht="12" customHeight="1" x14ac:dyDescent="0.25">
      <c r="A107" s="100" t="s">
        <v>217</v>
      </c>
      <c r="B107" s="101">
        <v>3.604491882701196E-3</v>
      </c>
      <c r="C107" s="101">
        <v>9.1225131840852302E-3</v>
      </c>
      <c r="D107" s="101">
        <v>1.1373052791256947E-2</v>
      </c>
      <c r="E107" s="101">
        <v>1.7430814020282966E-2</v>
      </c>
      <c r="F107" s="101">
        <v>2.216305575452869E-2</v>
      </c>
      <c r="G107" s="101">
        <v>2.3054864360707434E-2</v>
      </c>
      <c r="H107" s="101">
        <v>3.1003893013644909E-2</v>
      </c>
      <c r="I107" s="101">
        <v>4.4793158014779177E-2</v>
      </c>
      <c r="J107" s="101">
        <v>6.982691793363438E-2</v>
      </c>
      <c r="K107" s="101">
        <v>0.14808992989484082</v>
      </c>
      <c r="L107" s="101">
        <v>0.18574794271255476</v>
      </c>
      <c r="M107" s="101">
        <v>0.18455992728495957</v>
      </c>
      <c r="N107" s="101">
        <v>0.21955560828175102</v>
      </c>
      <c r="O107" s="101">
        <v>0.21007280002974918</v>
      </c>
      <c r="P107" s="101">
        <v>0.21086965772347105</v>
      </c>
      <c r="Q107" s="101">
        <v>0.24592570198496</v>
      </c>
      <c r="R107" s="101">
        <v>0.34578883798176124</v>
      </c>
      <c r="S107" s="101">
        <v>0.37241498314823329</v>
      </c>
      <c r="T107" s="101">
        <v>0.36433399098652769</v>
      </c>
      <c r="U107" s="101">
        <v>0.38220083334660993</v>
      </c>
      <c r="V107" s="101">
        <v>0.27702073449904246</v>
      </c>
      <c r="W107" s="101">
        <v>0.35708077376187009</v>
      </c>
      <c r="DA107" s="131" t="s">
        <v>1636</v>
      </c>
    </row>
    <row r="108" spans="1:105" ht="12" customHeight="1" x14ac:dyDescent="0.25">
      <c r="A108" s="103" t="s">
        <v>52</v>
      </c>
      <c r="B108" s="104">
        <v>2.5304911715199434E-3</v>
      </c>
      <c r="C108" s="104">
        <v>7.1238832378703728E-3</v>
      </c>
      <c r="D108" s="104">
        <v>8.6394028759237077E-3</v>
      </c>
      <c r="E108" s="104">
        <v>1.3071365341552198E-2</v>
      </c>
      <c r="F108" s="104">
        <v>1.8632357962301768E-2</v>
      </c>
      <c r="G108" s="104">
        <v>1.8762715813401533E-2</v>
      </c>
      <c r="H108" s="104">
        <v>2.4892379236645345E-2</v>
      </c>
      <c r="I108" s="104">
        <v>3.3209082937980458E-2</v>
      </c>
      <c r="J108" s="104">
        <v>6.4098299560861702E-2</v>
      </c>
      <c r="K108" s="104">
        <v>0.13250361941347655</v>
      </c>
      <c r="L108" s="104">
        <v>0.16597234852571194</v>
      </c>
      <c r="M108" s="104">
        <v>0.17384824010383992</v>
      </c>
      <c r="N108" s="104">
        <v>0.20038842776640692</v>
      </c>
      <c r="O108" s="104">
        <v>0.25448036666056101</v>
      </c>
      <c r="P108" s="104">
        <v>0.27987774113131686</v>
      </c>
      <c r="Q108" s="104">
        <v>0.29680714462979996</v>
      </c>
      <c r="R108" s="104">
        <v>0.31365239624159458</v>
      </c>
      <c r="S108" s="104">
        <v>0.31405528808476096</v>
      </c>
      <c r="T108" s="104">
        <v>0.34635821948190582</v>
      </c>
      <c r="U108" s="104">
        <v>0.35821221204901965</v>
      </c>
      <c r="V108" s="104">
        <v>0.32903356441732234</v>
      </c>
      <c r="W108" s="104">
        <v>0.38827547861008244</v>
      </c>
      <c r="DA108" s="132" t="s">
        <v>1637</v>
      </c>
    </row>
    <row r="109" spans="1:105" ht="12" customHeight="1" x14ac:dyDescent="0.25">
      <c r="A109" s="106" t="s">
        <v>122</v>
      </c>
      <c r="B109" s="101">
        <v>59.885258654872466</v>
      </c>
      <c r="C109" s="101">
        <v>64.055538358137952</v>
      </c>
      <c r="D109" s="101">
        <v>65.640042021614974</v>
      </c>
      <c r="E109" s="101">
        <v>63.970348390818955</v>
      </c>
      <c r="F109" s="101">
        <v>69.47908047609917</v>
      </c>
      <c r="G109" s="101">
        <v>75.810822513215172</v>
      </c>
      <c r="H109" s="101">
        <v>72.305829850567207</v>
      </c>
      <c r="I109" s="101">
        <v>60.113417024668813</v>
      </c>
      <c r="J109" s="101">
        <v>29.551722229794059</v>
      </c>
      <c r="K109" s="101">
        <v>18.015118832985369</v>
      </c>
      <c r="L109" s="101">
        <v>7.2081079015134515</v>
      </c>
      <c r="M109" s="101">
        <v>6.7145173210779028</v>
      </c>
      <c r="N109" s="101">
        <v>7.5757297876712775</v>
      </c>
      <c r="O109" s="101">
        <v>7.5180852052705109</v>
      </c>
      <c r="P109" s="101">
        <v>7.5708231314514256</v>
      </c>
      <c r="Q109" s="101">
        <v>11.545235410342977</v>
      </c>
      <c r="R109" s="101">
        <v>6.6558047271714535</v>
      </c>
      <c r="S109" s="101">
        <v>6.4542703802790333</v>
      </c>
      <c r="T109" s="101">
        <v>6.2202750369735993</v>
      </c>
      <c r="U109" s="101">
        <v>5.9975059620839399</v>
      </c>
      <c r="V109" s="101">
        <v>8.2494561006376017</v>
      </c>
      <c r="W109" s="101">
        <v>8.9250709167595019</v>
      </c>
      <c r="DA109" s="131" t="s">
        <v>1638</v>
      </c>
    </row>
    <row r="110" spans="1:105" ht="12" customHeight="1" x14ac:dyDescent="0.25">
      <c r="A110" s="107" t="s">
        <v>121</v>
      </c>
      <c r="B110" s="104">
        <v>0.15264506364787039</v>
      </c>
      <c r="C110" s="104">
        <v>0.60091355917830103</v>
      </c>
      <c r="D110" s="104">
        <v>0.71434912755435498</v>
      </c>
      <c r="E110" s="104">
        <v>0.95851884664624598</v>
      </c>
      <c r="F110" s="104">
        <v>0.99915226158178205</v>
      </c>
      <c r="G110" s="104">
        <v>1.0718020365491236</v>
      </c>
      <c r="H110" s="104">
        <v>1.1804948201061345</v>
      </c>
      <c r="I110" s="104">
        <v>0.95669664436185053</v>
      </c>
      <c r="J110" s="104">
        <v>0.28938502630649465</v>
      </c>
      <c r="K110" s="104">
        <v>0.23893042307327411</v>
      </c>
      <c r="L110" s="104">
        <v>0.1572633735307355</v>
      </c>
      <c r="M110" s="104">
        <v>0.17790592863908145</v>
      </c>
      <c r="N110" s="104">
        <v>0.23350360735457903</v>
      </c>
      <c r="O110" s="104">
        <v>0.57380283733025883</v>
      </c>
      <c r="P110" s="104">
        <v>0.94656242179231276</v>
      </c>
      <c r="Q110" s="104">
        <v>2.0153266064438959</v>
      </c>
      <c r="R110" s="104">
        <v>1.5700863242056657</v>
      </c>
      <c r="S110" s="104">
        <v>1.5447547809680553</v>
      </c>
      <c r="T110" s="104">
        <v>1.4771518480950983</v>
      </c>
      <c r="U110" s="104">
        <v>1.3936319365617234</v>
      </c>
      <c r="V110" s="104">
        <v>1.5567626530999061</v>
      </c>
      <c r="W110" s="104">
        <v>1.6585356254520258</v>
      </c>
      <c r="DA110" s="132" t="s">
        <v>1639</v>
      </c>
    </row>
    <row r="111" spans="1:105" ht="12" customHeight="1" x14ac:dyDescent="0.25">
      <c r="A111" s="108" t="s">
        <v>53</v>
      </c>
      <c r="B111" s="98">
        <v>8.2802625129091645E-2</v>
      </c>
      <c r="C111" s="98">
        <v>0.31562972853433768</v>
      </c>
      <c r="D111" s="98">
        <v>0.38179289914182224</v>
      </c>
      <c r="E111" s="98">
        <v>0.51880319527785912</v>
      </c>
      <c r="F111" s="98">
        <v>0.51357966615356576</v>
      </c>
      <c r="G111" s="98">
        <v>0.56007724930238589</v>
      </c>
      <c r="H111" s="98">
        <v>0.62370064385633339</v>
      </c>
      <c r="I111" s="98">
        <v>0.52814816607029091</v>
      </c>
      <c r="J111" s="98">
        <v>0.14511024508814113</v>
      </c>
      <c r="K111" s="98">
        <v>0.12241723492020991</v>
      </c>
      <c r="L111" s="98">
        <v>8.090970533574289E-2</v>
      </c>
      <c r="M111" s="98">
        <v>8.9340795649157409E-2</v>
      </c>
      <c r="N111" s="98">
        <v>0.11891778673610466</v>
      </c>
      <c r="O111" s="98">
        <v>0.2509504309259229</v>
      </c>
      <c r="P111" s="98">
        <v>0.39251527093087762</v>
      </c>
      <c r="Q111" s="98">
        <v>0.88473683815780002</v>
      </c>
      <c r="R111" s="98">
        <v>0.80490984724547199</v>
      </c>
      <c r="S111" s="98">
        <v>0.82646805044248994</v>
      </c>
      <c r="T111" s="98">
        <v>0.75165005823055664</v>
      </c>
      <c r="U111" s="98">
        <v>0.71831560476899114</v>
      </c>
      <c r="V111" s="98">
        <v>0.70715579542417262</v>
      </c>
      <c r="W111" s="98">
        <v>0.79333559431233236</v>
      </c>
      <c r="DA111" s="63" t="s">
        <v>1640</v>
      </c>
    </row>
    <row r="112" spans="1:105" ht="12" customHeight="1" x14ac:dyDescent="0.25">
      <c r="A112" s="108" t="s">
        <v>52</v>
      </c>
      <c r="B112" s="98">
        <v>6.9842438518778735E-2</v>
      </c>
      <c r="C112" s="98">
        <v>0.28528383064396334</v>
      </c>
      <c r="D112" s="98">
        <v>0.33255622841253268</v>
      </c>
      <c r="E112" s="98">
        <v>0.43971565136838686</v>
      </c>
      <c r="F112" s="98">
        <v>0.48557259542821635</v>
      </c>
      <c r="G112" s="98">
        <v>0.51172478724673787</v>
      </c>
      <c r="H112" s="98">
        <v>0.55679417624980099</v>
      </c>
      <c r="I112" s="98">
        <v>0.42854847829155956</v>
      </c>
      <c r="J112" s="98">
        <v>0.14427478121835355</v>
      </c>
      <c r="K112" s="98">
        <v>0.11651318815306419</v>
      </c>
      <c r="L112" s="98">
        <v>7.6353668194992605E-2</v>
      </c>
      <c r="M112" s="98">
        <v>8.856513298992405E-2</v>
      </c>
      <c r="N112" s="98">
        <v>0.11458582061847439</v>
      </c>
      <c r="O112" s="98">
        <v>0.32285240640433588</v>
      </c>
      <c r="P112" s="98">
        <v>0.55404715086143519</v>
      </c>
      <c r="Q112" s="98">
        <v>1.1305897682860957</v>
      </c>
      <c r="R112" s="98">
        <v>0.76517647696019375</v>
      </c>
      <c r="S112" s="98">
        <v>0.71828673052556524</v>
      </c>
      <c r="T112" s="98">
        <v>0.72550178986454172</v>
      </c>
      <c r="U112" s="98">
        <v>0.67531633179273232</v>
      </c>
      <c r="V112" s="98">
        <v>0.84960685767573352</v>
      </c>
      <c r="W112" s="98">
        <v>0.86520003113969357</v>
      </c>
      <c r="DA112" s="63" t="s">
        <v>1641</v>
      </c>
    </row>
    <row r="113" spans="1:105" ht="12" customHeight="1" x14ac:dyDescent="0.25">
      <c r="A113" s="121" t="s">
        <v>54</v>
      </c>
      <c r="B113" s="122">
        <v>52.386962378725499</v>
      </c>
      <c r="C113" s="122">
        <v>56.089469401157217</v>
      </c>
      <c r="D113" s="122">
        <v>56.266371794051665</v>
      </c>
      <c r="E113" s="122">
        <v>60.650176026973064</v>
      </c>
      <c r="F113" s="122">
        <v>66.791142021317157</v>
      </c>
      <c r="G113" s="122">
        <v>70.821227762058427</v>
      </c>
      <c r="H113" s="122">
        <v>72.351658663807498</v>
      </c>
      <c r="I113" s="122">
        <v>72.784205458642376</v>
      </c>
      <c r="J113" s="122">
        <v>58.968598368306068</v>
      </c>
      <c r="K113" s="122">
        <v>65.435071292604789</v>
      </c>
      <c r="L113" s="122">
        <v>66.551420120034081</v>
      </c>
      <c r="M113" s="122">
        <v>62.296439304937209</v>
      </c>
      <c r="N113" s="122">
        <v>67.207401747839697</v>
      </c>
      <c r="O113" s="122">
        <v>66.858054228163752</v>
      </c>
      <c r="P113" s="122">
        <v>66.895257553467232</v>
      </c>
      <c r="Q113" s="122">
        <v>70.471868573523466</v>
      </c>
      <c r="R113" s="122">
        <v>72.913838931974752</v>
      </c>
      <c r="S113" s="122">
        <v>71.389663153619892</v>
      </c>
      <c r="T113" s="122">
        <v>69.962739931963895</v>
      </c>
      <c r="U113" s="122">
        <v>67.770019032162111</v>
      </c>
      <c r="V113" s="122">
        <v>72.924883664674581</v>
      </c>
      <c r="W113" s="122">
        <v>73.655820549716125</v>
      </c>
      <c r="DA113" s="130" t="s">
        <v>1642</v>
      </c>
    </row>
    <row r="114" spans="1:105" ht="12" customHeight="1" x14ac:dyDescent="0.25">
      <c r="A114" s="97" t="s">
        <v>175</v>
      </c>
      <c r="B114" s="98">
        <v>33.376498789630368</v>
      </c>
      <c r="C114" s="98">
        <v>35.601000938202901</v>
      </c>
      <c r="D114" s="98">
        <v>35.645811003842532</v>
      </c>
      <c r="E114" s="98">
        <v>38.258794885040729</v>
      </c>
      <c r="F114" s="98">
        <v>43.155749421236244</v>
      </c>
      <c r="G114" s="98">
        <v>45.053177072347616</v>
      </c>
      <c r="H114" s="98">
        <v>46.985365365442021</v>
      </c>
      <c r="I114" s="98">
        <v>47.571391584597166</v>
      </c>
      <c r="J114" s="98">
        <v>36.941577411138816</v>
      </c>
      <c r="K114" s="98">
        <v>41.750579806287263</v>
      </c>
      <c r="L114" s="98">
        <v>43.159750707422944</v>
      </c>
      <c r="M114" s="98">
        <v>39.383053158650071</v>
      </c>
      <c r="N114" s="98">
        <v>43.056596886374628</v>
      </c>
      <c r="O114" s="98">
        <v>42.605815410054696</v>
      </c>
      <c r="P114" s="98">
        <v>42.503420403120487</v>
      </c>
      <c r="Q114" s="98">
        <v>43.301651940277424</v>
      </c>
      <c r="R114" s="98">
        <v>45.356835769561364</v>
      </c>
      <c r="S114" s="98">
        <v>41.872312983662866</v>
      </c>
      <c r="T114" s="98">
        <v>38.351246775580407</v>
      </c>
      <c r="U114" s="98">
        <v>34.855975924333627</v>
      </c>
      <c r="V114" s="98">
        <v>37.751504729148685</v>
      </c>
      <c r="W114" s="98">
        <v>37.751504729148763</v>
      </c>
      <c r="DA114" s="63" t="s">
        <v>1643</v>
      </c>
    </row>
    <row r="115" spans="1:105" ht="12" customHeight="1" x14ac:dyDescent="0.25">
      <c r="A115" s="109" t="s">
        <v>120</v>
      </c>
      <c r="B115" s="33">
        <v>19.010463589095128</v>
      </c>
      <c r="C115" s="33">
        <v>20.488468462954319</v>
      </c>
      <c r="D115" s="33">
        <v>20.620560790209137</v>
      </c>
      <c r="E115" s="33">
        <v>22.391381141932335</v>
      </c>
      <c r="F115" s="33">
        <v>23.635392600080916</v>
      </c>
      <c r="G115" s="33">
        <v>25.768050689710808</v>
      </c>
      <c r="H115" s="33">
        <v>25.366293298365481</v>
      </c>
      <c r="I115" s="33">
        <v>25.212813874045214</v>
      </c>
      <c r="J115" s="33">
        <v>22.027020957167252</v>
      </c>
      <c r="K115" s="33">
        <v>23.684491486317533</v>
      </c>
      <c r="L115" s="33">
        <v>23.391669412611133</v>
      </c>
      <c r="M115" s="33">
        <v>22.913386146287138</v>
      </c>
      <c r="N115" s="33">
        <v>24.150804861465062</v>
      </c>
      <c r="O115" s="33">
        <v>24.252238818109053</v>
      </c>
      <c r="P115" s="33">
        <v>24.391837150346745</v>
      </c>
      <c r="Q115" s="33">
        <v>27.170216633246042</v>
      </c>
      <c r="R115" s="33">
        <v>27.557003162413384</v>
      </c>
      <c r="S115" s="33">
        <v>29.517350169957023</v>
      </c>
      <c r="T115" s="33">
        <v>31.611493156383489</v>
      </c>
      <c r="U115" s="33">
        <v>32.914043107828476</v>
      </c>
      <c r="V115" s="33">
        <v>35.173378935525889</v>
      </c>
      <c r="W115" s="33">
        <v>35.904315820567362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1772.2483011620191</v>
      </c>
      <c r="C117" s="117">
        <f t="shared" si="19"/>
        <v>1984.3078474101994</v>
      </c>
      <c r="D117" s="117">
        <f t="shared" si="19"/>
        <v>1927.7438822314068</v>
      </c>
      <c r="E117" s="117">
        <f t="shared" si="19"/>
        <v>2037.8406633291245</v>
      </c>
      <c r="F117" s="117">
        <f t="shared" si="19"/>
        <v>2056.4463949715737</v>
      </c>
      <c r="G117" s="117">
        <f t="shared" si="19"/>
        <v>2067.9290132768037</v>
      </c>
      <c r="H117" s="117">
        <f t="shared" si="19"/>
        <v>2101.2536819262073</v>
      </c>
      <c r="I117" s="117">
        <f t="shared" si="19"/>
        <v>1992.7919793982724</v>
      </c>
      <c r="J117" s="117">
        <f t="shared" si="19"/>
        <v>2131.9633508618831</v>
      </c>
      <c r="K117" s="117">
        <f t="shared" si="19"/>
        <v>2176.8391975913628</v>
      </c>
      <c r="L117" s="117">
        <f t="shared" si="19"/>
        <v>2521.999043010414</v>
      </c>
      <c r="M117" s="117">
        <f t="shared" si="19"/>
        <v>2018.3114091257505</v>
      </c>
      <c r="N117" s="117">
        <f t="shared" si="19"/>
        <v>2301.9238131236507</v>
      </c>
      <c r="O117" s="117">
        <f t="shared" si="19"/>
        <v>2535.5180524496595</v>
      </c>
      <c r="P117" s="117">
        <f t="shared" si="19"/>
        <v>1968.6879393714014</v>
      </c>
      <c r="Q117" s="117">
        <f t="shared" si="19"/>
        <v>2201.4281009218453</v>
      </c>
      <c r="R117" s="117">
        <f t="shared" ref="R117:V117" si="20">R118+R121+R123+R132</f>
        <v>2357.9735385053773</v>
      </c>
      <c r="S117" s="117">
        <f t="shared" si="20"/>
        <v>2354.1045655705175</v>
      </c>
      <c r="T117" s="117">
        <f t="shared" si="20"/>
        <v>2396.7861813023246</v>
      </c>
      <c r="U117" s="117">
        <f t="shared" si="20"/>
        <v>2422.1374883837857</v>
      </c>
      <c r="V117" s="117">
        <f t="shared" si="20"/>
        <v>2342.1999406498339</v>
      </c>
      <c r="W117" s="117">
        <f t="shared" ref="W117" si="21">W118+W121+W123+W132</f>
        <v>2784.9495080135002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1552.1937045106993</v>
      </c>
      <c r="C118" s="122">
        <f t="shared" si="22"/>
        <v>1753.2545038367234</v>
      </c>
      <c r="D118" s="122">
        <f t="shared" si="22"/>
        <v>1692.3236011641743</v>
      </c>
      <c r="E118" s="122">
        <f t="shared" si="22"/>
        <v>1797.713213103536</v>
      </c>
      <c r="F118" s="122">
        <f t="shared" si="22"/>
        <v>1776.3634986559005</v>
      </c>
      <c r="G118" s="122">
        <f t="shared" si="22"/>
        <v>1771.835932717684</v>
      </c>
      <c r="H118" s="122">
        <f t="shared" si="22"/>
        <v>1782.6588422558243</v>
      </c>
      <c r="I118" s="122">
        <f t="shared" si="22"/>
        <v>1683.9777875669502</v>
      </c>
      <c r="J118" s="122">
        <f t="shared" si="22"/>
        <v>1813.1383444640433</v>
      </c>
      <c r="K118" s="122">
        <f t="shared" si="22"/>
        <v>1834.6587840156135</v>
      </c>
      <c r="L118" s="122">
        <f t="shared" si="22"/>
        <v>2181.0485210487273</v>
      </c>
      <c r="M118" s="122">
        <f t="shared" si="22"/>
        <v>1696.7953985768806</v>
      </c>
      <c r="N118" s="122">
        <f t="shared" si="22"/>
        <v>1947.8120877737824</v>
      </c>
      <c r="O118" s="122">
        <f t="shared" si="22"/>
        <v>2182.2638134369236</v>
      </c>
      <c r="P118" s="122">
        <f t="shared" si="22"/>
        <v>1617.1729248975723</v>
      </c>
      <c r="Q118" s="122">
        <f t="shared" si="22"/>
        <v>1844.2844459864468</v>
      </c>
      <c r="R118" s="122">
        <f t="shared" ref="R118:V118" si="23">SUM(R119:R120)</f>
        <v>1980.5003143212891</v>
      </c>
      <c r="S118" s="122">
        <f t="shared" si="23"/>
        <v>1978.9988161879523</v>
      </c>
      <c r="T118" s="122">
        <f t="shared" si="23"/>
        <v>2014.2027170377096</v>
      </c>
      <c r="U118" s="122">
        <f t="shared" si="23"/>
        <v>2027.9463173703107</v>
      </c>
      <c r="V118" s="122">
        <f t="shared" si="23"/>
        <v>1974.6554754265449</v>
      </c>
      <c r="W118" s="122">
        <f t="shared" ref="W118" si="24">SUM(W119:W120)</f>
        <v>2378.0660483890852</v>
      </c>
      <c r="DA118" s="130" t="s">
        <v>1796</v>
      </c>
    </row>
    <row r="119" spans="1:105" ht="12" customHeight="1" x14ac:dyDescent="0.25">
      <c r="A119" s="97" t="s">
        <v>217</v>
      </c>
      <c r="B119" s="98">
        <v>1515.0921257025896</v>
      </c>
      <c r="C119" s="98">
        <v>1712.252796424259</v>
      </c>
      <c r="D119" s="98">
        <v>1653.6995215738809</v>
      </c>
      <c r="E119" s="98">
        <v>1757.3778202168621</v>
      </c>
      <c r="F119" s="98">
        <v>1736.5342201852332</v>
      </c>
      <c r="G119" s="98">
        <v>1732.7341967769012</v>
      </c>
      <c r="H119" s="98">
        <v>1744.1899547673991</v>
      </c>
      <c r="I119" s="98">
        <v>1648.1391275409126</v>
      </c>
      <c r="J119" s="98">
        <v>1774.5278235898625</v>
      </c>
      <c r="K119" s="98">
        <v>1796.0539520276996</v>
      </c>
      <c r="L119" s="98">
        <v>2135.7879351178435</v>
      </c>
      <c r="M119" s="98">
        <v>1662.0578916337179</v>
      </c>
      <c r="N119" s="98">
        <v>1908.2852711620085</v>
      </c>
      <c r="O119" s="98">
        <v>2138.3914895589423</v>
      </c>
      <c r="P119" s="98">
        <v>1584.9271060664362</v>
      </c>
      <c r="Q119" s="98">
        <v>1807.8176554237616</v>
      </c>
      <c r="R119" s="98">
        <v>1941.5263435094153</v>
      </c>
      <c r="S119" s="98">
        <v>1940.3066685424628</v>
      </c>
      <c r="T119" s="98">
        <v>1974.9368980156516</v>
      </c>
      <c r="U119" s="98">
        <v>1988.4486632854275</v>
      </c>
      <c r="V119" s="98">
        <v>1936.8101308499502</v>
      </c>
      <c r="W119" s="98">
        <v>2332.1230521894968</v>
      </c>
      <c r="DA119" s="63" t="s">
        <v>1797</v>
      </c>
    </row>
    <row r="120" spans="1:105" ht="12" customHeight="1" x14ac:dyDescent="0.25">
      <c r="A120" s="97" t="s">
        <v>53</v>
      </c>
      <c r="B120" s="98">
        <v>37.101578808109807</v>
      </c>
      <c r="C120" s="98">
        <v>41.001707412464356</v>
      </c>
      <c r="D120" s="98">
        <v>38.624079590293313</v>
      </c>
      <c r="E120" s="98">
        <v>40.335392886673887</v>
      </c>
      <c r="F120" s="98">
        <v>39.829278470667205</v>
      </c>
      <c r="G120" s="98">
        <v>39.101735940782831</v>
      </c>
      <c r="H120" s="98">
        <v>38.468887488425139</v>
      </c>
      <c r="I120" s="98">
        <v>35.838660026037545</v>
      </c>
      <c r="J120" s="98">
        <v>38.610520874180828</v>
      </c>
      <c r="K120" s="98">
        <v>38.604831987913947</v>
      </c>
      <c r="L120" s="98">
        <v>45.260585930883721</v>
      </c>
      <c r="M120" s="98">
        <v>34.737506943162778</v>
      </c>
      <c r="N120" s="98">
        <v>39.526816611773839</v>
      </c>
      <c r="O120" s="98">
        <v>43.872323877981067</v>
      </c>
      <c r="P120" s="98">
        <v>32.245818831136241</v>
      </c>
      <c r="Q120" s="98">
        <v>36.466790562685112</v>
      </c>
      <c r="R120" s="98">
        <v>38.973970811873919</v>
      </c>
      <c r="S120" s="98">
        <v>38.692147645489598</v>
      </c>
      <c r="T120" s="98">
        <v>39.26581902205789</v>
      </c>
      <c r="U120" s="98">
        <v>39.497654084883266</v>
      </c>
      <c r="V120" s="98">
        <v>37.845344576594741</v>
      </c>
      <c r="W120" s="98">
        <v>45.942996199588428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0.58805123746802701</v>
      </c>
      <c r="C121" s="122">
        <f t="shared" si="25"/>
        <v>0.82247224678643671</v>
      </c>
      <c r="D121" s="122">
        <f t="shared" si="25"/>
        <v>1.0394532402580581</v>
      </c>
      <c r="E121" s="122">
        <f t="shared" si="25"/>
        <v>3.1762808162262481</v>
      </c>
      <c r="F121" s="122">
        <f t="shared" si="25"/>
        <v>1.6352450738438673</v>
      </c>
      <c r="G121" s="122">
        <f t="shared" si="25"/>
        <v>2.4057112811180299</v>
      </c>
      <c r="H121" s="122">
        <f t="shared" si="25"/>
        <v>6.3565364795545634</v>
      </c>
      <c r="I121" s="122">
        <f t="shared" si="25"/>
        <v>3.2660781371538876</v>
      </c>
      <c r="J121" s="122">
        <f t="shared" si="25"/>
        <v>4.0472910271737135</v>
      </c>
      <c r="K121" s="122">
        <f t="shared" si="25"/>
        <v>4.8459696996826471</v>
      </c>
      <c r="L121" s="122">
        <f t="shared" si="25"/>
        <v>7.0957564037647529</v>
      </c>
      <c r="M121" s="122">
        <f t="shared" si="25"/>
        <v>5.8241696801625924</v>
      </c>
      <c r="N121" s="122">
        <f t="shared" si="25"/>
        <v>6.2111091389595927</v>
      </c>
      <c r="O121" s="122">
        <f t="shared" si="25"/>
        <v>6.8909166541243243</v>
      </c>
      <c r="P121" s="122">
        <f t="shared" si="25"/>
        <v>5.7882124188460988</v>
      </c>
      <c r="Q121" s="122">
        <f t="shared" si="25"/>
        <v>8.9180002023366338</v>
      </c>
      <c r="R121" s="122">
        <f t="shared" si="25"/>
        <v>8.4474948369410061</v>
      </c>
      <c r="S121" s="122">
        <f t="shared" si="25"/>
        <v>8.8211178833616817</v>
      </c>
      <c r="T121" s="122">
        <f t="shared" si="25"/>
        <v>9.2620050332762904</v>
      </c>
      <c r="U121" s="122">
        <f t="shared" si="25"/>
        <v>9.8598515695949427</v>
      </c>
      <c r="V121" s="122">
        <f t="shared" si="25"/>
        <v>15.581105355026077</v>
      </c>
      <c r="W121" s="122">
        <f t="shared" si="25"/>
        <v>15.971459473161188</v>
      </c>
      <c r="DA121" s="130" t="s">
        <v>1799</v>
      </c>
    </row>
    <row r="122" spans="1:105" ht="12" customHeight="1" x14ac:dyDescent="0.25">
      <c r="A122" s="97" t="s">
        <v>53</v>
      </c>
      <c r="B122" s="98">
        <v>0.58805123746802701</v>
      </c>
      <c r="C122" s="98">
        <v>0.82247224678643671</v>
      </c>
      <c r="D122" s="98">
        <v>1.0394532402580581</v>
      </c>
      <c r="E122" s="98">
        <v>3.1762808162262481</v>
      </c>
      <c r="F122" s="98">
        <v>1.6352450738438673</v>
      </c>
      <c r="G122" s="98">
        <v>2.4057112811180299</v>
      </c>
      <c r="H122" s="98">
        <v>6.3565364795545634</v>
      </c>
      <c r="I122" s="98">
        <v>3.2660781371538876</v>
      </c>
      <c r="J122" s="98">
        <v>4.0472910271737135</v>
      </c>
      <c r="K122" s="98">
        <v>4.8459696996826471</v>
      </c>
      <c r="L122" s="98">
        <v>7.0957564037647529</v>
      </c>
      <c r="M122" s="98">
        <v>5.8241696801625924</v>
      </c>
      <c r="N122" s="98">
        <v>6.2111091389595927</v>
      </c>
      <c r="O122" s="98">
        <v>6.8909166541243243</v>
      </c>
      <c r="P122" s="98">
        <v>5.7882124188460988</v>
      </c>
      <c r="Q122" s="98">
        <v>8.9180002023366338</v>
      </c>
      <c r="R122" s="98">
        <v>8.4474948369410061</v>
      </c>
      <c r="S122" s="98">
        <v>8.8211178833616817</v>
      </c>
      <c r="T122" s="98">
        <v>9.2620050332762904</v>
      </c>
      <c r="U122" s="98">
        <v>9.8598515695949427</v>
      </c>
      <c r="V122" s="98">
        <v>15.581105355026077</v>
      </c>
      <c r="W122" s="98">
        <v>15.971459473161188</v>
      </c>
      <c r="DA122" s="63" t="s">
        <v>1800</v>
      </c>
    </row>
    <row r="123" spans="1:105" ht="12" customHeight="1" x14ac:dyDescent="0.25">
      <c r="A123" s="121" t="s">
        <v>55</v>
      </c>
      <c r="B123" s="122">
        <v>184.95497308434426</v>
      </c>
      <c r="C123" s="122">
        <v>193.15255599082207</v>
      </c>
      <c r="D123" s="122">
        <v>197.08089728545315</v>
      </c>
      <c r="E123" s="122">
        <v>196.6197061883318</v>
      </c>
      <c r="F123" s="122">
        <v>234.06473587184897</v>
      </c>
      <c r="G123" s="122">
        <v>246.38272649615581</v>
      </c>
      <c r="H123" s="122">
        <v>263.92598329097166</v>
      </c>
      <c r="I123" s="122">
        <v>256.923040772707</v>
      </c>
      <c r="J123" s="122">
        <v>275.09426274531126</v>
      </c>
      <c r="K123" s="122">
        <v>293.36079388365346</v>
      </c>
      <c r="L123" s="122">
        <v>289.19177788341665</v>
      </c>
      <c r="M123" s="122">
        <v>273.65644016535794</v>
      </c>
      <c r="N123" s="122">
        <v>302.57653915624843</v>
      </c>
      <c r="O123" s="122">
        <v>301.16308047023097</v>
      </c>
      <c r="P123" s="122">
        <v>300.40911195177375</v>
      </c>
      <c r="Q123" s="122">
        <v>300.10000534921357</v>
      </c>
      <c r="R123" s="122">
        <v>319.17139682168079</v>
      </c>
      <c r="S123" s="122">
        <v>316.71945753508544</v>
      </c>
      <c r="T123" s="122">
        <v>323.88247626273102</v>
      </c>
      <c r="U123" s="122">
        <v>335.57153189679843</v>
      </c>
      <c r="V123" s="122">
        <v>299.14309539681528</v>
      </c>
      <c r="W123" s="122">
        <v>337.0606572343404</v>
      </c>
      <c r="DA123" s="130" t="s">
        <v>1801</v>
      </c>
    </row>
    <row r="124" spans="1:105" ht="12" customHeight="1" x14ac:dyDescent="0.25">
      <c r="A124" s="97" t="s">
        <v>134</v>
      </c>
      <c r="B124" s="98">
        <v>146.18885870532108</v>
      </c>
      <c r="C124" s="98">
        <v>150.94976054009862</v>
      </c>
      <c r="D124" s="98">
        <v>153.51625310869699</v>
      </c>
      <c r="E124" s="98">
        <v>153.74879491548461</v>
      </c>
      <c r="F124" s="98">
        <v>187.22926756429371</v>
      </c>
      <c r="G124" s="98">
        <v>194.97267239878732</v>
      </c>
      <c r="H124" s="98">
        <v>214.48382187910252</v>
      </c>
      <c r="I124" s="98">
        <v>215.70801952643191</v>
      </c>
      <c r="J124" s="98">
        <v>254.85109249130326</v>
      </c>
      <c r="K124" s="98">
        <v>280.79733144191022</v>
      </c>
      <c r="L124" s="98">
        <v>283.9147048211114</v>
      </c>
      <c r="M124" s="98">
        <v>268.68162164911377</v>
      </c>
      <c r="N124" s="98">
        <v>296.8921831324671</v>
      </c>
      <c r="O124" s="98">
        <v>295.08655953945208</v>
      </c>
      <c r="P124" s="98">
        <v>293.84220953690141</v>
      </c>
      <c r="Q124" s="98">
        <v>289.66330242170653</v>
      </c>
      <c r="R124" s="98">
        <v>312.46918206540482</v>
      </c>
      <c r="S124" s="98">
        <v>310.16855466513721</v>
      </c>
      <c r="T124" s="98">
        <v>317.51532522157106</v>
      </c>
      <c r="U124" s="98">
        <v>329.39719531662644</v>
      </c>
      <c r="V124" s="98">
        <v>291.11377011023103</v>
      </c>
      <c r="W124" s="98">
        <v>328.22774443845043</v>
      </c>
      <c r="DA124" s="63" t="s">
        <v>1802</v>
      </c>
    </row>
    <row r="125" spans="1:105" ht="12" customHeight="1" x14ac:dyDescent="0.25">
      <c r="A125" s="97" t="s">
        <v>133</v>
      </c>
      <c r="B125" s="98">
        <v>4.466116091441227E-3</v>
      </c>
      <c r="C125" s="98">
        <v>1.2353391102411989E-2</v>
      </c>
      <c r="D125" s="98">
        <v>1.5236393468156268E-2</v>
      </c>
      <c r="E125" s="98">
        <v>2.3356177509558401E-2</v>
      </c>
      <c r="F125" s="98">
        <v>3.179766381854781E-2</v>
      </c>
      <c r="G125" s="98">
        <v>3.2498678792138073E-2</v>
      </c>
      <c r="H125" s="98">
        <v>4.3580111295568352E-2</v>
      </c>
      <c r="I125" s="98">
        <v>6.0641053957477466E-2</v>
      </c>
      <c r="J125" s="98">
        <v>0.10759145477470339</v>
      </c>
      <c r="K125" s="98">
        <v>0.22650029267749769</v>
      </c>
      <c r="L125" s="98">
        <v>0.28477205004821804</v>
      </c>
      <c r="M125" s="98">
        <v>0.29253048101275758</v>
      </c>
      <c r="N125" s="98">
        <v>0.3424156006250183</v>
      </c>
      <c r="O125" s="98">
        <v>0.39232813988329052</v>
      </c>
      <c r="P125" s="98">
        <v>0.41966081231474051</v>
      </c>
      <c r="Q125" s="98">
        <v>0.46300598297032125</v>
      </c>
      <c r="R125" s="98">
        <v>0.55231172366406911</v>
      </c>
      <c r="S125" s="98">
        <v>0.57525044108624146</v>
      </c>
      <c r="T125" s="98">
        <v>0.60579391596287202</v>
      </c>
      <c r="U125" s="98">
        <v>0.634253862506168</v>
      </c>
      <c r="V125" s="98">
        <v>0.53062382271392994</v>
      </c>
      <c r="W125" s="98">
        <v>0.65516038886995387</v>
      </c>
      <c r="DA125" s="63" t="s">
        <v>1803</v>
      </c>
    </row>
    <row r="126" spans="1:105" ht="12" customHeight="1" x14ac:dyDescent="0.25">
      <c r="A126" s="100" t="s">
        <v>217</v>
      </c>
      <c r="B126" s="101">
        <v>1.9356249199212832E-3</v>
      </c>
      <c r="C126" s="101">
        <v>5.2295078645416158E-3</v>
      </c>
      <c r="D126" s="101">
        <v>6.5969905922325612E-3</v>
      </c>
      <c r="E126" s="101">
        <v>1.0284812168006202E-2</v>
      </c>
      <c r="F126" s="101">
        <v>1.3165305856246041E-2</v>
      </c>
      <c r="G126" s="101">
        <v>1.3735962978736541E-2</v>
      </c>
      <c r="H126" s="101">
        <v>1.8687732058923004E-2</v>
      </c>
      <c r="I126" s="101">
        <v>2.7431971019497008E-2</v>
      </c>
      <c r="J126" s="101">
        <v>4.3493155213841693E-2</v>
      </c>
      <c r="K126" s="101">
        <v>9.3996673264021141E-2</v>
      </c>
      <c r="L126" s="101">
        <v>0.11879970152250607</v>
      </c>
      <c r="M126" s="101">
        <v>0.11868224090891767</v>
      </c>
      <c r="N126" s="101">
        <v>0.14202717285861141</v>
      </c>
      <c r="O126" s="101">
        <v>0.13784777322272951</v>
      </c>
      <c r="P126" s="101">
        <v>0.13978307118342367</v>
      </c>
      <c r="Q126" s="101">
        <v>0.16619883834052129</v>
      </c>
      <c r="R126" s="101">
        <v>0.23865932742247453</v>
      </c>
      <c r="S126" s="101">
        <v>0.2611951530014805</v>
      </c>
      <c r="T126" s="101">
        <v>0.2594356964809662</v>
      </c>
      <c r="U126" s="101">
        <v>0.27604165045714835</v>
      </c>
      <c r="V126" s="101">
        <v>0.20159025829660754</v>
      </c>
      <c r="W126" s="101">
        <v>0.26688491025987143</v>
      </c>
      <c r="DA126" s="131" t="s">
        <v>1804</v>
      </c>
    </row>
    <row r="127" spans="1:105" ht="12" customHeight="1" x14ac:dyDescent="0.25">
      <c r="A127" s="103" t="s">
        <v>52</v>
      </c>
      <c r="B127" s="104">
        <v>2.5304911715199434E-3</v>
      </c>
      <c r="C127" s="104">
        <v>7.1238832378703728E-3</v>
      </c>
      <c r="D127" s="104">
        <v>8.6394028759237077E-3</v>
      </c>
      <c r="E127" s="104">
        <v>1.3071365341552198E-2</v>
      </c>
      <c r="F127" s="104">
        <v>1.8632357962301768E-2</v>
      </c>
      <c r="G127" s="104">
        <v>1.8762715813401533E-2</v>
      </c>
      <c r="H127" s="104">
        <v>2.4892379236645345E-2</v>
      </c>
      <c r="I127" s="104">
        <v>3.3209082937980458E-2</v>
      </c>
      <c r="J127" s="104">
        <v>6.4098299560861702E-2</v>
      </c>
      <c r="K127" s="104">
        <v>0.13250361941347655</v>
      </c>
      <c r="L127" s="104">
        <v>0.16597234852571194</v>
      </c>
      <c r="M127" s="104">
        <v>0.17384824010383992</v>
      </c>
      <c r="N127" s="104">
        <v>0.20038842776640692</v>
      </c>
      <c r="O127" s="104">
        <v>0.25448036666056101</v>
      </c>
      <c r="P127" s="104">
        <v>0.27987774113131686</v>
      </c>
      <c r="Q127" s="104">
        <v>0.29680714462979996</v>
      </c>
      <c r="R127" s="104">
        <v>0.31365239624159458</v>
      </c>
      <c r="S127" s="104">
        <v>0.31405528808476096</v>
      </c>
      <c r="T127" s="104">
        <v>0.34635821948190582</v>
      </c>
      <c r="U127" s="104">
        <v>0.35821221204901965</v>
      </c>
      <c r="V127" s="104">
        <v>0.32903356441732234</v>
      </c>
      <c r="W127" s="104">
        <v>0.38827547861008244</v>
      </c>
      <c r="DA127" s="132" t="s">
        <v>1805</v>
      </c>
    </row>
    <row r="128" spans="1:105" ht="12" customHeight="1" x14ac:dyDescent="0.25">
      <c r="A128" s="106" t="s">
        <v>122</v>
      </c>
      <c r="B128" s="101">
        <v>38.638381000850849</v>
      </c>
      <c r="C128" s="101">
        <v>41.695740320228118</v>
      </c>
      <c r="D128" s="101">
        <v>42.962902554440234</v>
      </c>
      <c r="E128" s="101">
        <v>42.061735862204443</v>
      </c>
      <c r="F128" s="101">
        <v>45.975096596151133</v>
      </c>
      <c r="G128" s="101">
        <v>50.491209885155513</v>
      </c>
      <c r="H128" s="101">
        <v>48.423745427953953</v>
      </c>
      <c r="I128" s="101">
        <v>40.37144728230593</v>
      </c>
      <c r="J128" s="101">
        <v>19.893516939870626</v>
      </c>
      <c r="K128" s="101">
        <v>12.137913443945411</v>
      </c>
      <c r="L128" s="101">
        <v>4.8613665816149494</v>
      </c>
      <c r="M128" s="101">
        <v>4.5332111574726186</v>
      </c>
      <c r="N128" s="101">
        <v>5.1461847959564091</v>
      </c>
      <c r="O128" s="101">
        <v>5.1865618040868817</v>
      </c>
      <c r="P128" s="101">
        <v>5.3162235008968004</v>
      </c>
      <c r="Q128" s="101">
        <v>8.2090023440348752</v>
      </c>
      <c r="R128" s="101">
        <v>4.8030285559440227</v>
      </c>
      <c r="S128" s="101">
        <v>4.6598809441852156</v>
      </c>
      <c r="T128" s="101">
        <v>4.4923422916798543</v>
      </c>
      <c r="U128" s="101">
        <v>4.3445461107955143</v>
      </c>
      <c r="V128" s="101">
        <v>6.1278232730430258</v>
      </c>
      <c r="W128" s="101">
        <v>6.7190714934198779</v>
      </c>
      <c r="DA128" s="131" t="s">
        <v>1806</v>
      </c>
    </row>
    <row r="129" spans="1:105" ht="12" customHeight="1" x14ac:dyDescent="0.25">
      <c r="A129" s="107" t="s">
        <v>121</v>
      </c>
      <c r="B129" s="104">
        <v>0.12326726208089855</v>
      </c>
      <c r="C129" s="104">
        <v>0.4947017393929351</v>
      </c>
      <c r="D129" s="104">
        <v>0.58650522884777856</v>
      </c>
      <c r="E129" s="104">
        <v>0.78581923313319724</v>
      </c>
      <c r="F129" s="104">
        <v>0.82857404758560183</v>
      </c>
      <c r="G129" s="104">
        <v>0.88634553342082278</v>
      </c>
      <c r="H129" s="104">
        <v>0.97483587261961224</v>
      </c>
      <c r="I129" s="104">
        <v>0.78293291001163268</v>
      </c>
      <c r="J129" s="104">
        <v>0.24206185936266167</v>
      </c>
      <c r="K129" s="104">
        <v>0.1990487051203304</v>
      </c>
      <c r="L129" s="104">
        <v>0.13093443064205168</v>
      </c>
      <c r="M129" s="104">
        <v>0.14907687775876083</v>
      </c>
      <c r="N129" s="104">
        <v>0.19575562719992104</v>
      </c>
      <c r="O129" s="104">
        <v>0.49763098680870038</v>
      </c>
      <c r="P129" s="104">
        <v>0.83101810166078183</v>
      </c>
      <c r="Q129" s="104">
        <v>1.7646946005018163</v>
      </c>
      <c r="R129" s="104">
        <v>1.3468744766679048</v>
      </c>
      <c r="S129" s="104">
        <v>1.3157714846767816</v>
      </c>
      <c r="T129" s="104">
        <v>1.2690148335172529</v>
      </c>
      <c r="U129" s="104">
        <v>1.195536606870315</v>
      </c>
      <c r="V129" s="104">
        <v>1.3708781908273018</v>
      </c>
      <c r="W129" s="104">
        <v>1.4586809136000936</v>
      </c>
      <c r="DA129" s="132" t="s">
        <v>1807</v>
      </c>
    </row>
    <row r="130" spans="1:105" ht="12" customHeight="1" x14ac:dyDescent="0.25">
      <c r="A130" s="108" t="s">
        <v>53</v>
      </c>
      <c r="B130" s="98">
        <v>5.3424823562119812E-2</v>
      </c>
      <c r="C130" s="98">
        <v>0.20941790874897176</v>
      </c>
      <c r="D130" s="98">
        <v>0.25394900043524593</v>
      </c>
      <c r="E130" s="98">
        <v>0.34610358176481038</v>
      </c>
      <c r="F130" s="98">
        <v>0.34300145215738548</v>
      </c>
      <c r="G130" s="98">
        <v>0.37462074617408497</v>
      </c>
      <c r="H130" s="98">
        <v>0.4180416963698112</v>
      </c>
      <c r="I130" s="98">
        <v>0.35438443172007317</v>
      </c>
      <c r="J130" s="98">
        <v>9.7787078144308134E-2</v>
      </c>
      <c r="K130" s="98">
        <v>8.2535516967266215E-2</v>
      </c>
      <c r="L130" s="98">
        <v>5.4580762447059089E-2</v>
      </c>
      <c r="M130" s="98">
        <v>6.0511744768836778E-2</v>
      </c>
      <c r="N130" s="98">
        <v>8.1169806581446652E-2</v>
      </c>
      <c r="O130" s="98">
        <v>0.1747785804043645</v>
      </c>
      <c r="P130" s="98">
        <v>0.27697095079934664</v>
      </c>
      <c r="Q130" s="98">
        <v>0.63410483221572056</v>
      </c>
      <c r="R130" s="98">
        <v>0.58169799970771097</v>
      </c>
      <c r="S130" s="98">
        <v>0.59748475415121627</v>
      </c>
      <c r="T130" s="98">
        <v>0.54351304365271103</v>
      </c>
      <c r="U130" s="98">
        <v>0.52022027507758284</v>
      </c>
      <c r="V130" s="98">
        <v>0.52127133315156826</v>
      </c>
      <c r="W130" s="98">
        <v>0.59348088246040009</v>
      </c>
      <c r="DA130" s="63" t="s">
        <v>1808</v>
      </c>
    </row>
    <row r="131" spans="1:105" ht="12" customHeight="1" x14ac:dyDescent="0.25">
      <c r="A131" s="108" t="s">
        <v>52</v>
      </c>
      <c r="B131" s="98">
        <v>6.9842438518778735E-2</v>
      </c>
      <c r="C131" s="98">
        <v>0.28528383064396334</v>
      </c>
      <c r="D131" s="98">
        <v>0.33255622841253268</v>
      </c>
      <c r="E131" s="98">
        <v>0.43971565136838686</v>
      </c>
      <c r="F131" s="98">
        <v>0.48557259542821635</v>
      </c>
      <c r="G131" s="98">
        <v>0.51172478724673787</v>
      </c>
      <c r="H131" s="98">
        <v>0.55679417624980099</v>
      </c>
      <c r="I131" s="98">
        <v>0.42854847829155956</v>
      </c>
      <c r="J131" s="98">
        <v>0.14427478121835355</v>
      </c>
      <c r="K131" s="98">
        <v>0.11651318815306419</v>
      </c>
      <c r="L131" s="98">
        <v>7.6353668194992605E-2</v>
      </c>
      <c r="M131" s="98">
        <v>8.856513298992405E-2</v>
      </c>
      <c r="N131" s="98">
        <v>0.11458582061847439</v>
      </c>
      <c r="O131" s="98">
        <v>0.32285240640433588</v>
      </c>
      <c r="P131" s="98">
        <v>0.55404715086143519</v>
      </c>
      <c r="Q131" s="98">
        <v>1.1305897682860957</v>
      </c>
      <c r="R131" s="98">
        <v>0.76517647696019375</v>
      </c>
      <c r="S131" s="98">
        <v>0.71828673052556524</v>
      </c>
      <c r="T131" s="98">
        <v>0.72550178986454172</v>
      </c>
      <c r="U131" s="98">
        <v>0.67531633179273232</v>
      </c>
      <c r="V131" s="98">
        <v>0.84960685767573352</v>
      </c>
      <c r="W131" s="98">
        <v>0.86520003113969357</v>
      </c>
      <c r="DA131" s="63" t="s">
        <v>1809</v>
      </c>
    </row>
    <row r="132" spans="1:105" ht="12" customHeight="1" x14ac:dyDescent="0.25">
      <c r="A132" s="121" t="s">
        <v>54</v>
      </c>
      <c r="B132" s="122">
        <v>34.511572329507416</v>
      </c>
      <c r="C132" s="122">
        <v>37.078315335867387</v>
      </c>
      <c r="D132" s="122">
        <v>37.29993054152115</v>
      </c>
      <c r="E132" s="122">
        <v>40.33146322103056</v>
      </c>
      <c r="F132" s="122">
        <v>44.382915369980253</v>
      </c>
      <c r="G132" s="122">
        <v>47.304642781845963</v>
      </c>
      <c r="H132" s="122">
        <v>48.312319899857116</v>
      </c>
      <c r="I132" s="122">
        <v>48.625072921461097</v>
      </c>
      <c r="J132" s="122">
        <v>39.683452625354661</v>
      </c>
      <c r="K132" s="122">
        <v>43.973649992413463</v>
      </c>
      <c r="L132" s="122">
        <v>44.662987674505075</v>
      </c>
      <c r="M132" s="122">
        <v>42.035400703349296</v>
      </c>
      <c r="N132" s="122">
        <v>45.324077054660577</v>
      </c>
      <c r="O132" s="122">
        <v>45.200241888380617</v>
      </c>
      <c r="P132" s="122">
        <v>45.317690103209195</v>
      </c>
      <c r="Q132" s="122">
        <v>48.125649383848256</v>
      </c>
      <c r="R132" s="122">
        <v>49.854332525466162</v>
      </c>
      <c r="S132" s="122">
        <v>49.565173964118145</v>
      </c>
      <c r="T132" s="122">
        <v>49.438982968607846</v>
      </c>
      <c r="U132" s="122">
        <v>48.759787547081281</v>
      </c>
      <c r="V132" s="122">
        <v>52.820264471447999</v>
      </c>
      <c r="W132" s="122">
        <v>53.851342916913168</v>
      </c>
      <c r="DA132" s="130" t="s">
        <v>1810</v>
      </c>
    </row>
    <row r="133" spans="1:105" ht="12" customHeight="1" x14ac:dyDescent="0.25">
      <c r="A133" s="97" t="s">
        <v>175</v>
      </c>
      <c r="B133" s="98">
        <v>20.180782784583482</v>
      </c>
      <c r="C133" s="98">
        <v>21.567883771269909</v>
      </c>
      <c r="D133" s="98">
        <v>21.637149045556924</v>
      </c>
      <c r="E133" s="98">
        <v>23.269028666708323</v>
      </c>
      <c r="F133" s="98">
        <v>26.301587233028027</v>
      </c>
      <c r="G133" s="98">
        <v>27.512594463292046</v>
      </c>
      <c r="H133" s="98">
        <v>28.749764843252411</v>
      </c>
      <c r="I133" s="98">
        <v>29.136520120027871</v>
      </c>
      <c r="J133" s="98">
        <v>22.635819409356937</v>
      </c>
      <c r="K133" s="98">
        <v>25.598999790438882</v>
      </c>
      <c r="L133" s="98">
        <v>26.480237882698709</v>
      </c>
      <c r="M133" s="98">
        <v>24.177727555735832</v>
      </c>
      <c r="N133" s="98">
        <v>26.446920558493872</v>
      </c>
      <c r="O133" s="98">
        <v>26.180227288865527</v>
      </c>
      <c r="P133" s="98">
        <v>26.122051048941774</v>
      </c>
      <c r="Q133" s="98">
        <v>26.616395868912434</v>
      </c>
      <c r="R133" s="98">
        <v>27.890138909472153</v>
      </c>
      <c r="S133" s="98">
        <v>25.768094122998704</v>
      </c>
      <c r="T133" s="98">
        <v>23.632148337335632</v>
      </c>
      <c r="U133" s="98">
        <v>21.520040117177757</v>
      </c>
      <c r="V133" s="98">
        <v>23.370738590102437</v>
      </c>
      <c r="W133" s="98">
        <v>23.441123941494052</v>
      </c>
      <c r="DA133" s="63" t="s">
        <v>1811</v>
      </c>
    </row>
    <row r="134" spans="1:105" ht="12" customHeight="1" x14ac:dyDescent="0.25">
      <c r="A134" s="109" t="s">
        <v>120</v>
      </c>
      <c r="B134" s="33">
        <v>14.330789544923931</v>
      </c>
      <c r="C134" s="33">
        <v>15.510431564597482</v>
      </c>
      <c r="D134" s="33">
        <v>15.662781495964223</v>
      </c>
      <c r="E134" s="33">
        <v>17.062434554322238</v>
      </c>
      <c r="F134" s="33">
        <v>18.081328136952227</v>
      </c>
      <c r="G134" s="33">
        <v>19.792048318553917</v>
      </c>
      <c r="H134" s="33">
        <v>19.562555056604708</v>
      </c>
      <c r="I134" s="33">
        <v>19.488552801433226</v>
      </c>
      <c r="J134" s="33">
        <v>17.04763321599772</v>
      </c>
      <c r="K134" s="33">
        <v>18.374650201974582</v>
      </c>
      <c r="L134" s="33">
        <v>18.182749791806366</v>
      </c>
      <c r="M134" s="33">
        <v>17.857673147613468</v>
      </c>
      <c r="N134" s="33">
        <v>18.877156496166702</v>
      </c>
      <c r="O134" s="33">
        <v>19.02001459951509</v>
      </c>
      <c r="P134" s="33">
        <v>19.195639054267421</v>
      </c>
      <c r="Q134" s="33">
        <v>21.509253514935818</v>
      </c>
      <c r="R134" s="33">
        <v>21.964193615994006</v>
      </c>
      <c r="S134" s="33">
        <v>23.797079841119437</v>
      </c>
      <c r="T134" s="33">
        <v>25.80683463127221</v>
      </c>
      <c r="U134" s="33">
        <v>27.239747429903524</v>
      </c>
      <c r="V134" s="33">
        <v>29.449525881345558</v>
      </c>
      <c r="W134" s="33">
        <v>30.410218975419113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0.51986704184217569</v>
      </c>
      <c r="C136" s="119">
        <f t="shared" si="26"/>
        <v>0.5293580485615621</v>
      </c>
      <c r="D136" s="119">
        <f t="shared" si="26"/>
        <v>0.5380968253492876</v>
      </c>
      <c r="E136" s="119">
        <f t="shared" si="26"/>
        <v>0.5466706253418715</v>
      </c>
      <c r="F136" s="119">
        <f t="shared" si="26"/>
        <v>0.55767754657207813</v>
      </c>
      <c r="G136" s="119">
        <f t="shared" si="26"/>
        <v>0.56866248536709141</v>
      </c>
      <c r="H136" s="119">
        <f t="shared" si="26"/>
        <v>0.57935614660357282</v>
      </c>
      <c r="I136" s="119">
        <f t="shared" si="26"/>
        <v>0.58823204654458194</v>
      </c>
      <c r="J136" s="119">
        <f t="shared" si="26"/>
        <v>0.5967492180281696</v>
      </c>
      <c r="K136" s="119">
        <f t="shared" si="26"/>
        <v>0.60879335868066864</v>
      </c>
      <c r="L136" s="119">
        <f t="shared" si="26"/>
        <v>0.62055588310880361</v>
      </c>
      <c r="M136" s="119">
        <f t="shared" si="26"/>
        <v>0.63469845398267744</v>
      </c>
      <c r="N136" s="119">
        <f t="shared" si="26"/>
        <v>0.64967943884668122</v>
      </c>
      <c r="O136" s="119">
        <f t="shared" si="26"/>
        <v>0.66427172715538085</v>
      </c>
      <c r="P136" s="119">
        <f t="shared" si="26"/>
        <v>0.66842860107483559</v>
      </c>
      <c r="Q136" s="119">
        <f t="shared" si="26"/>
        <v>0.67793669443320459</v>
      </c>
      <c r="R136" s="119">
        <f t="shared" ref="R136:V136" si="27">IF(R117=0,"",R117/R98)</f>
        <v>0.68738545462789835</v>
      </c>
      <c r="S136" s="119">
        <f t="shared" si="27"/>
        <v>0.7009799990124882</v>
      </c>
      <c r="T136" s="119">
        <f t="shared" si="27"/>
        <v>0.71423313641410824</v>
      </c>
      <c r="U136" s="119">
        <f t="shared" si="27"/>
        <v>0.72747330555203016</v>
      </c>
      <c r="V136" s="119">
        <f t="shared" si="27"/>
        <v>0.74173395071749804</v>
      </c>
      <c r="W136" s="119">
        <f t="shared" ref="W136" si="28">IF(W117=0,"",W117/W98)</f>
        <v>0.75356467603234867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0.51327848413585919</v>
      </c>
      <c r="C137" s="124">
        <f t="shared" si="29"/>
        <v>0.52349340242449882</v>
      </c>
      <c r="D137" s="124">
        <f t="shared" si="29"/>
        <v>0.53226530514143022</v>
      </c>
      <c r="E137" s="124">
        <f t="shared" si="29"/>
        <v>0.54089841508987746</v>
      </c>
      <c r="F137" s="124">
        <f t="shared" si="29"/>
        <v>0.55227608717175336</v>
      </c>
      <c r="G137" s="124">
        <f t="shared" si="29"/>
        <v>0.56333813566022151</v>
      </c>
      <c r="H137" s="124">
        <f t="shared" si="29"/>
        <v>0.5737364155622694</v>
      </c>
      <c r="I137" s="124">
        <f t="shared" si="29"/>
        <v>0.58382728400431994</v>
      </c>
      <c r="J137" s="124">
        <f t="shared" si="29"/>
        <v>0.59355199520825919</v>
      </c>
      <c r="K137" s="124">
        <f t="shared" si="29"/>
        <v>0.60618185669890601</v>
      </c>
      <c r="L137" s="124">
        <f t="shared" si="29"/>
        <v>0.6186109209098053</v>
      </c>
      <c r="M137" s="124">
        <f t="shared" si="29"/>
        <v>0.63355921517656977</v>
      </c>
      <c r="N137" s="124">
        <f t="shared" si="29"/>
        <v>0.64972025881796547</v>
      </c>
      <c r="O137" s="124">
        <f t="shared" si="29"/>
        <v>0.66509194117901904</v>
      </c>
      <c r="P137" s="124">
        <f t="shared" si="29"/>
        <v>0.66978335023135793</v>
      </c>
      <c r="Q137" s="124">
        <f t="shared" si="29"/>
        <v>0.67830407336357901</v>
      </c>
      <c r="R137" s="124">
        <f t="shared" ref="R137:V137" si="30">IF(R118=0,"",R118/R99)</f>
        <v>0.68800221322598987</v>
      </c>
      <c r="S137" s="124">
        <f t="shared" si="30"/>
        <v>0.7013665399911333</v>
      </c>
      <c r="T137" s="124">
        <f t="shared" si="30"/>
        <v>0.71424119058853941</v>
      </c>
      <c r="U137" s="124">
        <f t="shared" si="30"/>
        <v>0.72696730629554851</v>
      </c>
      <c r="V137" s="124">
        <f t="shared" si="30"/>
        <v>0.73926193619526226</v>
      </c>
      <c r="W137" s="124">
        <f t="shared" ref="W137" si="31">IF(W118=0,"",W118/W99)</f>
        <v>0.75114874348534655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0.50723285817990693</v>
      </c>
      <c r="C138" s="111">
        <f t="shared" si="32"/>
        <v>0.51758749343717092</v>
      </c>
      <c r="D138" s="111">
        <f t="shared" si="32"/>
        <v>0.52651341517717187</v>
      </c>
      <c r="E138" s="111">
        <f t="shared" si="32"/>
        <v>0.53525823076889356</v>
      </c>
      <c r="F138" s="111">
        <f t="shared" si="32"/>
        <v>0.54666239514021286</v>
      </c>
      <c r="G138" s="111">
        <f t="shared" si="32"/>
        <v>0.55784120890743127</v>
      </c>
      <c r="H138" s="111">
        <f t="shared" si="32"/>
        <v>0.56839270930417596</v>
      </c>
      <c r="I138" s="111">
        <f t="shared" si="32"/>
        <v>0.578591239227781</v>
      </c>
      <c r="J138" s="111">
        <f t="shared" si="32"/>
        <v>0.58834888793178575</v>
      </c>
      <c r="K138" s="111">
        <f t="shared" si="32"/>
        <v>0.60109370340269219</v>
      </c>
      <c r="L138" s="111">
        <f t="shared" si="32"/>
        <v>0.61365126066375086</v>
      </c>
      <c r="M138" s="111">
        <f t="shared" si="32"/>
        <v>0.62874384090231994</v>
      </c>
      <c r="N138" s="111">
        <f t="shared" si="32"/>
        <v>0.64504021036818471</v>
      </c>
      <c r="O138" s="111">
        <f t="shared" si="32"/>
        <v>0.66055318543950758</v>
      </c>
      <c r="P138" s="111">
        <f t="shared" si="32"/>
        <v>0.66531353631619405</v>
      </c>
      <c r="Q138" s="111">
        <f t="shared" si="32"/>
        <v>0.67393082840232188</v>
      </c>
      <c r="R138" s="111">
        <f t="shared" ref="R138:V138" si="33">IF(R119=0,"",R119/R100)</f>
        <v>0.68372006979949906</v>
      </c>
      <c r="S138" s="111">
        <f t="shared" si="33"/>
        <v>0.69721453983166903</v>
      </c>
      <c r="T138" s="111">
        <f t="shared" si="33"/>
        <v>0.7102061723059826</v>
      </c>
      <c r="U138" s="111">
        <f t="shared" si="33"/>
        <v>0.72304593952552665</v>
      </c>
      <c r="V138" s="111">
        <f t="shared" si="33"/>
        <v>0.73551461294685283</v>
      </c>
      <c r="W138" s="111">
        <f t="shared" ref="W138" si="34">IF(W119=0,"",W119/W100)</f>
        <v>0.74748428540887546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1.9429532402555638</v>
      </c>
      <c r="C140" s="124">
        <f t="shared" si="38"/>
        <v>2.0880287562749804</v>
      </c>
      <c r="D140" s="124">
        <f t="shared" si="38"/>
        <v>2.1903000275170137</v>
      </c>
      <c r="E140" s="124">
        <f t="shared" si="38"/>
        <v>2.3312770447496378</v>
      </c>
      <c r="F140" s="124">
        <f t="shared" si="38"/>
        <v>2.4723953291396192</v>
      </c>
      <c r="G140" s="124">
        <f t="shared" si="38"/>
        <v>2.6632210360968007</v>
      </c>
      <c r="H140" s="124">
        <f t="shared" si="38"/>
        <v>2.8398436225083397</v>
      </c>
      <c r="I140" s="124">
        <f t="shared" si="38"/>
        <v>2.9355542977229536</v>
      </c>
      <c r="J140" s="124">
        <f t="shared" si="38"/>
        <v>2.9952267740316887</v>
      </c>
      <c r="K140" s="124">
        <f t="shared" si="38"/>
        <v>3.0649556696899563</v>
      </c>
      <c r="L140" s="124">
        <f t="shared" si="38"/>
        <v>3.1444786554990625</v>
      </c>
      <c r="M140" s="124">
        <f t="shared" si="38"/>
        <v>3.2275355452928949</v>
      </c>
      <c r="N140" s="124">
        <f t="shared" si="38"/>
        <v>3.3483096042119511</v>
      </c>
      <c r="O140" s="124">
        <f t="shared" si="38"/>
        <v>3.5172492004484357</v>
      </c>
      <c r="P140" s="124">
        <f t="shared" si="38"/>
        <v>3.6698832437229769</v>
      </c>
      <c r="Q140" s="124">
        <f t="shared" si="38"/>
        <v>3.790038989887702</v>
      </c>
      <c r="R140" s="124">
        <f t="shared" ref="R140:V140" si="39">IF(R121=0,"",R121/R102)</f>
        <v>3.9186978595900559</v>
      </c>
      <c r="S140" s="124">
        <f t="shared" si="39"/>
        <v>4.0475013444239263</v>
      </c>
      <c r="T140" s="124">
        <f t="shared" si="39"/>
        <v>4.1914894851865343</v>
      </c>
      <c r="U140" s="124">
        <f t="shared" si="39"/>
        <v>4.348389172748119</v>
      </c>
      <c r="V140" s="124">
        <f t="shared" si="39"/>
        <v>4.477369789474472</v>
      </c>
      <c r="W140" s="124">
        <f t="shared" ref="W140" si="40">IF(W121=0,"",W121/W102)</f>
        <v>4.5658509945742916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1.9429532402555638</v>
      </c>
      <c r="C141" s="111">
        <f t="shared" si="41"/>
        <v>2.0880287562749804</v>
      </c>
      <c r="D141" s="111">
        <f t="shared" si="41"/>
        <v>2.1903000275170137</v>
      </c>
      <c r="E141" s="111">
        <f t="shared" si="41"/>
        <v>2.3312770447496378</v>
      </c>
      <c r="F141" s="111">
        <f t="shared" si="41"/>
        <v>2.4723953291396192</v>
      </c>
      <c r="G141" s="111">
        <f t="shared" si="41"/>
        <v>2.6632210360968007</v>
      </c>
      <c r="H141" s="111">
        <f t="shared" si="41"/>
        <v>2.8398436225083397</v>
      </c>
      <c r="I141" s="111">
        <f t="shared" si="41"/>
        <v>2.9355542977229536</v>
      </c>
      <c r="J141" s="111">
        <f t="shared" si="41"/>
        <v>2.9952267740316887</v>
      </c>
      <c r="K141" s="111">
        <f t="shared" si="41"/>
        <v>3.0649556696899563</v>
      </c>
      <c r="L141" s="111">
        <f t="shared" si="41"/>
        <v>3.1444786554990625</v>
      </c>
      <c r="M141" s="111">
        <f t="shared" si="41"/>
        <v>3.2275355452928949</v>
      </c>
      <c r="N141" s="111">
        <f t="shared" si="41"/>
        <v>3.3483096042119511</v>
      </c>
      <c r="O141" s="111">
        <f t="shared" si="41"/>
        <v>3.5172492004484357</v>
      </c>
      <c r="P141" s="111">
        <f t="shared" si="41"/>
        <v>3.6698832437229769</v>
      </c>
      <c r="Q141" s="111">
        <f t="shared" si="41"/>
        <v>3.790038989887702</v>
      </c>
      <c r="R141" s="111">
        <f t="shared" ref="R141:V141" si="42">IF(R122=0,"",R122/R103)</f>
        <v>3.9186978595900559</v>
      </c>
      <c r="S141" s="111">
        <f t="shared" si="42"/>
        <v>4.0475013444239263</v>
      </c>
      <c r="T141" s="111">
        <f t="shared" si="42"/>
        <v>4.1914894851865343</v>
      </c>
      <c r="U141" s="111">
        <f t="shared" si="42"/>
        <v>4.348389172748119</v>
      </c>
      <c r="V141" s="111">
        <f t="shared" si="42"/>
        <v>4.477369789474472</v>
      </c>
      <c r="W141" s="111">
        <f t="shared" ref="W141" si="43">IF(W122=0,"",W122/W103)</f>
        <v>4.5658509945742916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0.55663264036765558</v>
      </c>
      <c r="C142" s="124">
        <f t="shared" si="44"/>
        <v>0.56330672112691027</v>
      </c>
      <c r="D142" s="124">
        <f t="shared" si="44"/>
        <v>0.56909211627624423</v>
      </c>
      <c r="E142" s="124">
        <f t="shared" si="44"/>
        <v>0.57466162706458879</v>
      </c>
      <c r="F142" s="124">
        <f t="shared" si="44"/>
        <v>0.57990630399799625</v>
      </c>
      <c r="G142" s="124">
        <f t="shared" si="44"/>
        <v>0.58731061529630313</v>
      </c>
      <c r="H142" s="124">
        <f t="shared" si="44"/>
        <v>0.59284814091447291</v>
      </c>
      <c r="I142" s="124">
        <f t="shared" si="44"/>
        <v>0.59820269137094428</v>
      </c>
      <c r="J142" s="124">
        <f t="shared" si="44"/>
        <v>0.6011893145774625</v>
      </c>
      <c r="K142" s="124">
        <f t="shared" si="44"/>
        <v>0.60855126969680906</v>
      </c>
      <c r="L142" s="124">
        <f t="shared" si="44"/>
        <v>0.61586616727021526</v>
      </c>
      <c r="M142" s="124">
        <f t="shared" si="44"/>
        <v>0.62527627060956592</v>
      </c>
      <c r="N142" s="124">
        <f t="shared" si="44"/>
        <v>0.63542199227015694</v>
      </c>
      <c r="O142" s="124">
        <f t="shared" si="44"/>
        <v>0.64485298002829272</v>
      </c>
      <c r="P142" s="124">
        <f t="shared" si="44"/>
        <v>0.6498089304359449</v>
      </c>
      <c r="Q142" s="124">
        <f t="shared" si="44"/>
        <v>0.65889679031878101</v>
      </c>
      <c r="R142" s="124">
        <f t="shared" ref="R142:V142" si="45">IF(R123=0,"",R123/R104)</f>
        <v>0.66960422799379393</v>
      </c>
      <c r="S142" s="124">
        <f t="shared" si="45"/>
        <v>0.68390706542166857</v>
      </c>
      <c r="T142" s="124">
        <f t="shared" si="45"/>
        <v>0.69875201623392202</v>
      </c>
      <c r="U142" s="124">
        <f t="shared" si="45"/>
        <v>0.71415580978980042</v>
      </c>
      <c r="V142" s="124">
        <f t="shared" si="45"/>
        <v>0.72923739790128461</v>
      </c>
      <c r="W142" s="124">
        <f t="shared" ref="W142" si="46">IF(W123=0,"",W123/W104)</f>
        <v>0.74465303619165402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0.53700354527382965</v>
      </c>
      <c r="C143" s="111">
        <f t="shared" si="47"/>
        <v>0.54255956340835987</v>
      </c>
      <c r="D143" s="111">
        <f t="shared" si="47"/>
        <v>0.54840326820960505</v>
      </c>
      <c r="E143" s="111">
        <f t="shared" si="47"/>
        <v>0.55467075973914981</v>
      </c>
      <c r="F143" s="111">
        <f t="shared" si="47"/>
        <v>0.5620710258148307</v>
      </c>
      <c r="G143" s="111">
        <f t="shared" si="47"/>
        <v>0.56912096614577701</v>
      </c>
      <c r="H143" s="111">
        <f t="shared" si="47"/>
        <v>0.57712653301600814</v>
      </c>
      <c r="I143" s="111">
        <f t="shared" si="47"/>
        <v>0.58561646755497931</v>
      </c>
      <c r="J143" s="111">
        <f t="shared" si="47"/>
        <v>0.59599179953654968</v>
      </c>
      <c r="K143" s="111">
        <f t="shared" si="47"/>
        <v>0.6057808272287758</v>
      </c>
      <c r="L143" s="111">
        <f t="shared" si="47"/>
        <v>0.61473078765922473</v>
      </c>
      <c r="M143" s="111">
        <f t="shared" si="47"/>
        <v>0.62425155052086034</v>
      </c>
      <c r="N143" s="111">
        <f t="shared" si="47"/>
        <v>0.6344489119786868</v>
      </c>
      <c r="O143" s="111">
        <f t="shared" si="47"/>
        <v>0.64363398007600914</v>
      </c>
      <c r="P143" s="111">
        <f t="shared" si="47"/>
        <v>0.64823526165741285</v>
      </c>
      <c r="Q143" s="111">
        <f t="shared" si="47"/>
        <v>0.65630457493225747</v>
      </c>
      <c r="R143" s="111">
        <f t="shared" ref="R143:V143" si="48">IF(R124=0,"",R124/R105)</f>
        <v>0.66799541093053649</v>
      </c>
      <c r="S143" s="111">
        <f t="shared" si="48"/>
        <v>0.68256285864106248</v>
      </c>
      <c r="T143" s="111">
        <f t="shared" si="48"/>
        <v>0.69767103895715099</v>
      </c>
      <c r="U143" s="111">
        <f t="shared" si="48"/>
        <v>0.7133607063557712</v>
      </c>
      <c r="V143" s="111">
        <f t="shared" si="48"/>
        <v>0.72814608990831953</v>
      </c>
      <c r="W143" s="111">
        <f t="shared" ref="W143" si="49">IF(W124=0,"",W124/W105)</f>
        <v>0.74375397606044913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0.72797529381411108</v>
      </c>
      <c r="C144" s="111">
        <f t="shared" si="50"/>
        <v>0.76037730346881394</v>
      </c>
      <c r="D144" s="111">
        <f t="shared" si="50"/>
        <v>0.76134552008742873</v>
      </c>
      <c r="E144" s="111">
        <f t="shared" si="50"/>
        <v>0.76572159754532299</v>
      </c>
      <c r="F144" s="111">
        <f t="shared" si="50"/>
        <v>0.77944212158901194</v>
      </c>
      <c r="G144" s="111">
        <f t="shared" si="50"/>
        <v>0.7771534999593156</v>
      </c>
      <c r="H144" s="111">
        <f t="shared" si="50"/>
        <v>0.77966042351495179</v>
      </c>
      <c r="I144" s="111">
        <f t="shared" si="50"/>
        <v>0.77742707410423506</v>
      </c>
      <c r="J144" s="111">
        <f t="shared" si="50"/>
        <v>0.80336964753576046</v>
      </c>
      <c r="K144" s="111">
        <f t="shared" si="50"/>
        <v>0.80721845971098294</v>
      </c>
      <c r="L144" s="111">
        <f t="shared" si="50"/>
        <v>0.80965487957959248</v>
      </c>
      <c r="M144" s="111">
        <f t="shared" si="50"/>
        <v>0.81619367980368007</v>
      </c>
      <c r="N144" s="111">
        <f t="shared" si="50"/>
        <v>0.81538388745149626</v>
      </c>
      <c r="O144" s="111">
        <f t="shared" si="50"/>
        <v>0.84452796367403127</v>
      </c>
      <c r="P144" s="111">
        <f t="shared" si="50"/>
        <v>0.85514627951990041</v>
      </c>
      <c r="Q144" s="111">
        <f t="shared" si="50"/>
        <v>0.85310108989767841</v>
      </c>
      <c r="R144" s="111">
        <f t="shared" ref="R144:V144" si="51">IF(R125=0,"",R125/R106)</f>
        <v>0.83754502296864042</v>
      </c>
      <c r="S144" s="111">
        <f t="shared" si="51"/>
        <v>0.83798303465205159</v>
      </c>
      <c r="T144" s="111">
        <f t="shared" si="51"/>
        <v>0.85239982518392798</v>
      </c>
      <c r="U144" s="111">
        <f t="shared" si="51"/>
        <v>0.85662167414576429</v>
      </c>
      <c r="V144" s="111">
        <f t="shared" si="51"/>
        <v>0.87553841902069518</v>
      </c>
      <c r="W144" s="111">
        <f t="shared" ref="W144" si="52">IF(W125=0,"",W125/W106)</f>
        <v>0.87898959294301515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0.53700354527382965</v>
      </c>
      <c r="C145" s="112">
        <f t="shared" si="53"/>
        <v>0.57325297963556854</v>
      </c>
      <c r="D145" s="112">
        <f t="shared" si="53"/>
        <v>0.58005451247918316</v>
      </c>
      <c r="E145" s="112">
        <f t="shared" si="53"/>
        <v>0.59003625166549978</v>
      </c>
      <c r="F145" s="112">
        <f t="shared" si="53"/>
        <v>0.59402033736056037</v>
      </c>
      <c r="G145" s="112">
        <f t="shared" si="53"/>
        <v>0.59579456915594953</v>
      </c>
      <c r="H145" s="112">
        <f t="shared" si="53"/>
        <v>0.60275437186867065</v>
      </c>
      <c r="I145" s="112">
        <f t="shared" si="53"/>
        <v>0.61241431136527658</v>
      </c>
      <c r="J145" s="112">
        <f t="shared" si="53"/>
        <v>0.62287089994690736</v>
      </c>
      <c r="K145" s="112">
        <f t="shared" si="53"/>
        <v>0.6347269752289606</v>
      </c>
      <c r="L145" s="112">
        <f t="shared" si="53"/>
        <v>0.63957479037250387</v>
      </c>
      <c r="M145" s="112">
        <f t="shared" si="53"/>
        <v>0.64305530813128742</v>
      </c>
      <c r="N145" s="112">
        <f t="shared" si="53"/>
        <v>0.64688474127406925</v>
      </c>
      <c r="O145" s="112">
        <f t="shared" si="53"/>
        <v>0.65619048826506043</v>
      </c>
      <c r="P145" s="112">
        <f t="shared" si="53"/>
        <v>0.66288850037747737</v>
      </c>
      <c r="Q145" s="112">
        <f t="shared" si="53"/>
        <v>0.6758091447907526</v>
      </c>
      <c r="R145" s="112">
        <f t="shared" ref="R145:V145" si="54">IF(R126=0,"",R126/R107)</f>
        <v>0.69018806048060666</v>
      </c>
      <c r="S145" s="112">
        <f t="shared" si="54"/>
        <v>0.70135511410806028</v>
      </c>
      <c r="T145" s="112">
        <f t="shared" si="54"/>
        <v>0.71208205355332765</v>
      </c>
      <c r="U145" s="112">
        <f t="shared" si="54"/>
        <v>0.72224240863130706</v>
      </c>
      <c r="V145" s="112">
        <f t="shared" si="54"/>
        <v>0.72770819361647587</v>
      </c>
      <c r="W145" s="112">
        <f t="shared" ref="W145" si="55">IF(W126=0,"",W126/W107)</f>
        <v>0.74740767319455725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0.64520688177251617</v>
      </c>
      <c r="C147" s="112">
        <f t="shared" si="59"/>
        <v>0.65093107308075371</v>
      </c>
      <c r="D147" s="112">
        <f t="shared" si="59"/>
        <v>0.65452277651334745</v>
      </c>
      <c r="E147" s="112">
        <f t="shared" si="59"/>
        <v>0.65751925572193937</v>
      </c>
      <c r="F147" s="112">
        <f t="shared" si="59"/>
        <v>0.66171135658547731</v>
      </c>
      <c r="G147" s="112">
        <f t="shared" si="59"/>
        <v>0.66601585646104811</v>
      </c>
      <c r="H147" s="112">
        <f t="shared" si="59"/>
        <v>0.66970734625451633</v>
      </c>
      <c r="I147" s="112">
        <f t="shared" si="59"/>
        <v>0.67158796289584821</v>
      </c>
      <c r="J147" s="112">
        <f t="shared" si="59"/>
        <v>0.67317622929651033</v>
      </c>
      <c r="K147" s="112">
        <f t="shared" si="59"/>
        <v>0.67376260775594232</v>
      </c>
      <c r="L147" s="112">
        <f t="shared" si="59"/>
        <v>0.67443032874053288</v>
      </c>
      <c r="M147" s="112">
        <f t="shared" si="59"/>
        <v>0.6751358200003702</v>
      </c>
      <c r="N147" s="112">
        <f t="shared" si="59"/>
        <v>0.67929888475316225</v>
      </c>
      <c r="O147" s="112">
        <f t="shared" si="59"/>
        <v>0.68987802910917695</v>
      </c>
      <c r="P147" s="112">
        <f t="shared" si="59"/>
        <v>0.70219887700343242</v>
      </c>
      <c r="Q147" s="112">
        <f t="shared" si="59"/>
        <v>0.71102944654387157</v>
      </c>
      <c r="R147" s="112">
        <f t="shared" ref="R147:V147" si="60">IF(R128=0,"",R128/R109)</f>
        <v>0.72163002864796888</v>
      </c>
      <c r="S147" s="112">
        <f t="shared" si="60"/>
        <v>0.72198415461853616</v>
      </c>
      <c r="T147" s="112">
        <f t="shared" si="60"/>
        <v>0.72220959121215156</v>
      </c>
      <c r="U147" s="112">
        <f t="shared" si="60"/>
        <v>0.72439212870510006</v>
      </c>
      <c r="V147" s="112">
        <f t="shared" si="60"/>
        <v>0.74281542907651876</v>
      </c>
      <c r="W147" s="112">
        <f t="shared" ref="W147" si="61">IF(W128=0,"",W128/W109)</f>
        <v>0.75283116023232965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0.80754175166291597</v>
      </c>
      <c r="C148" s="113">
        <f t="shared" si="62"/>
        <v>0.82324942054793759</v>
      </c>
      <c r="D148" s="113">
        <f t="shared" si="62"/>
        <v>0.82103443011925736</v>
      </c>
      <c r="E148" s="113">
        <f t="shared" si="62"/>
        <v>0.81982658544763509</v>
      </c>
      <c r="F148" s="113">
        <f t="shared" si="62"/>
        <v>0.8292770576066818</v>
      </c>
      <c r="G148" s="113">
        <f t="shared" si="62"/>
        <v>0.82696757721657788</v>
      </c>
      <c r="H148" s="113">
        <f t="shared" si="62"/>
        <v>0.82578581118379479</v>
      </c>
      <c r="I148" s="113">
        <f t="shared" si="62"/>
        <v>0.81837112592139982</v>
      </c>
      <c r="J148" s="113">
        <f t="shared" si="62"/>
        <v>0.83646988391959198</v>
      </c>
      <c r="K148" s="113">
        <f t="shared" si="62"/>
        <v>0.83308229466988826</v>
      </c>
      <c r="L148" s="113">
        <f t="shared" si="62"/>
        <v>0.83258057933280893</v>
      </c>
      <c r="M148" s="113">
        <f t="shared" si="62"/>
        <v>0.8379533998622033</v>
      </c>
      <c r="N148" s="113">
        <f t="shared" si="62"/>
        <v>0.83834091223551388</v>
      </c>
      <c r="O148" s="113">
        <f t="shared" si="62"/>
        <v>0.867250829786823</v>
      </c>
      <c r="P148" s="113">
        <f t="shared" si="62"/>
        <v>0.87793269892042813</v>
      </c>
      <c r="Q148" s="113">
        <f t="shared" si="62"/>
        <v>0.87563702819151112</v>
      </c>
      <c r="R148" s="113">
        <f t="shared" ref="R148:V148" si="63">IF(R129=0,"",R129/R110)</f>
        <v>0.85783466545975573</v>
      </c>
      <c r="S148" s="113">
        <f t="shared" si="63"/>
        <v>0.85176721955327039</v>
      </c>
      <c r="T148" s="113">
        <f t="shared" si="63"/>
        <v>0.85909572205034024</v>
      </c>
      <c r="U148" s="113">
        <f t="shared" si="63"/>
        <v>0.8578567809086407</v>
      </c>
      <c r="V148" s="113">
        <f t="shared" si="63"/>
        <v>0.88059550253054852</v>
      </c>
      <c r="W148" s="113">
        <f t="shared" ref="W148" si="64">IF(W129=0,"",W129/W110)</f>
        <v>0.87949929517042313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0.64520688177251617</v>
      </c>
      <c r="C149" s="111">
        <f t="shared" si="65"/>
        <v>0.66349234503805288</v>
      </c>
      <c r="D149" s="111">
        <f t="shared" si="65"/>
        <v>0.66514856878182294</v>
      </c>
      <c r="E149" s="111">
        <f t="shared" si="65"/>
        <v>0.66711921768223736</v>
      </c>
      <c r="F149" s="111">
        <f t="shared" si="65"/>
        <v>0.66786415966636892</v>
      </c>
      <c r="G149" s="111">
        <f t="shared" si="65"/>
        <v>0.66887335031140871</v>
      </c>
      <c r="H149" s="111">
        <f t="shared" si="65"/>
        <v>0.67026016485258788</v>
      </c>
      <c r="I149" s="111">
        <f t="shared" si="65"/>
        <v>0.67099434303991956</v>
      </c>
      <c r="J149" s="111">
        <f t="shared" si="65"/>
        <v>0.67388128305421491</v>
      </c>
      <c r="K149" s="111">
        <f t="shared" si="65"/>
        <v>0.67421484418482314</v>
      </c>
      <c r="L149" s="111">
        <f t="shared" si="65"/>
        <v>0.67458857031515285</v>
      </c>
      <c r="M149" s="111">
        <f t="shared" si="65"/>
        <v>0.67731369895637905</v>
      </c>
      <c r="N149" s="111">
        <f t="shared" si="65"/>
        <v>0.6825707811193451</v>
      </c>
      <c r="O149" s="111">
        <f t="shared" si="65"/>
        <v>0.69646654823221532</v>
      </c>
      <c r="P149" s="111">
        <f t="shared" si="65"/>
        <v>0.70563101950782836</v>
      </c>
      <c r="Q149" s="111">
        <f t="shared" si="65"/>
        <v>0.716715756445786</v>
      </c>
      <c r="R149" s="111">
        <f t="shared" ref="R149:V149" si="66">IF(R130=0,"",R130/R111)</f>
        <v>0.72268714527269473</v>
      </c>
      <c r="S149" s="111">
        <f t="shared" si="66"/>
        <v>0.72293750960043002</v>
      </c>
      <c r="T149" s="111">
        <f t="shared" si="66"/>
        <v>0.72309319702865915</v>
      </c>
      <c r="U149" s="111">
        <f t="shared" si="66"/>
        <v>0.72422243318086432</v>
      </c>
      <c r="V149" s="111">
        <f t="shared" si="66"/>
        <v>0.73713789312706479</v>
      </c>
      <c r="W149" s="111">
        <f t="shared" ref="W149" si="67">IF(W130=0,"",W130/W111)</f>
        <v>0.74808301394170085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0.65878170373784961</v>
      </c>
      <c r="C151" s="124">
        <f t="shared" si="71"/>
        <v>0.66105662491972872</v>
      </c>
      <c r="D151" s="124">
        <f t="shared" si="71"/>
        <v>0.66291693159188914</v>
      </c>
      <c r="E151" s="124">
        <f t="shared" si="71"/>
        <v>0.66498509753861024</v>
      </c>
      <c r="F151" s="124">
        <f t="shared" si="71"/>
        <v>0.66450301681943003</v>
      </c>
      <c r="G151" s="124">
        <f t="shared" si="71"/>
        <v>0.66794440419442747</v>
      </c>
      <c r="H151" s="124">
        <f t="shared" si="71"/>
        <v>0.66774308691867501</v>
      </c>
      <c r="I151" s="124">
        <f t="shared" si="71"/>
        <v>0.66807176934961476</v>
      </c>
      <c r="J151" s="124">
        <f t="shared" si="71"/>
        <v>0.67295906166023745</v>
      </c>
      <c r="K151" s="124">
        <f t="shared" si="71"/>
        <v>0.67201959322054239</v>
      </c>
      <c r="L151" s="124">
        <f t="shared" si="71"/>
        <v>0.67110495304156714</v>
      </c>
      <c r="M151" s="124">
        <f t="shared" si="71"/>
        <v>0.67476409843568452</v>
      </c>
      <c r="N151" s="124">
        <f t="shared" si="71"/>
        <v>0.67439115150910389</v>
      </c>
      <c r="O151" s="124">
        <f t="shared" si="71"/>
        <v>0.67606277822755056</v>
      </c>
      <c r="P151" s="124">
        <f t="shared" si="71"/>
        <v>0.67744249384178268</v>
      </c>
      <c r="Q151" s="124">
        <f t="shared" si="71"/>
        <v>0.6829058226778626</v>
      </c>
      <c r="R151" s="124">
        <f t="shared" ref="R151:V151" si="72">IF(R132=0,"",R132/R113)</f>
        <v>0.68374307615290908</v>
      </c>
      <c r="S151" s="124">
        <f t="shared" si="72"/>
        <v>0.69429062660600172</v>
      </c>
      <c r="T151" s="124">
        <f t="shared" si="72"/>
        <v>0.70664732422837329</v>
      </c>
      <c r="U151" s="124">
        <f t="shared" si="72"/>
        <v>0.71948906379886057</v>
      </c>
      <c r="V151" s="124">
        <f t="shared" si="72"/>
        <v>0.72431057571963697</v>
      </c>
      <c r="W151" s="124">
        <f t="shared" ref="W151" si="73">IF(W132=0,"",W132/W113)</f>
        <v>0.73112134947386331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0.60464049605027415</v>
      </c>
      <c r="C152" s="111">
        <f t="shared" si="74"/>
        <v>0.60582239832829354</v>
      </c>
      <c r="D152" s="111">
        <f t="shared" si="74"/>
        <v>0.60700397707950848</v>
      </c>
      <c r="E152" s="111">
        <f t="shared" si="74"/>
        <v>0.60820077413903495</v>
      </c>
      <c r="F152" s="111">
        <f t="shared" si="74"/>
        <v>0.60945731648180912</v>
      </c>
      <c r="G152" s="111">
        <f t="shared" si="74"/>
        <v>0.61066935233250197</v>
      </c>
      <c r="H152" s="111">
        <f t="shared" si="74"/>
        <v>0.61188765096627329</v>
      </c>
      <c r="I152" s="111">
        <f t="shared" si="74"/>
        <v>0.6124798781262013</v>
      </c>
      <c r="J152" s="111">
        <f t="shared" si="74"/>
        <v>0.61274642274836011</v>
      </c>
      <c r="K152" s="111">
        <f t="shared" si="74"/>
        <v>0.61314118053478872</v>
      </c>
      <c r="L152" s="111">
        <f t="shared" si="74"/>
        <v>0.61354010272687776</v>
      </c>
      <c r="M152" s="111">
        <f t="shared" si="74"/>
        <v>0.61391196508657297</v>
      </c>
      <c r="N152" s="111">
        <f t="shared" si="74"/>
        <v>0.61423620237072352</v>
      </c>
      <c r="O152" s="111">
        <f t="shared" si="74"/>
        <v>0.61447544277458344</v>
      </c>
      <c r="P152" s="111">
        <f t="shared" si="74"/>
        <v>0.61458703325965647</v>
      </c>
      <c r="Q152" s="111">
        <f t="shared" si="74"/>
        <v>0.61467391372556279</v>
      </c>
      <c r="R152" s="111">
        <f t="shared" ref="R152:V152" si="75">IF(R133=0,"",R133/R114)</f>
        <v>0.61490486353964358</v>
      </c>
      <c r="S152" s="111">
        <f t="shared" si="75"/>
        <v>0.61539696011186507</v>
      </c>
      <c r="T152" s="111">
        <f t="shared" si="75"/>
        <v>0.61620287016022268</v>
      </c>
      <c r="U152" s="111">
        <f t="shared" si="75"/>
        <v>0.61739886910336672</v>
      </c>
      <c r="V152" s="111">
        <f t="shared" si="75"/>
        <v>0.61906773671083437</v>
      </c>
      <c r="W152" s="111">
        <f t="shared" ref="W152" si="76">IF(W133=0,"",W133/W114)</f>
        <v>0.62093217501326903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0.75383693184338896</v>
      </c>
      <c r="C153" s="45">
        <f t="shared" si="77"/>
        <v>0.75703225903108651</v>
      </c>
      <c r="D153" s="45">
        <f t="shared" si="77"/>
        <v>0.75957107351809172</v>
      </c>
      <c r="E153" s="45">
        <f t="shared" si="77"/>
        <v>0.76200902687371164</v>
      </c>
      <c r="F153" s="45">
        <f t="shared" si="77"/>
        <v>0.76501069573476532</v>
      </c>
      <c r="G153" s="45">
        <f t="shared" si="77"/>
        <v>0.76808481001851214</v>
      </c>
      <c r="H153" s="45">
        <f t="shared" si="77"/>
        <v>0.77120274635731878</v>
      </c>
      <c r="I153" s="45">
        <f t="shared" si="77"/>
        <v>0.7729622286029445</v>
      </c>
      <c r="J153" s="45">
        <f t="shared" si="77"/>
        <v>0.77394184393558152</v>
      </c>
      <c r="K153" s="45">
        <f t="shared" si="77"/>
        <v>0.77580936084650864</v>
      </c>
      <c r="L153" s="45">
        <f t="shared" si="77"/>
        <v>0.77731732058437497</v>
      </c>
      <c r="M153" s="45">
        <f t="shared" si="77"/>
        <v>0.77935548389067355</v>
      </c>
      <c r="N153" s="45">
        <f t="shared" si="77"/>
        <v>0.78163674479797673</v>
      </c>
      <c r="O153" s="45">
        <f t="shared" si="77"/>
        <v>0.78425809436252614</v>
      </c>
      <c r="P153" s="45">
        <f t="shared" si="77"/>
        <v>0.7869697938678859</v>
      </c>
      <c r="Q153" s="45">
        <f t="shared" si="77"/>
        <v>0.79164821559120913</v>
      </c>
      <c r="R153" s="45">
        <f t="shared" ref="R153:V153" si="78">IF(R134=0,"",R134/R115)</f>
        <v>0.79704579944862297</v>
      </c>
      <c r="S153" s="45">
        <f t="shared" si="78"/>
        <v>0.80620650919201686</v>
      </c>
      <c r="T153" s="45">
        <f t="shared" si="78"/>
        <v>0.81637506028597351</v>
      </c>
      <c r="U153" s="45">
        <f t="shared" si="78"/>
        <v>0.82760259323548913</v>
      </c>
      <c r="V153" s="45">
        <f t="shared" si="78"/>
        <v>0.83726746683415409</v>
      </c>
      <c r="W153" s="45">
        <f t="shared" ref="W153" si="79">IF(W134=0,"",W134/W115)</f>
        <v>0.84697948646048227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7733.609646840001</v>
      </c>
      <c r="C155" s="117">
        <f t="shared" si="80"/>
        <v>8507.2636756800021</v>
      </c>
      <c r="D155" s="117">
        <f t="shared" si="80"/>
        <v>8118.4684600799992</v>
      </c>
      <c r="E155" s="117">
        <f t="shared" si="80"/>
        <v>8452.6058271599995</v>
      </c>
      <c r="F155" s="117">
        <f t="shared" si="80"/>
        <v>8345.0231488799982</v>
      </c>
      <c r="G155" s="117">
        <f t="shared" si="80"/>
        <v>8206.2291682800005</v>
      </c>
      <c r="H155" s="117">
        <f t="shared" si="80"/>
        <v>8190.9347374800018</v>
      </c>
      <c r="I155" s="117">
        <f t="shared" si="80"/>
        <v>7667.6351716799991</v>
      </c>
      <c r="J155" s="117">
        <f t="shared" si="80"/>
        <v>8175.5314502400024</v>
      </c>
      <c r="K155" s="117">
        <f t="shared" si="80"/>
        <v>8205.2912660399979</v>
      </c>
      <c r="L155" s="117">
        <f t="shared" si="80"/>
        <v>9361.4890406400064</v>
      </c>
      <c r="M155" s="117">
        <f t="shared" si="80"/>
        <v>7312.8118496400002</v>
      </c>
      <c r="N155" s="117">
        <f t="shared" si="80"/>
        <v>8149.4404398000006</v>
      </c>
      <c r="O155" s="117">
        <f t="shared" si="80"/>
        <v>8781.1083082799978</v>
      </c>
      <c r="P155" s="117">
        <f t="shared" si="80"/>
        <v>6760.3852087199994</v>
      </c>
      <c r="Q155" s="117">
        <f t="shared" si="80"/>
        <v>7439.5724475600045</v>
      </c>
      <c r="R155" s="117">
        <f t="shared" ref="R155:V155" si="81">R156+R159+R161+R170</f>
        <v>7875.802614239994</v>
      </c>
      <c r="S155" s="117">
        <f t="shared" si="81"/>
        <v>7703.1142927199999</v>
      </c>
      <c r="T155" s="117">
        <f t="shared" si="81"/>
        <v>7691.4030362400053</v>
      </c>
      <c r="U155" s="117">
        <f t="shared" si="81"/>
        <v>7626.7534186799967</v>
      </c>
      <c r="V155" s="117">
        <f t="shared" si="81"/>
        <v>7213.3883553599953</v>
      </c>
      <c r="W155" s="117">
        <f t="shared" ref="W155" si="82">W156+W159+W161+W170</f>
        <v>8454.213226799995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7015.7925477079389</v>
      </c>
      <c r="C156" s="122">
        <f t="shared" si="83"/>
        <v>7770.1461405480231</v>
      </c>
      <c r="D156" s="122">
        <f t="shared" si="83"/>
        <v>7377.2115297920473</v>
      </c>
      <c r="E156" s="122">
        <f t="shared" si="83"/>
        <v>7711.6420607512546</v>
      </c>
      <c r="F156" s="122">
        <f t="shared" si="83"/>
        <v>7461.2092996573756</v>
      </c>
      <c r="G156" s="122">
        <f t="shared" si="83"/>
        <v>7295.6909711686703</v>
      </c>
      <c r="H156" s="122">
        <f t="shared" si="83"/>
        <v>7207.5947296810336</v>
      </c>
      <c r="I156" s="122">
        <f t="shared" si="83"/>
        <v>6690.63122630627</v>
      </c>
      <c r="J156" s="122">
        <f t="shared" si="83"/>
        <v>7084.2348987093392</v>
      </c>
      <c r="K156" s="122">
        <f t="shared" si="83"/>
        <v>7018.1440250688474</v>
      </c>
      <c r="L156" s="122">
        <f t="shared" si="83"/>
        <v>8174.8835494633258</v>
      </c>
      <c r="M156" s="122">
        <f t="shared" si="83"/>
        <v>6208.9402379922958</v>
      </c>
      <c r="N156" s="122">
        <f t="shared" si="83"/>
        <v>6948.6683927247304</v>
      </c>
      <c r="O156" s="122">
        <f t="shared" si="83"/>
        <v>7603.6917567787041</v>
      </c>
      <c r="P156" s="122">
        <f t="shared" si="83"/>
        <v>5595.3596941978867</v>
      </c>
      <c r="Q156" s="122">
        <f t="shared" si="83"/>
        <v>6300.6358063095458</v>
      </c>
      <c r="R156" s="122">
        <f t="shared" ref="R156:V156" si="84">SUM(R157:R158)</f>
        <v>6669.7573775115625</v>
      </c>
      <c r="S156" s="122">
        <f t="shared" si="84"/>
        <v>6536.556473102476</v>
      </c>
      <c r="T156" s="122">
        <f t="shared" si="84"/>
        <v>6531.5139423890614</v>
      </c>
      <c r="U156" s="122">
        <f t="shared" si="84"/>
        <v>6459.420660679717</v>
      </c>
      <c r="V156" s="122">
        <f t="shared" si="84"/>
        <v>6185.0158839147352</v>
      </c>
      <c r="W156" s="122">
        <f t="shared" ref="W156" si="85">SUM(W157:W158)</f>
        <v>7328.1520493056496</v>
      </c>
      <c r="DA156" s="130" t="s">
        <v>2132</v>
      </c>
    </row>
    <row r="157" spans="1:105" ht="12" customHeight="1" x14ac:dyDescent="0.25">
      <c r="A157" s="97" t="s">
        <v>217</v>
      </c>
      <c r="B157" s="98">
        <v>7015.7925477079389</v>
      </c>
      <c r="C157" s="98">
        <v>7770.1461405480231</v>
      </c>
      <c r="D157" s="98">
        <v>7377.2115297920473</v>
      </c>
      <c r="E157" s="98">
        <v>7711.6420607512546</v>
      </c>
      <c r="F157" s="98">
        <v>7461.2092996573756</v>
      </c>
      <c r="G157" s="98">
        <v>7295.6909711686703</v>
      </c>
      <c r="H157" s="98">
        <v>7207.5947296810336</v>
      </c>
      <c r="I157" s="98">
        <v>6690.63122630627</v>
      </c>
      <c r="J157" s="98">
        <v>7084.2348987093392</v>
      </c>
      <c r="K157" s="98">
        <v>7018.1440250688474</v>
      </c>
      <c r="L157" s="98">
        <v>8174.8835494633258</v>
      </c>
      <c r="M157" s="98">
        <v>6208.9402379922958</v>
      </c>
      <c r="N157" s="98">
        <v>6948.6683927247304</v>
      </c>
      <c r="O157" s="98">
        <v>7603.6917567787041</v>
      </c>
      <c r="P157" s="98">
        <v>5595.3596941978867</v>
      </c>
      <c r="Q157" s="98">
        <v>6300.6358063095458</v>
      </c>
      <c r="R157" s="98">
        <v>6669.7573775115625</v>
      </c>
      <c r="S157" s="98">
        <v>6536.556473102476</v>
      </c>
      <c r="T157" s="98">
        <v>6531.5139423890614</v>
      </c>
      <c r="U157" s="98">
        <v>6459.420660679717</v>
      </c>
      <c r="V157" s="98">
        <v>6185.0158839147352</v>
      </c>
      <c r="W157" s="98">
        <v>7328.1520493056496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639.42255233277228</v>
      </c>
      <c r="C161" s="122">
        <v>653.49808925353182</v>
      </c>
      <c r="D161" s="122">
        <v>657.53223476034464</v>
      </c>
      <c r="E161" s="122">
        <v>651.10170792849476</v>
      </c>
      <c r="F161" s="122">
        <v>782.44984939191943</v>
      </c>
      <c r="G161" s="122">
        <v>804.71752908032045</v>
      </c>
      <c r="H161" s="122">
        <v>872.9810259525176</v>
      </c>
      <c r="I161" s="122">
        <v>865.26850819106346</v>
      </c>
      <c r="J161" s="122">
        <v>1004.5283666035826</v>
      </c>
      <c r="K161" s="122">
        <v>1089.0836962251585</v>
      </c>
      <c r="L161" s="122">
        <v>1085.2320931457884</v>
      </c>
      <c r="M161" s="122">
        <v>1011.3689011805433</v>
      </c>
      <c r="N161" s="122">
        <v>1099.6409362028567</v>
      </c>
      <c r="O161" s="122">
        <v>1077.3442338163975</v>
      </c>
      <c r="P161" s="122">
        <v>1065.1937016970498</v>
      </c>
      <c r="Q161" s="122">
        <v>1037.2299463417251</v>
      </c>
      <c r="R161" s="122">
        <v>1099.5113367284323</v>
      </c>
      <c r="S161" s="122">
        <v>1068.2083486175247</v>
      </c>
      <c r="T161" s="122">
        <v>1069.809884850943</v>
      </c>
      <c r="U161" s="122">
        <v>1085.4632230002803</v>
      </c>
      <c r="V161" s="122">
        <v>939.70193344525944</v>
      </c>
      <c r="W161" s="122">
        <v>1037.3906394943449</v>
      </c>
      <c r="DA161" s="130" t="s">
        <v>2137</v>
      </c>
    </row>
    <row r="162" spans="1:105" ht="12" customHeight="1" x14ac:dyDescent="0.25">
      <c r="A162" s="97" t="s">
        <v>134</v>
      </c>
      <c r="B162" s="98">
        <v>639.41408612098155</v>
      </c>
      <c r="C162" s="98">
        <v>653.4766623420021</v>
      </c>
      <c r="D162" s="98">
        <v>657.50552179308841</v>
      </c>
      <c r="E162" s="98">
        <v>651.06076652316415</v>
      </c>
      <c r="F162" s="98">
        <v>782.39779292181106</v>
      </c>
      <c r="G162" s="98">
        <v>804.66337793479534</v>
      </c>
      <c r="H162" s="98">
        <v>872.9082041698274</v>
      </c>
      <c r="I162" s="98">
        <v>865.16329825444279</v>
      </c>
      <c r="J162" s="98">
        <v>1004.3643575018401</v>
      </c>
      <c r="K162" s="98">
        <v>1088.7358633678891</v>
      </c>
      <c r="L162" s="98">
        <v>1084.7958093438344</v>
      </c>
      <c r="M162" s="98">
        <v>1010.9354077830479</v>
      </c>
      <c r="N162" s="98">
        <v>1099.1252451318137</v>
      </c>
      <c r="O162" s="98">
        <v>1076.8508159160663</v>
      </c>
      <c r="P162" s="98">
        <v>1064.6984121415112</v>
      </c>
      <c r="Q162" s="98">
        <v>1036.6523173317164</v>
      </c>
      <c r="R162" s="98">
        <v>1098.6991497038828</v>
      </c>
      <c r="S162" s="98">
        <v>1067.333622241664</v>
      </c>
      <c r="T162" s="98">
        <v>1068.9541390674506</v>
      </c>
      <c r="U162" s="98">
        <v>1084.5655116703601</v>
      </c>
      <c r="V162" s="98">
        <v>939.05126858457595</v>
      </c>
      <c r="W162" s="98">
        <v>1036.5519300297531</v>
      </c>
      <c r="DA162" s="63" t="s">
        <v>2138</v>
      </c>
    </row>
    <row r="163" spans="1:105" ht="12" customHeight="1" x14ac:dyDescent="0.25">
      <c r="A163" s="97" t="s">
        <v>133</v>
      </c>
      <c r="B163" s="98">
        <v>8.4662117907307807E-3</v>
      </c>
      <c r="C163" s="98">
        <v>2.1426911529710834E-2</v>
      </c>
      <c r="D163" s="98">
        <v>2.6712967256229805E-2</v>
      </c>
      <c r="E163" s="98">
        <v>4.0941405330607729E-2</v>
      </c>
      <c r="F163" s="98">
        <v>5.2056470108347068E-2</v>
      </c>
      <c r="G163" s="98">
        <v>5.4151145525134954E-2</v>
      </c>
      <c r="H163" s="98">
        <v>7.2821782690205505E-2</v>
      </c>
      <c r="I163" s="98">
        <v>0.10520993662069167</v>
      </c>
      <c r="J163" s="98">
        <v>0.16400910174254721</v>
      </c>
      <c r="K163" s="98">
        <v>0.34783285726936669</v>
      </c>
      <c r="L163" s="98">
        <v>0.43628380195394656</v>
      </c>
      <c r="M163" s="98">
        <v>0.4334933974952912</v>
      </c>
      <c r="N163" s="98">
        <v>0.51569107104301382</v>
      </c>
      <c r="O163" s="98">
        <v>0.49341790033131477</v>
      </c>
      <c r="P163" s="98">
        <v>0.49528955553866871</v>
      </c>
      <c r="Q163" s="98">
        <v>0.57762901000862377</v>
      </c>
      <c r="R163" s="98">
        <v>0.81218702454960345</v>
      </c>
      <c r="S163" s="98">
        <v>0.87472637586065805</v>
      </c>
      <c r="T163" s="98">
        <v>0.85574578349240327</v>
      </c>
      <c r="U163" s="98">
        <v>0.8977113299201841</v>
      </c>
      <c r="V163" s="98">
        <v>0.65066486068353158</v>
      </c>
      <c r="W163" s="98">
        <v>0.83870946459185702</v>
      </c>
      <c r="DA163" s="63" t="s">
        <v>2139</v>
      </c>
    </row>
    <row r="164" spans="1:105" ht="12" customHeight="1" x14ac:dyDescent="0.25">
      <c r="A164" s="100" t="s">
        <v>217</v>
      </c>
      <c r="B164" s="101">
        <v>8.4662117907307807E-3</v>
      </c>
      <c r="C164" s="101">
        <v>2.1426911529710834E-2</v>
      </c>
      <c r="D164" s="101">
        <v>2.6712967256229805E-2</v>
      </c>
      <c r="E164" s="101">
        <v>4.0941405330607729E-2</v>
      </c>
      <c r="F164" s="101">
        <v>5.2056470108347068E-2</v>
      </c>
      <c r="G164" s="101">
        <v>5.4151145525134954E-2</v>
      </c>
      <c r="H164" s="101">
        <v>7.2821782690205505E-2</v>
      </c>
      <c r="I164" s="101">
        <v>0.10520993662069167</v>
      </c>
      <c r="J164" s="101">
        <v>0.16400910174254721</v>
      </c>
      <c r="K164" s="101">
        <v>0.34783285726936669</v>
      </c>
      <c r="L164" s="101">
        <v>0.43628380195394656</v>
      </c>
      <c r="M164" s="101">
        <v>0.4334933974952912</v>
      </c>
      <c r="N164" s="101">
        <v>0.51569107104301382</v>
      </c>
      <c r="O164" s="101">
        <v>0.49341790033131477</v>
      </c>
      <c r="P164" s="101">
        <v>0.49528955553866871</v>
      </c>
      <c r="Q164" s="101">
        <v>0.57762901000862377</v>
      </c>
      <c r="R164" s="101">
        <v>0.81218702454960345</v>
      </c>
      <c r="S164" s="101">
        <v>0.87472637586065805</v>
      </c>
      <c r="T164" s="101">
        <v>0.85574578349240327</v>
      </c>
      <c r="U164" s="101">
        <v>0.8977113299201841</v>
      </c>
      <c r="V164" s="101">
        <v>0.65066486068353158</v>
      </c>
      <c r="W164" s="101">
        <v>0.83870946459185702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78.394546799290111</v>
      </c>
      <c r="C170" s="122">
        <v>83.619445878446101</v>
      </c>
      <c r="D170" s="122">
        <v>83.724695527608134</v>
      </c>
      <c r="E170" s="122">
        <v>89.862058480250269</v>
      </c>
      <c r="F170" s="122">
        <v>101.36399983070271</v>
      </c>
      <c r="G170" s="122">
        <v>105.82066803100932</v>
      </c>
      <c r="H170" s="122">
        <v>110.35898184645033</v>
      </c>
      <c r="I170" s="122">
        <v>111.73543718266559</v>
      </c>
      <c r="J170" s="122">
        <v>86.768184927080327</v>
      </c>
      <c r="K170" s="122">
        <v>98.063544745992544</v>
      </c>
      <c r="L170" s="122">
        <v>101.37339803089135</v>
      </c>
      <c r="M170" s="122">
        <v>92.502710467160867</v>
      </c>
      <c r="N170" s="122">
        <v>101.13111087241293</v>
      </c>
      <c r="O170" s="122">
        <v>100.07231768489635</v>
      </c>
      <c r="P170" s="122">
        <v>99.831812825063309</v>
      </c>
      <c r="Q170" s="122">
        <v>101.70669490873354</v>
      </c>
      <c r="R170" s="122">
        <v>106.53389999999975</v>
      </c>
      <c r="S170" s="122">
        <v>98.349470999999838</v>
      </c>
      <c r="T170" s="122">
        <v>90.079209000000034</v>
      </c>
      <c r="U170" s="122">
        <v>81.869535000000027</v>
      </c>
      <c r="V170" s="122">
        <v>88.670537999999851</v>
      </c>
      <c r="W170" s="122">
        <v>88.670538000000036</v>
      </c>
      <c r="DA170" s="130" t="s">
        <v>2146</v>
      </c>
    </row>
    <row r="171" spans="1:105" ht="12" customHeight="1" x14ac:dyDescent="0.25">
      <c r="A171" s="97" t="s">
        <v>175</v>
      </c>
      <c r="B171" s="98">
        <v>78.394546799290111</v>
      </c>
      <c r="C171" s="98">
        <v>83.619445878446101</v>
      </c>
      <c r="D171" s="98">
        <v>83.724695527608134</v>
      </c>
      <c r="E171" s="98">
        <v>89.862058480250269</v>
      </c>
      <c r="F171" s="98">
        <v>101.36399983070271</v>
      </c>
      <c r="G171" s="98">
        <v>105.82066803100932</v>
      </c>
      <c r="H171" s="98">
        <v>110.35898184645033</v>
      </c>
      <c r="I171" s="98">
        <v>111.73543718266559</v>
      </c>
      <c r="J171" s="98">
        <v>86.768184927080327</v>
      </c>
      <c r="K171" s="98">
        <v>98.063544745992544</v>
      </c>
      <c r="L171" s="98">
        <v>101.37339803089135</v>
      </c>
      <c r="M171" s="98">
        <v>92.502710467160867</v>
      </c>
      <c r="N171" s="98">
        <v>101.13111087241293</v>
      </c>
      <c r="O171" s="98">
        <v>100.07231768489635</v>
      </c>
      <c r="P171" s="98">
        <v>99.831812825063309</v>
      </c>
      <c r="Q171" s="98">
        <v>101.70669490873354</v>
      </c>
      <c r="R171" s="98">
        <v>106.53389999999975</v>
      </c>
      <c r="S171" s="98">
        <v>98.349470999999838</v>
      </c>
      <c r="T171" s="98">
        <v>90.079209000000034</v>
      </c>
      <c r="U171" s="98">
        <v>81.869535000000027</v>
      </c>
      <c r="V171" s="98">
        <v>88.670537999999851</v>
      </c>
      <c r="W171" s="98">
        <v>88.670538000000036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22417.911315293397</v>
      </c>
      <c r="C174" s="117">
        <f t="shared" si="87"/>
        <v>23355.999247967826</v>
      </c>
      <c r="D174" s="117">
        <f t="shared" si="87"/>
        <v>21665.548399847936</v>
      </c>
      <c r="E174" s="117">
        <f t="shared" si="87"/>
        <v>22083.204206558607</v>
      </c>
      <c r="F174" s="117">
        <f t="shared" si="87"/>
        <v>20785.436454472609</v>
      </c>
      <c r="G174" s="117">
        <f t="shared" si="87"/>
        <v>19646.569714204081</v>
      </c>
      <c r="H174" s="117">
        <f t="shared" si="87"/>
        <v>19061.121049887803</v>
      </c>
      <c r="I174" s="117">
        <f t="shared" si="87"/>
        <v>17551.834089172735</v>
      </c>
      <c r="J174" s="117">
        <f t="shared" si="87"/>
        <v>18589.159393831171</v>
      </c>
      <c r="K174" s="117">
        <f t="shared" si="87"/>
        <v>18129.906607919816</v>
      </c>
      <c r="L174" s="117">
        <f t="shared" si="87"/>
        <v>20480.310332315163</v>
      </c>
      <c r="M174" s="117">
        <f t="shared" si="87"/>
        <v>15662.134084181776</v>
      </c>
      <c r="N174" s="117">
        <f t="shared" si="87"/>
        <v>17344.261408867118</v>
      </c>
      <c r="O174" s="117">
        <f t="shared" si="87"/>
        <v>18787.138682946115</v>
      </c>
      <c r="P174" s="117">
        <f t="shared" si="87"/>
        <v>14589.576732288147</v>
      </c>
      <c r="Q174" s="117">
        <f t="shared" si="87"/>
        <v>15811.084197723096</v>
      </c>
      <c r="R174" s="117">
        <f t="shared" ref="R174:V174" si="88">R175+R178+R180+R189</f>
        <v>16691.491492149926</v>
      </c>
      <c r="S174" s="117">
        <f t="shared" si="88"/>
        <v>16185.661644872811</v>
      </c>
      <c r="T174" s="117">
        <f t="shared" si="88"/>
        <v>15975.315933512269</v>
      </c>
      <c r="U174" s="117">
        <f t="shared" si="88"/>
        <v>15640.948176250451</v>
      </c>
      <c r="V174" s="117">
        <f t="shared" si="88"/>
        <v>14744.898039442922</v>
      </c>
      <c r="W174" s="117">
        <f t="shared" ref="W174" si="89">W175+W178+W180+W189</f>
        <v>16909.450484649344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19886.379421536607</v>
      </c>
      <c r="C175" s="122">
        <f t="shared" si="90"/>
        <v>20867.608193762859</v>
      </c>
      <c r="D175" s="122">
        <f t="shared" si="90"/>
        <v>19228.085097904135</v>
      </c>
      <c r="E175" s="122">
        <f t="shared" si="90"/>
        <v>19688.9385861917</v>
      </c>
      <c r="F175" s="122">
        <f t="shared" si="90"/>
        <v>18130.113185966678</v>
      </c>
      <c r="G175" s="122">
        <f t="shared" si="90"/>
        <v>16992.607994889167</v>
      </c>
      <c r="H175" s="122">
        <f t="shared" si="90"/>
        <v>16329.443812340814</v>
      </c>
      <c r="I175" s="122">
        <f t="shared" si="90"/>
        <v>14943.804971118914</v>
      </c>
      <c r="J175" s="122">
        <f t="shared" si="90"/>
        <v>15894.396711590543</v>
      </c>
      <c r="K175" s="122">
        <f t="shared" si="90"/>
        <v>15345.869297231688</v>
      </c>
      <c r="L175" s="122">
        <f t="shared" si="90"/>
        <v>17767.25180754032</v>
      </c>
      <c r="M175" s="122">
        <f t="shared" si="90"/>
        <v>13190.840485858876</v>
      </c>
      <c r="N175" s="122">
        <f t="shared" si="90"/>
        <v>14675.220494266101</v>
      </c>
      <c r="O175" s="122">
        <f t="shared" si="90"/>
        <v>16149.730083399205</v>
      </c>
      <c r="P175" s="122">
        <f t="shared" si="90"/>
        <v>11960.324158190959</v>
      </c>
      <c r="Q175" s="122">
        <f t="shared" si="90"/>
        <v>13238.834878058395</v>
      </c>
      <c r="R175" s="122">
        <f t="shared" ref="R175:V175" si="91">SUM(R176:R177)</f>
        <v>14006.887378138455</v>
      </c>
      <c r="S175" s="122">
        <f t="shared" si="91"/>
        <v>13599.12060776699</v>
      </c>
      <c r="T175" s="122">
        <f t="shared" si="91"/>
        <v>13425.128264866178</v>
      </c>
      <c r="U175" s="122">
        <f t="shared" si="91"/>
        <v>13104.574427401036</v>
      </c>
      <c r="V175" s="122">
        <f t="shared" si="91"/>
        <v>12472.656287882626</v>
      </c>
      <c r="W175" s="122">
        <f t="shared" ref="W175" si="92">SUM(W176:W177)</f>
        <v>14485.405874115237</v>
      </c>
      <c r="DA175" s="130" t="s">
        <v>2300</v>
      </c>
    </row>
    <row r="176" spans="1:105" ht="12" customHeight="1" x14ac:dyDescent="0.25">
      <c r="A176" s="97" t="s">
        <v>217</v>
      </c>
      <c r="B176" s="98">
        <v>19642.398844510528</v>
      </c>
      <c r="C176" s="98">
        <v>20612.13763050222</v>
      </c>
      <c r="D176" s="98">
        <v>18994.503338142298</v>
      </c>
      <c r="E176" s="98">
        <v>19449.990314134338</v>
      </c>
      <c r="F176" s="98">
        <v>17905.607495655666</v>
      </c>
      <c r="G176" s="98">
        <v>16781.355559410109</v>
      </c>
      <c r="H176" s="98">
        <v>16127.26986168648</v>
      </c>
      <c r="I176" s="98">
        <v>14758.126743126553</v>
      </c>
      <c r="J176" s="98">
        <v>15693.497822310903</v>
      </c>
      <c r="K176" s="98">
        <v>15150.128753364566</v>
      </c>
      <c r="L176" s="98">
        <v>17539.168929302163</v>
      </c>
      <c r="M176" s="98">
        <v>13019.748822125359</v>
      </c>
      <c r="N176" s="98">
        <v>14481.731696575469</v>
      </c>
      <c r="O176" s="98">
        <v>15933.791453359343</v>
      </c>
      <c r="P176" s="98">
        <v>11800.591306244312</v>
      </c>
      <c r="Q176" s="98">
        <v>13061.275412256398</v>
      </c>
      <c r="R176" s="98">
        <v>13817.24682562578</v>
      </c>
      <c r="S176" s="98">
        <v>13412.640216995809</v>
      </c>
      <c r="T176" s="98">
        <v>13238.200066893649</v>
      </c>
      <c r="U176" s="98">
        <v>12919.027977542695</v>
      </c>
      <c r="V176" s="98">
        <v>12295.93924730143</v>
      </c>
      <c r="W176" s="98">
        <v>14275.19653077867</v>
      </c>
      <c r="DA176" s="63" t="s">
        <v>2301</v>
      </c>
    </row>
    <row r="177" spans="1:105" ht="12" customHeight="1" x14ac:dyDescent="0.25">
      <c r="A177" s="97" t="s">
        <v>53</v>
      </c>
      <c r="B177" s="98">
        <v>243.98057702607849</v>
      </c>
      <c r="C177" s="98">
        <v>255.47056326063816</v>
      </c>
      <c r="D177" s="98">
        <v>233.58175976183668</v>
      </c>
      <c r="E177" s="98">
        <v>238.94827205736038</v>
      </c>
      <c r="F177" s="98">
        <v>224.50569031101188</v>
      </c>
      <c r="G177" s="98">
        <v>211.25243547905973</v>
      </c>
      <c r="H177" s="98">
        <v>202.17395065433439</v>
      </c>
      <c r="I177" s="98">
        <v>185.67822799236117</v>
      </c>
      <c r="J177" s="98">
        <v>200.89888927964</v>
      </c>
      <c r="K177" s="98">
        <v>195.74054386712211</v>
      </c>
      <c r="L177" s="98">
        <v>228.08287823815851</v>
      </c>
      <c r="M177" s="98">
        <v>171.09166373351829</v>
      </c>
      <c r="N177" s="98">
        <v>193.48879769063208</v>
      </c>
      <c r="O177" s="98">
        <v>215.93863003986243</v>
      </c>
      <c r="P177" s="98">
        <v>159.732851946647</v>
      </c>
      <c r="Q177" s="98">
        <v>177.55946580199571</v>
      </c>
      <c r="R177" s="98">
        <v>189.6405525126755</v>
      </c>
      <c r="S177" s="98">
        <v>186.48039077118207</v>
      </c>
      <c r="T177" s="98">
        <v>186.92819797252912</v>
      </c>
      <c r="U177" s="98">
        <v>185.54644985834014</v>
      </c>
      <c r="V177" s="98">
        <v>176.71704058119502</v>
      </c>
      <c r="W177" s="98">
        <v>210.20934333656598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1.9902868914466629</v>
      </c>
      <c r="C178" s="122">
        <f t="shared" si="93"/>
        <v>2.4542776928734527</v>
      </c>
      <c r="D178" s="122">
        <f t="shared" si="93"/>
        <v>2.8700015510701293</v>
      </c>
      <c r="E178" s="122">
        <f t="shared" si="93"/>
        <v>8.0712835933065552</v>
      </c>
      <c r="F178" s="122">
        <f t="shared" si="93"/>
        <v>3.7281197102525727</v>
      </c>
      <c r="G178" s="122">
        <f t="shared" si="93"/>
        <v>4.8802489668554809</v>
      </c>
      <c r="H178" s="122">
        <f t="shared" si="93"/>
        <v>11.763639000779124</v>
      </c>
      <c r="I178" s="122">
        <f t="shared" si="93"/>
        <v>5.7642880118310176</v>
      </c>
      <c r="J178" s="122">
        <f t="shared" si="93"/>
        <v>7.0308300481803885</v>
      </c>
      <c r="K178" s="122">
        <f t="shared" si="93"/>
        <v>8.0166997980196388</v>
      </c>
      <c r="L178" s="122">
        <f t="shared" si="93"/>
        <v>11.371625785534095</v>
      </c>
      <c r="M178" s="122">
        <f t="shared" si="93"/>
        <v>8.8877777939105851</v>
      </c>
      <c r="N178" s="122">
        <f t="shared" si="93"/>
        <v>9.0804535079692137</v>
      </c>
      <c r="O178" s="122">
        <f t="shared" si="93"/>
        <v>9.6430309383604698</v>
      </c>
      <c r="P178" s="122">
        <f t="shared" si="93"/>
        <v>7.8129140991878261</v>
      </c>
      <c r="Q178" s="122">
        <f t="shared" si="93"/>
        <v>11.456978208296597</v>
      </c>
      <c r="R178" s="122">
        <f t="shared" si="93"/>
        <v>10.489208342691221</v>
      </c>
      <c r="S178" s="122">
        <f t="shared" si="93"/>
        <v>10.503812446537061</v>
      </c>
      <c r="T178" s="122">
        <f t="shared" si="93"/>
        <v>10.519540994115101</v>
      </c>
      <c r="U178" s="122">
        <f t="shared" si="93"/>
        <v>10.6518077300894</v>
      </c>
      <c r="V178" s="122">
        <f t="shared" si="93"/>
        <v>16.249547276168659</v>
      </c>
      <c r="W178" s="122">
        <f t="shared" si="93"/>
        <v>16.004996021047024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1.9902868914466629</v>
      </c>
      <c r="C179" s="98">
        <f>RES_hhdet_fech!C67</f>
        <v>2.4542776928734527</v>
      </c>
      <c r="D179" s="98">
        <f>RES_hhdet_fech!D67</f>
        <v>2.8700015510701293</v>
      </c>
      <c r="E179" s="98">
        <f>RES_hhdet_fech!E67</f>
        <v>8.0712835933065552</v>
      </c>
      <c r="F179" s="98">
        <f>RES_hhdet_fech!F67</f>
        <v>3.7281197102525727</v>
      </c>
      <c r="G179" s="98">
        <f>RES_hhdet_fech!G67</f>
        <v>4.8802489668554809</v>
      </c>
      <c r="H179" s="98">
        <f>RES_hhdet_fech!H67</f>
        <v>11.763639000779124</v>
      </c>
      <c r="I179" s="98">
        <f>RES_hhdet_fech!I67</f>
        <v>5.7642880118310176</v>
      </c>
      <c r="J179" s="98">
        <f>RES_hhdet_fech!J67</f>
        <v>7.0308300481803885</v>
      </c>
      <c r="K179" s="98">
        <f>RES_hhdet_fech!K67</f>
        <v>8.0166997980196388</v>
      </c>
      <c r="L179" s="98">
        <f>RES_hhdet_fech!L67</f>
        <v>11.371625785534095</v>
      </c>
      <c r="M179" s="98">
        <f>RES_hhdet_fech!M67</f>
        <v>8.8877777939105851</v>
      </c>
      <c r="N179" s="98">
        <f>RES_hhdet_fech!N67</f>
        <v>9.0804535079692137</v>
      </c>
      <c r="O179" s="98">
        <f>RES_hhdet_fech!O67</f>
        <v>9.6430309383604698</v>
      </c>
      <c r="P179" s="98">
        <f>RES_hhdet_fech!P67</f>
        <v>7.8129140991878261</v>
      </c>
      <c r="Q179" s="98">
        <f>RES_hhdet_fech!Q67</f>
        <v>11.456978208296597</v>
      </c>
      <c r="R179" s="98">
        <f>RES_hhdet_fech!R67</f>
        <v>10.489208342691221</v>
      </c>
      <c r="S179" s="98">
        <f>RES_hhdet_fech!S67</f>
        <v>10.503812446537061</v>
      </c>
      <c r="T179" s="98">
        <f>RES_hhdet_fech!T67</f>
        <v>10.519540994115101</v>
      </c>
      <c r="U179" s="98">
        <f>RES_hhdet_fech!U67</f>
        <v>10.6518077300894</v>
      </c>
      <c r="V179" s="98">
        <f>RES_hhdet_fech!V67</f>
        <v>16.249547276168659</v>
      </c>
      <c r="W179" s="98">
        <f>RES_hhdet_fech!W67</f>
        <v>16.004996021047024</v>
      </c>
      <c r="DA179" s="63" t="s">
        <v>2304</v>
      </c>
    </row>
    <row r="180" spans="1:105" ht="12" customHeight="1" x14ac:dyDescent="0.25">
      <c r="A180" s="121" t="s">
        <v>55</v>
      </c>
      <c r="B180" s="122">
        <v>2185.0441024353922</v>
      </c>
      <c r="C180" s="122">
        <v>2136.4584438964152</v>
      </c>
      <c r="D180" s="122">
        <v>2094.3185733705932</v>
      </c>
      <c r="E180" s="122">
        <v>2026.9005819727658</v>
      </c>
      <c r="F180" s="122">
        <v>2275.1135246758754</v>
      </c>
      <c r="G180" s="122">
        <v>2266.4601751961031</v>
      </c>
      <c r="H180" s="122">
        <v>2339.6681164574152</v>
      </c>
      <c r="I180" s="122">
        <v>2225.1736585089511</v>
      </c>
      <c r="J180" s="122">
        <v>2380.9054834631938</v>
      </c>
      <c r="K180" s="122">
        <v>2444.2409920380364</v>
      </c>
      <c r="L180" s="122">
        <v>2366.3125519803202</v>
      </c>
      <c r="M180" s="122">
        <v>2155.5789240912277</v>
      </c>
      <c r="N180" s="122">
        <v>2330.9716763947281</v>
      </c>
      <c r="O180" s="122">
        <v>2298.6916705102017</v>
      </c>
      <c r="P180" s="122">
        <v>2290.0673873111891</v>
      </c>
      <c r="Q180" s="122">
        <v>2217.6596680045413</v>
      </c>
      <c r="R180" s="122">
        <v>2319.3288673760817</v>
      </c>
      <c r="S180" s="122">
        <v>2231.9681281623366</v>
      </c>
      <c r="T180" s="122">
        <v>2206.6046840152594</v>
      </c>
      <c r="U180" s="122">
        <v>2207.3616048009631</v>
      </c>
      <c r="V180" s="122">
        <v>1915.4729206013678</v>
      </c>
      <c r="W180" s="122">
        <v>2071.0319539023149</v>
      </c>
      <c r="DA180" s="130" t="s">
        <v>2305</v>
      </c>
    </row>
    <row r="181" spans="1:105" ht="12" customHeight="1" x14ac:dyDescent="0.25">
      <c r="A181" s="97" t="s">
        <v>134</v>
      </c>
      <c r="B181" s="98">
        <v>2249.386654182194</v>
      </c>
      <c r="C181" s="98">
        <v>2225.5010009975176</v>
      </c>
      <c r="D181" s="98">
        <v>2168.9459062283713</v>
      </c>
      <c r="E181" s="98">
        <v>2075.6959324596901</v>
      </c>
      <c r="F181" s="98">
        <v>2367.2861459459637</v>
      </c>
      <c r="G181" s="98">
        <v>2338.8295808621338</v>
      </c>
      <c r="H181" s="98">
        <v>2400.1757136969741</v>
      </c>
      <c r="I181" s="98">
        <v>2244.1226547058045</v>
      </c>
      <c r="J181" s="98">
        <v>2412.0268238803274</v>
      </c>
      <c r="K181" s="98">
        <v>2460.0292221289542</v>
      </c>
      <c r="L181" s="98">
        <v>2372.2484875926634</v>
      </c>
      <c r="M181" s="98">
        <v>2158.1044944068099</v>
      </c>
      <c r="N181" s="98">
        <v>2335.3085412908854</v>
      </c>
      <c r="O181" s="98">
        <v>2303.9137038892386</v>
      </c>
      <c r="P181" s="98">
        <v>2295.3236241379332</v>
      </c>
      <c r="Q181" s="98">
        <v>2225.2842505797562</v>
      </c>
      <c r="R181" s="98">
        <v>2326.655811552258</v>
      </c>
      <c r="S181" s="98">
        <v>2236.9865808312061</v>
      </c>
      <c r="T181" s="98">
        <v>2210.5625671012699</v>
      </c>
      <c r="U181" s="98">
        <v>2210.8330093710942</v>
      </c>
      <c r="V181" s="98">
        <v>1916.77088149358</v>
      </c>
      <c r="W181" s="98">
        <v>2076.7459068406592</v>
      </c>
      <c r="DA181" s="63" t="s">
        <v>2306</v>
      </c>
    </row>
    <row r="182" spans="1:105" ht="12" customHeight="1" x14ac:dyDescent="0.25">
      <c r="A182" s="97" t="s">
        <v>133</v>
      </c>
      <c r="B182" s="98">
        <v>1659.2989051300433</v>
      </c>
      <c r="C182" s="98">
        <v>1587.7780704818795</v>
      </c>
      <c r="D182" s="98">
        <v>1562.0460363041009</v>
      </c>
      <c r="E182" s="98">
        <v>1503.1370592294193</v>
      </c>
      <c r="F182" s="98">
        <v>1706.6570558515764</v>
      </c>
      <c r="G182" s="98">
        <v>1712.4593571298849</v>
      </c>
      <c r="H182" s="98">
        <v>1776.157503472338</v>
      </c>
      <c r="I182" s="98">
        <v>1689.3222761277366</v>
      </c>
      <c r="J182" s="98">
        <v>1788.232238187129</v>
      </c>
      <c r="K182" s="98">
        <v>1843.6739991275317</v>
      </c>
      <c r="L182" s="98">
        <v>1798.815737511452</v>
      </c>
      <c r="M182" s="98">
        <v>1648.8477004476811</v>
      </c>
      <c r="N182" s="98">
        <v>1815.5944755539319</v>
      </c>
      <c r="O182" s="98">
        <v>1754.7104022761637</v>
      </c>
      <c r="P182" s="98">
        <v>1738.4685497048993</v>
      </c>
      <c r="Q182" s="98">
        <v>1709.6378673157253</v>
      </c>
      <c r="R182" s="98">
        <v>1852.4882980718908</v>
      </c>
      <c r="S182" s="98">
        <v>1819.4278155058621</v>
      </c>
      <c r="T182" s="98">
        <v>1807.4240996605909</v>
      </c>
      <c r="U182" s="98">
        <v>1839.9580593912763</v>
      </c>
      <c r="V182" s="98">
        <v>1594.3025325485914</v>
      </c>
      <c r="W182" s="98">
        <v>1756.1777178050665</v>
      </c>
      <c r="DA182" s="63" t="s">
        <v>2307</v>
      </c>
    </row>
    <row r="183" spans="1:105" ht="12" customHeight="1" x14ac:dyDescent="0.25">
      <c r="A183" s="100" t="s">
        <v>217</v>
      </c>
      <c r="B183" s="101">
        <v>974.88931618174206</v>
      </c>
      <c r="C183" s="101">
        <v>891.55317925135489</v>
      </c>
      <c r="D183" s="101">
        <v>887.70875142495481</v>
      </c>
      <c r="E183" s="101">
        <v>858.98460616902923</v>
      </c>
      <c r="F183" s="101">
        <v>927.18107347182979</v>
      </c>
      <c r="G183" s="101">
        <v>944.11293139094164</v>
      </c>
      <c r="H183" s="101">
        <v>985.17834904013739</v>
      </c>
      <c r="I183" s="101">
        <v>970.10135514316926</v>
      </c>
      <c r="J183" s="101">
        <v>932.3617170702272</v>
      </c>
      <c r="K183" s="101">
        <v>973.04287269886936</v>
      </c>
      <c r="L183" s="101">
        <v>949.97738511302191</v>
      </c>
      <c r="M183" s="101">
        <v>849.06327307123422</v>
      </c>
      <c r="N183" s="101">
        <v>949.23112428132492</v>
      </c>
      <c r="O183" s="101">
        <v>793.48706214549622</v>
      </c>
      <c r="P183" s="101">
        <v>747.00399613888771</v>
      </c>
      <c r="Q183" s="101">
        <v>774.67928333832197</v>
      </c>
      <c r="R183" s="101">
        <v>971.38265355745978</v>
      </c>
      <c r="S183" s="101">
        <v>987.05247356744599</v>
      </c>
      <c r="T183" s="101">
        <v>926.569935528825</v>
      </c>
      <c r="U183" s="101">
        <v>949.78540423527227</v>
      </c>
      <c r="V183" s="101">
        <v>728.73810048040355</v>
      </c>
      <c r="W183" s="101">
        <v>841.3390192160756</v>
      </c>
      <c r="DA183" s="131" t="s">
        <v>2308</v>
      </c>
    </row>
    <row r="184" spans="1:105" ht="12" customHeight="1" x14ac:dyDescent="0.25">
      <c r="A184" s="103" t="s">
        <v>52</v>
      </c>
      <c r="B184" s="104">
        <v>684.40958894830089</v>
      </c>
      <c r="C184" s="104">
        <v>696.22489123052469</v>
      </c>
      <c r="D184" s="104">
        <v>674.33728487914584</v>
      </c>
      <c r="E184" s="104">
        <v>644.15245306039003</v>
      </c>
      <c r="F184" s="104">
        <v>779.4759823797466</v>
      </c>
      <c r="G184" s="104">
        <v>768.34642573894303</v>
      </c>
      <c r="H184" s="104">
        <v>790.97915443220052</v>
      </c>
      <c r="I184" s="104">
        <v>719.22092098456744</v>
      </c>
      <c r="J184" s="104">
        <v>855.87052111690195</v>
      </c>
      <c r="K184" s="104">
        <v>870.63112642866224</v>
      </c>
      <c r="L184" s="104">
        <v>848.83835239843006</v>
      </c>
      <c r="M184" s="104">
        <v>799.78442737644718</v>
      </c>
      <c r="N184" s="104">
        <v>866.36335127260691</v>
      </c>
      <c r="O184" s="104">
        <v>961.22334013066734</v>
      </c>
      <c r="P184" s="104">
        <v>991.46455356601132</v>
      </c>
      <c r="Q184" s="104">
        <v>934.95858397740335</v>
      </c>
      <c r="R184" s="104">
        <v>881.10564451443111</v>
      </c>
      <c r="S184" s="104">
        <v>832.37534193841611</v>
      </c>
      <c r="T184" s="104">
        <v>880.85416413176574</v>
      </c>
      <c r="U184" s="104">
        <v>890.17265515600388</v>
      </c>
      <c r="V184" s="104">
        <v>865.56443206818801</v>
      </c>
      <c r="W184" s="104">
        <v>914.83869858899095</v>
      </c>
      <c r="DA184" s="132" t="s">
        <v>2309</v>
      </c>
    </row>
    <row r="185" spans="1:105" ht="12" customHeight="1" x14ac:dyDescent="0.25">
      <c r="A185" s="106" t="s">
        <v>122</v>
      </c>
      <c r="B185" s="101">
        <v>1935.4706306810658</v>
      </c>
      <c r="C185" s="101">
        <v>1827.2852194195207</v>
      </c>
      <c r="D185" s="101">
        <v>1834.0272985265249</v>
      </c>
      <c r="E185" s="101">
        <v>1849.0286106601661</v>
      </c>
      <c r="F185" s="101">
        <v>1928.7168392087738</v>
      </c>
      <c r="G185" s="101">
        <v>1998.8389507696565</v>
      </c>
      <c r="H185" s="101">
        <v>2083.3130212813685</v>
      </c>
      <c r="I185" s="101">
        <v>2125.3759511547682</v>
      </c>
      <c r="J185" s="101">
        <v>2016.6438581927823</v>
      </c>
      <c r="K185" s="101">
        <v>2117.3053340705765</v>
      </c>
      <c r="L185" s="101">
        <v>2082.6885020148925</v>
      </c>
      <c r="M185" s="101">
        <v>2051.9178191695619</v>
      </c>
      <c r="N185" s="101">
        <v>2141.8158651939166</v>
      </c>
      <c r="O185" s="101">
        <v>2107.8912954989401</v>
      </c>
      <c r="P185" s="101">
        <v>2133.4271769227807</v>
      </c>
      <c r="Q185" s="101">
        <v>2086.8666607962082</v>
      </c>
      <c r="R185" s="101">
        <v>2072.9208124097263</v>
      </c>
      <c r="S185" s="101">
        <v>2083.6987708928809</v>
      </c>
      <c r="T185" s="101">
        <v>2106.3882681109644</v>
      </c>
      <c r="U185" s="101">
        <v>2118.5455697678353</v>
      </c>
      <c r="V185" s="101">
        <v>1942.2863076041642</v>
      </c>
      <c r="W185" s="101">
        <v>1928.6245775160353</v>
      </c>
      <c r="DA185" s="131" t="s">
        <v>2310</v>
      </c>
    </row>
    <row r="186" spans="1:105" ht="12" customHeight="1" x14ac:dyDescent="0.25">
      <c r="A186" s="107" t="s">
        <v>121</v>
      </c>
      <c r="B186" s="104">
        <v>1546.3955489762479</v>
      </c>
      <c r="C186" s="104">
        <v>1444.5276339900042</v>
      </c>
      <c r="D186" s="104">
        <v>1461.8828705713795</v>
      </c>
      <c r="E186" s="104">
        <v>1482.7845419653952</v>
      </c>
      <c r="F186" s="104">
        <v>1539.0914969796193</v>
      </c>
      <c r="G186" s="104">
        <v>1610.2645246177892</v>
      </c>
      <c r="H186" s="104">
        <v>1689.9501179018148</v>
      </c>
      <c r="I186" s="104">
        <v>1745.5886372651903</v>
      </c>
      <c r="J186" s="104">
        <v>1623.515608270397</v>
      </c>
      <c r="K186" s="104">
        <v>1714.226292623182</v>
      </c>
      <c r="L186" s="104">
        <v>1688.8024322829676</v>
      </c>
      <c r="M186" s="104">
        <v>1651.273703170405</v>
      </c>
      <c r="N186" s="104">
        <v>1731.9176999577514</v>
      </c>
      <c r="O186" s="104">
        <v>1672.9323133995763</v>
      </c>
      <c r="P186" s="104">
        <v>1702.7874656526831</v>
      </c>
      <c r="Q186" s="104">
        <v>1691.193335229274</v>
      </c>
      <c r="R186" s="104">
        <v>1745.8747442883541</v>
      </c>
      <c r="S186" s="104">
        <v>1768.7799648182026</v>
      </c>
      <c r="T186" s="104">
        <v>1772.3383878413283</v>
      </c>
      <c r="U186" s="104">
        <v>1789.1532644014619</v>
      </c>
      <c r="V186" s="104">
        <v>1639.0684098815777</v>
      </c>
      <c r="W186" s="104">
        <v>1651.2943518540412</v>
      </c>
      <c r="DA186" s="132" t="s">
        <v>2311</v>
      </c>
    </row>
    <row r="187" spans="1:105" ht="12" customHeight="1" x14ac:dyDescent="0.25">
      <c r="A187" s="108" t="s">
        <v>53</v>
      </c>
      <c r="B187" s="98">
        <v>838.84540962659912</v>
      </c>
      <c r="C187" s="98">
        <v>758.73785507530954</v>
      </c>
      <c r="D187" s="98">
        <v>781.32173447464231</v>
      </c>
      <c r="E187" s="98">
        <v>802.56466627846521</v>
      </c>
      <c r="F187" s="98">
        <v>791.11675726701583</v>
      </c>
      <c r="G187" s="98">
        <v>841.45438695087807</v>
      </c>
      <c r="H187" s="98">
        <v>892.86539734726216</v>
      </c>
      <c r="I187" s="98">
        <v>963.65911066794536</v>
      </c>
      <c r="J187" s="98">
        <v>814.1013750000393</v>
      </c>
      <c r="K187" s="98">
        <v>878.29268483777992</v>
      </c>
      <c r="L187" s="98">
        <v>868.86414871162492</v>
      </c>
      <c r="M187" s="98">
        <v>829.23659489201975</v>
      </c>
      <c r="N187" s="98">
        <v>882.02414524291919</v>
      </c>
      <c r="O187" s="98">
        <v>731.65041656266817</v>
      </c>
      <c r="P187" s="98">
        <v>706.1024904758093</v>
      </c>
      <c r="Q187" s="98">
        <v>742.44097177106676</v>
      </c>
      <c r="R187" s="98">
        <v>895.02835103402219</v>
      </c>
      <c r="S187" s="98">
        <v>946.32503954377853</v>
      </c>
      <c r="T187" s="98">
        <v>901.8559968246542</v>
      </c>
      <c r="U187" s="98">
        <v>922.17799795378824</v>
      </c>
      <c r="V187" s="98">
        <v>744.54299300951732</v>
      </c>
      <c r="W187" s="98">
        <v>789.87183989833284</v>
      </c>
      <c r="DA187" s="63" t="s">
        <v>2312</v>
      </c>
    </row>
    <row r="188" spans="1:105" ht="12" customHeight="1" x14ac:dyDescent="0.25">
      <c r="A188" s="108" t="s">
        <v>52</v>
      </c>
      <c r="B188" s="98">
        <v>707.5501393496487</v>
      </c>
      <c r="C188" s="98">
        <v>685.78977891469492</v>
      </c>
      <c r="D188" s="98">
        <v>680.56113609673685</v>
      </c>
      <c r="E188" s="98">
        <v>680.21987568692998</v>
      </c>
      <c r="F188" s="98">
        <v>747.97473971260354</v>
      </c>
      <c r="G188" s="98">
        <v>768.81013766691137</v>
      </c>
      <c r="H188" s="98">
        <v>797.08472055455263</v>
      </c>
      <c r="I188" s="98">
        <v>781.92952659724472</v>
      </c>
      <c r="J188" s="98">
        <v>809.41423327035784</v>
      </c>
      <c r="K188" s="98">
        <v>835.93360778540193</v>
      </c>
      <c r="L188" s="98">
        <v>819.93828357134259</v>
      </c>
      <c r="M188" s="98">
        <v>822.03710827838518</v>
      </c>
      <c r="N188" s="98">
        <v>849.89355471483236</v>
      </c>
      <c r="O188" s="98">
        <v>941.281896836908</v>
      </c>
      <c r="P188" s="98">
        <v>996.68497517687399</v>
      </c>
      <c r="Q188" s="98">
        <v>948.75236345820713</v>
      </c>
      <c r="R188" s="98">
        <v>850.84639325433147</v>
      </c>
      <c r="S188" s="98">
        <v>822.454925274424</v>
      </c>
      <c r="T188" s="98">
        <v>870.48239101667389</v>
      </c>
      <c r="U188" s="98">
        <v>866.97526644767368</v>
      </c>
      <c r="V188" s="98">
        <v>894.52541687206065</v>
      </c>
      <c r="W188" s="98">
        <v>861.42251195570896</v>
      </c>
      <c r="DA188" s="63" t="s">
        <v>2313</v>
      </c>
    </row>
    <row r="189" spans="1:105" ht="12" customHeight="1" x14ac:dyDescent="0.25">
      <c r="A189" s="121" t="s">
        <v>54</v>
      </c>
      <c r="B189" s="122">
        <v>344.49750442994906</v>
      </c>
      <c r="C189" s="122">
        <v>349.47833261567882</v>
      </c>
      <c r="D189" s="122">
        <v>340.27472702213726</v>
      </c>
      <c r="E189" s="122">
        <v>359.29375480083513</v>
      </c>
      <c r="F189" s="122">
        <v>376.48162411980172</v>
      </c>
      <c r="G189" s="122">
        <v>382.62129515195414</v>
      </c>
      <c r="H189" s="122">
        <v>380.24548208879577</v>
      </c>
      <c r="I189" s="122">
        <v>377.09117153303526</v>
      </c>
      <c r="J189" s="122">
        <v>306.82636872925184</v>
      </c>
      <c r="K189" s="122">
        <v>331.77961885207213</v>
      </c>
      <c r="L189" s="122">
        <v>335.37434700898689</v>
      </c>
      <c r="M189" s="122">
        <v>306.82689643776212</v>
      </c>
      <c r="N189" s="122">
        <v>328.98878469831857</v>
      </c>
      <c r="O189" s="122">
        <v>329.07389809834916</v>
      </c>
      <c r="P189" s="122">
        <v>331.37227268681158</v>
      </c>
      <c r="Q189" s="122">
        <v>343.1326734518621</v>
      </c>
      <c r="R189" s="122">
        <v>354.78603829269605</v>
      </c>
      <c r="S189" s="122">
        <v>344.0690964969474</v>
      </c>
      <c r="T189" s="122">
        <v>333.06344363671718</v>
      </c>
      <c r="U189" s="122">
        <v>318.36033631836358</v>
      </c>
      <c r="V189" s="122">
        <v>340.51928368275878</v>
      </c>
      <c r="W189" s="122">
        <v>337.00766061074762</v>
      </c>
      <c r="DA189" s="130" t="s">
        <v>2314</v>
      </c>
    </row>
    <row r="190" spans="1:105" ht="12" customHeight="1" x14ac:dyDescent="0.25">
      <c r="A190" s="97" t="s">
        <v>175</v>
      </c>
      <c r="B190" s="98">
        <v>371.04318282032892</v>
      </c>
      <c r="C190" s="98">
        <v>383.19972689110369</v>
      </c>
      <c r="D190" s="98">
        <v>372.10441269501302</v>
      </c>
      <c r="E190" s="98">
        <v>386.60357323968969</v>
      </c>
      <c r="F190" s="98">
        <v>414.59338797540164</v>
      </c>
      <c r="G190" s="98">
        <v>416.02363009731312</v>
      </c>
      <c r="H190" s="98">
        <v>419.78257952363884</v>
      </c>
      <c r="I190" s="98">
        <v>419.27509043134717</v>
      </c>
      <c r="J190" s="98">
        <v>327.73383534341667</v>
      </c>
      <c r="K190" s="98">
        <v>364.50796913667637</v>
      </c>
      <c r="L190" s="98">
        <v>370.75372803302031</v>
      </c>
      <c r="M190" s="98">
        <v>335.30054855634631</v>
      </c>
      <c r="N190" s="98">
        <v>364.07567114382834</v>
      </c>
      <c r="O190" s="98">
        <v>363.07854367146717</v>
      </c>
      <c r="P190" s="98">
        <v>365.33803236895096</v>
      </c>
      <c r="Q190" s="98">
        <v>378.40229812242853</v>
      </c>
      <c r="R190" s="98">
        <v>403.21779264438925</v>
      </c>
      <c r="S190" s="98">
        <v>390.67326005092582</v>
      </c>
      <c r="T190" s="98">
        <v>378.43756469562101</v>
      </c>
      <c r="U190" s="98">
        <v>361.41210831976696</v>
      </c>
      <c r="V190" s="98">
        <v>399.56898787687322</v>
      </c>
      <c r="W190" s="98">
        <v>396.96460636264521</v>
      </c>
      <c r="DA190" s="63" t="s">
        <v>2315</v>
      </c>
    </row>
    <row r="191" spans="1:105" ht="12" customHeight="1" x14ac:dyDescent="0.25">
      <c r="A191" s="109" t="s">
        <v>120</v>
      </c>
      <c r="B191" s="33">
        <v>306.05458737996679</v>
      </c>
      <c r="C191" s="33">
        <v>303.12742196884358</v>
      </c>
      <c r="D191" s="33">
        <v>296.44052266487216</v>
      </c>
      <c r="E191" s="33">
        <v>320.59793329632555</v>
      </c>
      <c r="F191" s="33">
        <v>322.37249971435966</v>
      </c>
      <c r="G191" s="33">
        <v>335.52111770947414</v>
      </c>
      <c r="H191" s="33">
        <v>323.7630651092806</v>
      </c>
      <c r="I191" s="33">
        <v>316.92773362524429</v>
      </c>
      <c r="J191" s="33">
        <v>277.17197071750081</v>
      </c>
      <c r="K191" s="33">
        <v>286.44258369248848</v>
      </c>
      <c r="L191" s="33">
        <v>285.16558377830739</v>
      </c>
      <c r="M191" s="33">
        <v>267.74698213094172</v>
      </c>
      <c r="N191" s="33">
        <v>280.75145290537193</v>
      </c>
      <c r="O191" s="33">
        <v>282.57998396473459</v>
      </c>
      <c r="P191" s="33">
        <v>285.17308405749827</v>
      </c>
      <c r="Q191" s="33">
        <v>298.7541913892162</v>
      </c>
      <c r="R191" s="33">
        <v>296.22339945898392</v>
      </c>
      <c r="S191" s="33">
        <v>294.27145720692823</v>
      </c>
      <c r="T191" s="33">
        <v>290.76787348185911</v>
      </c>
      <c r="U191" s="33">
        <v>282.69819752746935</v>
      </c>
      <c r="V191" s="33">
        <v>293.90184195544919</v>
      </c>
      <c r="W191" s="33">
        <v>290.82242001455506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11654.333239761816</v>
      </c>
      <c r="C193" s="117">
        <f t="shared" si="94"/>
        <v>12363.686184109558</v>
      </c>
      <c r="D193" s="117">
        <f t="shared" si="94"/>
        <v>11658.162813409514</v>
      </c>
      <c r="E193" s="117">
        <f t="shared" si="94"/>
        <v>12072.239053151643</v>
      </c>
      <c r="F193" s="117">
        <f t="shared" si="94"/>
        <v>11591.571206360117</v>
      </c>
      <c r="G193" s="117">
        <f t="shared" si="94"/>
        <v>11172.26716261712</v>
      </c>
      <c r="H193" s="117">
        <f t="shared" si="94"/>
        <v>11043.177641407248</v>
      </c>
      <c r="I193" s="117">
        <f t="shared" si="94"/>
        <v>10324.551286885031</v>
      </c>
      <c r="J193" s="117">
        <f t="shared" si="94"/>
        <v>11093.066332069755</v>
      </c>
      <c r="K193" s="117">
        <f t="shared" si="94"/>
        <v>11037.366736402357</v>
      </c>
      <c r="L193" s="117">
        <f t="shared" si="94"/>
        <v>12709.177064612188</v>
      </c>
      <c r="M193" s="117">
        <f t="shared" si="94"/>
        <v>9940.7322892995726</v>
      </c>
      <c r="N193" s="117">
        <f t="shared" si="94"/>
        <v>11268.21001932294</v>
      </c>
      <c r="O193" s="117">
        <f t="shared" si="94"/>
        <v>12479.765061228285</v>
      </c>
      <c r="P193" s="117">
        <f t="shared" si="94"/>
        <v>9752.0903654373378</v>
      </c>
      <c r="Q193" s="117">
        <f t="shared" si="94"/>
        <v>10718.914156409472</v>
      </c>
      <c r="R193" s="117">
        <f t="shared" ref="R193:V193" si="95">R194+R197+R199+R208</f>
        <v>11473.48846774917</v>
      </c>
      <c r="S193" s="117">
        <f t="shared" si="95"/>
        <v>11345.825083839411</v>
      </c>
      <c r="T193" s="117">
        <f t="shared" si="95"/>
        <v>11410.100004398746</v>
      </c>
      <c r="U193" s="117">
        <f t="shared" si="95"/>
        <v>11378.372271744913</v>
      </c>
      <c r="V193" s="117">
        <f t="shared" si="95"/>
        <v>10936.791475722692</v>
      </c>
      <c r="W193" s="117">
        <f t="shared" ref="W193" si="96">W194+W197+W199+W208</f>
        <v>12742.364576349826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10207.250684436856</v>
      </c>
      <c r="C194" s="122">
        <f t="shared" si="97"/>
        <v>10924.055213814268</v>
      </c>
      <c r="D194" s="122">
        <f t="shared" si="97"/>
        <v>10234.442581921332</v>
      </c>
      <c r="E194" s="122">
        <f t="shared" si="97"/>
        <v>10649.715676073023</v>
      </c>
      <c r="F194" s="122">
        <f t="shared" si="97"/>
        <v>10012.827970326687</v>
      </c>
      <c r="G194" s="122">
        <f t="shared" si="97"/>
        <v>9572.5841078458379</v>
      </c>
      <c r="H194" s="122">
        <f t="shared" si="97"/>
        <v>9368.7965610178962</v>
      </c>
      <c r="I194" s="122">
        <f t="shared" si="97"/>
        <v>8724.601068978609</v>
      </c>
      <c r="J194" s="122">
        <f t="shared" si="97"/>
        <v>9434.1508807961618</v>
      </c>
      <c r="K194" s="122">
        <f t="shared" si="97"/>
        <v>9302.3875432546429</v>
      </c>
      <c r="L194" s="122">
        <f t="shared" si="97"/>
        <v>10991.01600269892</v>
      </c>
      <c r="M194" s="122">
        <f t="shared" si="97"/>
        <v>8357.1785457400729</v>
      </c>
      <c r="N194" s="122">
        <f t="shared" si="97"/>
        <v>9534.7880577452815</v>
      </c>
      <c r="O194" s="122">
        <f t="shared" si="97"/>
        <v>10741.055330685178</v>
      </c>
      <c r="P194" s="122">
        <f t="shared" si="97"/>
        <v>8010.8259845261864</v>
      </c>
      <c r="Q194" s="122">
        <f t="shared" si="97"/>
        <v>8979.9556243748284</v>
      </c>
      <c r="R194" s="122">
        <f t="shared" ref="R194:V194" si="98">SUM(R195:R196)</f>
        <v>9636.7695165664391</v>
      </c>
      <c r="S194" s="122">
        <f t="shared" si="98"/>
        <v>9537.9681675916509</v>
      </c>
      <c r="T194" s="122">
        <f t="shared" si="98"/>
        <v>9588.7795957018698</v>
      </c>
      <c r="U194" s="122">
        <f t="shared" si="98"/>
        <v>9526.5971716372624</v>
      </c>
      <c r="V194" s="122">
        <f t="shared" si="98"/>
        <v>9220.5600368781234</v>
      </c>
      <c r="W194" s="122">
        <f t="shared" ref="W194" si="99">SUM(W195:W196)</f>
        <v>10880.694421216918</v>
      </c>
      <c r="DA194" s="130" t="s">
        <v>2468</v>
      </c>
    </row>
    <row r="195" spans="1:105" ht="12" customHeight="1" x14ac:dyDescent="0.25">
      <c r="A195" s="97" t="s">
        <v>217</v>
      </c>
      <c r="B195" s="98">
        <v>9963.2701074107772</v>
      </c>
      <c r="C195" s="98">
        <v>10668.58465055363</v>
      </c>
      <c r="D195" s="98">
        <v>10000.860822159495</v>
      </c>
      <c r="E195" s="98">
        <v>10410.767404015663</v>
      </c>
      <c r="F195" s="98">
        <v>9788.3222800156746</v>
      </c>
      <c r="G195" s="98">
        <v>9361.3316723667776</v>
      </c>
      <c r="H195" s="98">
        <v>9166.6226103635618</v>
      </c>
      <c r="I195" s="98">
        <v>8538.922840986248</v>
      </c>
      <c r="J195" s="98">
        <v>9233.2519915165212</v>
      </c>
      <c r="K195" s="98">
        <v>9106.6469993875216</v>
      </c>
      <c r="L195" s="98">
        <v>10762.933124460762</v>
      </c>
      <c r="M195" s="98">
        <v>8186.0868820065543</v>
      </c>
      <c r="N195" s="98">
        <v>9341.2992600546495</v>
      </c>
      <c r="O195" s="98">
        <v>10525.116700645316</v>
      </c>
      <c r="P195" s="98">
        <v>7851.0931325795391</v>
      </c>
      <c r="Q195" s="98">
        <v>8802.3961585728321</v>
      </c>
      <c r="R195" s="98">
        <v>9447.1289640537634</v>
      </c>
      <c r="S195" s="98">
        <v>9351.4877768204697</v>
      </c>
      <c r="T195" s="98">
        <v>9401.8513977293405</v>
      </c>
      <c r="U195" s="98">
        <v>9341.0507217789218</v>
      </c>
      <c r="V195" s="98">
        <v>9043.8429962969276</v>
      </c>
      <c r="W195" s="98">
        <v>10670.485077880352</v>
      </c>
      <c r="DA195" s="63" t="s">
        <v>2469</v>
      </c>
    </row>
    <row r="196" spans="1:105" ht="12" customHeight="1" x14ac:dyDescent="0.25">
      <c r="A196" s="97" t="s">
        <v>53</v>
      </c>
      <c r="B196" s="98">
        <v>243.98057702607849</v>
      </c>
      <c r="C196" s="98">
        <v>255.47056326063816</v>
      </c>
      <c r="D196" s="98">
        <v>233.58175976183668</v>
      </c>
      <c r="E196" s="98">
        <v>238.94827205736038</v>
      </c>
      <c r="F196" s="98">
        <v>224.50569031101188</v>
      </c>
      <c r="G196" s="98">
        <v>211.25243547905973</v>
      </c>
      <c r="H196" s="98">
        <v>202.17395065433439</v>
      </c>
      <c r="I196" s="98">
        <v>185.67822799236117</v>
      </c>
      <c r="J196" s="98">
        <v>200.89888927964</v>
      </c>
      <c r="K196" s="98">
        <v>195.74054386712211</v>
      </c>
      <c r="L196" s="98">
        <v>228.08287823815851</v>
      </c>
      <c r="M196" s="98">
        <v>171.09166373351829</v>
      </c>
      <c r="N196" s="98">
        <v>193.48879769063208</v>
      </c>
      <c r="O196" s="98">
        <v>215.93863003986243</v>
      </c>
      <c r="P196" s="98">
        <v>159.732851946647</v>
      </c>
      <c r="Q196" s="98">
        <v>177.55946580199571</v>
      </c>
      <c r="R196" s="98">
        <v>189.6405525126755</v>
      </c>
      <c r="S196" s="98">
        <v>186.48039077118207</v>
      </c>
      <c r="T196" s="98">
        <v>186.92819797252912</v>
      </c>
      <c r="U196" s="98">
        <v>185.54644985834014</v>
      </c>
      <c r="V196" s="98">
        <v>176.71704058119502</v>
      </c>
      <c r="W196" s="98">
        <v>210.20934333656598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3.8670343647744669</v>
      </c>
      <c r="C197" s="122">
        <f t="shared" si="100"/>
        <v>5.124602398603983</v>
      </c>
      <c r="D197" s="122">
        <f t="shared" si="100"/>
        <v>6.2861644762827762</v>
      </c>
      <c r="E197" s="122">
        <f t="shared" si="100"/>
        <v>18.816398162739944</v>
      </c>
      <c r="F197" s="122">
        <f t="shared" si="100"/>
        <v>9.2173857581018108</v>
      </c>
      <c r="G197" s="122">
        <f t="shared" si="100"/>
        <v>12.997181709919197</v>
      </c>
      <c r="H197" s="122">
        <f t="shared" si="100"/>
        <v>33.406895193852975</v>
      </c>
      <c r="I197" s="122">
        <f t="shared" si="100"/>
        <v>16.92138044644344</v>
      </c>
      <c r="J197" s="122">
        <f t="shared" si="100"/>
        <v>21.058930403976408</v>
      </c>
      <c r="K197" s="122">
        <f t="shared" si="100"/>
        <v>24.570829498142619</v>
      </c>
      <c r="L197" s="122">
        <f t="shared" si="100"/>
        <v>35.757834560934725</v>
      </c>
      <c r="M197" s="122">
        <f t="shared" si="100"/>
        <v>28.685618748511278</v>
      </c>
      <c r="N197" s="122">
        <f t="shared" si="100"/>
        <v>30.404169691333426</v>
      </c>
      <c r="O197" s="122">
        <f t="shared" si="100"/>
        <v>33.916942857847886</v>
      </c>
      <c r="P197" s="122">
        <f t="shared" si="100"/>
        <v>28.672482537256396</v>
      </c>
      <c r="Q197" s="122">
        <f t="shared" si="100"/>
        <v>43.422394115737845</v>
      </c>
      <c r="R197" s="122">
        <f t="shared" si="100"/>
        <v>41.104038281298244</v>
      </c>
      <c r="S197" s="122">
        <f t="shared" si="100"/>
        <v>42.514194998935523</v>
      </c>
      <c r="T197" s="122">
        <f t="shared" si="100"/>
        <v>44.092545465822148</v>
      </c>
      <c r="U197" s="122">
        <f t="shared" si="100"/>
        <v>46.318205403715467</v>
      </c>
      <c r="V197" s="122">
        <f t="shared" si="100"/>
        <v>72.755232066954761</v>
      </c>
      <c r="W197" s="122">
        <f t="shared" si="100"/>
        <v>73.076427000855134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3.8670343647744669</v>
      </c>
      <c r="C198" s="98">
        <f>RES_hhdet_tesh!C67</f>
        <v>5.124602398603983</v>
      </c>
      <c r="D198" s="98">
        <f>RES_hhdet_tesh!D67</f>
        <v>6.2861644762827762</v>
      </c>
      <c r="E198" s="98">
        <f>RES_hhdet_tesh!E67</f>
        <v>18.816398162739944</v>
      </c>
      <c r="F198" s="98">
        <f>RES_hhdet_tesh!F67</f>
        <v>9.2173857581018108</v>
      </c>
      <c r="G198" s="98">
        <f>RES_hhdet_tesh!G67</f>
        <v>12.997181709919197</v>
      </c>
      <c r="H198" s="98">
        <f>RES_hhdet_tesh!H67</f>
        <v>33.406895193852975</v>
      </c>
      <c r="I198" s="98">
        <f>RES_hhdet_tesh!I67</f>
        <v>16.92138044644344</v>
      </c>
      <c r="J198" s="98">
        <f>RES_hhdet_tesh!J67</f>
        <v>21.058930403976408</v>
      </c>
      <c r="K198" s="98">
        <f>RES_hhdet_tesh!K67</f>
        <v>24.570829498142619</v>
      </c>
      <c r="L198" s="98">
        <f>RES_hhdet_tesh!L67</f>
        <v>35.757834560934725</v>
      </c>
      <c r="M198" s="98">
        <f>RES_hhdet_tesh!M67</f>
        <v>28.685618748511278</v>
      </c>
      <c r="N198" s="98">
        <f>RES_hhdet_tesh!N67</f>
        <v>30.404169691333426</v>
      </c>
      <c r="O198" s="98">
        <f>RES_hhdet_tesh!O67</f>
        <v>33.916942857847886</v>
      </c>
      <c r="P198" s="98">
        <f>RES_hhdet_tesh!P67</f>
        <v>28.672482537256396</v>
      </c>
      <c r="Q198" s="98">
        <f>RES_hhdet_tesh!Q67</f>
        <v>43.422394115737845</v>
      </c>
      <c r="R198" s="98">
        <f>RES_hhdet_tesh!R67</f>
        <v>41.104038281298244</v>
      </c>
      <c r="S198" s="98">
        <f>RES_hhdet_tesh!S67</f>
        <v>42.514194998935523</v>
      </c>
      <c r="T198" s="98">
        <f>RES_hhdet_tesh!T67</f>
        <v>44.092545465822148</v>
      </c>
      <c r="U198" s="98">
        <f>RES_hhdet_tesh!U67</f>
        <v>46.318205403715467</v>
      </c>
      <c r="V198" s="98">
        <f>RES_hhdet_tesh!V67</f>
        <v>72.755232066954761</v>
      </c>
      <c r="W198" s="98">
        <f>RES_hhdet_tesh!W67</f>
        <v>73.076427000855134</v>
      </c>
      <c r="DA198" s="63" t="s">
        <v>2472</v>
      </c>
    </row>
    <row r="199" spans="1:105" ht="12" customHeight="1" x14ac:dyDescent="0.25">
      <c r="A199" s="121" t="s">
        <v>55</v>
      </c>
      <c r="B199" s="122">
        <v>1216.2668680583868</v>
      </c>
      <c r="C199" s="122">
        <v>1203.4814008551907</v>
      </c>
      <c r="D199" s="122">
        <v>1191.8601890761156</v>
      </c>
      <c r="E199" s="122">
        <v>1164.7819863346315</v>
      </c>
      <c r="F199" s="122">
        <v>1319.3526752706407</v>
      </c>
      <c r="G199" s="122">
        <v>1331.1161200389899</v>
      </c>
      <c r="H199" s="122">
        <v>1387.0678931986454</v>
      </c>
      <c r="I199" s="122">
        <v>1331.104871287785</v>
      </c>
      <c r="J199" s="122">
        <v>1431.3749356769595</v>
      </c>
      <c r="K199" s="122">
        <v>1487.445959149735</v>
      </c>
      <c r="L199" s="122">
        <v>1457.3318419515219</v>
      </c>
      <c r="M199" s="122">
        <v>1347.8323506603433</v>
      </c>
      <c r="N199" s="122">
        <v>1481.1506665400454</v>
      </c>
      <c r="O199" s="122">
        <v>1482.318173894718</v>
      </c>
      <c r="P199" s="122">
        <v>1488.1062395749227</v>
      </c>
      <c r="Q199" s="122">
        <v>1461.208837267606</v>
      </c>
      <c r="R199" s="122">
        <v>1553.0324157030816</v>
      </c>
      <c r="S199" s="122">
        <v>1526.4587726461982</v>
      </c>
      <c r="T199" s="122">
        <v>1541.869471986879</v>
      </c>
      <c r="U199" s="122">
        <v>1576.4001143755449</v>
      </c>
      <c r="V199" s="122">
        <v>1396.8344883697155</v>
      </c>
      <c r="W199" s="122">
        <v>1542.2002325232927</v>
      </c>
      <c r="DA199" s="130" t="s">
        <v>2473</v>
      </c>
    </row>
    <row r="200" spans="1:105" ht="12" customHeight="1" x14ac:dyDescent="0.25">
      <c r="A200" s="97" t="s">
        <v>134</v>
      </c>
      <c r="B200" s="98">
        <v>1207.928607987476</v>
      </c>
      <c r="C200" s="98">
        <v>1207.4668514660812</v>
      </c>
      <c r="D200" s="98">
        <v>1189.4570235454826</v>
      </c>
      <c r="E200" s="98">
        <v>1151.3278398448792</v>
      </c>
      <c r="F200" s="98">
        <v>1330.5829524490848</v>
      </c>
      <c r="G200" s="98">
        <v>1331.0769507105806</v>
      </c>
      <c r="H200" s="98">
        <v>1385.205088275158</v>
      </c>
      <c r="I200" s="98">
        <v>1314.1951818089158</v>
      </c>
      <c r="J200" s="98">
        <v>1437.5482072948646</v>
      </c>
      <c r="K200" s="98">
        <v>1490.2385371882397</v>
      </c>
      <c r="L200" s="98">
        <v>1458.2941813012426</v>
      </c>
      <c r="M200" s="98">
        <v>1347.2000768194885</v>
      </c>
      <c r="N200" s="98">
        <v>1481.6339631565363</v>
      </c>
      <c r="O200" s="98">
        <v>1482.8771469858907</v>
      </c>
      <c r="P200" s="98">
        <v>1487.909710081494</v>
      </c>
      <c r="Q200" s="98">
        <v>1460.4642341801939</v>
      </c>
      <c r="R200" s="98">
        <v>1554.1954049317715</v>
      </c>
      <c r="S200" s="98">
        <v>1526.8839553538439</v>
      </c>
      <c r="T200" s="98">
        <v>1542.2454828693299</v>
      </c>
      <c r="U200" s="98">
        <v>1577.121397199619</v>
      </c>
      <c r="V200" s="98">
        <v>1395.6892226096732</v>
      </c>
      <c r="W200" s="98">
        <v>1544.5880254800034</v>
      </c>
      <c r="DA200" s="63" t="s">
        <v>2474</v>
      </c>
    </row>
    <row r="201" spans="1:105" ht="12" customHeight="1" x14ac:dyDescent="0.25">
      <c r="A201" s="97" t="s">
        <v>133</v>
      </c>
      <c r="B201" s="98">
        <v>1207.9286079874762</v>
      </c>
      <c r="C201" s="98">
        <v>1207.310407739928</v>
      </c>
      <c r="D201" s="98">
        <v>1189.2567519104523</v>
      </c>
      <c r="E201" s="98">
        <v>1150.9845103227296</v>
      </c>
      <c r="F201" s="98">
        <v>1330.2403964378095</v>
      </c>
      <c r="G201" s="98">
        <v>1330.8437829315696</v>
      </c>
      <c r="H201" s="98">
        <v>1384.7997113865024</v>
      </c>
      <c r="I201" s="98">
        <v>1313.3248743490931</v>
      </c>
      <c r="J201" s="98">
        <v>1436.6115029044781</v>
      </c>
      <c r="K201" s="98">
        <v>1488.2476857849142</v>
      </c>
      <c r="L201" s="98">
        <v>1456.4199393407107</v>
      </c>
      <c r="M201" s="98">
        <v>1345.7790720642288</v>
      </c>
      <c r="N201" s="98">
        <v>1480.4064815126255</v>
      </c>
      <c r="O201" s="98">
        <v>1481.9020028719287</v>
      </c>
      <c r="P201" s="98">
        <v>1486.6449123425016</v>
      </c>
      <c r="Q201" s="98">
        <v>1458.493927937388</v>
      </c>
      <c r="R201" s="98">
        <v>1551.5423541577593</v>
      </c>
      <c r="S201" s="98">
        <v>1524.6496421679556</v>
      </c>
      <c r="T201" s="98">
        <v>1540.6479865839058</v>
      </c>
      <c r="U201" s="98">
        <v>1576.1479531937466</v>
      </c>
      <c r="V201" s="98">
        <v>1395.8731187882843</v>
      </c>
      <c r="W201" s="98">
        <v>1543.6619373090687</v>
      </c>
      <c r="DA201" s="63" t="s">
        <v>2475</v>
      </c>
    </row>
    <row r="202" spans="1:105" ht="12" customHeight="1" x14ac:dyDescent="0.25">
      <c r="A202" s="100" t="s">
        <v>217</v>
      </c>
      <c r="B202" s="101">
        <v>523.51901903917496</v>
      </c>
      <c r="C202" s="101">
        <v>511.08551650940331</v>
      </c>
      <c r="D202" s="101">
        <v>514.91946703130668</v>
      </c>
      <c r="E202" s="101">
        <v>506.8320572623395</v>
      </c>
      <c r="F202" s="101">
        <v>550.76441405806281</v>
      </c>
      <c r="G202" s="101">
        <v>562.49735719262662</v>
      </c>
      <c r="H202" s="101">
        <v>593.82055695430199</v>
      </c>
      <c r="I202" s="101">
        <v>594.10395336452552</v>
      </c>
      <c r="J202" s="101">
        <v>580.74098178757617</v>
      </c>
      <c r="K202" s="101">
        <v>617.61655935625186</v>
      </c>
      <c r="L202" s="101">
        <v>607.58158694228041</v>
      </c>
      <c r="M202" s="101">
        <v>545.99464468778194</v>
      </c>
      <c r="N202" s="101">
        <v>614.04313024001885</v>
      </c>
      <c r="O202" s="101">
        <v>520.67866274126152</v>
      </c>
      <c r="P202" s="101">
        <v>495.18035877649021</v>
      </c>
      <c r="Q202" s="101">
        <v>523.53534395998452</v>
      </c>
      <c r="R202" s="101">
        <v>670.43670964332819</v>
      </c>
      <c r="S202" s="101">
        <v>692.27430022953922</v>
      </c>
      <c r="T202" s="101">
        <v>659.79382245214026</v>
      </c>
      <c r="U202" s="101">
        <v>685.97529803774262</v>
      </c>
      <c r="V202" s="101">
        <v>530.30868672009626</v>
      </c>
      <c r="W202" s="101">
        <v>628.82323872007794</v>
      </c>
      <c r="DA202" s="131" t="s">
        <v>2476</v>
      </c>
    </row>
    <row r="203" spans="1:105" ht="12" customHeight="1" x14ac:dyDescent="0.25">
      <c r="A203" s="103" t="s">
        <v>52</v>
      </c>
      <c r="B203" s="104">
        <v>684.40958894830089</v>
      </c>
      <c r="C203" s="104">
        <v>696.22489123052469</v>
      </c>
      <c r="D203" s="104">
        <v>674.33728487914584</v>
      </c>
      <c r="E203" s="104">
        <v>644.15245306039003</v>
      </c>
      <c r="F203" s="104">
        <v>779.4759823797466</v>
      </c>
      <c r="G203" s="104">
        <v>768.34642573894303</v>
      </c>
      <c r="H203" s="104">
        <v>790.97915443220052</v>
      </c>
      <c r="I203" s="104">
        <v>719.22092098456744</v>
      </c>
      <c r="J203" s="104">
        <v>855.87052111690195</v>
      </c>
      <c r="K203" s="104">
        <v>870.63112642866224</v>
      </c>
      <c r="L203" s="104">
        <v>848.83835239843006</v>
      </c>
      <c r="M203" s="104">
        <v>799.78442737644718</v>
      </c>
      <c r="N203" s="104">
        <v>866.36335127260691</v>
      </c>
      <c r="O203" s="104">
        <v>961.22334013066734</v>
      </c>
      <c r="P203" s="104">
        <v>991.46455356601132</v>
      </c>
      <c r="Q203" s="104">
        <v>934.95858397740335</v>
      </c>
      <c r="R203" s="104">
        <v>881.10564451443111</v>
      </c>
      <c r="S203" s="104">
        <v>832.37534193841611</v>
      </c>
      <c r="T203" s="104">
        <v>880.85416413176574</v>
      </c>
      <c r="U203" s="104">
        <v>890.17265515600388</v>
      </c>
      <c r="V203" s="104">
        <v>865.56443206818801</v>
      </c>
      <c r="W203" s="104">
        <v>914.83869858899095</v>
      </c>
      <c r="DA203" s="132" t="s">
        <v>2477</v>
      </c>
    </row>
    <row r="204" spans="1:105" ht="12" customHeight="1" x14ac:dyDescent="0.25">
      <c r="A204" s="106" t="s">
        <v>122</v>
      </c>
      <c r="B204" s="101">
        <v>1248.7789703840158</v>
      </c>
      <c r="C204" s="101">
        <v>1189.436728701349</v>
      </c>
      <c r="D204" s="101">
        <v>1200.412639632855</v>
      </c>
      <c r="E204" s="101">
        <v>1215.7719158898442</v>
      </c>
      <c r="F204" s="101">
        <v>1276.2538361420914</v>
      </c>
      <c r="G204" s="101">
        <v>1331.2584357245555</v>
      </c>
      <c r="H204" s="101">
        <v>1395.2100348998238</v>
      </c>
      <c r="I204" s="101">
        <v>1427.3769054238567</v>
      </c>
      <c r="J204" s="101">
        <v>1357.5567082921834</v>
      </c>
      <c r="K204" s="101">
        <v>1426.5611632989585</v>
      </c>
      <c r="L204" s="101">
        <v>1404.6282910780319</v>
      </c>
      <c r="M204" s="101">
        <v>1385.3232194184134</v>
      </c>
      <c r="N204" s="101">
        <v>1454.9331285728567</v>
      </c>
      <c r="O204" s="101">
        <v>1454.1878925151987</v>
      </c>
      <c r="P204" s="101">
        <v>1498.0901678037797</v>
      </c>
      <c r="Q204" s="101">
        <v>1483.8236468367852</v>
      </c>
      <c r="R204" s="101">
        <v>1495.8819052442018</v>
      </c>
      <c r="S204" s="101">
        <v>1504.3974955827798</v>
      </c>
      <c r="T204" s="101">
        <v>1521.2538100464917</v>
      </c>
      <c r="U204" s="101">
        <v>1534.6577350428813</v>
      </c>
      <c r="V204" s="101">
        <v>1442.7602369724348</v>
      </c>
      <c r="W204" s="101">
        <v>1451.9286783439834</v>
      </c>
      <c r="DA204" s="131" t="s">
        <v>2478</v>
      </c>
    </row>
    <row r="205" spans="1:105" ht="12" customHeight="1" x14ac:dyDescent="0.25">
      <c r="A205" s="107" t="s">
        <v>121</v>
      </c>
      <c r="B205" s="104">
        <v>1248.7789703840158</v>
      </c>
      <c r="C205" s="104">
        <v>1189.2065376477544</v>
      </c>
      <c r="D205" s="104">
        <v>1200.2561695406764</v>
      </c>
      <c r="E205" s="104">
        <v>1215.6261879940255</v>
      </c>
      <c r="F205" s="104">
        <v>1276.333268002722</v>
      </c>
      <c r="G205" s="104">
        <v>1331.6365526009779</v>
      </c>
      <c r="H205" s="104">
        <v>1395.5368289716998</v>
      </c>
      <c r="I205" s="104">
        <v>1428.5393384743156</v>
      </c>
      <c r="J205" s="104">
        <v>1358.0219123915849</v>
      </c>
      <c r="K205" s="104">
        <v>1428.0915734419757</v>
      </c>
      <c r="L205" s="104">
        <v>1406.0641074488099</v>
      </c>
      <c r="M205" s="104">
        <v>1383.6904136746914</v>
      </c>
      <c r="N205" s="104">
        <v>1451.9374644994143</v>
      </c>
      <c r="O205" s="104">
        <v>1450.851936972972</v>
      </c>
      <c r="P205" s="104">
        <v>1494.9327954083362</v>
      </c>
      <c r="Q205" s="104">
        <v>1480.8715061574519</v>
      </c>
      <c r="R205" s="104">
        <v>1497.6718772012366</v>
      </c>
      <c r="S205" s="104">
        <v>1506.5887926347318</v>
      </c>
      <c r="T205" s="104">
        <v>1522.6083270200816</v>
      </c>
      <c r="U205" s="104">
        <v>1534.8372599516242</v>
      </c>
      <c r="V205" s="104">
        <v>1443.3562700816151</v>
      </c>
      <c r="W205" s="104">
        <v>1452.3122185745303</v>
      </c>
      <c r="DA205" s="132" t="s">
        <v>2479</v>
      </c>
    </row>
    <row r="206" spans="1:105" ht="12" customHeight="1" x14ac:dyDescent="0.25">
      <c r="A206" s="108" t="s">
        <v>53</v>
      </c>
      <c r="B206" s="98">
        <v>541.22883103436709</v>
      </c>
      <c r="C206" s="98">
        <v>503.41675873305945</v>
      </c>
      <c r="D206" s="98">
        <v>519.69503344393979</v>
      </c>
      <c r="E206" s="98">
        <v>535.40631230709562</v>
      </c>
      <c r="F206" s="98">
        <v>528.35852829011833</v>
      </c>
      <c r="G206" s="98">
        <v>562.82641493406641</v>
      </c>
      <c r="H206" s="98">
        <v>598.4521084171472</v>
      </c>
      <c r="I206" s="98">
        <v>646.60981187707102</v>
      </c>
      <c r="J206" s="98">
        <v>548.60767912122708</v>
      </c>
      <c r="K206" s="98">
        <v>592.15796565657377</v>
      </c>
      <c r="L206" s="98">
        <v>586.12582387746738</v>
      </c>
      <c r="M206" s="98">
        <v>561.65330539630622</v>
      </c>
      <c r="N206" s="98">
        <v>602.04390978458196</v>
      </c>
      <c r="O206" s="98">
        <v>509.57004013606399</v>
      </c>
      <c r="P206" s="98">
        <v>498.2478202314619</v>
      </c>
      <c r="Q206" s="98">
        <v>532.11914269924455</v>
      </c>
      <c r="R206" s="98">
        <v>646.82548394690491</v>
      </c>
      <c r="S206" s="98">
        <v>684.13386736030759</v>
      </c>
      <c r="T206" s="98">
        <v>652.12593600340756</v>
      </c>
      <c r="U206" s="98">
        <v>667.86199350395054</v>
      </c>
      <c r="V206" s="98">
        <v>548.83085320955456</v>
      </c>
      <c r="W206" s="98">
        <v>590.88970661882138</v>
      </c>
      <c r="DA206" s="63" t="s">
        <v>2480</v>
      </c>
    </row>
    <row r="207" spans="1:105" ht="12" customHeight="1" x14ac:dyDescent="0.25">
      <c r="A207" s="108" t="s">
        <v>52</v>
      </c>
      <c r="B207" s="98">
        <v>707.5501393496487</v>
      </c>
      <c r="C207" s="98">
        <v>685.78977891469492</v>
      </c>
      <c r="D207" s="98">
        <v>680.56113609673685</v>
      </c>
      <c r="E207" s="98">
        <v>680.21987568692998</v>
      </c>
      <c r="F207" s="98">
        <v>747.97473971260354</v>
      </c>
      <c r="G207" s="98">
        <v>768.81013766691137</v>
      </c>
      <c r="H207" s="98">
        <v>797.08472055455263</v>
      </c>
      <c r="I207" s="98">
        <v>781.92952659724472</v>
      </c>
      <c r="J207" s="98">
        <v>809.41423327035784</v>
      </c>
      <c r="K207" s="98">
        <v>835.93360778540193</v>
      </c>
      <c r="L207" s="98">
        <v>819.93828357134259</v>
      </c>
      <c r="M207" s="98">
        <v>822.03710827838518</v>
      </c>
      <c r="N207" s="98">
        <v>849.89355471483236</v>
      </c>
      <c r="O207" s="98">
        <v>941.281896836908</v>
      </c>
      <c r="P207" s="98">
        <v>996.68497517687399</v>
      </c>
      <c r="Q207" s="98">
        <v>948.75236345820713</v>
      </c>
      <c r="R207" s="98">
        <v>850.84639325433147</v>
      </c>
      <c r="S207" s="98">
        <v>822.454925274424</v>
      </c>
      <c r="T207" s="98">
        <v>870.48239101667389</v>
      </c>
      <c r="U207" s="98">
        <v>866.97526644767368</v>
      </c>
      <c r="V207" s="98">
        <v>894.52541687206065</v>
      </c>
      <c r="W207" s="98">
        <v>861.42251195570896</v>
      </c>
      <c r="DA207" s="63" t="s">
        <v>2481</v>
      </c>
    </row>
    <row r="208" spans="1:105" ht="12" customHeight="1" x14ac:dyDescent="0.25">
      <c r="A208" s="121" t="s">
        <v>54</v>
      </c>
      <c r="B208" s="122">
        <v>226.94865290179925</v>
      </c>
      <c r="C208" s="122">
        <v>231.02496704149502</v>
      </c>
      <c r="D208" s="122">
        <v>225.57387793578292</v>
      </c>
      <c r="E208" s="122">
        <v>238.92499258124684</v>
      </c>
      <c r="F208" s="122">
        <v>250.1731750046869</v>
      </c>
      <c r="G208" s="122">
        <v>255.5697530223722</v>
      </c>
      <c r="H208" s="122">
        <v>253.90629199685222</v>
      </c>
      <c r="I208" s="122">
        <v>251.92396617219393</v>
      </c>
      <c r="J208" s="122">
        <v>206.48158519265533</v>
      </c>
      <c r="K208" s="122">
        <v>222.96240449983611</v>
      </c>
      <c r="L208" s="122">
        <v>225.07138540081235</v>
      </c>
      <c r="M208" s="122">
        <v>207.03577415064569</v>
      </c>
      <c r="N208" s="122">
        <v>221.86712534627975</v>
      </c>
      <c r="O208" s="122">
        <v>222.47461379053982</v>
      </c>
      <c r="P208" s="122">
        <v>224.48565879897288</v>
      </c>
      <c r="Q208" s="122">
        <v>234.32730065129826</v>
      </c>
      <c r="R208" s="122">
        <v>242.58249719835183</v>
      </c>
      <c r="S208" s="122">
        <v>238.88394860262642</v>
      </c>
      <c r="T208" s="122">
        <v>235.35839124417384</v>
      </c>
      <c r="U208" s="122">
        <v>229.05678032838978</v>
      </c>
      <c r="V208" s="122">
        <v>246.64171840789746</v>
      </c>
      <c r="W208" s="122">
        <v>246.39349560875957</v>
      </c>
      <c r="DA208" s="130" t="s">
        <v>2482</v>
      </c>
    </row>
    <row r="209" spans="1:105" ht="12" customHeight="1" x14ac:dyDescent="0.25">
      <c r="A209" s="97" t="s">
        <v>175</v>
      </c>
      <c r="B209" s="98">
        <v>224.34773411655621</v>
      </c>
      <c r="C209" s="98">
        <v>232.15097758391551</v>
      </c>
      <c r="D209" s="98">
        <v>225.86885839470767</v>
      </c>
      <c r="E209" s="98">
        <v>235.13259252929637</v>
      </c>
      <c r="F209" s="98">
        <v>252.67697366658976</v>
      </c>
      <c r="G209" s="98">
        <v>254.0528807465426</v>
      </c>
      <c r="H209" s="98">
        <v>256.85977650128217</v>
      </c>
      <c r="I209" s="98">
        <v>256.79755628874352</v>
      </c>
      <c r="J209" s="98">
        <v>200.81773522027868</v>
      </c>
      <c r="K209" s="98">
        <v>223.49484651080007</v>
      </c>
      <c r="L209" s="98">
        <v>227.47228038375221</v>
      </c>
      <c r="M209" s="98">
        <v>205.84501865883246</v>
      </c>
      <c r="N209" s="98">
        <v>223.62845761895753</v>
      </c>
      <c r="O209" s="98">
        <v>223.10284888447569</v>
      </c>
      <c r="P209" s="98">
        <v>224.53201745055395</v>
      </c>
      <c r="Q209" s="98">
        <v>232.59402154966031</v>
      </c>
      <c r="R209" s="98">
        <v>247.94058176275439</v>
      </c>
      <c r="S209" s="98">
        <v>240.41913663233186</v>
      </c>
      <c r="T209" s="98">
        <v>233.19431354188666</v>
      </c>
      <c r="U209" s="98">
        <v>223.13542695688761</v>
      </c>
      <c r="V209" s="98">
        <v>247.36026898477471</v>
      </c>
      <c r="W209" s="98">
        <v>246.48809643204348</v>
      </c>
      <c r="DA209" s="63" t="s">
        <v>2483</v>
      </c>
    </row>
    <row r="210" spans="1:105" ht="12" customHeight="1" x14ac:dyDescent="0.25">
      <c r="A210" s="109" t="s">
        <v>120</v>
      </c>
      <c r="B210" s="33">
        <v>230.71525112710853</v>
      </c>
      <c r="C210" s="33">
        <v>229.47723702734308</v>
      </c>
      <c r="D210" s="33">
        <v>225.16764603482116</v>
      </c>
      <c r="E210" s="33">
        <v>244.29851916885616</v>
      </c>
      <c r="F210" s="33">
        <v>246.61841029223771</v>
      </c>
      <c r="G210" s="33">
        <v>257.70867395308034</v>
      </c>
      <c r="H210" s="33">
        <v>249.68696498134062</v>
      </c>
      <c r="I210" s="33">
        <v>244.97316728904909</v>
      </c>
      <c r="J210" s="33">
        <v>214.51498610436161</v>
      </c>
      <c r="K210" s="33">
        <v>222.22483777369206</v>
      </c>
      <c r="L210" s="33">
        <v>221.66414750543299</v>
      </c>
      <c r="M210" s="33">
        <v>208.67007881892758</v>
      </c>
      <c r="N210" s="33">
        <v>219.44565174625737</v>
      </c>
      <c r="O210" s="33">
        <v>221.61563972917594</v>
      </c>
      <c r="P210" s="33">
        <v>224.42260317739871</v>
      </c>
      <c r="Q210" s="33">
        <v>236.50822251366756</v>
      </c>
      <c r="R210" s="33">
        <v>236.10361623717461</v>
      </c>
      <c r="S210" s="33">
        <v>237.24356426964553</v>
      </c>
      <c r="T210" s="33">
        <v>237.37564024297706</v>
      </c>
      <c r="U210" s="33">
        <v>233.9617613767322</v>
      </c>
      <c r="V210" s="33">
        <v>246.07445071193084</v>
      </c>
      <c r="W210" s="33">
        <v>246.32062395512256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4372.8582129747128</v>
      </c>
      <c r="C212" s="117">
        <f t="shared" si="101"/>
        <v>4557.7353336387096</v>
      </c>
      <c r="D212" s="117">
        <f t="shared" si="101"/>
        <v>4221.5814781546542</v>
      </c>
      <c r="E212" s="117">
        <f t="shared" si="101"/>
        <v>4305.5486899936786</v>
      </c>
      <c r="F212" s="117">
        <f t="shared" si="101"/>
        <v>4044.5736216402738</v>
      </c>
      <c r="G212" s="117">
        <f t="shared" si="101"/>
        <v>3812.1467641463814</v>
      </c>
      <c r="H212" s="117">
        <f t="shared" si="101"/>
        <v>3701.428135181156</v>
      </c>
      <c r="I212" s="117">
        <f t="shared" si="101"/>
        <v>3415.7882910935359</v>
      </c>
      <c r="J212" s="117">
        <f t="shared" si="101"/>
        <v>3657.700603555189</v>
      </c>
      <c r="K212" s="117">
        <f t="shared" si="101"/>
        <v>3577.2839268768948</v>
      </c>
      <c r="L212" s="117">
        <f t="shared" si="101"/>
        <v>4056.3715810746662</v>
      </c>
      <c r="M212" s="117">
        <f t="shared" si="101"/>
        <v>3096.9549494916132</v>
      </c>
      <c r="N212" s="117">
        <f t="shared" si="101"/>
        <v>3430.1417102724436</v>
      </c>
      <c r="O212" s="117">
        <f t="shared" si="101"/>
        <v>3716.2876467991682</v>
      </c>
      <c r="P212" s="117">
        <f t="shared" si="101"/>
        <v>2879.4700410428877</v>
      </c>
      <c r="Q212" s="117">
        <f t="shared" si="101"/>
        <v>3114.6879994138712</v>
      </c>
      <c r="R212" s="117">
        <f t="shared" ref="R212:V212" si="102">R213+R216+R218+R227</f>
        <v>3295.123260295738</v>
      </c>
      <c r="S212" s="117">
        <f t="shared" si="102"/>
        <v>3192.2504815324237</v>
      </c>
      <c r="T212" s="117">
        <f t="shared" si="102"/>
        <v>3148.371797142669</v>
      </c>
      <c r="U212" s="117">
        <f t="shared" si="102"/>
        <v>3080.6427504925869</v>
      </c>
      <c r="V212" s="117">
        <f t="shared" si="102"/>
        <v>2896.1801049040873</v>
      </c>
      <c r="W212" s="117">
        <f t="shared" ref="W212" si="103">W213+W216+W218+W227</f>
        <v>3326.0301627998356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3966.9788706373474</v>
      </c>
      <c r="C213" s="122">
        <f t="shared" si="104"/>
        <v>4162.8273158562288</v>
      </c>
      <c r="D213" s="122">
        <f t="shared" si="104"/>
        <v>3836.1298941712193</v>
      </c>
      <c r="E213" s="122">
        <f t="shared" si="104"/>
        <v>3928.1200438425722</v>
      </c>
      <c r="F213" s="122">
        <f t="shared" si="104"/>
        <v>3616.2164898226188</v>
      </c>
      <c r="G213" s="122">
        <f t="shared" si="104"/>
        <v>3389.1625687784658</v>
      </c>
      <c r="H213" s="122">
        <f t="shared" si="104"/>
        <v>3257.0634212662021</v>
      </c>
      <c r="I213" s="122">
        <f t="shared" si="104"/>
        <v>2980.5512770418391</v>
      </c>
      <c r="J213" s="122">
        <f t="shared" si="104"/>
        <v>3169.45882019391</v>
      </c>
      <c r="K213" s="122">
        <f t="shared" si="104"/>
        <v>3059.7200030295085</v>
      </c>
      <c r="L213" s="122">
        <f t="shared" si="104"/>
        <v>3542.2105569618648</v>
      </c>
      <c r="M213" s="122">
        <f t="shared" si="104"/>
        <v>2629.4684721164381</v>
      </c>
      <c r="N213" s="122">
        <f t="shared" si="104"/>
        <v>2924.7305334403823</v>
      </c>
      <c r="O213" s="122">
        <f t="shared" si="104"/>
        <v>3217.9885219204534</v>
      </c>
      <c r="P213" s="122">
        <f t="shared" si="104"/>
        <v>2383.2474202091016</v>
      </c>
      <c r="Q213" s="122">
        <f t="shared" si="104"/>
        <v>2637.8551822593026</v>
      </c>
      <c r="R213" s="122">
        <f t="shared" ref="R213:V213" si="105">SUM(R214:R215)</f>
        <v>2790.5311689033829</v>
      </c>
      <c r="S213" s="122">
        <f t="shared" si="105"/>
        <v>2708.8168182244735</v>
      </c>
      <c r="T213" s="122">
        <f t="shared" si="105"/>
        <v>2673.5868855098411</v>
      </c>
      <c r="U213" s="122">
        <f t="shared" si="105"/>
        <v>2609.1268903445234</v>
      </c>
      <c r="V213" s="122">
        <f t="shared" si="105"/>
        <v>2483.2878903849969</v>
      </c>
      <c r="W213" s="122">
        <f t="shared" ref="W213" si="106">SUM(W214:W215)</f>
        <v>2883.0186913560606</v>
      </c>
      <c r="DA213" s="130" t="s">
        <v>2636</v>
      </c>
    </row>
    <row r="214" spans="1:105" ht="12" customHeight="1" x14ac:dyDescent="0.25">
      <c r="A214" s="97" t="s">
        <v>217</v>
      </c>
      <c r="B214" s="98">
        <v>3966.9788706373474</v>
      </c>
      <c r="C214" s="98">
        <v>4162.8273158562288</v>
      </c>
      <c r="D214" s="98">
        <v>3836.1298941712193</v>
      </c>
      <c r="E214" s="98">
        <v>3928.1200438425722</v>
      </c>
      <c r="F214" s="98">
        <v>3616.2164898226188</v>
      </c>
      <c r="G214" s="98">
        <v>3389.1625687784658</v>
      </c>
      <c r="H214" s="98">
        <v>3257.0634212662021</v>
      </c>
      <c r="I214" s="98">
        <v>2980.5512770418391</v>
      </c>
      <c r="J214" s="98">
        <v>3169.45882019391</v>
      </c>
      <c r="K214" s="98">
        <v>3059.7200030295085</v>
      </c>
      <c r="L214" s="98">
        <v>3542.2105569618648</v>
      </c>
      <c r="M214" s="98">
        <v>2629.4684721164381</v>
      </c>
      <c r="N214" s="98">
        <v>2924.7305334403823</v>
      </c>
      <c r="O214" s="98">
        <v>3217.9885219204534</v>
      </c>
      <c r="P214" s="98">
        <v>2383.2474202091016</v>
      </c>
      <c r="Q214" s="98">
        <v>2637.8551822593026</v>
      </c>
      <c r="R214" s="98">
        <v>2790.5311689033829</v>
      </c>
      <c r="S214" s="98">
        <v>2708.8168182244735</v>
      </c>
      <c r="T214" s="98">
        <v>2673.5868855098411</v>
      </c>
      <c r="U214" s="98">
        <v>2609.1268903445234</v>
      </c>
      <c r="V214" s="98">
        <v>2483.2878903849969</v>
      </c>
      <c r="W214" s="98">
        <v>2883.0186913560606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361.55227470940696</v>
      </c>
      <c r="C218" s="122">
        <v>350.10920613297321</v>
      </c>
      <c r="D218" s="122">
        <v>341.9149704409341</v>
      </c>
      <c r="E218" s="122">
        <v>331.65513250557882</v>
      </c>
      <c r="F218" s="122">
        <v>379.22914827764134</v>
      </c>
      <c r="G218" s="122">
        <v>373.82593900657491</v>
      </c>
      <c r="H218" s="122">
        <v>394.49423472443442</v>
      </c>
      <c r="I218" s="122">
        <v>385.46096322465377</v>
      </c>
      <c r="J218" s="122">
        <v>449.42203882126466</v>
      </c>
      <c r="K218" s="122">
        <v>474.81088424667098</v>
      </c>
      <c r="L218" s="122">
        <v>470.2355151404202</v>
      </c>
      <c r="M218" s="122">
        <v>428.31184347060287</v>
      </c>
      <c r="N218" s="122">
        <v>462.84456821983071</v>
      </c>
      <c r="O218" s="122">
        <v>455.94712272332998</v>
      </c>
      <c r="P218" s="122">
        <v>453.70097372379865</v>
      </c>
      <c r="Q218" s="122">
        <v>434.2517919242573</v>
      </c>
      <c r="R218" s="122">
        <v>460.01983011382691</v>
      </c>
      <c r="S218" s="122">
        <v>442.67662216487349</v>
      </c>
      <c r="T218" s="122">
        <v>437.91220586142941</v>
      </c>
      <c r="U218" s="122">
        <v>438.44663978147628</v>
      </c>
      <c r="V218" s="122">
        <v>377.29093598042419</v>
      </c>
      <c r="W218" s="122">
        <v>408.12698532686647</v>
      </c>
      <c r="DA218" s="130" t="s">
        <v>2641</v>
      </c>
    </row>
    <row r="219" spans="1:105" ht="12" customHeight="1" x14ac:dyDescent="0.25">
      <c r="A219" s="97" t="s">
        <v>134</v>
      </c>
      <c r="B219" s="98">
        <v>454.28612867863592</v>
      </c>
      <c r="C219" s="98">
        <v>449.46218216145871</v>
      </c>
      <c r="D219" s="98">
        <v>438.040315221882</v>
      </c>
      <c r="E219" s="98">
        <v>419.20755051955905</v>
      </c>
      <c r="F219" s="98">
        <v>478.097110035247</v>
      </c>
      <c r="G219" s="98">
        <v>472.35002215091669</v>
      </c>
      <c r="H219" s="98">
        <v>484.73948713824097</v>
      </c>
      <c r="I219" s="98">
        <v>453.22301134438436</v>
      </c>
      <c r="J219" s="98">
        <v>487.13293735087092</v>
      </c>
      <c r="K219" s="98">
        <v>496.82750170116361</v>
      </c>
      <c r="L219" s="98">
        <v>479.09930455421437</v>
      </c>
      <c r="M219" s="98">
        <v>435.8507836903994</v>
      </c>
      <c r="N219" s="98">
        <v>471.63891299910739</v>
      </c>
      <c r="O219" s="98">
        <v>465.29841163747074</v>
      </c>
      <c r="P219" s="98">
        <v>463.56355913089703</v>
      </c>
      <c r="Q219" s="98">
        <v>449.4184072470876</v>
      </c>
      <c r="R219" s="98">
        <v>469.89140770109407</v>
      </c>
      <c r="S219" s="98">
        <v>451.78180986467032</v>
      </c>
      <c r="T219" s="98">
        <v>446.44521605177255</v>
      </c>
      <c r="U219" s="98">
        <v>446.49983457258617</v>
      </c>
      <c r="V219" s="98">
        <v>387.11104722644342</v>
      </c>
      <c r="W219" s="98">
        <v>419.41960334553954</v>
      </c>
      <c r="DA219" s="63" t="s">
        <v>2642</v>
      </c>
    </row>
    <row r="220" spans="1:105" ht="12" customHeight="1" x14ac:dyDescent="0.25">
      <c r="A220" s="97" t="s">
        <v>133</v>
      </c>
      <c r="B220" s="98">
        <v>196.88864629606465</v>
      </c>
      <c r="C220" s="98">
        <v>180.05808008160363</v>
      </c>
      <c r="D220" s="98">
        <v>179.28165943778393</v>
      </c>
      <c r="E220" s="98">
        <v>173.48053106189715</v>
      </c>
      <c r="F220" s="98">
        <v>187.25348959837075</v>
      </c>
      <c r="G220" s="98">
        <v>190.67304762371464</v>
      </c>
      <c r="H220" s="98">
        <v>198.9666193721462</v>
      </c>
      <c r="I220" s="98">
        <v>195.92166968471449</v>
      </c>
      <c r="J220" s="98">
        <v>188.29977237950311</v>
      </c>
      <c r="K220" s="98">
        <v>196.51573857026366</v>
      </c>
      <c r="L220" s="98">
        <v>191.85743269742591</v>
      </c>
      <c r="M220" s="98">
        <v>171.47681862946646</v>
      </c>
      <c r="N220" s="98">
        <v>191.70671785985644</v>
      </c>
      <c r="O220" s="98">
        <v>160.25264707090443</v>
      </c>
      <c r="P220" s="98">
        <v>150.86492706020977</v>
      </c>
      <c r="Q220" s="98">
        <v>156.45422806300755</v>
      </c>
      <c r="R220" s="98">
        <v>196.18044071246462</v>
      </c>
      <c r="S220" s="98">
        <v>199.34511756168141</v>
      </c>
      <c r="T220" s="98">
        <v>187.13006417940153</v>
      </c>
      <c r="U220" s="98">
        <v>191.81866023935558</v>
      </c>
      <c r="V220" s="98">
        <v>147.1759467730223</v>
      </c>
      <c r="W220" s="98">
        <v>169.91682832087866</v>
      </c>
      <c r="DA220" s="63" t="s">
        <v>2643</v>
      </c>
    </row>
    <row r="221" spans="1:105" ht="12" customHeight="1" x14ac:dyDescent="0.25">
      <c r="A221" s="100" t="s">
        <v>217</v>
      </c>
      <c r="B221" s="101">
        <v>196.88864629606465</v>
      </c>
      <c r="C221" s="101">
        <v>180.05808008160363</v>
      </c>
      <c r="D221" s="101">
        <v>179.28165943778393</v>
      </c>
      <c r="E221" s="101">
        <v>173.48053106189715</v>
      </c>
      <c r="F221" s="101">
        <v>187.25348959837075</v>
      </c>
      <c r="G221" s="101">
        <v>190.67304762371464</v>
      </c>
      <c r="H221" s="101">
        <v>198.9666193721462</v>
      </c>
      <c r="I221" s="101">
        <v>195.92166968471449</v>
      </c>
      <c r="J221" s="101">
        <v>188.29977237950311</v>
      </c>
      <c r="K221" s="101">
        <v>196.51573857026366</v>
      </c>
      <c r="L221" s="101">
        <v>191.85743269742591</v>
      </c>
      <c r="M221" s="101">
        <v>171.47681862946646</v>
      </c>
      <c r="N221" s="101">
        <v>191.70671785985644</v>
      </c>
      <c r="O221" s="101">
        <v>160.25264707090443</v>
      </c>
      <c r="P221" s="101">
        <v>150.86492706020977</v>
      </c>
      <c r="Q221" s="101">
        <v>156.45422806300755</v>
      </c>
      <c r="R221" s="101">
        <v>196.18044071246462</v>
      </c>
      <c r="S221" s="101">
        <v>199.34511756168141</v>
      </c>
      <c r="T221" s="101">
        <v>187.13006417940153</v>
      </c>
      <c r="U221" s="101">
        <v>191.81866023935558</v>
      </c>
      <c r="V221" s="101">
        <v>147.1759467730223</v>
      </c>
      <c r="W221" s="101">
        <v>169.91682832087866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44.327067627958137</v>
      </c>
      <c r="C227" s="122">
        <v>44.7988116495073</v>
      </c>
      <c r="D227" s="122">
        <v>43.536613542501264</v>
      </c>
      <c r="E227" s="122">
        <v>45.773513645527899</v>
      </c>
      <c r="F227" s="122">
        <v>49.127983540013645</v>
      </c>
      <c r="G227" s="122">
        <v>49.158256361340783</v>
      </c>
      <c r="H227" s="122">
        <v>49.870479190519248</v>
      </c>
      <c r="I227" s="122">
        <v>49.776050827043029</v>
      </c>
      <c r="J227" s="122">
        <v>38.819744540014355</v>
      </c>
      <c r="K227" s="122">
        <v>42.753039600715404</v>
      </c>
      <c r="L227" s="122">
        <v>43.925508972380918</v>
      </c>
      <c r="M227" s="122">
        <v>39.174633904572062</v>
      </c>
      <c r="N227" s="122">
        <v>42.566608612230553</v>
      </c>
      <c r="O227" s="122">
        <v>42.352002155384845</v>
      </c>
      <c r="P227" s="122">
        <v>42.521647109987491</v>
      </c>
      <c r="Q227" s="122">
        <v>42.581025230311141</v>
      </c>
      <c r="R227" s="122">
        <v>44.572261278528046</v>
      </c>
      <c r="S227" s="122">
        <v>40.757041143076357</v>
      </c>
      <c r="T227" s="122">
        <v>36.872705771398692</v>
      </c>
      <c r="U227" s="122">
        <v>33.069220366586947</v>
      </c>
      <c r="V227" s="122">
        <v>35.601278538666058</v>
      </c>
      <c r="W227" s="122">
        <v>34.884486116908555</v>
      </c>
      <c r="DA227" s="130" t="s">
        <v>2650</v>
      </c>
    </row>
    <row r="228" spans="1:105" ht="12" customHeight="1" x14ac:dyDescent="0.25">
      <c r="A228" s="97" t="s">
        <v>175</v>
      </c>
      <c r="B228" s="98">
        <v>74.935881202393631</v>
      </c>
      <c r="C228" s="98">
        <v>77.391016842927314</v>
      </c>
      <c r="D228" s="98">
        <v>75.150207187884845</v>
      </c>
      <c r="E228" s="98">
        <v>78.078457651487739</v>
      </c>
      <c r="F228" s="98">
        <v>83.731280635512121</v>
      </c>
      <c r="G228" s="98">
        <v>84.020132334453365</v>
      </c>
      <c r="H228" s="98">
        <v>84.779289760594111</v>
      </c>
      <c r="I228" s="98">
        <v>84.676797263514885</v>
      </c>
      <c r="J228" s="98">
        <v>66.189125385956459</v>
      </c>
      <c r="K228" s="98">
        <v>73.616029446843157</v>
      </c>
      <c r="L228" s="98">
        <v>74.877422913548799</v>
      </c>
      <c r="M228" s="98">
        <v>67.717298786439713</v>
      </c>
      <c r="N228" s="98">
        <v>73.528722544207582</v>
      </c>
      <c r="O228" s="98">
        <v>73.327342679889526</v>
      </c>
      <c r="P228" s="98">
        <v>73.78366901723335</v>
      </c>
      <c r="Q228" s="98">
        <v>76.422128128805667</v>
      </c>
      <c r="R228" s="98">
        <v>81.433865402460853</v>
      </c>
      <c r="S228" s="98">
        <v>78.900371599884991</v>
      </c>
      <c r="T228" s="98">
        <v>76.429250565927617</v>
      </c>
      <c r="U228" s="98">
        <v>72.990789396260155</v>
      </c>
      <c r="V228" s="98">
        <v>80.696952791613327</v>
      </c>
      <c r="W228" s="98">
        <v>80.170971900999831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179.95226465853875</v>
      </c>
      <c r="C231" s="118">
        <f t="shared" si="108"/>
        <v>187.4941658462746</v>
      </c>
      <c r="D231" s="118">
        <f t="shared" si="108"/>
        <v>173.93925815907122</v>
      </c>
      <c r="E231" s="118">
        <f t="shared" si="108"/>
        <v>177.31393726315736</v>
      </c>
      <c r="F231" s="118">
        <f t="shared" si="108"/>
        <v>166.92030448425376</v>
      </c>
      <c r="G231" s="118">
        <f t="shared" si="108"/>
        <v>157.80271180248926</v>
      </c>
      <c r="H231" s="118">
        <f t="shared" si="108"/>
        <v>153.12467018306924</v>
      </c>
      <c r="I231" s="118">
        <f t="shared" si="108"/>
        <v>141.02611354308488</v>
      </c>
      <c r="J231" s="118">
        <f t="shared" si="108"/>
        <v>149.39061062906251</v>
      </c>
      <c r="K231" s="118">
        <f t="shared" si="108"/>
        <v>145.73216467914642</v>
      </c>
      <c r="L231" s="118">
        <f t="shared" si="108"/>
        <v>164.66375764086695</v>
      </c>
      <c r="M231" s="118">
        <f t="shared" si="108"/>
        <v>125.96861770000918</v>
      </c>
      <c r="N231" s="118">
        <f t="shared" si="108"/>
        <v>139.53549001502105</v>
      </c>
      <c r="O231" s="118">
        <f t="shared" si="108"/>
        <v>151.18615719544894</v>
      </c>
      <c r="P231" s="118">
        <f t="shared" si="108"/>
        <v>117.44118341667536</v>
      </c>
      <c r="Q231" s="118">
        <f t="shared" si="108"/>
        <v>127.31545085570592</v>
      </c>
      <c r="R231" s="118">
        <f t="shared" ref="R231:V231" si="109">R232+R235+R237+R246</f>
        <v>134.44777889670283</v>
      </c>
      <c r="S231" s="118">
        <f t="shared" si="109"/>
        <v>130.41749335708047</v>
      </c>
      <c r="T231" s="118">
        <f t="shared" si="109"/>
        <v>128.77317571395255</v>
      </c>
      <c r="U231" s="118">
        <f t="shared" si="109"/>
        <v>126.13213666958436</v>
      </c>
      <c r="V231" s="118">
        <f t="shared" si="109"/>
        <v>118.95757858176079</v>
      </c>
      <c r="W231" s="118">
        <f t="shared" ref="W231" si="110">W232+W235+W237+W246</f>
        <v>136.48550306494408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159.63124139594444</v>
      </c>
      <c r="C232" s="123">
        <f t="shared" si="111"/>
        <v>167.51819307567746</v>
      </c>
      <c r="D232" s="123">
        <f t="shared" si="111"/>
        <v>154.3703762316218</v>
      </c>
      <c r="E232" s="123">
        <f t="shared" si="111"/>
        <v>158.08952308711187</v>
      </c>
      <c r="F232" s="123">
        <f t="shared" si="111"/>
        <v>145.59636599232184</v>
      </c>
      <c r="G232" s="123">
        <f t="shared" si="111"/>
        <v>136.48589352733234</v>
      </c>
      <c r="H232" s="123">
        <f t="shared" si="111"/>
        <v>131.18014892688413</v>
      </c>
      <c r="I232" s="123">
        <f t="shared" si="111"/>
        <v>120.07102653293499</v>
      </c>
      <c r="J232" s="123">
        <f t="shared" si="111"/>
        <v>127.73431977311711</v>
      </c>
      <c r="K232" s="123">
        <f t="shared" si="111"/>
        <v>123.35346231689294</v>
      </c>
      <c r="L232" s="123">
        <f t="shared" si="111"/>
        <v>142.85049386995067</v>
      </c>
      <c r="M232" s="123">
        <f t="shared" si="111"/>
        <v>106.09230730460619</v>
      </c>
      <c r="N232" s="123">
        <f t="shared" si="111"/>
        <v>118.06291628532664</v>
      </c>
      <c r="O232" s="123">
        <f t="shared" si="111"/>
        <v>129.96208056255108</v>
      </c>
      <c r="P232" s="123">
        <f t="shared" si="111"/>
        <v>96.276584918080943</v>
      </c>
      <c r="Q232" s="123">
        <f t="shared" si="111"/>
        <v>106.60295083034052</v>
      </c>
      <c r="R232" s="123">
        <f t="shared" ref="R232:V232" si="112">SUM(R233:R234)</f>
        <v>112.82364419816231</v>
      </c>
      <c r="S232" s="123">
        <f t="shared" si="112"/>
        <v>109.57619530415708</v>
      </c>
      <c r="T232" s="123">
        <f t="shared" si="112"/>
        <v>108.21672686969372</v>
      </c>
      <c r="U232" s="123">
        <f t="shared" si="112"/>
        <v>105.6782462321241</v>
      </c>
      <c r="V232" s="123">
        <f t="shared" si="112"/>
        <v>100.62578842662155</v>
      </c>
      <c r="W232" s="123">
        <f t="shared" ref="W232" si="113">SUM(W233:W234)</f>
        <v>116.91970177406463</v>
      </c>
      <c r="DA232" s="130" t="s">
        <v>2804</v>
      </c>
    </row>
    <row r="233" spans="1:105" ht="12" customHeight="1" x14ac:dyDescent="0.25">
      <c r="A233" s="97" t="s">
        <v>217</v>
      </c>
      <c r="B233" s="99">
        <v>157.67276913904919</v>
      </c>
      <c r="C233" s="99">
        <v>165.46736066862474</v>
      </c>
      <c r="D233" s="99">
        <v>152.49509307411125</v>
      </c>
      <c r="E233" s="99">
        <v>156.17092203065218</v>
      </c>
      <c r="F233" s="99">
        <v>143.79344218712563</v>
      </c>
      <c r="G233" s="99">
        <v>134.78909822523059</v>
      </c>
      <c r="H233" s="99">
        <v>129.55601467829882</v>
      </c>
      <c r="I233" s="99">
        <v>118.57913236789827</v>
      </c>
      <c r="J233" s="99">
        <v>126.11980848143678</v>
      </c>
      <c r="K233" s="99">
        <v>121.78005690504332</v>
      </c>
      <c r="L233" s="99">
        <v>141.01668455872263</v>
      </c>
      <c r="M233" s="99">
        <v>104.71623810071188</v>
      </c>
      <c r="N233" s="99">
        <v>116.50628878982678</v>
      </c>
      <c r="O233" s="99">
        <v>128.22435284271413</v>
      </c>
      <c r="P233" s="99">
        <v>94.990789208763417</v>
      </c>
      <c r="Q233" s="99">
        <v>105.17319034335665</v>
      </c>
      <c r="R233" s="99">
        <v>111.29611437339716</v>
      </c>
      <c r="S233" s="99">
        <v>108.07361198947804</v>
      </c>
      <c r="T233" s="99">
        <v>106.7099436684355</v>
      </c>
      <c r="U233" s="99">
        <v>104.18195777771795</v>
      </c>
      <c r="V233" s="99">
        <v>99.200086384773599</v>
      </c>
      <c r="W233" s="99">
        <v>115.2229862007059</v>
      </c>
      <c r="DA233" s="63" t="s">
        <v>2805</v>
      </c>
    </row>
    <row r="234" spans="1:105" ht="12" customHeight="1" x14ac:dyDescent="0.25">
      <c r="A234" s="97" t="s">
        <v>53</v>
      </c>
      <c r="B234" s="99">
        <v>1.9584722568952349</v>
      </c>
      <c r="C234" s="99">
        <v>2.0508324070527157</v>
      </c>
      <c r="D234" s="99">
        <v>1.87528315751054</v>
      </c>
      <c r="E234" s="99">
        <v>1.9186010564597011</v>
      </c>
      <c r="F234" s="99">
        <v>1.8029238051962058</v>
      </c>
      <c r="G234" s="99">
        <v>1.6967953021017508</v>
      </c>
      <c r="H234" s="99">
        <v>1.6241342485853052</v>
      </c>
      <c r="I234" s="99">
        <v>1.4918941650367277</v>
      </c>
      <c r="J234" s="99">
        <v>1.6145112916803268</v>
      </c>
      <c r="K234" s="99">
        <v>1.5734054118496144</v>
      </c>
      <c r="L234" s="99">
        <v>1.8338093112280458</v>
      </c>
      <c r="M234" s="99">
        <v>1.3760692038943183</v>
      </c>
      <c r="N234" s="99">
        <v>1.5566274954998558</v>
      </c>
      <c r="O234" s="99">
        <v>1.737727719836951</v>
      </c>
      <c r="P234" s="99">
        <v>1.2857957093175194</v>
      </c>
      <c r="Q234" s="99">
        <v>1.4297604869838596</v>
      </c>
      <c r="R234" s="99">
        <v>1.5275298247651492</v>
      </c>
      <c r="S234" s="99">
        <v>1.5025833146790408</v>
      </c>
      <c r="T234" s="99">
        <v>1.5067832012582159</v>
      </c>
      <c r="U234" s="99">
        <v>1.496288454406141</v>
      </c>
      <c r="V234" s="99">
        <v>1.4257020418479576</v>
      </c>
      <c r="W234" s="99">
        <v>1.6967155733587234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1.5976360527026327E-2</v>
      </c>
      <c r="C235" s="123">
        <f t="shared" si="114"/>
        <v>1.9702122092698109E-2</v>
      </c>
      <c r="D235" s="123">
        <f t="shared" si="114"/>
        <v>2.3041463409808071E-2</v>
      </c>
      <c r="E235" s="123">
        <f t="shared" si="114"/>
        <v>6.4807219971803942E-2</v>
      </c>
      <c r="F235" s="123">
        <f t="shared" si="114"/>
        <v>2.9939177777294219E-2</v>
      </c>
      <c r="G235" s="123">
        <f t="shared" si="114"/>
        <v>3.9198523327169547E-2</v>
      </c>
      <c r="H235" s="123">
        <f t="shared" si="114"/>
        <v>9.4501437634886457E-2</v>
      </c>
      <c r="I235" s="123">
        <f t="shared" si="114"/>
        <v>4.6315110519019216E-2</v>
      </c>
      <c r="J235" s="123">
        <f t="shared" si="114"/>
        <v>5.6502823601339694E-2</v>
      </c>
      <c r="K235" s="123">
        <f t="shared" si="114"/>
        <v>6.443999080711893E-2</v>
      </c>
      <c r="L235" s="123">
        <f t="shared" si="114"/>
        <v>9.1429016550460943E-2</v>
      </c>
      <c r="M235" s="123">
        <f t="shared" si="114"/>
        <v>7.1483303431458436E-2</v>
      </c>
      <c r="N235" s="123">
        <f t="shared" si="114"/>
        <v>7.3052723314313867E-2</v>
      </c>
      <c r="O235" s="123">
        <f t="shared" si="114"/>
        <v>7.7600576431095108E-2</v>
      </c>
      <c r="P235" s="123">
        <f t="shared" si="114"/>
        <v>6.2891329514090821E-2</v>
      </c>
      <c r="Q235" s="123">
        <f t="shared" si="114"/>
        <v>9.2254922419762631E-2</v>
      </c>
      <c r="R235" s="123">
        <f t="shared" si="114"/>
        <v>8.4489200064766304E-2</v>
      </c>
      <c r="S235" s="123">
        <f t="shared" si="114"/>
        <v>8.46354582238662E-2</v>
      </c>
      <c r="T235" s="123">
        <f t="shared" si="114"/>
        <v>8.4795487394626223E-2</v>
      </c>
      <c r="U235" s="123">
        <f t="shared" si="114"/>
        <v>8.589858193059062E-2</v>
      </c>
      <c r="V235" s="123">
        <f t="shared" si="114"/>
        <v>0.13109665403260407</v>
      </c>
      <c r="W235" s="123">
        <f t="shared" si="114"/>
        <v>0.12918515214128973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1.5976360527026327E-2</v>
      </c>
      <c r="C236" s="99">
        <f>RES_hhdet_fecs!C67</f>
        <v>1.9702122092698109E-2</v>
      </c>
      <c r="D236" s="99">
        <f>RES_hhdet_fecs!D67</f>
        <v>2.3041463409808071E-2</v>
      </c>
      <c r="E236" s="99">
        <f>RES_hhdet_fecs!E67</f>
        <v>6.4807219971803942E-2</v>
      </c>
      <c r="F236" s="99">
        <f>RES_hhdet_fecs!F67</f>
        <v>2.9939177777294219E-2</v>
      </c>
      <c r="G236" s="99">
        <f>RES_hhdet_fecs!G67</f>
        <v>3.9198523327169547E-2</v>
      </c>
      <c r="H236" s="99">
        <f>RES_hhdet_fecs!H67</f>
        <v>9.4501437634886457E-2</v>
      </c>
      <c r="I236" s="99">
        <f>RES_hhdet_fecs!I67</f>
        <v>4.6315110519019216E-2</v>
      </c>
      <c r="J236" s="99">
        <f>RES_hhdet_fecs!J67</f>
        <v>5.6502823601339694E-2</v>
      </c>
      <c r="K236" s="99">
        <f>RES_hhdet_fecs!K67</f>
        <v>6.443999080711893E-2</v>
      </c>
      <c r="L236" s="99">
        <f>RES_hhdet_fecs!L67</f>
        <v>9.1429016550460943E-2</v>
      </c>
      <c r="M236" s="99">
        <f>RES_hhdet_fecs!M67</f>
        <v>7.1483303431458436E-2</v>
      </c>
      <c r="N236" s="99">
        <f>RES_hhdet_fecs!N67</f>
        <v>7.3052723314313867E-2</v>
      </c>
      <c r="O236" s="99">
        <f>RES_hhdet_fecs!O67</f>
        <v>7.7600576431095108E-2</v>
      </c>
      <c r="P236" s="99">
        <f>RES_hhdet_fecs!P67</f>
        <v>6.2891329514090821E-2</v>
      </c>
      <c r="Q236" s="99">
        <f>RES_hhdet_fecs!Q67</f>
        <v>9.2254922419762631E-2</v>
      </c>
      <c r="R236" s="99">
        <f>RES_hhdet_fecs!R67</f>
        <v>8.4489200064766304E-2</v>
      </c>
      <c r="S236" s="99">
        <f>RES_hhdet_fecs!S67</f>
        <v>8.46354582238662E-2</v>
      </c>
      <c r="T236" s="99">
        <f>RES_hhdet_fecs!T67</f>
        <v>8.4795487394626223E-2</v>
      </c>
      <c r="U236" s="99">
        <f>RES_hhdet_fecs!U67</f>
        <v>8.589858193059062E-2</v>
      </c>
      <c r="V236" s="99">
        <f>RES_hhdet_fecs!V67</f>
        <v>0.13109665403260407</v>
      </c>
      <c r="W236" s="99">
        <f>RES_hhdet_fecs!W67</f>
        <v>0.12918515214128973</v>
      </c>
      <c r="DA236" s="63" t="s">
        <v>2808</v>
      </c>
    </row>
    <row r="237" spans="1:105" ht="12" customHeight="1" x14ac:dyDescent="0.25">
      <c r="A237" s="121" t="s">
        <v>55</v>
      </c>
      <c r="B237" s="123">
        <v>17.539708721382588</v>
      </c>
      <c r="C237" s="123">
        <v>17.150775248395401</v>
      </c>
      <c r="D237" s="123">
        <v>16.813985608755797</v>
      </c>
      <c r="E237" s="123">
        <v>16.274709017264655</v>
      </c>
      <c r="F237" s="123">
        <v>18.270611882841827</v>
      </c>
      <c r="G237" s="123">
        <v>18.204377000210552</v>
      </c>
      <c r="H237" s="123">
        <v>18.795374507759782</v>
      </c>
      <c r="I237" s="123">
        <v>17.878906068941514</v>
      </c>
      <c r="J237" s="123">
        <v>19.133997212519692</v>
      </c>
      <c r="K237" s="123">
        <v>19.647345045429191</v>
      </c>
      <c r="L237" s="123">
        <v>19.025391228912198</v>
      </c>
      <c r="M237" s="123">
        <v>17.337056109440816</v>
      </c>
      <c r="N237" s="123">
        <v>18.75278902972428</v>
      </c>
      <c r="O237" s="123">
        <v>18.49831238841562</v>
      </c>
      <c r="P237" s="123">
        <v>18.434271878124562</v>
      </c>
      <c r="Q237" s="123">
        <v>17.857240967521538</v>
      </c>
      <c r="R237" s="123">
        <v>18.681890404843319</v>
      </c>
      <c r="S237" s="123">
        <v>17.984293439127693</v>
      </c>
      <c r="T237" s="123">
        <v>17.786909122081777</v>
      </c>
      <c r="U237" s="123">
        <v>17.800662241097751</v>
      </c>
      <c r="V237" s="123">
        <v>15.453482273267785</v>
      </c>
      <c r="W237" s="123">
        <v>16.716441397580592</v>
      </c>
      <c r="DA237" s="130" t="s">
        <v>2809</v>
      </c>
    </row>
    <row r="238" spans="1:105" ht="12" customHeight="1" x14ac:dyDescent="0.25">
      <c r="A238" s="97" t="s">
        <v>134</v>
      </c>
      <c r="B238" s="99">
        <v>18.056196976595167</v>
      </c>
      <c r="C238" s="99">
        <v>17.865579174840256</v>
      </c>
      <c r="D238" s="99">
        <v>17.413122204613352</v>
      </c>
      <c r="E238" s="99">
        <v>16.666504321697996</v>
      </c>
      <c r="F238" s="99">
        <v>19.0108167874256</v>
      </c>
      <c r="G238" s="99">
        <v>18.7856534587354</v>
      </c>
      <c r="H238" s="99">
        <v>19.28145325657146</v>
      </c>
      <c r="I238" s="99">
        <v>18.031158151294171</v>
      </c>
      <c r="J238" s="99">
        <v>19.384101907950587</v>
      </c>
      <c r="K238" s="99">
        <v>19.774254300802671</v>
      </c>
      <c r="L238" s="99">
        <v>19.073116749042644</v>
      </c>
      <c r="M238" s="99">
        <v>17.357368960796073</v>
      </c>
      <c r="N238" s="99">
        <v>18.787679334600849</v>
      </c>
      <c r="O238" s="99">
        <v>18.540335773277288</v>
      </c>
      <c r="P238" s="99">
        <v>18.476582815897348</v>
      </c>
      <c r="Q238" s="99">
        <v>17.918636325108075</v>
      </c>
      <c r="R238" s="99">
        <v>18.740907981016804</v>
      </c>
      <c r="S238" s="99">
        <v>18.024730094234247</v>
      </c>
      <c r="T238" s="99">
        <v>17.81881266478549</v>
      </c>
      <c r="U238" s="99">
        <v>17.828656431139251</v>
      </c>
      <c r="V238" s="99">
        <v>15.463953846853329</v>
      </c>
      <c r="W238" s="99">
        <v>16.76256186388358</v>
      </c>
      <c r="DA238" s="63" t="s">
        <v>2810</v>
      </c>
    </row>
    <row r="239" spans="1:105" ht="12" customHeight="1" x14ac:dyDescent="0.25">
      <c r="A239" s="97" t="s">
        <v>133</v>
      </c>
      <c r="B239" s="99">
        <v>13.319465472230917</v>
      </c>
      <c r="C239" s="99">
        <v>12.746152357403838</v>
      </c>
      <c r="D239" s="99">
        <v>12.540699351370211</v>
      </c>
      <c r="E239" s="99">
        <v>12.069224543917173</v>
      </c>
      <c r="F239" s="99">
        <v>13.705544073463308</v>
      </c>
      <c r="G239" s="99">
        <v>13.754601151124708</v>
      </c>
      <c r="H239" s="99">
        <v>14.268496128877285</v>
      </c>
      <c r="I239" s="99">
        <v>13.573427934292969</v>
      </c>
      <c r="J239" s="99">
        <v>14.371015942657564</v>
      </c>
      <c r="K239" s="99">
        <v>14.819855869425348</v>
      </c>
      <c r="L239" s="99">
        <v>14.462659688061457</v>
      </c>
      <c r="M239" s="99">
        <v>13.261479215211558</v>
      </c>
      <c r="N239" s="99">
        <v>14.606552498422623</v>
      </c>
      <c r="O239" s="99">
        <v>14.120719881193331</v>
      </c>
      <c r="P239" s="99">
        <v>13.994086844080369</v>
      </c>
      <c r="Q239" s="99">
        <v>13.766501598203753</v>
      </c>
      <c r="R239" s="99">
        <v>14.921550732900901</v>
      </c>
      <c r="S239" s="99">
        <v>14.660211009513402</v>
      </c>
      <c r="T239" s="99">
        <v>14.569210533544345</v>
      </c>
      <c r="U239" s="99">
        <v>14.837837118202053</v>
      </c>
      <c r="V239" s="99">
        <v>12.862372346788685</v>
      </c>
      <c r="W239" s="99">
        <v>14.17507916674564</v>
      </c>
      <c r="DA239" s="63" t="s">
        <v>2811</v>
      </c>
    </row>
    <row r="240" spans="1:105" ht="12" customHeight="1" x14ac:dyDescent="0.25">
      <c r="A240" s="100" t="s">
        <v>217</v>
      </c>
      <c r="B240" s="102">
        <v>7.825597031362987</v>
      </c>
      <c r="C240" s="102">
        <v>7.157091327011897</v>
      </c>
      <c r="D240" s="102">
        <v>7.1268632962577456</v>
      </c>
      <c r="E240" s="102">
        <v>6.8970943321276659</v>
      </c>
      <c r="F240" s="102">
        <v>7.4458550550499849</v>
      </c>
      <c r="G240" s="102">
        <v>7.5831854104065766</v>
      </c>
      <c r="H240" s="102">
        <v>7.9142831826861348</v>
      </c>
      <c r="I240" s="102">
        <v>7.794605575899066</v>
      </c>
      <c r="J240" s="102">
        <v>7.4928663146814847</v>
      </c>
      <c r="K240" s="102">
        <v>7.82153197094111</v>
      </c>
      <c r="L240" s="102">
        <v>7.6379138483919711</v>
      </c>
      <c r="M240" s="102">
        <v>6.8289114544517933</v>
      </c>
      <c r="N240" s="102">
        <v>7.6366140328344727</v>
      </c>
      <c r="O240" s="102">
        <v>6.3854460082833482</v>
      </c>
      <c r="P240" s="102">
        <v>6.0131308079269834</v>
      </c>
      <c r="Q240" s="102">
        <v>6.2379430147489066</v>
      </c>
      <c r="R240" s="102">
        <v>7.8243601113182502</v>
      </c>
      <c r="S240" s="102">
        <v>7.9532682839289501</v>
      </c>
      <c r="T240" s="102">
        <v>7.468857180396709</v>
      </c>
      <c r="U240" s="102">
        <v>7.659283891476881</v>
      </c>
      <c r="V240" s="102">
        <v>5.8792485116903466</v>
      </c>
      <c r="W240" s="102">
        <v>6.7909113539862016</v>
      </c>
      <c r="DA240" s="131" t="s">
        <v>2812</v>
      </c>
    </row>
    <row r="241" spans="1:105" ht="12" customHeight="1" x14ac:dyDescent="0.25">
      <c r="A241" s="103" t="s">
        <v>52</v>
      </c>
      <c r="B241" s="105">
        <v>5.4938684408679261</v>
      </c>
      <c r="C241" s="105">
        <v>5.5890610303919424</v>
      </c>
      <c r="D241" s="105">
        <v>5.4138360551124638</v>
      </c>
      <c r="E241" s="105">
        <v>5.1721302117895078</v>
      </c>
      <c r="F241" s="105">
        <v>6.2596890184133231</v>
      </c>
      <c r="G241" s="105">
        <v>6.1714157407181292</v>
      </c>
      <c r="H241" s="105">
        <v>6.354212946191149</v>
      </c>
      <c r="I241" s="105">
        <v>5.7788223583939038</v>
      </c>
      <c r="J241" s="105">
        <v>6.8781496279760805</v>
      </c>
      <c r="K241" s="105">
        <v>6.9983238984842373</v>
      </c>
      <c r="L241" s="105">
        <v>6.824745839669486</v>
      </c>
      <c r="M241" s="105">
        <v>6.4325677607597687</v>
      </c>
      <c r="N241" s="105">
        <v>6.9699384655881493</v>
      </c>
      <c r="O241" s="105">
        <v>7.7352738729099828</v>
      </c>
      <c r="P241" s="105">
        <v>7.9809560361533851</v>
      </c>
      <c r="Q241" s="105">
        <v>7.5285585834548465</v>
      </c>
      <c r="R241" s="105">
        <v>7.0971906215826506</v>
      </c>
      <c r="S241" s="105">
        <v>6.7069427255844509</v>
      </c>
      <c r="T241" s="105">
        <v>7.1003533531476348</v>
      </c>
      <c r="U241" s="105">
        <v>7.178553226725171</v>
      </c>
      <c r="V241" s="105">
        <v>6.9831238350983398</v>
      </c>
      <c r="W241" s="105">
        <v>7.3841678127594372</v>
      </c>
      <c r="DA241" s="132" t="s">
        <v>2813</v>
      </c>
    </row>
    <row r="242" spans="1:105" ht="12" customHeight="1" x14ac:dyDescent="0.25">
      <c r="A242" s="106" t="s">
        <v>122</v>
      </c>
      <c r="B242" s="102">
        <v>15.536341377777896</v>
      </c>
      <c r="C242" s="102">
        <v>14.668835802779856</v>
      </c>
      <c r="D242" s="102">
        <v>14.724268311224849</v>
      </c>
      <c r="E242" s="102">
        <v>14.846511403042104</v>
      </c>
      <c r="F242" s="102">
        <v>15.488825686667774</v>
      </c>
      <c r="G242" s="102">
        <v>16.054823385267614</v>
      </c>
      <c r="H242" s="102">
        <v>16.735984123750203</v>
      </c>
      <c r="I242" s="102">
        <v>17.077047827964151</v>
      </c>
      <c r="J242" s="102">
        <v>16.206631564886376</v>
      </c>
      <c r="K242" s="102">
        <v>17.019364539143194</v>
      </c>
      <c r="L242" s="102">
        <v>16.745025303453641</v>
      </c>
      <c r="M242" s="102">
        <v>16.503322594834653</v>
      </c>
      <c r="N242" s="102">
        <v>17.231020637119201</v>
      </c>
      <c r="O242" s="102">
        <v>16.962880304998453</v>
      </c>
      <c r="P242" s="102">
        <v>17.173370892701215</v>
      </c>
      <c r="Q242" s="102">
        <v>16.80405761378919</v>
      </c>
      <c r="R242" s="102">
        <v>16.697105779211519</v>
      </c>
      <c r="S242" s="102">
        <v>16.78959912628363</v>
      </c>
      <c r="T242" s="102">
        <v>16.97908872038353</v>
      </c>
      <c r="U242" s="102">
        <v>17.084429686458943</v>
      </c>
      <c r="V242" s="102">
        <v>15.669804935038378</v>
      </c>
      <c r="W242" s="102">
        <v>15.566992902853634</v>
      </c>
      <c r="DA242" s="131" t="s">
        <v>2814</v>
      </c>
    </row>
    <row r="243" spans="1:105" ht="12" customHeight="1" x14ac:dyDescent="0.25">
      <c r="A243" s="107" t="s">
        <v>121</v>
      </c>
      <c r="B243" s="105">
        <v>12.413171645759904</v>
      </c>
      <c r="C243" s="105">
        <v>11.596185669530451</v>
      </c>
      <c r="D243" s="105">
        <v>11.736551382397685</v>
      </c>
      <c r="E243" s="105">
        <v>11.905806910518271</v>
      </c>
      <c r="F243" s="105">
        <v>12.359885820424189</v>
      </c>
      <c r="G243" s="105">
        <v>12.933764641891715</v>
      </c>
      <c r="H243" s="105">
        <v>13.575961967414166</v>
      </c>
      <c r="I243" s="105">
        <v>14.025518934818189</v>
      </c>
      <c r="J243" s="105">
        <v>13.04728110329803</v>
      </c>
      <c r="K243" s="105">
        <v>13.779326820401515</v>
      </c>
      <c r="L243" s="105">
        <v>13.578141634600591</v>
      </c>
      <c r="M243" s="105">
        <v>13.280991256666155</v>
      </c>
      <c r="N243" s="105">
        <v>13.933368463055121</v>
      </c>
      <c r="O243" s="105">
        <v>13.462625255466094</v>
      </c>
      <c r="P243" s="105">
        <v>13.706866123865211</v>
      </c>
      <c r="Q243" s="105">
        <v>13.617980858636301</v>
      </c>
      <c r="R243" s="105">
        <v>14.062792513887221</v>
      </c>
      <c r="S243" s="105">
        <v>14.252111181682103</v>
      </c>
      <c r="T243" s="105">
        <v>14.286393057385821</v>
      </c>
      <c r="U243" s="105">
        <v>14.428135783416245</v>
      </c>
      <c r="V243" s="105">
        <v>13.22353051528704</v>
      </c>
      <c r="W243" s="105">
        <v>13.328507660594937</v>
      </c>
      <c r="DA243" s="132" t="s">
        <v>2815</v>
      </c>
    </row>
    <row r="244" spans="1:105" ht="12" customHeight="1" x14ac:dyDescent="0.25">
      <c r="A244" s="108" t="s">
        <v>53</v>
      </c>
      <c r="B244" s="99">
        <v>6.7335501973257994</v>
      </c>
      <c r="C244" s="99">
        <v>6.0908942376213897</v>
      </c>
      <c r="D244" s="99">
        <v>6.272747883872257</v>
      </c>
      <c r="E244" s="99">
        <v>6.4440784749824678</v>
      </c>
      <c r="F244" s="99">
        <v>6.3531718612139381</v>
      </c>
      <c r="G244" s="99">
        <v>6.7586243324171571</v>
      </c>
      <c r="H244" s="99">
        <v>7.1727008673227717</v>
      </c>
      <c r="I244" s="99">
        <v>7.7428431961831095</v>
      </c>
      <c r="J244" s="99">
        <v>6.542474511546482</v>
      </c>
      <c r="K244" s="99">
        <v>7.0599091849351172</v>
      </c>
      <c r="L244" s="99">
        <v>6.9857552588225849</v>
      </c>
      <c r="M244" s="99">
        <v>6.6694479209132185</v>
      </c>
      <c r="N244" s="99">
        <v>7.0959303720267028</v>
      </c>
      <c r="O244" s="99">
        <v>5.8878266008101363</v>
      </c>
      <c r="P244" s="99">
        <v>5.6838874503753472</v>
      </c>
      <c r="Q244" s="99">
        <v>5.9783507489254868</v>
      </c>
      <c r="R244" s="99">
        <v>7.2093361999852767</v>
      </c>
      <c r="S244" s="99">
        <v>7.6251031478490701</v>
      </c>
      <c r="T244" s="99">
        <v>7.2696440703348317</v>
      </c>
      <c r="U244" s="99">
        <v>7.4366515355001308</v>
      </c>
      <c r="V244" s="99">
        <v>6.0067578196542941</v>
      </c>
      <c r="W244" s="99">
        <v>6.3754913575237042</v>
      </c>
      <c r="DA244" s="63" t="s">
        <v>2816</v>
      </c>
    </row>
    <row r="245" spans="1:105" ht="12" customHeight="1" x14ac:dyDescent="0.25">
      <c r="A245" s="108" t="s">
        <v>52</v>
      </c>
      <c r="B245" s="99">
        <v>5.6796214484341041</v>
      </c>
      <c r="C245" s="99">
        <v>5.5052914319090629</v>
      </c>
      <c r="D245" s="99">
        <v>5.4638034985254267</v>
      </c>
      <c r="E245" s="99">
        <v>5.4617284355358029</v>
      </c>
      <c r="F245" s="99">
        <v>6.0067139592102512</v>
      </c>
      <c r="G245" s="99">
        <v>6.1751403094745605</v>
      </c>
      <c r="H245" s="99">
        <v>6.4032611000913935</v>
      </c>
      <c r="I245" s="99">
        <v>6.2826757386350778</v>
      </c>
      <c r="J245" s="99">
        <v>6.5048065917515485</v>
      </c>
      <c r="K245" s="99">
        <v>6.7194176354663977</v>
      </c>
      <c r="L245" s="99">
        <v>6.5923863757780046</v>
      </c>
      <c r="M245" s="99">
        <v>6.6115433357529358</v>
      </c>
      <c r="N245" s="99">
        <v>6.8374380910284183</v>
      </c>
      <c r="O245" s="99">
        <v>7.5747986546559565</v>
      </c>
      <c r="P245" s="99">
        <v>8.0229786734898649</v>
      </c>
      <c r="Q245" s="99">
        <v>7.6396301097108141</v>
      </c>
      <c r="R245" s="99">
        <v>6.8534563139019395</v>
      </c>
      <c r="S245" s="99">
        <v>6.6270080338330324</v>
      </c>
      <c r="T245" s="99">
        <v>7.0167489870509865</v>
      </c>
      <c r="U245" s="99">
        <v>6.9914842479161132</v>
      </c>
      <c r="V245" s="99">
        <v>7.2167726956327467</v>
      </c>
      <c r="W245" s="99">
        <v>6.9530163030712373</v>
      </c>
      <c r="DA245" s="63" t="s">
        <v>2817</v>
      </c>
    </row>
    <row r="246" spans="1:105" ht="12" customHeight="1" x14ac:dyDescent="0.25">
      <c r="A246" s="121" t="s">
        <v>54</v>
      </c>
      <c r="B246" s="123">
        <v>2.7653381806846968</v>
      </c>
      <c r="C246" s="123">
        <v>2.8054954001090255</v>
      </c>
      <c r="D246" s="123">
        <v>2.7318548552838124</v>
      </c>
      <c r="E246" s="123">
        <v>2.8848979388090163</v>
      </c>
      <c r="F246" s="123">
        <v>3.0233874313128153</v>
      </c>
      <c r="G246" s="123">
        <v>3.0732427516192007</v>
      </c>
      <c r="H246" s="123">
        <v>3.0546453107904554</v>
      </c>
      <c r="I246" s="123">
        <v>3.0298658306893347</v>
      </c>
      <c r="J246" s="123">
        <v>2.4657908198243685</v>
      </c>
      <c r="K246" s="123">
        <v>2.6669173260171739</v>
      </c>
      <c r="L246" s="123">
        <v>2.6964435254536068</v>
      </c>
      <c r="M246" s="123">
        <v>2.4677709825306957</v>
      </c>
      <c r="N246" s="123">
        <v>2.6467319766558211</v>
      </c>
      <c r="O246" s="123">
        <v>2.6481636680511458</v>
      </c>
      <c r="P246" s="123">
        <v>2.6674352909557584</v>
      </c>
      <c r="Q246" s="123">
        <v>2.7630041354240991</v>
      </c>
      <c r="R246" s="123">
        <v>2.857755093632413</v>
      </c>
      <c r="S246" s="123">
        <v>2.7723691555718251</v>
      </c>
      <c r="T246" s="123">
        <v>2.68474423478244</v>
      </c>
      <c r="U246" s="123">
        <v>2.5673296144319173</v>
      </c>
      <c r="V246" s="123">
        <v>2.7472112278388527</v>
      </c>
      <c r="W246" s="123">
        <v>2.7201747411575727</v>
      </c>
      <c r="DA246" s="130" t="s">
        <v>2818</v>
      </c>
    </row>
    <row r="247" spans="1:105" ht="12" customHeight="1" x14ac:dyDescent="0.25">
      <c r="A247" s="97" t="s">
        <v>175</v>
      </c>
      <c r="B247" s="99">
        <v>2.9784247111853004</v>
      </c>
      <c r="C247" s="99">
        <v>3.0761994973184072</v>
      </c>
      <c r="D247" s="99">
        <v>2.9873956711080401</v>
      </c>
      <c r="E247" s="99">
        <v>3.1041782292977085</v>
      </c>
      <c r="F247" s="99">
        <v>3.3294491895608513</v>
      </c>
      <c r="G247" s="99">
        <v>3.341532794694857</v>
      </c>
      <c r="H247" s="99">
        <v>3.3722606802569777</v>
      </c>
      <c r="I247" s="99">
        <v>3.3688067132216863</v>
      </c>
      <c r="J247" s="99">
        <v>2.6338123606603312</v>
      </c>
      <c r="K247" s="99">
        <v>2.9299949819864111</v>
      </c>
      <c r="L247" s="99">
        <v>2.9808973119391147</v>
      </c>
      <c r="M247" s="99">
        <v>2.6967810637220908</v>
      </c>
      <c r="N247" s="99">
        <v>2.9290078129028831</v>
      </c>
      <c r="O247" s="99">
        <v>2.9218100054606673</v>
      </c>
      <c r="P247" s="99">
        <v>2.940848227185008</v>
      </c>
      <c r="Q247" s="99">
        <v>3.0470054164425973</v>
      </c>
      <c r="R247" s="99">
        <v>3.2478665347650568</v>
      </c>
      <c r="S247" s="99">
        <v>3.1478865934171059</v>
      </c>
      <c r="T247" s="99">
        <v>3.050494100907295</v>
      </c>
      <c r="U247" s="99">
        <v>2.91450882177653</v>
      </c>
      <c r="V247" s="99">
        <v>3.2236071858244997</v>
      </c>
      <c r="W247" s="99">
        <v>3.2041203259424944</v>
      </c>
      <c r="DA247" s="63" t="s">
        <v>2819</v>
      </c>
    </row>
    <row r="248" spans="1:105" ht="12" customHeight="1" x14ac:dyDescent="0.25">
      <c r="A248" s="109" t="s">
        <v>120</v>
      </c>
      <c r="B248" s="110">
        <v>2.4567505568900883</v>
      </c>
      <c r="C248" s="110">
        <v>2.433405761139726</v>
      </c>
      <c r="D248" s="110">
        <v>2.3799372002500108</v>
      </c>
      <c r="E248" s="110">
        <v>2.5741953613017556</v>
      </c>
      <c r="F248" s="110">
        <v>2.5888566702717464</v>
      </c>
      <c r="G248" s="110">
        <v>2.6949306169859368</v>
      </c>
      <c r="H248" s="110">
        <v>2.6009022466498624</v>
      </c>
      <c r="I248" s="110">
        <v>2.5464624562943818</v>
      </c>
      <c r="J248" s="110">
        <v>2.2274751147966914</v>
      </c>
      <c r="K248" s="110">
        <v>2.302488296302565</v>
      </c>
      <c r="L248" s="110">
        <v>2.2927600125617547</v>
      </c>
      <c r="M248" s="110">
        <v>2.1534560393304019</v>
      </c>
      <c r="N248" s="110">
        <v>2.2586601199144969</v>
      </c>
      <c r="O248" s="110">
        <v>2.2740121631592864</v>
      </c>
      <c r="P248" s="110">
        <v>2.295547368154736</v>
      </c>
      <c r="Q248" s="110">
        <v>2.4056556840818901</v>
      </c>
      <c r="R248" s="110">
        <v>2.3860407042247687</v>
      </c>
      <c r="S248" s="110">
        <v>2.3711199861650467</v>
      </c>
      <c r="T248" s="110">
        <v>2.3438098263399838</v>
      </c>
      <c r="U248" s="110">
        <v>2.2797420773328025</v>
      </c>
      <c r="V248" s="110">
        <v>2.3711151725984054</v>
      </c>
      <c r="W248" s="110">
        <v>2.3473881859309946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93.551251500834837</v>
      </c>
      <c r="C250" s="118">
        <f t="shared" si="115"/>
        <v>99.251545749061776</v>
      </c>
      <c r="D250" s="118">
        <f t="shared" si="115"/>
        <v>93.596162619006392</v>
      </c>
      <c r="E250" s="118">
        <f t="shared" si="115"/>
        <v>96.932320965479633</v>
      </c>
      <c r="F250" s="118">
        <f t="shared" si="115"/>
        <v>93.087705877842879</v>
      </c>
      <c r="G250" s="118">
        <f t="shared" si="115"/>
        <v>89.736482291270377</v>
      </c>
      <c r="H250" s="118">
        <f t="shared" si="115"/>
        <v>88.713718867206012</v>
      </c>
      <c r="I250" s="118">
        <f t="shared" si="115"/>
        <v>82.95607938567737</v>
      </c>
      <c r="J250" s="118">
        <f t="shared" si="115"/>
        <v>89.148730073643819</v>
      </c>
      <c r="K250" s="118">
        <f t="shared" si="115"/>
        <v>88.720774002821884</v>
      </c>
      <c r="L250" s="118">
        <f t="shared" si="115"/>
        <v>102.18306353884218</v>
      </c>
      <c r="M250" s="118">
        <f t="shared" si="115"/>
        <v>79.952086904530773</v>
      </c>
      <c r="N250" s="118">
        <f t="shared" si="115"/>
        <v>90.653338852155599</v>
      </c>
      <c r="O250" s="118">
        <f t="shared" si="115"/>
        <v>100.42868976220578</v>
      </c>
      <c r="P250" s="118">
        <f t="shared" si="115"/>
        <v>78.501045939781491</v>
      </c>
      <c r="Q250" s="118">
        <f t="shared" si="115"/>
        <v>86.311815903390368</v>
      </c>
      <c r="R250" s="118">
        <f t="shared" ref="R250:V250" si="116">R251+R254+R256+R265</f>
        <v>92.417447620621203</v>
      </c>
      <c r="S250" s="118">
        <f t="shared" si="116"/>
        <v>91.42005436465746</v>
      </c>
      <c r="T250" s="118">
        <f t="shared" si="116"/>
        <v>91.974069176181402</v>
      </c>
      <c r="U250" s="118">
        <f t="shared" si="116"/>
        <v>91.75776239936296</v>
      </c>
      <c r="V250" s="118">
        <f t="shared" si="116"/>
        <v>88.23487472923668</v>
      </c>
      <c r="W250" s="118">
        <f t="shared" ref="W250" si="117">W251+W254+W256+W265</f>
        <v>102.85065390024671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81.935281604435787</v>
      </c>
      <c r="C251" s="123">
        <f t="shared" si="118"/>
        <v>87.694668861190507</v>
      </c>
      <c r="D251" s="123">
        <f t="shared" si="118"/>
        <v>82.16599540972156</v>
      </c>
      <c r="E251" s="123">
        <f t="shared" si="118"/>
        <v>85.510372480133427</v>
      </c>
      <c r="F251" s="123">
        <f t="shared" si="118"/>
        <v>80.409391316666031</v>
      </c>
      <c r="G251" s="123">
        <f t="shared" si="118"/>
        <v>76.887708803606884</v>
      </c>
      <c r="H251" s="123">
        <f t="shared" si="118"/>
        <v>75.262828438235175</v>
      </c>
      <c r="I251" s="123">
        <f t="shared" si="118"/>
        <v>70.100741308334065</v>
      </c>
      <c r="J251" s="123">
        <f t="shared" si="118"/>
        <v>75.816960357903469</v>
      </c>
      <c r="K251" s="123">
        <f t="shared" si="118"/>
        <v>74.774630817492721</v>
      </c>
      <c r="L251" s="123">
        <f t="shared" si="118"/>
        <v>88.368875565310674</v>
      </c>
      <c r="M251" s="123">
        <f t="shared" si="118"/>
        <v>67.215758952177765</v>
      </c>
      <c r="N251" s="123">
        <f t="shared" si="118"/>
        <v>76.707868525706203</v>
      </c>
      <c r="O251" s="123">
        <f t="shared" si="118"/>
        <v>86.436732441011159</v>
      </c>
      <c r="P251" s="123">
        <f t="shared" si="118"/>
        <v>64.484453595266075</v>
      </c>
      <c r="Q251" s="123">
        <f t="shared" si="118"/>
        <v>72.309215780797288</v>
      </c>
      <c r="R251" s="123">
        <f t="shared" ref="R251:V251" si="119">SUM(R252:R253)</f>
        <v>77.622916912557272</v>
      </c>
      <c r="S251" s="123">
        <f t="shared" si="119"/>
        <v>76.85307696586932</v>
      </c>
      <c r="T251" s="123">
        <f t="shared" si="119"/>
        <v>77.29284384100481</v>
      </c>
      <c r="U251" s="123">
        <f t="shared" si="119"/>
        <v>76.824629997404955</v>
      </c>
      <c r="V251" s="123">
        <f t="shared" si="119"/>
        <v>74.388815183439064</v>
      </c>
      <c r="W251" s="123">
        <f t="shared" ref="W251" si="120">SUM(W252:W253)</f>
        <v>87.824087076270075</v>
      </c>
      <c r="DA251" s="130" t="s">
        <v>2972</v>
      </c>
    </row>
    <row r="252" spans="1:105" ht="12" customHeight="1" x14ac:dyDescent="0.25">
      <c r="A252" s="97" t="s">
        <v>217</v>
      </c>
      <c r="B252" s="99">
        <v>79.976809347540552</v>
      </c>
      <c r="C252" s="99">
        <v>85.643836454137798</v>
      </c>
      <c r="D252" s="99">
        <v>80.290712252211023</v>
      </c>
      <c r="E252" s="99">
        <v>83.59177142367372</v>
      </c>
      <c r="F252" s="99">
        <v>78.60646751146983</v>
      </c>
      <c r="G252" s="99">
        <v>75.190913501505136</v>
      </c>
      <c r="H252" s="99">
        <v>73.638694189649868</v>
      </c>
      <c r="I252" s="99">
        <v>68.608847143297339</v>
      </c>
      <c r="J252" s="99">
        <v>74.202449066223139</v>
      </c>
      <c r="K252" s="99">
        <v>73.2012254056431</v>
      </c>
      <c r="L252" s="99">
        <v>86.535066254082622</v>
      </c>
      <c r="M252" s="99">
        <v>65.839689748283448</v>
      </c>
      <c r="N252" s="99">
        <v>75.15124103020635</v>
      </c>
      <c r="O252" s="99">
        <v>84.699004721174205</v>
      </c>
      <c r="P252" s="99">
        <v>63.198657885948549</v>
      </c>
      <c r="Q252" s="99">
        <v>70.879455293813422</v>
      </c>
      <c r="R252" s="99">
        <v>76.095387087792119</v>
      </c>
      <c r="S252" s="99">
        <v>75.350493651190277</v>
      </c>
      <c r="T252" s="99">
        <v>75.786060639746594</v>
      </c>
      <c r="U252" s="99">
        <v>75.328341542998814</v>
      </c>
      <c r="V252" s="99">
        <v>72.963113141591109</v>
      </c>
      <c r="W252" s="99">
        <v>86.127371502911359</v>
      </c>
      <c r="DA252" s="63" t="s">
        <v>2973</v>
      </c>
    </row>
    <row r="253" spans="1:105" ht="12" customHeight="1" x14ac:dyDescent="0.25">
      <c r="A253" s="97" t="s">
        <v>53</v>
      </c>
      <c r="B253" s="99">
        <v>1.9584722568952349</v>
      </c>
      <c r="C253" s="99">
        <v>2.0508324070527157</v>
      </c>
      <c r="D253" s="99">
        <v>1.87528315751054</v>
      </c>
      <c r="E253" s="99">
        <v>1.9186010564597011</v>
      </c>
      <c r="F253" s="99">
        <v>1.8029238051962058</v>
      </c>
      <c r="G253" s="99">
        <v>1.6967953021017508</v>
      </c>
      <c r="H253" s="99">
        <v>1.6241342485853052</v>
      </c>
      <c r="I253" s="99">
        <v>1.4918941650367277</v>
      </c>
      <c r="J253" s="99">
        <v>1.6145112916803268</v>
      </c>
      <c r="K253" s="99">
        <v>1.5734054118496144</v>
      </c>
      <c r="L253" s="99">
        <v>1.8338093112280458</v>
      </c>
      <c r="M253" s="99">
        <v>1.3760692038943183</v>
      </c>
      <c r="N253" s="99">
        <v>1.5566274954998558</v>
      </c>
      <c r="O253" s="99">
        <v>1.737727719836951</v>
      </c>
      <c r="P253" s="99">
        <v>1.2857957093175194</v>
      </c>
      <c r="Q253" s="99">
        <v>1.4297604869838596</v>
      </c>
      <c r="R253" s="99">
        <v>1.5275298247651492</v>
      </c>
      <c r="S253" s="99">
        <v>1.5025833146790408</v>
      </c>
      <c r="T253" s="99">
        <v>1.5067832012582159</v>
      </c>
      <c r="U253" s="99">
        <v>1.496288454406141</v>
      </c>
      <c r="V253" s="99">
        <v>1.4257020418479576</v>
      </c>
      <c r="W253" s="99">
        <v>1.6967155733587234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3.1041321453476888E-2</v>
      </c>
      <c r="C254" s="123">
        <f t="shared" si="121"/>
        <v>4.113859748919424E-2</v>
      </c>
      <c r="D254" s="123">
        <f t="shared" si="121"/>
        <v>5.0467717940534881E-2</v>
      </c>
      <c r="E254" s="123">
        <f t="shared" si="121"/>
        <v>0.15108358425430682</v>
      </c>
      <c r="F254" s="123">
        <f t="shared" si="121"/>
        <v>7.4021483294862911E-2</v>
      </c>
      <c r="G254" s="123">
        <f t="shared" si="121"/>
        <v>0.10439433190884911</v>
      </c>
      <c r="H254" s="123">
        <f t="shared" si="121"/>
        <v>0.26836930498530193</v>
      </c>
      <c r="I254" s="123">
        <f t="shared" si="121"/>
        <v>0.13596052173362039</v>
      </c>
      <c r="J254" s="123">
        <f t="shared" si="121"/>
        <v>0.16923877005912225</v>
      </c>
      <c r="K254" s="123">
        <f t="shared" si="121"/>
        <v>0.19750571517904783</v>
      </c>
      <c r="L254" s="123">
        <f t="shared" si="121"/>
        <v>0.28749659103619501</v>
      </c>
      <c r="M254" s="123">
        <f t="shared" si="121"/>
        <v>0.23071490271998962</v>
      </c>
      <c r="N254" s="123">
        <f t="shared" si="121"/>
        <v>0.24460313508715548</v>
      </c>
      <c r="O254" s="123">
        <f t="shared" si="121"/>
        <v>0.27294056540660694</v>
      </c>
      <c r="P254" s="123">
        <f t="shared" si="121"/>
        <v>0.23080383635922219</v>
      </c>
      <c r="Q254" s="123">
        <f t="shared" si="121"/>
        <v>0.34964975297996542</v>
      </c>
      <c r="R254" s="123">
        <f t="shared" si="121"/>
        <v>0.33108764745227576</v>
      </c>
      <c r="S254" s="123">
        <f t="shared" si="121"/>
        <v>0.34256213094703342</v>
      </c>
      <c r="T254" s="123">
        <f t="shared" si="121"/>
        <v>0.35541939380584314</v>
      </c>
      <c r="U254" s="123">
        <f t="shared" si="121"/>
        <v>0.37352046362139746</v>
      </c>
      <c r="V254" s="123">
        <f t="shared" si="121"/>
        <v>0.58696819826676827</v>
      </c>
      <c r="W254" s="123">
        <f t="shared" si="121"/>
        <v>0.58984015538853896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3.1041321453476888E-2</v>
      </c>
      <c r="C255" s="99">
        <f>RES_hhdet_tess!C67</f>
        <v>4.113859748919424E-2</v>
      </c>
      <c r="D255" s="99">
        <f>RES_hhdet_tess!D67</f>
        <v>5.0467717940534881E-2</v>
      </c>
      <c r="E255" s="99">
        <f>RES_hhdet_tess!E67</f>
        <v>0.15108358425430682</v>
      </c>
      <c r="F255" s="99">
        <f>RES_hhdet_tess!F67</f>
        <v>7.4021483294862911E-2</v>
      </c>
      <c r="G255" s="99">
        <f>RES_hhdet_tess!G67</f>
        <v>0.10439433190884911</v>
      </c>
      <c r="H255" s="99">
        <f>RES_hhdet_tess!H67</f>
        <v>0.26836930498530193</v>
      </c>
      <c r="I255" s="99">
        <f>RES_hhdet_tess!I67</f>
        <v>0.13596052173362039</v>
      </c>
      <c r="J255" s="99">
        <f>RES_hhdet_tess!J67</f>
        <v>0.16923877005912225</v>
      </c>
      <c r="K255" s="99">
        <f>RES_hhdet_tess!K67</f>
        <v>0.19750571517904783</v>
      </c>
      <c r="L255" s="99">
        <f>RES_hhdet_tess!L67</f>
        <v>0.28749659103619501</v>
      </c>
      <c r="M255" s="99">
        <f>RES_hhdet_tess!M67</f>
        <v>0.23071490271998962</v>
      </c>
      <c r="N255" s="99">
        <f>RES_hhdet_tess!N67</f>
        <v>0.24460313508715548</v>
      </c>
      <c r="O255" s="99">
        <f>RES_hhdet_tess!O67</f>
        <v>0.27294056540660694</v>
      </c>
      <c r="P255" s="99">
        <f>RES_hhdet_tess!P67</f>
        <v>0.23080383635922219</v>
      </c>
      <c r="Q255" s="99">
        <f>RES_hhdet_tess!Q67</f>
        <v>0.34964975297996542</v>
      </c>
      <c r="R255" s="99">
        <f>RES_hhdet_tess!R67</f>
        <v>0.33108764745227576</v>
      </c>
      <c r="S255" s="99">
        <f>RES_hhdet_tess!S67</f>
        <v>0.34256213094703342</v>
      </c>
      <c r="T255" s="99">
        <f>RES_hhdet_tess!T67</f>
        <v>0.35541939380584314</v>
      </c>
      <c r="U255" s="99">
        <f>RES_hhdet_tess!U67</f>
        <v>0.37352046362139746</v>
      </c>
      <c r="V255" s="99">
        <f>RES_hhdet_tess!V67</f>
        <v>0.58696819826676827</v>
      </c>
      <c r="W255" s="99">
        <f>RES_hhdet_tess!W67</f>
        <v>0.58984015538853896</v>
      </c>
      <c r="DA255" s="63" t="s">
        <v>2976</v>
      </c>
    </row>
    <row r="256" spans="1:105" ht="12" customHeight="1" x14ac:dyDescent="0.25">
      <c r="A256" s="121" t="s">
        <v>55</v>
      </c>
      <c r="B256" s="123">
        <v>9.7631743768627892</v>
      </c>
      <c r="C256" s="123">
        <v>9.6611469699581836</v>
      </c>
      <c r="D256" s="123">
        <v>9.568706653125151</v>
      </c>
      <c r="E256" s="123">
        <v>9.3524507638640415</v>
      </c>
      <c r="F256" s="123">
        <v>10.595243008760674</v>
      </c>
      <c r="G256" s="123">
        <v>10.691623857079525</v>
      </c>
      <c r="H256" s="123">
        <v>11.142802834716665</v>
      </c>
      <c r="I256" s="123">
        <v>10.695209729209122</v>
      </c>
      <c r="J256" s="123">
        <v>11.503154669321791</v>
      </c>
      <c r="K256" s="123">
        <v>11.956416773567243</v>
      </c>
      <c r="L256" s="123">
        <v>11.717094776966528</v>
      </c>
      <c r="M256" s="123">
        <v>10.840449787459944</v>
      </c>
      <c r="N256" s="123">
        <v>11.915934565889344</v>
      </c>
      <c r="O256" s="123">
        <v>11.9286918691641</v>
      </c>
      <c r="P256" s="123">
        <v>11.978754492489539</v>
      </c>
      <c r="Q256" s="123">
        <v>11.766078757448987</v>
      </c>
      <c r="R256" s="123">
        <v>12.509472801999777</v>
      </c>
      <c r="S256" s="123">
        <v>12.299585349635986</v>
      </c>
      <c r="T256" s="123">
        <v>12.428638611624184</v>
      </c>
      <c r="U256" s="123">
        <v>12.712446357585884</v>
      </c>
      <c r="V256" s="123">
        <v>11.269257201471428</v>
      </c>
      <c r="W256" s="123">
        <v>12.447948841028245</v>
      </c>
      <c r="DA256" s="130" t="s">
        <v>2977</v>
      </c>
    </row>
    <row r="257" spans="1:105" ht="12" customHeight="1" x14ac:dyDescent="0.25">
      <c r="A257" s="97" t="s">
        <v>134</v>
      </c>
      <c r="B257" s="99">
        <v>9.6962417905942075</v>
      </c>
      <c r="C257" s="99">
        <v>9.6931408371388166</v>
      </c>
      <c r="D257" s="99">
        <v>9.5494131267432056</v>
      </c>
      <c r="E257" s="99">
        <v>9.244422614312052</v>
      </c>
      <c r="F257" s="99">
        <v>10.685429293286111</v>
      </c>
      <c r="G257" s="99">
        <v>10.691309246115251</v>
      </c>
      <c r="H257" s="99">
        <v>11.12783826947531</v>
      </c>
      <c r="I257" s="99">
        <v>10.559343142486064</v>
      </c>
      <c r="J257" s="99">
        <v>11.552765778519335</v>
      </c>
      <c r="K257" s="99">
        <v>11.97886412817242</v>
      </c>
      <c r="L257" s="99">
        <v>11.724832082255336</v>
      </c>
      <c r="M257" s="99">
        <v>10.835364486739604</v>
      </c>
      <c r="N257" s="99">
        <v>11.919822712441965</v>
      </c>
      <c r="O257" s="99">
        <v>11.933190105700074</v>
      </c>
      <c r="P257" s="99">
        <v>11.977172496198074</v>
      </c>
      <c r="Q257" s="99">
        <v>11.760082996715763</v>
      </c>
      <c r="R257" s="99">
        <v>12.518840527990692</v>
      </c>
      <c r="S257" s="99">
        <v>12.303011299354113</v>
      </c>
      <c r="T257" s="99">
        <v>12.431669544823734</v>
      </c>
      <c r="U257" s="99">
        <v>12.718262945091857</v>
      </c>
      <c r="V257" s="99">
        <v>11.260017528108968</v>
      </c>
      <c r="W257" s="99">
        <v>12.467222035222665</v>
      </c>
      <c r="DA257" s="63" t="s">
        <v>2978</v>
      </c>
    </row>
    <row r="258" spans="1:105" ht="12" customHeight="1" x14ac:dyDescent="0.25">
      <c r="A258" s="97" t="s">
        <v>133</v>
      </c>
      <c r="B258" s="99">
        <v>9.6962417905942093</v>
      </c>
      <c r="C258" s="99">
        <v>9.6918849591253977</v>
      </c>
      <c r="D258" s="99">
        <v>9.5478052699290341</v>
      </c>
      <c r="E258" s="99">
        <v>9.2416658989014806</v>
      </c>
      <c r="F258" s="99">
        <v>10.682678350151949</v>
      </c>
      <c r="G258" s="99">
        <v>10.689436425140999</v>
      </c>
      <c r="H258" s="99">
        <v>11.124581734761913</v>
      </c>
      <c r="I258" s="99">
        <v>10.552350364522075</v>
      </c>
      <c r="J258" s="99">
        <v>11.545238012583605</v>
      </c>
      <c r="K258" s="99">
        <v>11.962861228056299</v>
      </c>
      <c r="L258" s="99">
        <v>11.709762988138028</v>
      </c>
      <c r="M258" s="99">
        <v>10.823935520303541</v>
      </c>
      <c r="N258" s="99">
        <v>11.909947558428202</v>
      </c>
      <c r="O258" s="99">
        <v>11.925342806875612</v>
      </c>
      <c r="P258" s="99">
        <v>11.966991299993712</v>
      </c>
      <c r="Q258" s="99">
        <v>11.744217517505755</v>
      </c>
      <c r="R258" s="99">
        <v>12.497470551315217</v>
      </c>
      <c r="S258" s="99">
        <v>12.285008110391459</v>
      </c>
      <c r="T258" s="99">
        <v>12.418792511861039</v>
      </c>
      <c r="U258" s="99">
        <v>12.710412872896406</v>
      </c>
      <c r="V258" s="99">
        <v>11.261501149362875</v>
      </c>
      <c r="W258" s="99">
        <v>12.459747066712763</v>
      </c>
      <c r="DA258" s="63" t="s">
        <v>2979</v>
      </c>
    </row>
    <row r="259" spans="1:105" ht="12" customHeight="1" x14ac:dyDescent="0.25">
      <c r="A259" s="100" t="s">
        <v>217</v>
      </c>
      <c r="B259" s="102">
        <v>4.2023733497262805</v>
      </c>
      <c r="C259" s="102">
        <v>4.1028239287334545</v>
      </c>
      <c r="D259" s="102">
        <v>4.1339692148165721</v>
      </c>
      <c r="E259" s="102">
        <v>4.069535687111971</v>
      </c>
      <c r="F259" s="102">
        <v>4.4229893317386253</v>
      </c>
      <c r="G259" s="102">
        <v>4.5180206844228685</v>
      </c>
      <c r="H259" s="102">
        <v>4.7703687885707646</v>
      </c>
      <c r="I259" s="102">
        <v>4.7735280061281706</v>
      </c>
      <c r="J259" s="102">
        <v>4.6670883846075233</v>
      </c>
      <c r="K259" s="102">
        <v>4.9645373295720603</v>
      </c>
      <c r="L259" s="102">
        <v>4.8850171484685392</v>
      </c>
      <c r="M259" s="102">
        <v>4.3913677595437761</v>
      </c>
      <c r="N259" s="102">
        <v>4.9400090928400555</v>
      </c>
      <c r="O259" s="102">
        <v>4.1900689339656312</v>
      </c>
      <c r="P259" s="102">
        <v>3.9860352638403271</v>
      </c>
      <c r="Q259" s="102">
        <v>4.2156589340509081</v>
      </c>
      <c r="R259" s="102">
        <v>5.4002799297325668</v>
      </c>
      <c r="S259" s="102">
        <v>5.5780653848070054</v>
      </c>
      <c r="T259" s="102">
        <v>5.3184391587134066</v>
      </c>
      <c r="U259" s="102">
        <v>5.5318596461712328</v>
      </c>
      <c r="V259" s="102">
        <v>4.278377314264536</v>
      </c>
      <c r="W259" s="102">
        <v>5.0755792539533271</v>
      </c>
      <c r="DA259" s="131" t="s">
        <v>2980</v>
      </c>
    </row>
    <row r="260" spans="1:105" ht="12" customHeight="1" x14ac:dyDescent="0.25">
      <c r="A260" s="103" t="s">
        <v>52</v>
      </c>
      <c r="B260" s="105">
        <v>5.4938684408679261</v>
      </c>
      <c r="C260" s="105">
        <v>5.5890610303919424</v>
      </c>
      <c r="D260" s="105">
        <v>5.4138360551124638</v>
      </c>
      <c r="E260" s="105">
        <v>5.1721302117895078</v>
      </c>
      <c r="F260" s="105">
        <v>6.2596890184133231</v>
      </c>
      <c r="G260" s="105">
        <v>6.1714157407181292</v>
      </c>
      <c r="H260" s="105">
        <v>6.354212946191149</v>
      </c>
      <c r="I260" s="105">
        <v>5.7788223583939038</v>
      </c>
      <c r="J260" s="105">
        <v>6.8781496279760805</v>
      </c>
      <c r="K260" s="105">
        <v>6.9983238984842373</v>
      </c>
      <c r="L260" s="105">
        <v>6.824745839669486</v>
      </c>
      <c r="M260" s="105">
        <v>6.4325677607597687</v>
      </c>
      <c r="N260" s="105">
        <v>6.9699384655881493</v>
      </c>
      <c r="O260" s="105">
        <v>7.7352738729099828</v>
      </c>
      <c r="P260" s="105">
        <v>7.9809560361533851</v>
      </c>
      <c r="Q260" s="105">
        <v>7.5285585834548465</v>
      </c>
      <c r="R260" s="105">
        <v>7.0971906215826506</v>
      </c>
      <c r="S260" s="105">
        <v>6.7069427255844509</v>
      </c>
      <c r="T260" s="105">
        <v>7.1003533531476348</v>
      </c>
      <c r="U260" s="105">
        <v>7.178553226725171</v>
      </c>
      <c r="V260" s="105">
        <v>6.9831238350983398</v>
      </c>
      <c r="W260" s="105">
        <v>7.3841678127594372</v>
      </c>
      <c r="DA260" s="132" t="s">
        <v>2981</v>
      </c>
    </row>
    <row r="261" spans="1:105" ht="12" customHeight="1" x14ac:dyDescent="0.25">
      <c r="A261" s="106" t="s">
        <v>122</v>
      </c>
      <c r="B261" s="102">
        <v>10.024154374509395</v>
      </c>
      <c r="C261" s="102">
        <v>9.5484010299488702</v>
      </c>
      <c r="D261" s="102">
        <v>9.6373689771903841</v>
      </c>
      <c r="E261" s="102">
        <v>9.7618671277955311</v>
      </c>
      <c r="F261" s="102">
        <v>10.249131857040917</v>
      </c>
      <c r="G261" s="102">
        <v>10.692766947269874</v>
      </c>
      <c r="H261" s="102">
        <v>11.208211514474463</v>
      </c>
      <c r="I261" s="102">
        <v>11.468739763057414</v>
      </c>
      <c r="J261" s="102">
        <v>10.90991912644801</v>
      </c>
      <c r="K261" s="102">
        <v>11.467011434242131</v>
      </c>
      <c r="L261" s="102">
        <v>11.293352920176781</v>
      </c>
      <c r="M261" s="102">
        <v>11.14198423279433</v>
      </c>
      <c r="N261" s="102">
        <v>11.705013101953796</v>
      </c>
      <c r="O261" s="102">
        <v>11.702318432827209</v>
      </c>
      <c r="P261" s="102">
        <v>12.059121755218225</v>
      </c>
      <c r="Q261" s="102">
        <v>11.948179784823859</v>
      </c>
      <c r="R261" s="102">
        <v>12.049132921790576</v>
      </c>
      <c r="S261" s="102">
        <v>12.121824531574003</v>
      </c>
      <c r="T261" s="102">
        <v>12.262460723903043</v>
      </c>
      <c r="U261" s="102">
        <v>12.375826388286598</v>
      </c>
      <c r="V261" s="102">
        <v>11.639772876365885</v>
      </c>
      <c r="W261" s="102">
        <v>11.719317328383742</v>
      </c>
      <c r="DA261" s="131" t="s">
        <v>2982</v>
      </c>
    </row>
    <row r="262" spans="1:105" ht="12" customHeight="1" x14ac:dyDescent="0.25">
      <c r="A262" s="107" t="s">
        <v>121</v>
      </c>
      <c r="B262" s="105">
        <v>10.024154374509395</v>
      </c>
      <c r="C262" s="105">
        <v>9.546553133007242</v>
      </c>
      <c r="D262" s="105">
        <v>9.6361127758122649</v>
      </c>
      <c r="E262" s="105">
        <v>9.7606970264490514</v>
      </c>
      <c r="F262" s="105">
        <v>10.24976974551592</v>
      </c>
      <c r="G262" s="105">
        <v>10.695804010194633</v>
      </c>
      <c r="H262" s="105">
        <v>11.210836765861453</v>
      </c>
      <c r="I262" s="105">
        <v>11.478079722319073</v>
      </c>
      <c r="J262" s="105">
        <v>10.91365770994199</v>
      </c>
      <c r="K262" s="105">
        <v>11.479313206546429</v>
      </c>
      <c r="L262" s="105">
        <v>11.304897028398692</v>
      </c>
      <c r="M262" s="105">
        <v>11.128851777063598</v>
      </c>
      <c r="N262" s="105">
        <v>11.68091282783117</v>
      </c>
      <c r="O262" s="105">
        <v>11.675472923912009</v>
      </c>
      <c r="P262" s="105">
        <v>12.033705969865975</v>
      </c>
      <c r="Q262" s="105">
        <v>11.924408289025177</v>
      </c>
      <c r="R262" s="105">
        <v>12.063550911580398</v>
      </c>
      <c r="S262" s="105">
        <v>12.13948111398544</v>
      </c>
      <c r="T262" s="105">
        <v>12.273379159129837</v>
      </c>
      <c r="U262" s="105">
        <v>12.377274117674228</v>
      </c>
      <c r="V262" s="105">
        <v>11.644581499337235</v>
      </c>
      <c r="W262" s="105">
        <v>11.722413093166836</v>
      </c>
      <c r="DA262" s="132" t="s">
        <v>2983</v>
      </c>
    </row>
    <row r="263" spans="1:105" ht="12" customHeight="1" x14ac:dyDescent="0.25">
      <c r="A263" s="108" t="s">
        <v>53</v>
      </c>
      <c r="B263" s="99">
        <v>4.3445329260752903</v>
      </c>
      <c r="C263" s="99">
        <v>4.0412617010981791</v>
      </c>
      <c r="D263" s="99">
        <v>4.17230927728684</v>
      </c>
      <c r="E263" s="99">
        <v>4.2989685909132493</v>
      </c>
      <c r="F263" s="99">
        <v>4.2430557863056677</v>
      </c>
      <c r="G263" s="99">
        <v>4.520663700720073</v>
      </c>
      <c r="H263" s="99">
        <v>4.8075756657700603</v>
      </c>
      <c r="I263" s="99">
        <v>5.1954039836839954</v>
      </c>
      <c r="J263" s="99">
        <v>4.4088511181904417</v>
      </c>
      <c r="K263" s="99">
        <v>4.7598955710800315</v>
      </c>
      <c r="L263" s="99">
        <v>4.7125106526206881</v>
      </c>
      <c r="M263" s="99">
        <v>4.5173084413106634</v>
      </c>
      <c r="N263" s="99">
        <v>4.8434747368027509</v>
      </c>
      <c r="O263" s="99">
        <v>4.1006742692560536</v>
      </c>
      <c r="P263" s="99">
        <v>4.0107272963761069</v>
      </c>
      <c r="Q263" s="99">
        <v>4.2847781793143609</v>
      </c>
      <c r="R263" s="99">
        <v>5.2100945976784576</v>
      </c>
      <c r="S263" s="99">
        <v>5.5124730801524056</v>
      </c>
      <c r="T263" s="99">
        <v>5.2566301720788493</v>
      </c>
      <c r="U263" s="99">
        <v>5.3857898697581152</v>
      </c>
      <c r="V263" s="99">
        <v>4.4278088037044885</v>
      </c>
      <c r="W263" s="99">
        <v>4.7693967900955982</v>
      </c>
      <c r="DA263" s="63" t="s">
        <v>2984</v>
      </c>
    </row>
    <row r="264" spans="1:105" ht="12" customHeight="1" x14ac:dyDescent="0.25">
      <c r="A264" s="108" t="s">
        <v>52</v>
      </c>
      <c r="B264" s="99">
        <v>5.6796214484341041</v>
      </c>
      <c r="C264" s="99">
        <v>5.5052914319090629</v>
      </c>
      <c r="D264" s="99">
        <v>5.4638034985254267</v>
      </c>
      <c r="E264" s="99">
        <v>5.4617284355358029</v>
      </c>
      <c r="F264" s="99">
        <v>6.0067139592102512</v>
      </c>
      <c r="G264" s="99">
        <v>6.1751403094745605</v>
      </c>
      <c r="H264" s="99">
        <v>6.4032611000913935</v>
      </c>
      <c r="I264" s="99">
        <v>6.2826757386350778</v>
      </c>
      <c r="J264" s="99">
        <v>6.5048065917515485</v>
      </c>
      <c r="K264" s="99">
        <v>6.7194176354663977</v>
      </c>
      <c r="L264" s="99">
        <v>6.5923863757780046</v>
      </c>
      <c r="M264" s="99">
        <v>6.6115433357529358</v>
      </c>
      <c r="N264" s="99">
        <v>6.8374380910284183</v>
      </c>
      <c r="O264" s="99">
        <v>7.5747986546559565</v>
      </c>
      <c r="P264" s="99">
        <v>8.0229786734898649</v>
      </c>
      <c r="Q264" s="99">
        <v>7.6396301097108141</v>
      </c>
      <c r="R264" s="99">
        <v>6.8534563139019395</v>
      </c>
      <c r="S264" s="99">
        <v>6.6270080338330324</v>
      </c>
      <c r="T264" s="99">
        <v>7.0167489870509865</v>
      </c>
      <c r="U264" s="99">
        <v>6.9914842479161132</v>
      </c>
      <c r="V264" s="99">
        <v>7.2167726956327467</v>
      </c>
      <c r="W264" s="99">
        <v>6.9530163030712373</v>
      </c>
      <c r="DA264" s="63" t="s">
        <v>2985</v>
      </c>
    </row>
    <row r="265" spans="1:105" ht="12" customHeight="1" x14ac:dyDescent="0.25">
      <c r="A265" s="121" t="s">
        <v>54</v>
      </c>
      <c r="B265" s="123">
        <v>1.8217541980827903</v>
      </c>
      <c r="C265" s="123">
        <v>1.8545913204238966</v>
      </c>
      <c r="D265" s="123">
        <v>1.8109928382191494</v>
      </c>
      <c r="E265" s="123">
        <v>1.9184141372278494</v>
      </c>
      <c r="F265" s="123">
        <v>2.0090500691213125</v>
      </c>
      <c r="G265" s="123">
        <v>2.0527552986751298</v>
      </c>
      <c r="H265" s="123">
        <v>2.0397182892688739</v>
      </c>
      <c r="I265" s="123">
        <v>2.0241678264005638</v>
      </c>
      <c r="J265" s="123">
        <v>1.6593762763594346</v>
      </c>
      <c r="K265" s="123">
        <v>1.7922206965828777</v>
      </c>
      <c r="L265" s="123">
        <v>1.80959660552878</v>
      </c>
      <c r="M265" s="123">
        <v>1.6651632621730681</v>
      </c>
      <c r="N265" s="123">
        <v>1.7849326254728861</v>
      </c>
      <c r="O265" s="123">
        <v>1.7903248866239188</v>
      </c>
      <c r="P265" s="123">
        <v>1.80703401566665</v>
      </c>
      <c r="Q265" s="123">
        <v>1.8868716121641307</v>
      </c>
      <c r="R265" s="123">
        <v>1.953970258611871</v>
      </c>
      <c r="S265" s="123">
        <v>1.9248299182051136</v>
      </c>
      <c r="T265" s="123">
        <v>1.8971673297465628</v>
      </c>
      <c r="U265" s="123">
        <v>1.8471655807507097</v>
      </c>
      <c r="V265" s="123">
        <v>1.9898341460594104</v>
      </c>
      <c r="W265" s="123">
        <v>1.9887778275598416</v>
      </c>
      <c r="DA265" s="130" t="s">
        <v>2986</v>
      </c>
    </row>
    <row r="266" spans="1:105" ht="12" customHeight="1" x14ac:dyDescent="0.25">
      <c r="A266" s="97" t="s">
        <v>175</v>
      </c>
      <c r="B266" s="99">
        <v>1.8008761948194745</v>
      </c>
      <c r="C266" s="99">
        <v>1.8636305572017284</v>
      </c>
      <c r="D266" s="99">
        <v>1.8133610534726878</v>
      </c>
      <c r="E266" s="99">
        <v>1.8879636021244051</v>
      </c>
      <c r="F266" s="99">
        <v>2.02915716843229</v>
      </c>
      <c r="G266" s="99">
        <v>2.0405716675341239</v>
      </c>
      <c r="H266" s="99">
        <v>2.0634446660883685</v>
      </c>
      <c r="I266" s="99">
        <v>2.0633263251447471</v>
      </c>
      <c r="J266" s="99">
        <v>1.6138591021850319</v>
      </c>
      <c r="K266" s="99">
        <v>1.7965005822161551</v>
      </c>
      <c r="L266" s="99">
        <v>1.8289000429853985</v>
      </c>
      <c r="M266" s="99">
        <v>1.6555861622378876</v>
      </c>
      <c r="N266" s="99">
        <v>1.7991026357116455</v>
      </c>
      <c r="O266" s="99">
        <v>1.7953804968086515</v>
      </c>
      <c r="P266" s="99">
        <v>1.8074071872125546</v>
      </c>
      <c r="Q266" s="99">
        <v>1.8729147444677594</v>
      </c>
      <c r="R266" s="99">
        <v>1.9971289283546816</v>
      </c>
      <c r="S266" s="99">
        <v>1.9371998403657813</v>
      </c>
      <c r="T266" s="99">
        <v>1.8797232203859033</v>
      </c>
      <c r="U266" s="99">
        <v>1.7994144505566156</v>
      </c>
      <c r="V266" s="99">
        <v>1.9956312045731548</v>
      </c>
      <c r="W266" s="99">
        <v>1.9895414029916976</v>
      </c>
      <c r="DA266" s="63" t="s">
        <v>2987</v>
      </c>
    </row>
    <row r="267" spans="1:105" ht="12" customHeight="1" x14ac:dyDescent="0.25">
      <c r="A267" s="109" t="s">
        <v>120</v>
      </c>
      <c r="B267" s="110">
        <v>1.8519893021105611</v>
      </c>
      <c r="C267" s="110">
        <v>1.8421666604948674</v>
      </c>
      <c r="D267" s="110">
        <v>1.8077314540995426</v>
      </c>
      <c r="E267" s="110">
        <v>1.9615601022483733</v>
      </c>
      <c r="F267" s="110">
        <v>1.9805030424821766</v>
      </c>
      <c r="G267" s="110">
        <v>2.0699352709607153</v>
      </c>
      <c r="H267" s="110">
        <v>2.0058229556232945</v>
      </c>
      <c r="I267" s="110">
        <v>1.9683192952710327</v>
      </c>
      <c r="J267" s="110">
        <v>1.7239361976663727</v>
      </c>
      <c r="K267" s="110">
        <v>1.7862919735110596</v>
      </c>
      <c r="L267" s="110">
        <v>1.7822020697075007</v>
      </c>
      <c r="M267" s="110">
        <v>1.6783077735696386</v>
      </c>
      <c r="N267" s="110">
        <v>1.7654517437349748</v>
      </c>
      <c r="O267" s="110">
        <v>1.7834124456365077</v>
      </c>
      <c r="P267" s="110">
        <v>1.8065264391307005</v>
      </c>
      <c r="Q267" s="110">
        <v>1.9044330296302776</v>
      </c>
      <c r="R267" s="110">
        <v>1.9017837206157859</v>
      </c>
      <c r="S267" s="110">
        <v>1.9116123669215452</v>
      </c>
      <c r="T267" s="110">
        <v>1.9134278882771614</v>
      </c>
      <c r="U267" s="110">
        <v>1.8867204551086887</v>
      </c>
      <c r="V267" s="110">
        <v>1.9852575941334949</v>
      </c>
      <c r="W267" s="110">
        <v>1.9881896402432373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35.101652753825775</v>
      </c>
      <c r="C269" s="118">
        <f t="shared" si="122"/>
        <v>36.587977909060562</v>
      </c>
      <c r="D269" s="118">
        <f t="shared" si="122"/>
        <v>33.892460833045412</v>
      </c>
      <c r="E269" s="118">
        <f t="shared" si="122"/>
        <v>34.570788874663045</v>
      </c>
      <c r="F269" s="118">
        <f t="shared" si="122"/>
        <v>32.480504410476456</v>
      </c>
      <c r="G269" s="118">
        <f t="shared" si="122"/>
        <v>30.619446851144829</v>
      </c>
      <c r="H269" s="118">
        <f t="shared" si="122"/>
        <v>29.734870311276037</v>
      </c>
      <c r="I269" s="118">
        <f t="shared" si="122"/>
        <v>27.445299729448472</v>
      </c>
      <c r="J269" s="118">
        <f t="shared" si="122"/>
        <v>29.394880913481877</v>
      </c>
      <c r="K269" s="118">
        <f t="shared" si="122"/>
        <v>28.754992599242236</v>
      </c>
      <c r="L269" s="118">
        <f t="shared" si="122"/>
        <v>32.613636028427948</v>
      </c>
      <c r="M269" s="118">
        <f t="shared" si="122"/>
        <v>24.908427674659436</v>
      </c>
      <c r="N269" s="118">
        <f t="shared" si="122"/>
        <v>27.595669430993112</v>
      </c>
      <c r="O269" s="118">
        <f t="shared" si="122"/>
        <v>29.906163883407125</v>
      </c>
      <c r="P269" s="118">
        <f t="shared" si="122"/>
        <v>23.178764911290408</v>
      </c>
      <c r="Q269" s="118">
        <f t="shared" si="122"/>
        <v>25.080374119906296</v>
      </c>
      <c r="R269" s="118">
        <f t="shared" ref="R269:V269" si="123">R270+R273+R275+R284</f>
        <v>26.54178649918606</v>
      </c>
      <c r="S269" s="118">
        <f t="shared" si="123"/>
        <v>25.721858957880325</v>
      </c>
      <c r="T269" s="118">
        <f t="shared" si="123"/>
        <v>25.378267092409871</v>
      </c>
      <c r="U269" s="118">
        <f t="shared" si="123"/>
        <v>24.84299852264105</v>
      </c>
      <c r="V269" s="118">
        <f t="shared" si="123"/>
        <v>23.365544576466711</v>
      </c>
      <c r="W269" s="118">
        <f t="shared" ref="W269" si="124">W270+W273+W275+W284</f>
        <v>26.846224269145857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31.843592455322387</v>
      </c>
      <c r="C270" s="123">
        <f t="shared" si="125"/>
        <v>33.41778816063546</v>
      </c>
      <c r="D270" s="123">
        <f t="shared" si="125"/>
        <v>30.797908997247514</v>
      </c>
      <c r="E270" s="123">
        <f t="shared" si="125"/>
        <v>31.540279413310525</v>
      </c>
      <c r="F270" s="123">
        <f t="shared" si="125"/>
        <v>29.040523584111899</v>
      </c>
      <c r="G270" s="123">
        <f t="shared" si="125"/>
        <v>27.222006277567573</v>
      </c>
      <c r="H270" s="123">
        <f t="shared" si="125"/>
        <v>26.165132724429238</v>
      </c>
      <c r="I270" s="123">
        <f t="shared" si="125"/>
        <v>23.948241573020738</v>
      </c>
      <c r="J270" s="123">
        <f t="shared" si="125"/>
        <v>25.471156520910974</v>
      </c>
      <c r="K270" s="123">
        <f t="shared" si="125"/>
        <v>24.594700292542555</v>
      </c>
      <c r="L270" s="123">
        <f t="shared" si="125"/>
        <v>28.47972961347962</v>
      </c>
      <c r="M270" s="123">
        <f t="shared" si="125"/>
        <v>21.148491446819776</v>
      </c>
      <c r="N270" s="123">
        <f t="shared" si="125"/>
        <v>23.529610083993422</v>
      </c>
      <c r="O270" s="123">
        <f t="shared" si="125"/>
        <v>25.896190300114551</v>
      </c>
      <c r="P270" s="123">
        <f t="shared" si="125"/>
        <v>19.184339788601861</v>
      </c>
      <c r="Q270" s="123">
        <f t="shared" si="125"/>
        <v>21.240777521744313</v>
      </c>
      <c r="R270" s="123">
        <f t="shared" ref="R270:V270" si="126">SUM(R271:R272)</f>
        <v>22.477363258851291</v>
      </c>
      <c r="S270" s="123">
        <f t="shared" si="126"/>
        <v>21.826546677394983</v>
      </c>
      <c r="T270" s="123">
        <f t="shared" si="126"/>
        <v>21.55114022327723</v>
      </c>
      <c r="U270" s="123">
        <f t="shared" si="126"/>
        <v>21.040588192787922</v>
      </c>
      <c r="V270" s="123">
        <f t="shared" si="126"/>
        <v>20.034449446268876</v>
      </c>
      <c r="W270" s="123">
        <f t="shared" ref="W270" si="127">SUM(W271:W272)</f>
        <v>23.270434293094567</v>
      </c>
      <c r="DA270" s="130" t="s">
        <v>3140</v>
      </c>
    </row>
    <row r="271" spans="1:105" ht="12" customHeight="1" x14ac:dyDescent="0.25">
      <c r="A271" s="97" t="s">
        <v>217</v>
      </c>
      <c r="B271" s="99">
        <v>31.843592455322387</v>
      </c>
      <c r="C271" s="99">
        <v>33.41778816063546</v>
      </c>
      <c r="D271" s="99">
        <v>30.797908997247514</v>
      </c>
      <c r="E271" s="99">
        <v>31.540279413310525</v>
      </c>
      <c r="F271" s="99">
        <v>29.040523584111899</v>
      </c>
      <c r="G271" s="99">
        <v>27.222006277567573</v>
      </c>
      <c r="H271" s="99">
        <v>26.165132724429238</v>
      </c>
      <c r="I271" s="99">
        <v>23.948241573020738</v>
      </c>
      <c r="J271" s="99">
        <v>25.471156520910974</v>
      </c>
      <c r="K271" s="99">
        <v>24.594700292542555</v>
      </c>
      <c r="L271" s="99">
        <v>28.47972961347962</v>
      </c>
      <c r="M271" s="99">
        <v>21.148491446819776</v>
      </c>
      <c r="N271" s="99">
        <v>23.529610083993422</v>
      </c>
      <c r="O271" s="99">
        <v>25.896190300114551</v>
      </c>
      <c r="P271" s="99">
        <v>19.184339788601861</v>
      </c>
      <c r="Q271" s="99">
        <v>21.240777521744313</v>
      </c>
      <c r="R271" s="99">
        <v>22.477363258851291</v>
      </c>
      <c r="S271" s="99">
        <v>21.826546677394983</v>
      </c>
      <c r="T271" s="99">
        <v>21.55114022327723</v>
      </c>
      <c r="U271" s="99">
        <v>21.040588192787922</v>
      </c>
      <c r="V271" s="99">
        <v>20.034449446268876</v>
      </c>
      <c r="W271" s="99">
        <v>23.270434293094567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2.9022396293457908</v>
      </c>
      <c r="C275" s="123">
        <v>2.8105598421234221</v>
      </c>
      <c r="D275" s="123">
        <v>2.7450233529465731</v>
      </c>
      <c r="E275" s="123">
        <v>2.6629775646702991</v>
      </c>
      <c r="F275" s="123">
        <v>3.045451801719901</v>
      </c>
      <c r="G275" s="123">
        <v>3.0025977957210683</v>
      </c>
      <c r="H275" s="123">
        <v>3.1691105377905822</v>
      </c>
      <c r="I275" s="123">
        <v>3.0971157367354665</v>
      </c>
      <c r="J275" s="123">
        <v>3.6117519564627139</v>
      </c>
      <c r="K275" s="123">
        <v>3.81663399988282</v>
      </c>
      <c r="L275" s="123">
        <v>3.7807408990788147</v>
      </c>
      <c r="M275" s="123">
        <v>3.4448594665669536</v>
      </c>
      <c r="N275" s="123">
        <v>3.7236087547854444</v>
      </c>
      <c r="O275" s="123">
        <v>3.6691533783925987</v>
      </c>
      <c r="P275" s="123">
        <v>3.6521401716541915</v>
      </c>
      <c r="Q275" s="123">
        <v>3.4967217922789073</v>
      </c>
      <c r="R275" s="123">
        <v>3.7053995106626783</v>
      </c>
      <c r="S275" s="123">
        <v>3.566908582251898</v>
      </c>
      <c r="T275" s="123">
        <v>3.529904864941249</v>
      </c>
      <c r="U275" s="123">
        <v>3.5357326722179949</v>
      </c>
      <c r="V275" s="123">
        <v>3.0438742977413682</v>
      </c>
      <c r="W275" s="123">
        <v>3.2942180443583795</v>
      </c>
      <c r="DA275" s="130" t="s">
        <v>3145</v>
      </c>
    </row>
    <row r="276" spans="1:105" ht="12" customHeight="1" x14ac:dyDescent="0.25">
      <c r="A276" s="97" t="s">
        <v>134</v>
      </c>
      <c r="B276" s="99">
        <v>3.64662954139316</v>
      </c>
      <c r="C276" s="99">
        <v>3.6081323701507384</v>
      </c>
      <c r="D276" s="99">
        <v>3.5167541604437131</v>
      </c>
      <c r="E276" s="99">
        <v>3.3659672128101277</v>
      </c>
      <c r="F276" s="99">
        <v>3.8394245583884756</v>
      </c>
      <c r="G276" s="99">
        <v>3.7939505725262026</v>
      </c>
      <c r="H276" s="99">
        <v>3.8940822996971729</v>
      </c>
      <c r="I276" s="99">
        <v>3.6415727002353715</v>
      </c>
      <c r="J276" s="99">
        <v>3.9148132213297004</v>
      </c>
      <c r="K276" s="99">
        <v>3.9936083985901076</v>
      </c>
      <c r="L276" s="99">
        <v>3.852006658636653</v>
      </c>
      <c r="M276" s="99">
        <v>3.5054942353223755</v>
      </c>
      <c r="N276" s="99">
        <v>3.794359718415989</v>
      </c>
      <c r="O276" s="99">
        <v>3.7444062127710818</v>
      </c>
      <c r="P276" s="99">
        <v>3.7315306654986289</v>
      </c>
      <c r="Q276" s="99">
        <v>3.6188477922188271</v>
      </c>
      <c r="R276" s="99">
        <v>3.784913775846154</v>
      </c>
      <c r="S276" s="99">
        <v>3.640274489831548</v>
      </c>
      <c r="T276" s="99">
        <v>3.5986874057800784</v>
      </c>
      <c r="U276" s="99">
        <v>3.6006754528328826</v>
      </c>
      <c r="V276" s="99">
        <v>3.1231001189104983</v>
      </c>
      <c r="W276" s="99">
        <v>3.385366994029928</v>
      </c>
      <c r="DA276" s="63" t="s">
        <v>3146</v>
      </c>
    </row>
    <row r="277" spans="1:105" ht="12" customHeight="1" x14ac:dyDescent="0.25">
      <c r="A277" s="97" t="s">
        <v>133</v>
      </c>
      <c r="B277" s="99">
        <v>1.5804575764540691</v>
      </c>
      <c r="C277" s="99">
        <v>1.4454461644033227</v>
      </c>
      <c r="D277" s="99">
        <v>1.4393413113122149</v>
      </c>
      <c r="E277" s="99">
        <v>1.3929371713165033</v>
      </c>
      <c r="F277" s="99">
        <v>1.503764886917895</v>
      </c>
      <c r="G277" s="99">
        <v>1.5315001254857126</v>
      </c>
      <c r="H277" s="99">
        <v>1.5983686315752921</v>
      </c>
      <c r="I277" s="99">
        <v>1.5741985421085756</v>
      </c>
      <c r="J277" s="99">
        <v>1.5132592809130729</v>
      </c>
      <c r="K277" s="99">
        <v>1.5796365968512667</v>
      </c>
      <c r="L277" s="99">
        <v>1.5425530808212424</v>
      </c>
      <c r="M277" s="99">
        <v>1.3791669573410843</v>
      </c>
      <c r="N277" s="99">
        <v>1.5422905700712506</v>
      </c>
      <c r="O277" s="99">
        <v>1.2896046758329052</v>
      </c>
      <c r="P277" s="99">
        <v>1.2144118979689336</v>
      </c>
      <c r="Q277" s="99">
        <v>1.2598149712586897</v>
      </c>
      <c r="R277" s="99">
        <v>1.5802077680818341</v>
      </c>
      <c r="S277" s="99">
        <v>1.6062420626222911</v>
      </c>
      <c r="T277" s="99">
        <v>1.5084103961529196</v>
      </c>
      <c r="U277" s="99">
        <v>1.5468689747226709</v>
      </c>
      <c r="V277" s="99">
        <v>1.1873730294209826</v>
      </c>
      <c r="W277" s="99">
        <v>1.3714924570510536</v>
      </c>
      <c r="DA277" s="63" t="s">
        <v>3147</v>
      </c>
    </row>
    <row r="278" spans="1:105" ht="12" customHeight="1" x14ac:dyDescent="0.25">
      <c r="A278" s="100" t="s">
        <v>217</v>
      </c>
      <c r="B278" s="102">
        <v>1.5804575764540691</v>
      </c>
      <c r="C278" s="102">
        <v>1.4454461644033227</v>
      </c>
      <c r="D278" s="102">
        <v>1.4393413113122149</v>
      </c>
      <c r="E278" s="102">
        <v>1.3929371713165033</v>
      </c>
      <c r="F278" s="102">
        <v>1.503764886917895</v>
      </c>
      <c r="G278" s="102">
        <v>1.5315001254857126</v>
      </c>
      <c r="H278" s="102">
        <v>1.5983686315752921</v>
      </c>
      <c r="I278" s="102">
        <v>1.5741985421085756</v>
      </c>
      <c r="J278" s="102">
        <v>1.5132592809130729</v>
      </c>
      <c r="K278" s="102">
        <v>1.5796365968512667</v>
      </c>
      <c r="L278" s="102">
        <v>1.5425530808212424</v>
      </c>
      <c r="M278" s="102">
        <v>1.3791669573410843</v>
      </c>
      <c r="N278" s="102">
        <v>1.5422905700712506</v>
      </c>
      <c r="O278" s="102">
        <v>1.2896046758329052</v>
      </c>
      <c r="P278" s="102">
        <v>1.2144118979689336</v>
      </c>
      <c r="Q278" s="102">
        <v>1.2598149712586897</v>
      </c>
      <c r="R278" s="102">
        <v>1.5802077680818341</v>
      </c>
      <c r="S278" s="102">
        <v>1.6062420626222911</v>
      </c>
      <c r="T278" s="102">
        <v>1.5084103961529196</v>
      </c>
      <c r="U278" s="102">
        <v>1.5468689747226709</v>
      </c>
      <c r="V278" s="102">
        <v>1.1873730294209826</v>
      </c>
      <c r="W278" s="102">
        <v>1.3714924570510536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0.35582066915759286</v>
      </c>
      <c r="C284" s="123">
        <v>0.35962990630167835</v>
      </c>
      <c r="D284" s="123">
        <v>0.34952848285132693</v>
      </c>
      <c r="E284" s="123">
        <v>0.36753189668222669</v>
      </c>
      <c r="F284" s="123">
        <v>0.39452902464465267</v>
      </c>
      <c r="G284" s="123">
        <v>0.39484277785618555</v>
      </c>
      <c r="H284" s="123">
        <v>0.40062704905621632</v>
      </c>
      <c r="I284" s="123">
        <v>0.39994241969226552</v>
      </c>
      <c r="J284" s="123">
        <v>0.31197243610819031</v>
      </c>
      <c r="K284" s="123">
        <v>0.34365830681685999</v>
      </c>
      <c r="L284" s="123">
        <v>0.35316551586951572</v>
      </c>
      <c r="M284" s="123">
        <v>0.31507676127270612</v>
      </c>
      <c r="N284" s="123">
        <v>0.34245059221424418</v>
      </c>
      <c r="O284" s="123">
        <v>0.34082020489997839</v>
      </c>
      <c r="P284" s="123">
        <v>0.34228495103435297</v>
      </c>
      <c r="Q284" s="123">
        <v>0.3428748058830744</v>
      </c>
      <c r="R284" s="123">
        <v>0.3590237296720889</v>
      </c>
      <c r="S284" s="123">
        <v>0.32840369823344251</v>
      </c>
      <c r="T284" s="123">
        <v>0.29722200419139205</v>
      </c>
      <c r="U284" s="123">
        <v>0.26667765763513118</v>
      </c>
      <c r="V284" s="123">
        <v>0.28722083245646685</v>
      </c>
      <c r="W284" s="123">
        <v>0.28157193169290951</v>
      </c>
      <c r="DA284" s="130" t="s">
        <v>3154</v>
      </c>
    </row>
    <row r="285" spans="1:105" ht="12" customHeight="1" x14ac:dyDescent="0.25">
      <c r="A285" s="97" t="s">
        <v>175</v>
      </c>
      <c r="B285" s="99">
        <v>0.60152265467098331</v>
      </c>
      <c r="C285" s="99">
        <v>0.62126925047842563</v>
      </c>
      <c r="D285" s="99">
        <v>0.60333442973697993</v>
      </c>
      <c r="E285" s="99">
        <v>0.62691983518896521</v>
      </c>
      <c r="F285" s="99">
        <v>0.67241555832370958</v>
      </c>
      <c r="G285" s="99">
        <v>0.67485596321657337</v>
      </c>
      <c r="H285" s="99">
        <v>0.68106176698469922</v>
      </c>
      <c r="I285" s="99">
        <v>0.68036420380225182</v>
      </c>
      <c r="J285" s="99">
        <v>0.53192474435896075</v>
      </c>
      <c r="K285" s="99">
        <v>0.59174178656197562</v>
      </c>
      <c r="L285" s="99">
        <v>0.60202202111922376</v>
      </c>
      <c r="M285" s="99">
        <v>0.54464190362931353</v>
      </c>
      <c r="N285" s="99">
        <v>0.5915424178938663</v>
      </c>
      <c r="O285" s="99">
        <v>0.59008874870283656</v>
      </c>
      <c r="P285" s="99">
        <v>0.59393370796228429</v>
      </c>
      <c r="Q285" s="99">
        <v>0.61537321390474697</v>
      </c>
      <c r="R285" s="99">
        <v>0.65593912536115084</v>
      </c>
      <c r="S285" s="99">
        <v>0.63574717640651879</v>
      </c>
      <c r="T285" s="99">
        <v>0.61607778861923723</v>
      </c>
      <c r="U285" s="99">
        <v>0.58861420164598821</v>
      </c>
      <c r="V285" s="99">
        <v>0.65103970724911597</v>
      </c>
      <c r="W285" s="99">
        <v>0.64710414102734615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138.85516291390854</v>
      </c>
      <c r="D290" s="117">
        <f t="shared" si="129"/>
        <v>109.86478008436536</v>
      </c>
      <c r="E290" s="117">
        <f t="shared" si="129"/>
        <v>94.059879921500197</v>
      </c>
      <c r="F290" s="117">
        <f t="shared" si="129"/>
        <v>95.193251353785485</v>
      </c>
      <c r="G290" s="117">
        <f t="shared" si="129"/>
        <v>102.69728505731537</v>
      </c>
      <c r="H290" s="117">
        <f t="shared" si="129"/>
        <v>93.517953975275674</v>
      </c>
      <c r="I290" s="117">
        <f t="shared" si="129"/>
        <v>87.339354035312795</v>
      </c>
      <c r="J290" s="117">
        <f t="shared" si="129"/>
        <v>73.699909642273852</v>
      </c>
      <c r="K290" s="117">
        <f t="shared" si="129"/>
        <v>111.57033969210804</v>
      </c>
      <c r="L290" s="117">
        <f t="shared" si="129"/>
        <v>94.082238511770157</v>
      </c>
      <c r="M290" s="117">
        <f t="shared" si="129"/>
        <v>99.613752558299026</v>
      </c>
      <c r="N290" s="117">
        <f t="shared" si="129"/>
        <v>69.665136936321133</v>
      </c>
      <c r="O290" s="117">
        <f t="shared" si="129"/>
        <v>61.798186865513799</v>
      </c>
      <c r="P290" s="117">
        <f t="shared" si="129"/>
        <v>44.442684967923192</v>
      </c>
      <c r="Q290" s="117">
        <f t="shared" si="129"/>
        <v>74.715898381245623</v>
      </c>
      <c r="R290" s="117">
        <f t="shared" ref="R290:V290" si="130">R291+R294+R296+R305</f>
        <v>58.405453255105165</v>
      </c>
      <c r="S290" s="117">
        <f t="shared" si="130"/>
        <v>60.863259275420802</v>
      </c>
      <c r="T290" s="117">
        <f t="shared" si="130"/>
        <v>61.582825335364191</v>
      </c>
      <c r="U290" s="117">
        <f t="shared" si="130"/>
        <v>60.136182711056975</v>
      </c>
      <c r="V290" s="117">
        <f t="shared" si="130"/>
        <v>48.567249713957914</v>
      </c>
      <c r="W290" s="117">
        <f t="shared" ref="W290" si="131">W291+W294+W296+W305</f>
        <v>66.882587384332865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123.33810896932542</v>
      </c>
      <c r="D291" s="122">
        <f t="shared" si="132"/>
        <v>96.589630366243057</v>
      </c>
      <c r="E291" s="122">
        <f t="shared" si="132"/>
        <v>82.908051825101012</v>
      </c>
      <c r="F291" s="122">
        <f t="shared" si="132"/>
        <v>81.967259334672448</v>
      </c>
      <c r="G291" s="122">
        <f t="shared" si="132"/>
        <v>87.412963821961739</v>
      </c>
      <c r="H291" s="122">
        <f t="shared" si="132"/>
        <v>78.404924323692015</v>
      </c>
      <c r="I291" s="122">
        <f t="shared" si="132"/>
        <v>72.679884196748034</v>
      </c>
      <c r="J291" s="122">
        <f t="shared" si="132"/>
        <v>61.374151534835924</v>
      </c>
      <c r="K291" s="122">
        <f t="shared" si="132"/>
        <v>91.815547632905947</v>
      </c>
      <c r="L291" s="122">
        <f t="shared" si="132"/>
        <v>79.433045879576412</v>
      </c>
      <c r="M291" s="122">
        <f t="shared" si="132"/>
        <v>81.158526081945723</v>
      </c>
      <c r="N291" s="122">
        <f t="shared" si="132"/>
        <v>56.885134599873872</v>
      </c>
      <c r="O291" s="122">
        <f t="shared" si="132"/>
        <v>51.294696056364614</v>
      </c>
      <c r="P291" s="122">
        <f t="shared" si="132"/>
        <v>34.647546402383298</v>
      </c>
      <c r="Q291" s="122">
        <f t="shared" si="132"/>
        <v>59.470832774798886</v>
      </c>
      <c r="R291" s="122">
        <f t="shared" ref="R291:V291" si="133">SUM(R292:R293)</f>
        <v>46.295821173064603</v>
      </c>
      <c r="S291" s="122">
        <f t="shared" si="133"/>
        <v>47.967626617401621</v>
      </c>
      <c r="T291" s="122">
        <f t="shared" si="133"/>
        <v>48.020368102593686</v>
      </c>
      <c r="U291" s="122">
        <f t="shared" si="133"/>
        <v>45.991740046323905</v>
      </c>
      <c r="V291" s="122">
        <f t="shared" si="133"/>
        <v>36.807504495723975</v>
      </c>
      <c r="W291" s="122">
        <f t="shared" ref="W291" si="134">SUM(W292:W293)</f>
        <v>50.437279701831251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121.58282425527149</v>
      </c>
      <c r="D292" s="98">
        <v>95.228814893187263</v>
      </c>
      <c r="E292" s="98">
        <v>81.74338614588892</v>
      </c>
      <c r="F292" s="98">
        <v>80.800469320879657</v>
      </c>
      <c r="G292" s="98">
        <v>86.171508738980719</v>
      </c>
      <c r="H292" s="98">
        <v>77.301465481763657</v>
      </c>
      <c r="I292" s="98">
        <v>71.657653734947644</v>
      </c>
      <c r="J292" s="98">
        <v>60.498819528320034</v>
      </c>
      <c r="K292" s="98">
        <v>90.504173101875509</v>
      </c>
      <c r="L292" s="98">
        <v>78.298927061840985</v>
      </c>
      <c r="M292" s="98">
        <v>79.995672842703684</v>
      </c>
      <c r="N292" s="98">
        <v>56.059607483471538</v>
      </c>
      <c r="O292" s="98">
        <v>50.537543001172295</v>
      </c>
      <c r="P292" s="98">
        <v>34.125647252362192</v>
      </c>
      <c r="Q292" s="98">
        <v>58.561340735691815</v>
      </c>
      <c r="R292" s="98">
        <v>45.581811817586335</v>
      </c>
      <c r="S292" s="98">
        <v>47.225141620870104</v>
      </c>
      <c r="T292" s="98">
        <v>47.273216894008726</v>
      </c>
      <c r="U292" s="98">
        <v>45.271958573384552</v>
      </c>
      <c r="V292" s="98">
        <v>36.237341613934809</v>
      </c>
      <c r="W292" s="98">
        <v>49.646380788364155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1.7552847140539265</v>
      </c>
      <c r="D293" s="98">
        <v>1.3608154730557913</v>
      </c>
      <c r="E293" s="98">
        <v>1.1646656792120931</v>
      </c>
      <c r="F293" s="98">
        <v>1.1667900137927874</v>
      </c>
      <c r="G293" s="98">
        <v>1.241455082981024</v>
      </c>
      <c r="H293" s="98">
        <v>1.1034588419283602</v>
      </c>
      <c r="I293" s="98">
        <v>1.0222304618003852</v>
      </c>
      <c r="J293" s="98">
        <v>0.87533200651589294</v>
      </c>
      <c r="K293" s="98">
        <v>1.3113745310304334</v>
      </c>
      <c r="L293" s="98">
        <v>1.1341188177354327</v>
      </c>
      <c r="M293" s="98">
        <v>1.1628532392420463</v>
      </c>
      <c r="N293" s="98">
        <v>0.82552711640233456</v>
      </c>
      <c r="O293" s="98">
        <v>0.75715305519232179</v>
      </c>
      <c r="P293" s="98">
        <v>0.52189915002110887</v>
      </c>
      <c r="Q293" s="98">
        <v>0.90949203910706888</v>
      </c>
      <c r="R293" s="98">
        <v>0.71400935547826927</v>
      </c>
      <c r="S293" s="98">
        <v>0.74248499653151967</v>
      </c>
      <c r="T293" s="98">
        <v>0.74715120858495698</v>
      </c>
      <c r="U293" s="98">
        <v>0.71978147293935058</v>
      </c>
      <c r="V293" s="98">
        <v>0.57016288178916852</v>
      </c>
      <c r="W293" s="98">
        <v>0.79089891346709751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3.4260600048319163E-2</v>
      </c>
      <c r="D294" s="122">
        <f t="shared" si="135"/>
        <v>9.8058628903627092E-3</v>
      </c>
      <c r="E294" s="122">
        <f t="shared" si="135"/>
        <v>2.8008554820971816E-2</v>
      </c>
      <c r="F294" s="122">
        <f t="shared" si="135"/>
        <v>1.2931391612183622E-2</v>
      </c>
      <c r="G294" s="122">
        <f t="shared" si="135"/>
        <v>9.4568196282778197E-2</v>
      </c>
      <c r="H294" s="122">
        <f t="shared" si="135"/>
        <v>0.23403332405556185</v>
      </c>
      <c r="I294" s="122">
        <f t="shared" si="135"/>
        <v>6.6818786111058751E-2</v>
      </c>
      <c r="J294" s="122">
        <f t="shared" si="135"/>
        <v>4.487695194356181E-2</v>
      </c>
      <c r="K294" s="122">
        <f t="shared" si="135"/>
        <v>1.9467824910835971E-2</v>
      </c>
      <c r="L294" s="122">
        <f t="shared" si="135"/>
        <v>7.690146097792841E-2</v>
      </c>
      <c r="M294" s="122">
        <f t="shared" si="135"/>
        <v>1.6587619524791805E-2</v>
      </c>
      <c r="N294" s="122">
        <f t="shared" si="135"/>
        <v>6.5698814799273378E-2</v>
      </c>
      <c r="O294" s="122">
        <f t="shared" si="135"/>
        <v>8.269420494728015E-2</v>
      </c>
      <c r="P294" s="122">
        <f t="shared" si="135"/>
        <v>4.6080180478245539E-2</v>
      </c>
      <c r="Q294" s="122">
        <f t="shared" si="135"/>
        <v>4.7775287727655713E-2</v>
      </c>
      <c r="R294" s="122">
        <f t="shared" si="135"/>
        <v>5.6433562378430432E-2</v>
      </c>
      <c r="S294" s="122">
        <f t="shared" si="135"/>
        <v>5.7953255290073294E-2</v>
      </c>
      <c r="T294" s="122">
        <f t="shared" si="135"/>
        <v>9.5321754958140811E-2</v>
      </c>
      <c r="U294" s="122">
        <f t="shared" si="135"/>
        <v>0.19780527081619445</v>
      </c>
      <c r="V294" s="122">
        <f t="shared" si="135"/>
        <v>0.30290317551589874</v>
      </c>
      <c r="W294" s="122">
        <f t="shared" si="135"/>
        <v>0.26046025399245354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3.4260600048319163E-2</v>
      </c>
      <c r="D295" s="98">
        <v>9.8058628903627092E-3</v>
      </c>
      <c r="E295" s="98">
        <v>2.8008554820971816E-2</v>
      </c>
      <c r="F295" s="98">
        <v>1.2931391612183622E-2</v>
      </c>
      <c r="G295" s="98">
        <v>9.4568196282778197E-2</v>
      </c>
      <c r="H295" s="98">
        <v>0.23403332405556185</v>
      </c>
      <c r="I295" s="98">
        <v>6.6818786111058751E-2</v>
      </c>
      <c r="J295" s="98">
        <v>4.487695194356181E-2</v>
      </c>
      <c r="K295" s="98">
        <v>1.9467824910835971E-2</v>
      </c>
      <c r="L295" s="98">
        <v>7.690146097792841E-2</v>
      </c>
      <c r="M295" s="98">
        <v>1.6587619524791805E-2</v>
      </c>
      <c r="N295" s="98">
        <v>6.5698814799273378E-2</v>
      </c>
      <c r="O295" s="98">
        <v>8.269420494728015E-2</v>
      </c>
      <c r="P295" s="98">
        <v>4.6080180478245539E-2</v>
      </c>
      <c r="Q295" s="98">
        <v>4.7775287727655713E-2</v>
      </c>
      <c r="R295" s="98">
        <v>5.6433562378430432E-2</v>
      </c>
      <c r="S295" s="98">
        <v>5.7953255290073294E-2</v>
      </c>
      <c r="T295" s="98">
        <v>9.5321754958140811E-2</v>
      </c>
      <c r="U295" s="98">
        <v>0.19780527081619445</v>
      </c>
      <c r="V295" s="98">
        <v>0.30290317551589874</v>
      </c>
      <c r="W295" s="98">
        <v>0.26046025399245354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13.264668703491912</v>
      </c>
      <c r="D296" s="122">
        <v>11.38415622089043</v>
      </c>
      <c r="E296" s="122">
        <v>9.4095828413876212</v>
      </c>
      <c r="F296" s="122">
        <v>11.291480861202894</v>
      </c>
      <c r="G296" s="122">
        <v>12.916661458967598</v>
      </c>
      <c r="H296" s="122">
        <v>12.750190303781199</v>
      </c>
      <c r="I296" s="122">
        <v>12.42102071965482</v>
      </c>
      <c r="J296" s="122">
        <v>10.80539384863487</v>
      </c>
      <c r="K296" s="122">
        <v>17.295412630388999</v>
      </c>
      <c r="L296" s="122">
        <v>12.655909839798799</v>
      </c>
      <c r="M296" s="122">
        <v>16.013769879849502</v>
      </c>
      <c r="N296" s="122">
        <v>11.021476412677412</v>
      </c>
      <c r="O296" s="122">
        <v>8.9878224838946945</v>
      </c>
      <c r="P296" s="122">
        <v>8.3861926379542613</v>
      </c>
      <c r="Q296" s="122">
        <v>12.944313649974088</v>
      </c>
      <c r="R296" s="122">
        <v>10.253258805940284</v>
      </c>
      <c r="S296" s="122">
        <v>10.934602463578338</v>
      </c>
      <c r="T296" s="122">
        <v>11.489010038230797</v>
      </c>
      <c r="U296" s="122">
        <v>11.962415396676489</v>
      </c>
      <c r="V296" s="122">
        <v>9.4960265776944439</v>
      </c>
      <c r="W296" s="122">
        <v>13.601099438231339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7.6572463424643722</v>
      </c>
      <c r="D297" s="98">
        <v>7.7852206523518799</v>
      </c>
      <c r="E297" s="98">
        <v>7.085692002140644</v>
      </c>
      <c r="F297" s="98">
        <v>7.9447760664977309</v>
      </c>
      <c r="G297" s="98">
        <v>8.1588497493322159</v>
      </c>
      <c r="H297" s="98">
        <v>10.410864517659178</v>
      </c>
      <c r="I297" s="98">
        <v>12.413294046370675</v>
      </c>
      <c r="J297" s="98">
        <v>10.795716601750145</v>
      </c>
      <c r="K297" s="98">
        <v>17.252670905672939</v>
      </c>
      <c r="L297" s="98">
        <v>12.634133685291964</v>
      </c>
      <c r="M297" s="98">
        <v>15.817160061160488</v>
      </c>
      <c r="N297" s="98">
        <v>10.502040038054851</v>
      </c>
      <c r="O297" s="98">
        <v>8.085385243336864</v>
      </c>
      <c r="P297" s="98">
        <v>7.0600343442643183</v>
      </c>
      <c r="Q297" s="98">
        <v>10.603089196411965</v>
      </c>
      <c r="R297" s="98">
        <v>10.22689376407966</v>
      </c>
      <c r="S297" s="98">
        <v>10.916393478563082</v>
      </c>
      <c r="T297" s="98">
        <v>11.462867945533276</v>
      </c>
      <c r="U297" s="98">
        <v>11.835464771101275</v>
      </c>
      <c r="V297" s="98">
        <v>8.3235486908191625</v>
      </c>
      <c r="W297" s="98">
        <v>12.7447920327809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2.941055995840625E-3</v>
      </c>
      <c r="D298" s="98">
        <v>1.3137441868116407E-3</v>
      </c>
      <c r="E298" s="98">
        <v>3.0396411628058227E-3</v>
      </c>
      <c r="F298" s="98">
        <v>1.4327545594061074E-3</v>
      </c>
      <c r="G298" s="98">
        <v>4.2819758801954826E-4</v>
      </c>
      <c r="H298" s="98">
        <v>3.3974650760988925E-3</v>
      </c>
      <c r="I298" s="98">
        <v>7.7266732841443763E-3</v>
      </c>
      <c r="J298" s="98">
        <v>9.6772468847237773E-3</v>
      </c>
      <c r="K298" s="98">
        <v>4.2741724716060067E-2</v>
      </c>
      <c r="L298" s="98">
        <v>2.1603982640260408E-2</v>
      </c>
      <c r="M298" s="98">
        <v>1.5399340011680113E-2</v>
      </c>
      <c r="N298" s="98">
        <v>8.7818036462425867E-3</v>
      </c>
      <c r="O298" s="98">
        <v>1.7222631243349499E-2</v>
      </c>
      <c r="P298" s="98">
        <v>1.76303020928208E-2</v>
      </c>
      <c r="Q298" s="98">
        <v>3.105470583830507E-2</v>
      </c>
      <c r="R298" s="98">
        <v>2.6365041860623883E-2</v>
      </c>
      <c r="S298" s="98">
        <v>1.8043358571082212E-2</v>
      </c>
      <c r="T298" s="98">
        <v>1.7301723629386138E-2</v>
      </c>
      <c r="U298" s="98">
        <v>1.5544495037877769E-2</v>
      </c>
      <c r="V298" s="98">
        <v>1.4253836074465214E-3</v>
      </c>
      <c r="W298" s="98">
        <v>3.941441299433264E-2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1.6261834348039231E-3</v>
      </c>
      <c r="D299" s="101">
        <v>7.3605408830058634E-4</v>
      </c>
      <c r="E299" s="101">
        <v>1.717984207690872E-3</v>
      </c>
      <c r="F299" s="101">
        <v>7.6813851715245641E-4</v>
      </c>
      <c r="G299" s="101">
        <v>2.3225407133828485E-4</v>
      </c>
      <c r="H299" s="101">
        <v>1.855189551248607E-3</v>
      </c>
      <c r="I299" s="101">
        <v>4.3809654787462429E-3</v>
      </c>
      <c r="J299" s="101">
        <v>4.9876733843540978E-3</v>
      </c>
      <c r="K299" s="101">
        <v>2.2375355413187189E-2</v>
      </c>
      <c r="L299" s="101">
        <v>1.1289098400450984E-2</v>
      </c>
      <c r="M299" s="101">
        <v>7.7915109850644334E-3</v>
      </c>
      <c r="N299" s="101">
        <v>4.4672244337592574E-3</v>
      </c>
      <c r="O299" s="101">
        <v>7.4609946399483854E-3</v>
      </c>
      <c r="P299" s="101">
        <v>7.122400724284563E-3</v>
      </c>
      <c r="Q299" s="101">
        <v>1.3155771049421772E-2</v>
      </c>
      <c r="R299" s="101">
        <v>1.3033723381201548E-2</v>
      </c>
      <c r="S299" s="101">
        <v>9.234934987868846E-3</v>
      </c>
      <c r="T299" s="101">
        <v>8.3316080120526635E-3</v>
      </c>
      <c r="U299" s="101">
        <v>7.5434822123321187E-3</v>
      </c>
      <c r="V299" s="101">
        <v>6.0721819819419584E-4</v>
      </c>
      <c r="W299" s="101">
        <v>1.7857774671366698E-2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1.3148725610367016E-3</v>
      </c>
      <c r="D300" s="104">
        <v>5.7769009851105452E-4</v>
      </c>
      <c r="E300" s="104">
        <v>1.3216569551149507E-3</v>
      </c>
      <c r="F300" s="104">
        <v>6.6461604225365103E-4</v>
      </c>
      <c r="G300" s="104">
        <v>1.9594351668126341E-4</v>
      </c>
      <c r="H300" s="104">
        <v>1.5422755248502855E-3</v>
      </c>
      <c r="I300" s="104">
        <v>3.3457078053981339E-3</v>
      </c>
      <c r="J300" s="104">
        <v>4.6895735003696787E-3</v>
      </c>
      <c r="K300" s="104">
        <v>2.0366369302872878E-2</v>
      </c>
      <c r="L300" s="104">
        <v>1.0314884239809422E-2</v>
      </c>
      <c r="M300" s="104">
        <v>7.6078290266156784E-3</v>
      </c>
      <c r="N300" s="104">
        <v>4.3145792124833294E-3</v>
      </c>
      <c r="O300" s="104">
        <v>9.7616366034011144E-3</v>
      </c>
      <c r="P300" s="104">
        <v>1.0507901368536236E-2</v>
      </c>
      <c r="Q300" s="104">
        <v>1.7898934788883297E-2</v>
      </c>
      <c r="R300" s="104">
        <v>1.3331318479422337E-2</v>
      </c>
      <c r="S300" s="104">
        <v>8.808423583213364E-3</v>
      </c>
      <c r="T300" s="104">
        <v>8.9701156173334733E-3</v>
      </c>
      <c r="U300" s="104">
        <v>8.0010128255456493E-3</v>
      </c>
      <c r="V300" s="104">
        <v>8.1816540925232553E-4</v>
      </c>
      <c r="W300" s="104">
        <v>2.1556638322965945E-2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5.4408828626856431</v>
      </c>
      <c r="D301" s="101">
        <v>3.5516837942575341</v>
      </c>
      <c r="E301" s="101">
        <v>2.2348865767401578</v>
      </c>
      <c r="F301" s="101">
        <v>3.3323199124283818</v>
      </c>
      <c r="G301" s="101">
        <v>4.7264090968577266</v>
      </c>
      <c r="H301" s="101">
        <v>2.279381731286541</v>
      </c>
      <c r="I301" s="101">
        <v>0</v>
      </c>
      <c r="J301" s="101">
        <v>0</v>
      </c>
      <c r="K301" s="101">
        <v>0</v>
      </c>
      <c r="L301" s="101">
        <v>1.7217186657468724E-4</v>
      </c>
      <c r="M301" s="101">
        <v>0.16452123529978524</v>
      </c>
      <c r="N301" s="101">
        <v>0.48965858080906755</v>
      </c>
      <c r="O301" s="101">
        <v>0.77770717211214724</v>
      </c>
      <c r="P301" s="101">
        <v>1.1069471287703962</v>
      </c>
      <c r="Q301" s="101">
        <v>1.8350721222745086</v>
      </c>
      <c r="R301" s="101">
        <v>0</v>
      </c>
      <c r="S301" s="101">
        <v>1.656264441729991E-4</v>
      </c>
      <c r="T301" s="101">
        <v>7.7123790077599282E-3</v>
      </c>
      <c r="U301" s="101">
        <v>9.9622341820910496E-2</v>
      </c>
      <c r="V301" s="101">
        <v>1.03242212990118</v>
      </c>
      <c r="W301" s="101">
        <v>0.68457555333212294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0.16359844234605583</v>
      </c>
      <c r="D302" s="104">
        <v>4.5938030094203497E-2</v>
      </c>
      <c r="E302" s="104">
        <v>8.5964621344012518E-2</v>
      </c>
      <c r="F302" s="104">
        <v>1.2952127717375379E-2</v>
      </c>
      <c r="G302" s="104">
        <v>3.09744151896338E-2</v>
      </c>
      <c r="H302" s="104">
        <v>5.6546589759382468E-2</v>
      </c>
      <c r="I302" s="104">
        <v>0</v>
      </c>
      <c r="J302" s="104">
        <v>0</v>
      </c>
      <c r="K302" s="104">
        <v>0</v>
      </c>
      <c r="L302" s="104">
        <v>0</v>
      </c>
      <c r="M302" s="104">
        <v>1.6689243377548089E-2</v>
      </c>
      <c r="N302" s="104">
        <v>2.0995990167252173E-2</v>
      </c>
      <c r="O302" s="104">
        <v>0.10750743720233258</v>
      </c>
      <c r="P302" s="104">
        <v>0.20158086282672605</v>
      </c>
      <c r="Q302" s="104">
        <v>0.47509762544931072</v>
      </c>
      <c r="R302" s="104">
        <v>0</v>
      </c>
      <c r="S302" s="104">
        <v>0</v>
      </c>
      <c r="T302" s="104">
        <v>1.1279900603754576E-3</v>
      </c>
      <c r="U302" s="104">
        <v>1.1783788716424184E-2</v>
      </c>
      <c r="V302" s="104">
        <v>0.13863037336665462</v>
      </c>
      <c r="W302" s="104">
        <v>0.13231743912398164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8.5639203765480454E-2</v>
      </c>
      <c r="D303" s="98">
        <v>2.4479397413738949E-2</v>
      </c>
      <c r="E303" s="98">
        <v>4.6416374947590648E-2</v>
      </c>
      <c r="F303" s="98">
        <v>6.6381046953351E-3</v>
      </c>
      <c r="G303" s="98">
        <v>1.6135602746311931E-2</v>
      </c>
      <c r="H303" s="98">
        <v>2.9783638248641733E-2</v>
      </c>
      <c r="I303" s="98">
        <v>0</v>
      </c>
      <c r="J303" s="98">
        <v>0</v>
      </c>
      <c r="K303" s="98">
        <v>0</v>
      </c>
      <c r="L303" s="98">
        <v>0</v>
      </c>
      <c r="M303" s="98">
        <v>8.3289208205654629E-3</v>
      </c>
      <c r="N303" s="98">
        <v>1.0619632118888025E-2</v>
      </c>
      <c r="O303" s="98">
        <v>4.6818864529188688E-2</v>
      </c>
      <c r="P303" s="98">
        <v>8.3000786633138077E-2</v>
      </c>
      <c r="Q303" s="98">
        <v>0.20699648361704043</v>
      </c>
      <c r="R303" s="98">
        <v>0</v>
      </c>
      <c r="S303" s="98">
        <v>0</v>
      </c>
      <c r="T303" s="98">
        <v>5.6281757578702642E-4</v>
      </c>
      <c r="U303" s="98">
        <v>5.9309423908045292E-3</v>
      </c>
      <c r="V303" s="98">
        <v>6.1600811477113049E-2</v>
      </c>
      <c r="W303" s="98">
        <v>6.2222093516408845E-2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7.795923858057538E-2</v>
      </c>
      <c r="D304" s="98">
        <v>2.1458632680464548E-2</v>
      </c>
      <c r="E304" s="98">
        <v>3.954824639642187E-2</v>
      </c>
      <c r="F304" s="98">
        <v>6.3140230220402778E-3</v>
      </c>
      <c r="G304" s="98">
        <v>1.4838812443321867E-2</v>
      </c>
      <c r="H304" s="98">
        <v>2.6762951510740735E-2</v>
      </c>
      <c r="I304" s="98">
        <v>0</v>
      </c>
      <c r="J304" s="98">
        <v>0</v>
      </c>
      <c r="K304" s="98">
        <v>0</v>
      </c>
      <c r="L304" s="98">
        <v>0</v>
      </c>
      <c r="M304" s="98">
        <v>8.3603225569826266E-3</v>
      </c>
      <c r="N304" s="98">
        <v>1.0376358048364148E-2</v>
      </c>
      <c r="O304" s="98">
        <v>6.0688572673143898E-2</v>
      </c>
      <c r="P304" s="98">
        <v>0.11858007619358799</v>
      </c>
      <c r="Q304" s="98">
        <v>0.2681011418322703</v>
      </c>
      <c r="R304" s="98">
        <v>0</v>
      </c>
      <c r="S304" s="98">
        <v>0</v>
      </c>
      <c r="T304" s="98">
        <v>5.6517248458843119E-4</v>
      </c>
      <c r="U304" s="98">
        <v>5.8528463256196537E-3</v>
      </c>
      <c r="V304" s="98">
        <v>7.7029561889541562E-2</v>
      </c>
      <c r="W304" s="98">
        <v>7.0095345607572787E-2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2.2181246410428854</v>
      </c>
      <c r="D305" s="122">
        <v>1.8811876343415186</v>
      </c>
      <c r="E305" s="122">
        <v>1.714236700190602</v>
      </c>
      <c r="F305" s="122">
        <v>1.9215797662979512</v>
      </c>
      <c r="G305" s="122">
        <v>2.273091580103257</v>
      </c>
      <c r="H305" s="122">
        <v>2.1288060237469022</v>
      </c>
      <c r="I305" s="122">
        <v>2.1716303327988875</v>
      </c>
      <c r="J305" s="122">
        <v>1.4754873068594963</v>
      </c>
      <c r="K305" s="122">
        <v>2.4399116039022659</v>
      </c>
      <c r="L305" s="122">
        <v>1.9163813314170286</v>
      </c>
      <c r="M305" s="122">
        <v>2.4248689769790119</v>
      </c>
      <c r="N305" s="122">
        <v>1.6928271089705769</v>
      </c>
      <c r="O305" s="122">
        <v>1.4329741203072097</v>
      </c>
      <c r="P305" s="122">
        <v>1.3628657471073904</v>
      </c>
      <c r="Q305" s="122">
        <v>2.2529766687449966</v>
      </c>
      <c r="R305" s="122">
        <v>1.799939713721848</v>
      </c>
      <c r="S305" s="122">
        <v>1.9030769391507754</v>
      </c>
      <c r="T305" s="122">
        <v>1.9781254395815644</v>
      </c>
      <c r="U305" s="122">
        <v>1.9842219972403821</v>
      </c>
      <c r="V305" s="122">
        <v>1.9608154650235954</v>
      </c>
      <c r="W305" s="122">
        <v>2.583747990277816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0.66636623242919246</v>
      </c>
      <c r="D306" s="98">
        <v>0.66254365653561553</v>
      </c>
      <c r="E306" s="98">
        <v>0.65067799605967169</v>
      </c>
      <c r="F306" s="98">
        <v>0.78544903366895602</v>
      </c>
      <c r="G306" s="98">
        <v>0.94600649976567863</v>
      </c>
      <c r="H306" s="98">
        <v>0.9701513042033949</v>
      </c>
      <c r="I306" s="98">
        <v>1.0437005887488056</v>
      </c>
      <c r="J306" s="98">
        <v>0.7948438201268091</v>
      </c>
      <c r="K306" s="98">
        <v>1.1547930297305544</v>
      </c>
      <c r="L306" s="98">
        <v>1.1114845568264649</v>
      </c>
      <c r="M306" s="98">
        <v>1.201966197243229</v>
      </c>
      <c r="N306" s="98">
        <v>0.93167367897014086</v>
      </c>
      <c r="O306" s="98">
        <v>0.76376317770393176</v>
      </c>
      <c r="P306" s="98">
        <v>0.61082334233544688</v>
      </c>
      <c r="Q306" s="98">
        <v>0.78682104052920643</v>
      </c>
      <c r="R306" s="98">
        <v>0.80059466173837923</v>
      </c>
      <c r="S306" s="98">
        <v>0.64312144079544697</v>
      </c>
      <c r="T306" s="98">
        <v>0.65168893109919834</v>
      </c>
      <c r="U306" s="98">
        <v>0.65538900889950769</v>
      </c>
      <c r="V306" s="98">
        <v>0.8701022445275155</v>
      </c>
      <c r="W306" s="98">
        <v>1.1262021140256435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1.5517584086136931</v>
      </c>
      <c r="D307" s="33">
        <v>1.2186439778059031</v>
      </c>
      <c r="E307" s="33">
        <v>1.0635587041309302</v>
      </c>
      <c r="F307" s="33">
        <v>1.1361307326289953</v>
      </c>
      <c r="G307" s="33">
        <v>1.3270850803375784</v>
      </c>
      <c r="H307" s="33">
        <v>1.1586547195435071</v>
      </c>
      <c r="I307" s="33">
        <v>1.127929744050082</v>
      </c>
      <c r="J307" s="33">
        <v>0.68064348673268715</v>
      </c>
      <c r="K307" s="33">
        <v>1.2851185741717115</v>
      </c>
      <c r="L307" s="33">
        <v>0.80489677459056375</v>
      </c>
      <c r="M307" s="33">
        <v>1.222902779735783</v>
      </c>
      <c r="N307" s="33">
        <v>0.76115343000043589</v>
      </c>
      <c r="O307" s="33">
        <v>0.66921094260327807</v>
      </c>
      <c r="P307" s="33">
        <v>0.7520424047719434</v>
      </c>
      <c r="Q307" s="33">
        <v>1.4661556282157902</v>
      </c>
      <c r="R307" s="33">
        <v>0.9993450519834689</v>
      </c>
      <c r="S307" s="33">
        <v>1.2599554983553283</v>
      </c>
      <c r="T307" s="33">
        <v>1.3264365084823659</v>
      </c>
      <c r="U307" s="33">
        <v>1.3288329883408743</v>
      </c>
      <c r="V307" s="33">
        <v>1.0907132204960799</v>
      </c>
      <c r="W307" s="33">
        <v>1.4575458762521727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85.062967126788465</v>
      </c>
      <c r="D309" s="117">
        <f t="shared" si="136"/>
        <v>68.075843011768157</v>
      </c>
      <c r="E309" s="117">
        <f t="shared" si="136"/>
        <v>59.064734317911139</v>
      </c>
      <c r="F309" s="117">
        <f t="shared" si="136"/>
        <v>60.541771797054423</v>
      </c>
      <c r="G309" s="117">
        <f t="shared" si="136"/>
        <v>66.388100299772347</v>
      </c>
      <c r="H309" s="117">
        <f t="shared" si="136"/>
        <v>61.426722840163237</v>
      </c>
      <c r="I309" s="117">
        <f t="shared" si="136"/>
        <v>57.596241892962567</v>
      </c>
      <c r="J309" s="117">
        <f t="shared" si="136"/>
        <v>49.164279715372949</v>
      </c>
      <c r="K309" s="117">
        <f t="shared" si="136"/>
        <v>75.274140641261468</v>
      </c>
      <c r="L309" s="117">
        <f t="shared" si="136"/>
        <v>64.510449827803441</v>
      </c>
      <c r="M309" s="117">
        <f t="shared" si="136"/>
        <v>69.242322374670437</v>
      </c>
      <c r="N309" s="117">
        <f t="shared" si="136"/>
        <v>49.650999436987355</v>
      </c>
      <c r="O309" s="117">
        <f t="shared" si="136"/>
        <v>45.369044550618433</v>
      </c>
      <c r="P309" s="117">
        <f t="shared" si="136"/>
        <v>33.525482850259948</v>
      </c>
      <c r="Q309" s="117">
        <f t="shared" si="136"/>
        <v>57.72487166214453</v>
      </c>
      <c r="R309" s="117">
        <f t="shared" ref="R309:V309" si="137">R310+R313+R315+R324</f>
        <v>45.822578576927988</v>
      </c>
      <c r="S309" s="117">
        <f t="shared" si="137"/>
        <v>48.354426675843754</v>
      </c>
      <c r="T309" s="117">
        <f t="shared" si="137"/>
        <v>49.549120572008057</v>
      </c>
      <c r="U309" s="117">
        <f t="shared" si="137"/>
        <v>49.185375954531331</v>
      </c>
      <c r="V309" s="117">
        <f t="shared" si="137"/>
        <v>40.43742482345332</v>
      </c>
      <c r="W309" s="117">
        <f t="shared" ref="W309" si="138">W310+W313+W315+W324</f>
        <v>55.40892684945522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75.05689456959702</v>
      </c>
      <c r="D310" s="122">
        <f t="shared" si="139"/>
        <v>59.62446655843322</v>
      </c>
      <c r="E310" s="122">
        <f t="shared" si="139"/>
        <v>51.908131557075208</v>
      </c>
      <c r="F310" s="122">
        <f t="shared" si="139"/>
        <v>52.03818072235849</v>
      </c>
      <c r="G310" s="122">
        <f t="shared" si="139"/>
        <v>56.254656525020643</v>
      </c>
      <c r="H310" s="122">
        <f t="shared" si="139"/>
        <v>51.134586676592569</v>
      </c>
      <c r="I310" s="122">
        <f t="shared" si="139"/>
        <v>48.032303389566195</v>
      </c>
      <c r="J310" s="122">
        <f t="shared" si="139"/>
        <v>41.105325419526309</v>
      </c>
      <c r="K310" s="122">
        <f t="shared" si="139"/>
        <v>62.321856581128593</v>
      </c>
      <c r="L310" s="122">
        <f t="shared" si="139"/>
        <v>54.651704551344487</v>
      </c>
      <c r="M310" s="122">
        <f t="shared" si="139"/>
        <v>56.800968152220392</v>
      </c>
      <c r="N310" s="122">
        <f t="shared" si="139"/>
        <v>40.68052613259367</v>
      </c>
      <c r="O310" s="122">
        <f t="shared" si="139"/>
        <v>37.661732215846527</v>
      </c>
      <c r="P310" s="122">
        <f t="shared" si="139"/>
        <v>26.17397248806207</v>
      </c>
      <c r="Q310" s="122">
        <f t="shared" si="139"/>
        <v>45.996974112386994</v>
      </c>
      <c r="R310" s="122">
        <f t="shared" ref="R310:V310" si="140">SUM(R311:R312)</f>
        <v>36.283081335972909</v>
      </c>
      <c r="S310" s="122">
        <f t="shared" si="140"/>
        <v>37.976101575857655</v>
      </c>
      <c r="T310" s="122">
        <f t="shared" si="140"/>
        <v>38.326311072855333</v>
      </c>
      <c r="U310" s="122">
        <f t="shared" si="140"/>
        <v>36.956072991620751</v>
      </c>
      <c r="V310" s="122">
        <f t="shared" si="140"/>
        <v>29.749372584818531</v>
      </c>
      <c r="W310" s="122">
        <f t="shared" ref="W310" si="141">SUM(W311:W312)</f>
        <v>40.937901517201681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73.301609855543091</v>
      </c>
      <c r="D311" s="98">
        <v>58.263651085377425</v>
      </c>
      <c r="E311" s="98">
        <v>50.743465877863116</v>
      </c>
      <c r="F311" s="98">
        <v>50.871390708565706</v>
      </c>
      <c r="G311" s="98">
        <v>55.013201442039616</v>
      </c>
      <c r="H311" s="98">
        <v>50.031127834664211</v>
      </c>
      <c r="I311" s="98">
        <v>47.010072927765812</v>
      </c>
      <c r="J311" s="98">
        <v>40.229993413010419</v>
      </c>
      <c r="K311" s="98">
        <v>61.010482050098162</v>
      </c>
      <c r="L311" s="98">
        <v>53.517585733609053</v>
      </c>
      <c r="M311" s="98">
        <v>55.638114912978345</v>
      </c>
      <c r="N311" s="98">
        <v>39.854999016191336</v>
      </c>
      <c r="O311" s="98">
        <v>36.904579160654208</v>
      </c>
      <c r="P311" s="98">
        <v>25.65207333804096</v>
      </c>
      <c r="Q311" s="98">
        <v>45.087482073279922</v>
      </c>
      <c r="R311" s="98">
        <v>35.569071980494641</v>
      </c>
      <c r="S311" s="98">
        <v>37.233616579326139</v>
      </c>
      <c r="T311" s="98">
        <v>37.579159864270373</v>
      </c>
      <c r="U311" s="98">
        <v>36.236291518681398</v>
      </c>
      <c r="V311" s="98">
        <v>29.179209703029361</v>
      </c>
      <c r="W311" s="98">
        <v>40.147002603734585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1.7552847140539265</v>
      </c>
      <c r="D312" s="98">
        <v>1.3608154730557913</v>
      </c>
      <c r="E312" s="98">
        <v>1.1646656792120931</v>
      </c>
      <c r="F312" s="98">
        <v>1.1667900137927874</v>
      </c>
      <c r="G312" s="98">
        <v>1.241455082981024</v>
      </c>
      <c r="H312" s="98">
        <v>1.1034588419283602</v>
      </c>
      <c r="I312" s="98">
        <v>1.0222304618003852</v>
      </c>
      <c r="J312" s="98">
        <v>0.87533200651589294</v>
      </c>
      <c r="K312" s="98">
        <v>1.3113745310304334</v>
      </c>
      <c r="L312" s="98">
        <v>1.1341188177354327</v>
      </c>
      <c r="M312" s="98">
        <v>1.1628532392420463</v>
      </c>
      <c r="N312" s="98">
        <v>0.82552711640233456</v>
      </c>
      <c r="O312" s="98">
        <v>0.75715305519232179</v>
      </c>
      <c r="P312" s="98">
        <v>0.52189915002110887</v>
      </c>
      <c r="Q312" s="98">
        <v>0.90949203910706888</v>
      </c>
      <c r="R312" s="98">
        <v>0.71400935547826927</v>
      </c>
      <c r="S312" s="98">
        <v>0.74248499653151967</v>
      </c>
      <c r="T312" s="98">
        <v>0.74715120858495698</v>
      </c>
      <c r="U312" s="98">
        <v>0.71978147293935058</v>
      </c>
      <c r="V312" s="98">
        <v>0.57016288178916852</v>
      </c>
      <c r="W312" s="98">
        <v>0.79089891346709751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8.8400842632805177E-2</v>
      </c>
      <c r="D313" s="122">
        <f t="shared" si="142"/>
        <v>2.6210091461511865E-2</v>
      </c>
      <c r="E313" s="122">
        <f t="shared" si="142"/>
        <v>7.7486519805957152E-2</v>
      </c>
      <c r="F313" s="122">
        <f t="shared" si="142"/>
        <v>3.6987160321495474E-2</v>
      </c>
      <c r="G313" s="122">
        <f t="shared" si="142"/>
        <v>0.27943795853993864</v>
      </c>
      <c r="H313" s="122">
        <f t="shared" si="142"/>
        <v>0.71387032730446709</v>
      </c>
      <c r="I313" s="122">
        <f t="shared" si="142"/>
        <v>0.21025748210989215</v>
      </c>
      <c r="J313" s="122">
        <f t="shared" si="142"/>
        <v>0.14561837655906179</v>
      </c>
      <c r="K313" s="122">
        <f t="shared" si="142"/>
        <v>6.5128033007808908E-2</v>
      </c>
      <c r="L313" s="122">
        <f t="shared" si="142"/>
        <v>0.26520186475412622</v>
      </c>
      <c r="M313" s="122">
        <f t="shared" si="142"/>
        <v>5.9248077839479621E-2</v>
      </c>
      <c r="N313" s="122">
        <f t="shared" si="142"/>
        <v>0.24445416631251859</v>
      </c>
      <c r="O313" s="122">
        <f t="shared" si="142"/>
        <v>0.32240566327371728</v>
      </c>
      <c r="P313" s="122">
        <f t="shared" si="142"/>
        <v>0.18854815422471172</v>
      </c>
      <c r="Q313" s="122">
        <f t="shared" si="142"/>
        <v>0.20340696408672568</v>
      </c>
      <c r="R313" s="122">
        <f t="shared" si="142"/>
        <v>0.24614150800676571</v>
      </c>
      <c r="S313" s="122">
        <f t="shared" si="142"/>
        <v>0.25756891491746287</v>
      </c>
      <c r="T313" s="122">
        <f t="shared" si="142"/>
        <v>0.43024579409630304</v>
      </c>
      <c r="U313" s="122">
        <f t="shared" si="142"/>
        <v>0.90527662250498309</v>
      </c>
      <c r="V313" s="122">
        <f t="shared" si="142"/>
        <v>1.4057220042157412</v>
      </c>
      <c r="W313" s="122">
        <f t="shared" si="142"/>
        <v>1.2251284867948908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8.8400842632805177E-2</v>
      </c>
      <c r="D314" s="98">
        <v>2.6210091461511865E-2</v>
      </c>
      <c r="E314" s="98">
        <v>7.7486519805957152E-2</v>
      </c>
      <c r="F314" s="98">
        <v>3.6987160321495474E-2</v>
      </c>
      <c r="G314" s="98">
        <v>0.27943795853993864</v>
      </c>
      <c r="H314" s="98">
        <v>0.71387032730446709</v>
      </c>
      <c r="I314" s="98">
        <v>0.21025748210989215</v>
      </c>
      <c r="J314" s="98">
        <v>0.14561837655906179</v>
      </c>
      <c r="K314" s="98">
        <v>6.5128033007808908E-2</v>
      </c>
      <c r="L314" s="98">
        <v>0.26520186475412622</v>
      </c>
      <c r="M314" s="98">
        <v>5.9248077839479621E-2</v>
      </c>
      <c r="N314" s="98">
        <v>0.24445416631251859</v>
      </c>
      <c r="O314" s="98">
        <v>0.32240566327371728</v>
      </c>
      <c r="P314" s="98">
        <v>0.18854815422471172</v>
      </c>
      <c r="Q314" s="98">
        <v>0.20340696408672568</v>
      </c>
      <c r="R314" s="98">
        <v>0.24614150800676571</v>
      </c>
      <c r="S314" s="98">
        <v>0.25756891491746287</v>
      </c>
      <c r="T314" s="98">
        <v>0.43024579409630304</v>
      </c>
      <c r="U314" s="98">
        <v>0.90527662250498309</v>
      </c>
      <c r="V314" s="98">
        <v>1.4057220042157412</v>
      </c>
      <c r="W314" s="98">
        <v>1.2251284867948908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8.3182427458691084</v>
      </c>
      <c r="D315" s="122">
        <v>7.0820603053644282</v>
      </c>
      <c r="E315" s="122">
        <v>5.8608573761790153</v>
      </c>
      <c r="F315" s="122">
        <v>7.1079791845200884</v>
      </c>
      <c r="G315" s="122">
        <v>8.2472251026637498</v>
      </c>
      <c r="H315" s="122">
        <v>8.0849164354112428</v>
      </c>
      <c r="I315" s="122">
        <v>7.8368953248029332</v>
      </c>
      <c r="J315" s="122">
        <v>6.8953654545155496</v>
      </c>
      <c r="K315" s="122">
        <v>11.174802806246031</v>
      </c>
      <c r="L315" s="122">
        <v>8.2806713599069024</v>
      </c>
      <c r="M315" s="122">
        <v>10.683162599801106</v>
      </c>
      <c r="N315" s="122">
        <v>7.5530928358459981</v>
      </c>
      <c r="O315" s="122">
        <v>6.3845634146794801</v>
      </c>
      <c r="P315" s="122">
        <v>6.1863382732864318</v>
      </c>
      <c r="Q315" s="122">
        <v>9.8573067844322484</v>
      </c>
      <c r="R315" s="122">
        <v>7.9828352258707858</v>
      </c>
      <c r="S315" s="122">
        <v>8.6759512032199524</v>
      </c>
      <c r="T315" s="122">
        <v>9.2666242803102552</v>
      </c>
      <c r="U315" s="122">
        <v>9.7739608791249122</v>
      </c>
      <c r="V315" s="122">
        <v>7.7889247691890171</v>
      </c>
      <c r="W315" s="122">
        <v>11.258311039674668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4.5449674434622018</v>
      </c>
      <c r="D316" s="98">
        <v>4.665715557435564</v>
      </c>
      <c r="E316" s="98">
        <v>4.2890119908762543</v>
      </c>
      <c r="F316" s="98">
        <v>4.8570891142423642</v>
      </c>
      <c r="G316" s="98">
        <v>5.0391804314139232</v>
      </c>
      <c r="H316" s="98">
        <v>6.4975654309820898</v>
      </c>
      <c r="I316" s="98">
        <v>7.8307859345517175</v>
      </c>
      <c r="J316" s="98">
        <v>6.8874938254920899</v>
      </c>
      <c r="K316" s="98">
        <v>11.139988748876897</v>
      </c>
      <c r="L316" s="98">
        <v>8.2628558818538203</v>
      </c>
      <c r="M316" s="98">
        <v>10.543456375490214</v>
      </c>
      <c r="N316" s="98">
        <v>7.1890772238506209</v>
      </c>
      <c r="O316" s="98">
        <v>5.7302305903017174</v>
      </c>
      <c r="P316" s="98">
        <v>5.2021469374751872</v>
      </c>
      <c r="Q316" s="98">
        <v>8.0778712494570559</v>
      </c>
      <c r="R316" s="98">
        <v>7.9593600553434323</v>
      </c>
      <c r="S316" s="98">
        <v>8.6596937380463466</v>
      </c>
      <c r="T316" s="98">
        <v>9.2441446876012616</v>
      </c>
      <c r="U316" s="98">
        <v>9.6737005768064552</v>
      </c>
      <c r="V316" s="98">
        <v>6.8712254608645296</v>
      </c>
      <c r="W316" s="98">
        <v>10.574759649676309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2.2800956239664885E-3</v>
      </c>
      <c r="D317" s="98">
        <v>1.0188104166436733E-3</v>
      </c>
      <c r="E317" s="98">
        <v>2.3615631300793892E-3</v>
      </c>
      <c r="F317" s="98">
        <v>1.1342223846683031E-3</v>
      </c>
      <c r="G317" s="98">
        <v>3.3939145448645349E-4</v>
      </c>
      <c r="H317" s="98">
        <v>2.7001251420137257E-3</v>
      </c>
      <c r="I317" s="98">
        <v>6.1093902512154071E-3</v>
      </c>
      <c r="J317" s="98">
        <v>7.8716290234593662E-3</v>
      </c>
      <c r="K317" s="98">
        <v>3.481405736913433E-2</v>
      </c>
      <c r="L317" s="98">
        <v>1.7698072944515402E-2</v>
      </c>
      <c r="M317" s="98">
        <v>1.2801520931643566E-2</v>
      </c>
      <c r="N317" s="98">
        <v>7.3725775931975518E-3</v>
      </c>
      <c r="O317" s="98">
        <v>1.5049352455300955E-2</v>
      </c>
      <c r="P317" s="98">
        <v>1.5756002625353697E-2</v>
      </c>
      <c r="Q317" s="98">
        <v>2.7921544497808985E-2</v>
      </c>
      <c r="R317" s="98">
        <v>2.3475170527353248E-2</v>
      </c>
      <c r="S317" s="98">
        <v>1.6134259615301828E-2</v>
      </c>
      <c r="T317" s="98">
        <v>1.5689078996284765E-2</v>
      </c>
      <c r="U317" s="98">
        <v>1.4166667460988949E-2</v>
      </c>
      <c r="V317" s="98">
        <v>1.3194339545224828E-3</v>
      </c>
      <c r="W317" s="98">
        <v>3.6373802427492732E-2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9.6522306292978679E-4</v>
      </c>
      <c r="D318" s="101">
        <v>4.4112031813261891E-4</v>
      </c>
      <c r="E318" s="101">
        <v>1.0399061749644385E-3</v>
      </c>
      <c r="F318" s="101">
        <v>4.696063424146522E-4</v>
      </c>
      <c r="G318" s="101">
        <v>1.4344793780519008E-4</v>
      </c>
      <c r="H318" s="101">
        <v>1.1578496171634404E-3</v>
      </c>
      <c r="I318" s="101">
        <v>2.7636824458172737E-3</v>
      </c>
      <c r="J318" s="101">
        <v>3.1820555230896875E-3</v>
      </c>
      <c r="K318" s="101">
        <v>1.4447688066261451E-2</v>
      </c>
      <c r="L318" s="101">
        <v>7.3831887047059799E-3</v>
      </c>
      <c r="M318" s="101">
        <v>5.193691905027888E-3</v>
      </c>
      <c r="N318" s="101">
        <v>3.0579983807142224E-3</v>
      </c>
      <c r="O318" s="101">
        <v>5.2877158518998407E-3</v>
      </c>
      <c r="P318" s="101">
        <v>5.2481012568174595E-3</v>
      </c>
      <c r="Q318" s="101">
        <v>1.0022609708925687E-2</v>
      </c>
      <c r="R318" s="101">
        <v>1.0143852047930913E-2</v>
      </c>
      <c r="S318" s="101">
        <v>7.3258360320884643E-3</v>
      </c>
      <c r="T318" s="101">
        <v>6.7189633789512936E-3</v>
      </c>
      <c r="U318" s="101">
        <v>6.1656546354433E-3</v>
      </c>
      <c r="V318" s="101">
        <v>5.0126854527015718E-4</v>
      </c>
      <c r="W318" s="101">
        <v>1.4817164104526789E-2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1.3148725610367016E-3</v>
      </c>
      <c r="D319" s="104">
        <v>5.7769009851105452E-4</v>
      </c>
      <c r="E319" s="104">
        <v>1.3216569551149507E-3</v>
      </c>
      <c r="F319" s="104">
        <v>6.6461604225365103E-4</v>
      </c>
      <c r="G319" s="104">
        <v>1.9594351668126341E-4</v>
      </c>
      <c r="H319" s="104">
        <v>1.5422755248502855E-3</v>
      </c>
      <c r="I319" s="104">
        <v>3.3457078053981339E-3</v>
      </c>
      <c r="J319" s="104">
        <v>4.6895735003696787E-3</v>
      </c>
      <c r="K319" s="104">
        <v>2.0366369302872878E-2</v>
      </c>
      <c r="L319" s="104">
        <v>1.0314884239809422E-2</v>
      </c>
      <c r="M319" s="104">
        <v>7.6078290266156784E-3</v>
      </c>
      <c r="N319" s="104">
        <v>4.3145792124833294E-3</v>
      </c>
      <c r="O319" s="104">
        <v>9.7616366034011144E-3</v>
      </c>
      <c r="P319" s="104">
        <v>1.0507901368536236E-2</v>
      </c>
      <c r="Q319" s="104">
        <v>1.7898934788883297E-2</v>
      </c>
      <c r="R319" s="104">
        <v>1.3331318479422337E-2</v>
      </c>
      <c r="S319" s="104">
        <v>8.808423583213364E-3</v>
      </c>
      <c r="T319" s="104">
        <v>8.9701156173334733E-3</v>
      </c>
      <c r="U319" s="104">
        <v>8.0010128255456493E-3</v>
      </c>
      <c r="V319" s="104">
        <v>8.1816540925232553E-4</v>
      </c>
      <c r="W319" s="104">
        <v>2.1556638322965945E-2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3.635808537280838</v>
      </c>
      <c r="D320" s="101">
        <v>2.3774809080232409</v>
      </c>
      <c r="E320" s="101">
        <v>1.4988068459079404</v>
      </c>
      <c r="F320" s="101">
        <v>2.2389816904113986</v>
      </c>
      <c r="G320" s="101">
        <v>3.1820033488781929</v>
      </c>
      <c r="H320" s="101">
        <v>1.5377942735561472</v>
      </c>
      <c r="I320" s="101">
        <v>0</v>
      </c>
      <c r="J320" s="101">
        <v>0</v>
      </c>
      <c r="K320" s="101">
        <v>0</v>
      </c>
      <c r="L320" s="101">
        <v>1.1740510856717213E-4</v>
      </c>
      <c r="M320" s="101">
        <v>0.11283222652774408</v>
      </c>
      <c r="N320" s="101">
        <v>0.33891631684807927</v>
      </c>
      <c r="O320" s="101">
        <v>0.54574068361341121</v>
      </c>
      <c r="P320" s="101">
        <v>0.79057648189503438</v>
      </c>
      <c r="Q320" s="101">
        <v>1.3330451075535656</v>
      </c>
      <c r="R320" s="101">
        <v>0</v>
      </c>
      <c r="S320" s="101">
        <v>1.2320555830306538E-4</v>
      </c>
      <c r="T320" s="101">
        <v>5.8019396299724421E-3</v>
      </c>
      <c r="U320" s="101">
        <v>7.5732132096103341E-2</v>
      </c>
      <c r="V320" s="101">
        <v>0.79208927397128315</v>
      </c>
      <c r="W320" s="101">
        <v>0.52900058908499725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0.13518666950210317</v>
      </c>
      <c r="D321" s="104">
        <v>3.7845029488980039E-2</v>
      </c>
      <c r="E321" s="104">
        <v>7.0676976264741828E-2</v>
      </c>
      <c r="F321" s="104">
        <v>1.0774157481657127E-2</v>
      </c>
      <c r="G321" s="104">
        <v>2.5701930917147509E-2</v>
      </c>
      <c r="H321" s="104">
        <v>4.6856605730991846E-2</v>
      </c>
      <c r="I321" s="104">
        <v>0</v>
      </c>
      <c r="J321" s="104">
        <v>0</v>
      </c>
      <c r="K321" s="104">
        <v>0</v>
      </c>
      <c r="L321" s="104">
        <v>0</v>
      </c>
      <c r="M321" s="104">
        <v>1.4072476851504345E-2</v>
      </c>
      <c r="N321" s="104">
        <v>1.7726717554100074E-2</v>
      </c>
      <c r="O321" s="104">
        <v>9.3542788309049871E-2</v>
      </c>
      <c r="P321" s="104">
        <v>0.17785885129085582</v>
      </c>
      <c r="Q321" s="104">
        <v>0.41846888292381651</v>
      </c>
      <c r="R321" s="104">
        <v>0</v>
      </c>
      <c r="S321" s="104">
        <v>0</v>
      </c>
      <c r="T321" s="104">
        <v>9.8857408273579942E-4</v>
      </c>
      <c r="U321" s="104">
        <v>1.0361502761364164E-2</v>
      </c>
      <c r="V321" s="104">
        <v>0.12429060039868189</v>
      </c>
      <c r="W321" s="104">
        <v>0.1181769984858681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5.7227430921527808E-2</v>
      </c>
      <c r="D322" s="98">
        <v>1.6386396808515492E-2</v>
      </c>
      <c r="E322" s="98">
        <v>3.1128729868319955E-2</v>
      </c>
      <c r="F322" s="98">
        <v>4.4601344596168482E-3</v>
      </c>
      <c r="G322" s="98">
        <v>1.0863118473825642E-2</v>
      </c>
      <c r="H322" s="98">
        <v>2.0093654220251115E-2</v>
      </c>
      <c r="I322" s="98">
        <v>0</v>
      </c>
      <c r="J322" s="98">
        <v>0</v>
      </c>
      <c r="K322" s="98">
        <v>0</v>
      </c>
      <c r="L322" s="98">
        <v>0</v>
      </c>
      <c r="M322" s="98">
        <v>5.7121542945217183E-3</v>
      </c>
      <c r="N322" s="98">
        <v>7.350359505735927E-3</v>
      </c>
      <c r="O322" s="98">
        <v>3.2854215635905973E-2</v>
      </c>
      <c r="P322" s="98">
        <v>5.9278775097267838E-2</v>
      </c>
      <c r="Q322" s="98">
        <v>0.15036774109154621</v>
      </c>
      <c r="R322" s="98">
        <v>0</v>
      </c>
      <c r="S322" s="98">
        <v>0</v>
      </c>
      <c r="T322" s="98">
        <v>4.2340159814736812E-4</v>
      </c>
      <c r="U322" s="98">
        <v>4.5086564357445106E-3</v>
      </c>
      <c r="V322" s="98">
        <v>4.7261038509140339E-2</v>
      </c>
      <c r="W322" s="98">
        <v>4.8081652878295307E-2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7.795923858057538E-2</v>
      </c>
      <c r="D323" s="98">
        <v>2.1458632680464548E-2</v>
      </c>
      <c r="E323" s="98">
        <v>3.954824639642187E-2</v>
      </c>
      <c r="F323" s="98">
        <v>6.3140230220402778E-3</v>
      </c>
      <c r="G323" s="98">
        <v>1.4838812443321867E-2</v>
      </c>
      <c r="H323" s="98">
        <v>2.6762951510740735E-2</v>
      </c>
      <c r="I323" s="98">
        <v>0</v>
      </c>
      <c r="J323" s="98">
        <v>0</v>
      </c>
      <c r="K323" s="98">
        <v>0</v>
      </c>
      <c r="L323" s="98">
        <v>0</v>
      </c>
      <c r="M323" s="98">
        <v>8.3603225569826266E-3</v>
      </c>
      <c r="N323" s="98">
        <v>1.0376358048364148E-2</v>
      </c>
      <c r="O323" s="98">
        <v>6.0688572673143898E-2</v>
      </c>
      <c r="P323" s="98">
        <v>0.11858007619358799</v>
      </c>
      <c r="Q323" s="98">
        <v>0.2681011418322703</v>
      </c>
      <c r="R323" s="98">
        <v>0</v>
      </c>
      <c r="S323" s="98">
        <v>0</v>
      </c>
      <c r="T323" s="98">
        <v>5.6517248458843119E-4</v>
      </c>
      <c r="U323" s="98">
        <v>5.8528463256196537E-3</v>
      </c>
      <c r="V323" s="98">
        <v>7.7029561889541562E-2</v>
      </c>
      <c r="W323" s="98">
        <v>7.0095345607572787E-2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1.5994289686895193</v>
      </c>
      <c r="D324" s="122">
        <v>1.3431060565089994</v>
      </c>
      <c r="E324" s="122">
        <v>1.2182588648509578</v>
      </c>
      <c r="F324" s="122">
        <v>1.3586247298543515</v>
      </c>
      <c r="G324" s="122">
        <v>1.6067807135480168</v>
      </c>
      <c r="H324" s="122">
        <v>1.4933494008549542</v>
      </c>
      <c r="I324" s="122">
        <v>1.5167856964835429</v>
      </c>
      <c r="J324" s="122">
        <v>1.0179704647720285</v>
      </c>
      <c r="K324" s="122">
        <v>1.7123532208790442</v>
      </c>
      <c r="L324" s="122">
        <v>1.3128720517979309</v>
      </c>
      <c r="M324" s="122">
        <v>1.6989435448094716</v>
      </c>
      <c r="N324" s="122">
        <v>1.1729263022351641</v>
      </c>
      <c r="O324" s="122">
        <v>1.0003432568187027</v>
      </c>
      <c r="P324" s="122">
        <v>0.9766239346867337</v>
      </c>
      <c r="Q324" s="122">
        <v>1.6671838012385649</v>
      </c>
      <c r="R324" s="122">
        <v>1.3105205070775277</v>
      </c>
      <c r="S324" s="122">
        <v>1.4448049818486837</v>
      </c>
      <c r="T324" s="122">
        <v>1.5259394247461682</v>
      </c>
      <c r="U324" s="122">
        <v>1.5500654612806835</v>
      </c>
      <c r="V324" s="122">
        <v>1.4934054652300315</v>
      </c>
      <c r="W324" s="122">
        <v>1.9875858057839797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0.40725229962743281</v>
      </c>
      <c r="D325" s="98">
        <v>0.40518503806438405</v>
      </c>
      <c r="E325" s="98">
        <v>0.39818885725404068</v>
      </c>
      <c r="F325" s="98">
        <v>0.48097702863550884</v>
      </c>
      <c r="G325" s="98">
        <v>0.57966872257009927</v>
      </c>
      <c r="H325" s="98">
        <v>0.59484130356913434</v>
      </c>
      <c r="I325" s="98">
        <v>0.64033784457210319</v>
      </c>
      <c r="J325" s="98">
        <v>0.48795428887273096</v>
      </c>
      <c r="K325" s="98">
        <v>0.70934151112696853</v>
      </c>
      <c r="L325" s="98">
        <v>0.68312096858838589</v>
      </c>
      <c r="M325" s="98">
        <v>0.73895352785952306</v>
      </c>
      <c r="N325" s="98">
        <v>0.57278112601491848</v>
      </c>
      <c r="O325" s="98">
        <v>0.46955188582504837</v>
      </c>
      <c r="P325" s="98">
        <v>0.37552642058733765</v>
      </c>
      <c r="Q325" s="98">
        <v>0.48372756657107663</v>
      </c>
      <c r="R325" s="98">
        <v>0.49313100573983493</v>
      </c>
      <c r="S325" s="98">
        <v>0.39736342599713614</v>
      </c>
      <c r="T325" s="98">
        <v>0.40410990499769422</v>
      </c>
      <c r="U325" s="98">
        <v>0.40791765369994665</v>
      </c>
      <c r="V325" s="98">
        <v>0.54342690219784995</v>
      </c>
      <c r="W325" s="98">
        <v>0.70561721362958185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1.1921766690620865</v>
      </c>
      <c r="D326" s="33">
        <v>0.93792101844461528</v>
      </c>
      <c r="E326" s="33">
        <v>0.82007000759691706</v>
      </c>
      <c r="F326" s="33">
        <v>0.8776477012188425</v>
      </c>
      <c r="G326" s="33">
        <v>1.0271119909779176</v>
      </c>
      <c r="H326" s="33">
        <v>0.89850809728581982</v>
      </c>
      <c r="I326" s="33">
        <v>0.8764478519114397</v>
      </c>
      <c r="J326" s="33">
        <v>0.53001617589929739</v>
      </c>
      <c r="K326" s="33">
        <v>1.0030117097520757</v>
      </c>
      <c r="L326" s="33">
        <v>0.62975108320954509</v>
      </c>
      <c r="M326" s="33">
        <v>0.95999001694994857</v>
      </c>
      <c r="N326" s="33">
        <v>0.60014517622024566</v>
      </c>
      <c r="O326" s="33">
        <v>0.53079137099365425</v>
      </c>
      <c r="P326" s="33">
        <v>0.60109751409939605</v>
      </c>
      <c r="Q326" s="33">
        <v>1.1834562346674884</v>
      </c>
      <c r="R326" s="33">
        <v>0.81738950133769273</v>
      </c>
      <c r="S326" s="33">
        <v>1.0474415558515475</v>
      </c>
      <c r="T326" s="33">
        <v>1.121829519748474</v>
      </c>
      <c r="U326" s="33">
        <v>1.1421478075807368</v>
      </c>
      <c r="V326" s="33">
        <v>0.94997856303218164</v>
      </c>
      <c r="W326" s="33">
        <v>1.2819685921543977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0.61260211965995293</v>
      </c>
      <c r="D328" s="119">
        <f t="shared" si="143"/>
        <v>0.61963299757658996</v>
      </c>
      <c r="E328" s="119">
        <f t="shared" si="143"/>
        <v>0.62794822157124752</v>
      </c>
      <c r="F328" s="119">
        <f t="shared" si="143"/>
        <v>0.63598806570910238</v>
      </c>
      <c r="G328" s="119">
        <f t="shared" si="143"/>
        <v>0.64644455072713114</v>
      </c>
      <c r="H328" s="119">
        <f t="shared" si="143"/>
        <v>0.65684416979870264</v>
      </c>
      <c r="I328" s="119">
        <f t="shared" si="143"/>
        <v>0.65945349068731862</v>
      </c>
      <c r="J328" s="119">
        <f t="shared" si="143"/>
        <v>0.66708738116515409</v>
      </c>
      <c r="K328" s="119">
        <f t="shared" si="143"/>
        <v>0.67467877976341784</v>
      </c>
      <c r="L328" s="119">
        <f t="shared" si="143"/>
        <v>0.68568149364061803</v>
      </c>
      <c r="M328" s="119">
        <f t="shared" si="143"/>
        <v>0.69510806084879007</v>
      </c>
      <c r="N328" s="119">
        <f t="shared" si="143"/>
        <v>0.71270942139067184</v>
      </c>
      <c r="O328" s="119">
        <f t="shared" si="143"/>
        <v>0.73414847347141876</v>
      </c>
      <c r="P328" s="119">
        <f t="shared" si="143"/>
        <v>0.75435322763368573</v>
      </c>
      <c r="Q328" s="119">
        <f t="shared" si="143"/>
        <v>0.77259154895785875</v>
      </c>
      <c r="R328" s="119">
        <f t="shared" ref="R328:V328" si="144">IF(R309=0,"",R309/R290)</f>
        <v>0.78455993444281125</v>
      </c>
      <c r="S328" s="119">
        <f t="shared" si="144"/>
        <v>0.79447645840043513</v>
      </c>
      <c r="T328" s="119">
        <f t="shared" si="144"/>
        <v>0.80459316866636632</v>
      </c>
      <c r="U328" s="119">
        <f t="shared" si="144"/>
        <v>0.81789986888356037</v>
      </c>
      <c r="V328" s="119">
        <f t="shared" si="144"/>
        <v>0.83260685053433992</v>
      </c>
      <c r="W328" s="119">
        <f t="shared" ref="W328" si="145">IF(W309=0,"",W309/W290)</f>
        <v>0.8284507076715556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0.60854585169830933</v>
      </c>
      <c r="D329" s="124">
        <f t="shared" si="146"/>
        <v>0.6172967670789562</v>
      </c>
      <c r="E329" s="124">
        <f t="shared" si="146"/>
        <v>0.626092766798793</v>
      </c>
      <c r="F329" s="124">
        <f t="shared" si="146"/>
        <v>0.63486544682293833</v>
      </c>
      <c r="G329" s="124">
        <f t="shared" si="146"/>
        <v>0.64355049943847298</v>
      </c>
      <c r="H329" s="124">
        <f t="shared" si="146"/>
        <v>0.65218590691428002</v>
      </c>
      <c r="I329" s="124">
        <f t="shared" si="146"/>
        <v>0.66087479252911818</v>
      </c>
      <c r="J329" s="124">
        <f t="shared" si="146"/>
        <v>0.6697497951754976</v>
      </c>
      <c r="K329" s="124">
        <f t="shared" si="146"/>
        <v>0.67877236685775588</v>
      </c>
      <c r="L329" s="124">
        <f t="shared" si="146"/>
        <v>0.68802227015439643</v>
      </c>
      <c r="M329" s="124">
        <f t="shared" si="146"/>
        <v>0.69987678306119661</v>
      </c>
      <c r="N329" s="124">
        <f t="shared" si="146"/>
        <v>0.71513456755860205</v>
      </c>
      <c r="O329" s="124">
        <f t="shared" si="146"/>
        <v>0.73422273863290555</v>
      </c>
      <c r="P329" s="124">
        <f t="shared" si="146"/>
        <v>0.75543509442451151</v>
      </c>
      <c r="Q329" s="124">
        <f t="shared" si="146"/>
        <v>0.77343753174881524</v>
      </c>
      <c r="R329" s="124">
        <f t="shared" ref="R329:V329" si="147">IF(R310=0,"",R310/R291)</f>
        <v>0.78372259993700655</v>
      </c>
      <c r="S329" s="124">
        <f t="shared" si="147"/>
        <v>0.79170274315971145</v>
      </c>
      <c r="T329" s="124">
        <f t="shared" si="147"/>
        <v>0.79812614078618949</v>
      </c>
      <c r="U329" s="124">
        <f t="shared" si="147"/>
        <v>0.80353717764098009</v>
      </c>
      <c r="V329" s="124">
        <f t="shared" si="147"/>
        <v>0.80824204173566272</v>
      </c>
      <c r="W329" s="124">
        <f t="shared" ref="W329" si="148">IF(W310=0,"",W310/W291)</f>
        <v>0.81165958511666769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0.60289444915049295</v>
      </c>
      <c r="D330" s="111">
        <f t="shared" si="149"/>
        <v>0.61182795512816623</v>
      </c>
      <c r="E330" s="111">
        <f t="shared" si="149"/>
        <v>0.6207654009744632</v>
      </c>
      <c r="F330" s="111">
        <f t="shared" si="149"/>
        <v>0.62959276271703568</v>
      </c>
      <c r="G330" s="111">
        <f t="shared" si="149"/>
        <v>0.63841520529341422</v>
      </c>
      <c r="H330" s="111">
        <f t="shared" si="149"/>
        <v>0.64722094882492431</v>
      </c>
      <c r="I330" s="111">
        <f t="shared" si="149"/>
        <v>0.65603701038900841</v>
      </c>
      <c r="J330" s="111">
        <f t="shared" si="149"/>
        <v>0.66497154368736733</v>
      </c>
      <c r="K330" s="111">
        <f t="shared" si="149"/>
        <v>0.67411788825938512</v>
      </c>
      <c r="L330" s="111">
        <f t="shared" si="149"/>
        <v>0.6835034366606394</v>
      </c>
      <c r="M330" s="111">
        <f t="shared" si="149"/>
        <v>0.69551405639627717</v>
      </c>
      <c r="N330" s="111">
        <f t="shared" si="149"/>
        <v>0.71093967306035943</v>
      </c>
      <c r="O330" s="111">
        <f t="shared" si="149"/>
        <v>0.73024086588060189</v>
      </c>
      <c r="P330" s="111">
        <f t="shared" si="149"/>
        <v>0.75169485133400105</v>
      </c>
      <c r="Q330" s="111">
        <f t="shared" si="149"/>
        <v>0.76991888346231319</v>
      </c>
      <c r="R330" s="111">
        <f t="shared" ref="R330:V330" si="150">IF(R311=0,"",R311/R292)</f>
        <v>0.78033475551253562</v>
      </c>
      <c r="S330" s="111">
        <f t="shared" si="150"/>
        <v>0.78842784375836716</v>
      </c>
      <c r="T330" s="111">
        <f t="shared" si="150"/>
        <v>0.79493553291553232</v>
      </c>
      <c r="U330" s="111">
        <f t="shared" si="150"/>
        <v>0.80041360392975713</v>
      </c>
      <c r="V330" s="111">
        <f t="shared" si="150"/>
        <v>0.80522489794915597</v>
      </c>
      <c r="W330" s="111">
        <f t="shared" ref="W330" si="151">IF(W311=0,"",W311/W292)</f>
        <v>0.80865920065504593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2.5802479381017775</v>
      </c>
      <c r="D332" s="124">
        <f t="shared" si="155"/>
        <v>2.6729000552589186</v>
      </c>
      <c r="E332" s="124">
        <f t="shared" si="155"/>
        <v>2.7665304511869344</v>
      </c>
      <c r="F332" s="124">
        <f t="shared" si="155"/>
        <v>2.8602614034708478</v>
      </c>
      <c r="G332" s="124">
        <f t="shared" si="155"/>
        <v>2.9548830317579724</v>
      </c>
      <c r="H332" s="124">
        <f t="shared" si="155"/>
        <v>3.0502935006597056</v>
      </c>
      <c r="I332" s="124">
        <f t="shared" si="155"/>
        <v>3.1466821585238853</v>
      </c>
      <c r="J332" s="124">
        <f t="shared" si="155"/>
        <v>3.2448366088274998</v>
      </c>
      <c r="K332" s="124">
        <f t="shared" si="155"/>
        <v>3.3454190853934609</v>
      </c>
      <c r="L332" s="124">
        <f t="shared" si="155"/>
        <v>3.4485933216566869</v>
      </c>
      <c r="M332" s="124">
        <f t="shared" si="155"/>
        <v>3.5718252248870086</v>
      </c>
      <c r="N332" s="124">
        <f t="shared" si="155"/>
        <v>3.7208306886416196</v>
      </c>
      <c r="O332" s="124">
        <f t="shared" si="155"/>
        <v>3.8987697321627293</v>
      </c>
      <c r="P332" s="124">
        <f t="shared" si="155"/>
        <v>4.0917407932836838</v>
      </c>
      <c r="Q332" s="124">
        <f t="shared" si="155"/>
        <v>4.2575769558155763</v>
      </c>
      <c r="R332" s="124">
        <f t="shared" ref="R332:V332" si="156">IF(R313=0,"",R313/R294)</f>
        <v>4.361615634969092</v>
      </c>
      <c r="S332" s="124">
        <f t="shared" si="156"/>
        <v>4.4444253153382629</v>
      </c>
      <c r="T332" s="124">
        <f t="shared" si="156"/>
        <v>4.5136159556151618</v>
      </c>
      <c r="U332" s="124">
        <f t="shared" si="156"/>
        <v>4.576605157029352</v>
      </c>
      <c r="V332" s="124">
        <f t="shared" si="156"/>
        <v>4.6408295384211247</v>
      </c>
      <c r="W332" s="124">
        <f t="shared" ref="W332" si="157">IF(W313=0,"",W313/W294)</f>
        <v>4.7037061049260407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2.5802479381017775</v>
      </c>
      <c r="D333" s="111">
        <f t="shared" si="158"/>
        <v>2.6729000552589186</v>
      </c>
      <c r="E333" s="111">
        <f t="shared" si="158"/>
        <v>2.7665304511869344</v>
      </c>
      <c r="F333" s="111">
        <f t="shared" si="158"/>
        <v>2.8602614034708478</v>
      </c>
      <c r="G333" s="111">
        <f t="shared" si="158"/>
        <v>2.9548830317579724</v>
      </c>
      <c r="H333" s="111">
        <f t="shared" si="158"/>
        <v>3.0502935006597056</v>
      </c>
      <c r="I333" s="111">
        <f t="shared" si="158"/>
        <v>3.1466821585238853</v>
      </c>
      <c r="J333" s="111">
        <f t="shared" si="158"/>
        <v>3.2448366088274998</v>
      </c>
      <c r="K333" s="111">
        <f t="shared" si="158"/>
        <v>3.3454190853934609</v>
      </c>
      <c r="L333" s="111">
        <f t="shared" si="158"/>
        <v>3.4485933216566869</v>
      </c>
      <c r="M333" s="111">
        <f t="shared" si="158"/>
        <v>3.5718252248870086</v>
      </c>
      <c r="N333" s="111">
        <f t="shared" si="158"/>
        <v>3.7208306886416196</v>
      </c>
      <c r="O333" s="111">
        <f t="shared" si="158"/>
        <v>3.8987697321627293</v>
      </c>
      <c r="P333" s="111">
        <f t="shared" si="158"/>
        <v>4.0917407932836838</v>
      </c>
      <c r="Q333" s="111">
        <f t="shared" si="158"/>
        <v>4.2575769558155763</v>
      </c>
      <c r="R333" s="111">
        <f t="shared" ref="R333:V333" si="159">IF(R314=0,"",R314/R295)</f>
        <v>4.361615634969092</v>
      </c>
      <c r="S333" s="111">
        <f t="shared" si="159"/>
        <v>4.4444253153382629</v>
      </c>
      <c r="T333" s="111">
        <f t="shared" si="159"/>
        <v>4.5136159556151618</v>
      </c>
      <c r="U333" s="111">
        <f t="shared" si="159"/>
        <v>4.576605157029352</v>
      </c>
      <c r="V333" s="111">
        <f t="shared" si="159"/>
        <v>4.6408295384211247</v>
      </c>
      <c r="W333" s="111">
        <f t="shared" ref="W333" si="160">IF(W314=0,"",W314/W295)</f>
        <v>4.7037061049260407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0.62709766310856585</v>
      </c>
      <c r="D334" s="124">
        <f t="shared" si="161"/>
        <v>0.62209795508327037</v>
      </c>
      <c r="E334" s="124">
        <f t="shared" si="161"/>
        <v>0.62286048967020102</v>
      </c>
      <c r="F334" s="124">
        <f t="shared" si="161"/>
        <v>0.62949928994192772</v>
      </c>
      <c r="G334" s="124">
        <f t="shared" si="161"/>
        <v>0.63849510408418908</v>
      </c>
      <c r="H334" s="124">
        <f t="shared" si="161"/>
        <v>0.6341016285077391</v>
      </c>
      <c r="I334" s="124">
        <f t="shared" si="161"/>
        <v>0.63093810900757608</v>
      </c>
      <c r="J334" s="124">
        <f t="shared" si="161"/>
        <v>0.63814105724491432</v>
      </c>
      <c r="K334" s="124">
        <f t="shared" si="161"/>
        <v>0.64611368604246444</v>
      </c>
      <c r="L334" s="124">
        <f t="shared" si="161"/>
        <v>0.65429285327767051</v>
      </c>
      <c r="M334" s="124">
        <f t="shared" si="161"/>
        <v>0.66712352431415778</v>
      </c>
      <c r="N334" s="124">
        <f t="shared" si="161"/>
        <v>0.68530680945413824</v>
      </c>
      <c r="O334" s="124">
        <f t="shared" si="161"/>
        <v>0.71035708884103999</v>
      </c>
      <c r="P334" s="124">
        <f t="shared" si="161"/>
        <v>0.7376813937338238</v>
      </c>
      <c r="Q334" s="124">
        <f t="shared" si="161"/>
        <v>0.76151637321087173</v>
      </c>
      <c r="R334" s="124">
        <f t="shared" ref="R334:V334" si="162">IF(R315=0,"",R315/R296)</f>
        <v>0.77856566160661866</v>
      </c>
      <c r="S334" s="124">
        <f t="shared" si="162"/>
        <v>0.79344002053283202</v>
      </c>
      <c r="T334" s="124">
        <f t="shared" si="162"/>
        <v>0.80656420783641614</v>
      </c>
      <c r="U334" s="124">
        <f t="shared" si="162"/>
        <v>0.81705579977104004</v>
      </c>
      <c r="V334" s="124">
        <f t="shared" si="162"/>
        <v>0.82022988304231381</v>
      </c>
      <c r="W334" s="124">
        <f t="shared" ref="W334" si="163">IF(W315=0,"",W315/W296)</f>
        <v>0.8277500720293739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0.59355115927999136</v>
      </c>
      <c r="D335" s="111">
        <f t="shared" si="164"/>
        <v>0.59930421574192283</v>
      </c>
      <c r="E335" s="111">
        <f t="shared" si="164"/>
        <v>0.60530601521778105</v>
      </c>
      <c r="F335" s="111">
        <f t="shared" si="164"/>
        <v>0.61135632692332109</v>
      </c>
      <c r="G335" s="111">
        <f t="shared" si="164"/>
        <v>0.6176336844328294</v>
      </c>
      <c r="H335" s="111">
        <f t="shared" si="164"/>
        <v>0.62411391676077921</v>
      </c>
      <c r="I335" s="111">
        <f t="shared" si="164"/>
        <v>0.63083867225728341</v>
      </c>
      <c r="J335" s="111">
        <f t="shared" si="164"/>
        <v>0.63798394118418456</v>
      </c>
      <c r="K335" s="111">
        <f t="shared" si="164"/>
        <v>0.6456964727249217</v>
      </c>
      <c r="L335" s="111">
        <f t="shared" si="164"/>
        <v>0.65401048363711956</v>
      </c>
      <c r="M335" s="111">
        <f t="shared" si="164"/>
        <v>0.66658340275508676</v>
      </c>
      <c r="N335" s="111">
        <f t="shared" si="164"/>
        <v>0.68454102229666947</v>
      </c>
      <c r="O335" s="111">
        <f t="shared" si="164"/>
        <v>0.70871460268686381</v>
      </c>
      <c r="P335" s="111">
        <f t="shared" si="164"/>
        <v>0.73684442366792346</v>
      </c>
      <c r="Q335" s="111">
        <f t="shared" si="164"/>
        <v>0.76184129924989874</v>
      </c>
      <c r="R335" s="111">
        <f t="shared" ref="R335:V335" si="165">IF(R316=0,"",R316/R297)</f>
        <v>0.77827737717384138</v>
      </c>
      <c r="S335" s="111">
        <f t="shared" si="165"/>
        <v>0.79327423979830902</v>
      </c>
      <c r="T335" s="111">
        <f t="shared" si="165"/>
        <v>0.80644257017751109</v>
      </c>
      <c r="U335" s="111">
        <f t="shared" si="165"/>
        <v>0.81734860133476017</v>
      </c>
      <c r="V335" s="111">
        <f t="shared" si="165"/>
        <v>0.82551634117830786</v>
      </c>
      <c r="W335" s="111">
        <f t="shared" ref="W335" si="166">IF(W316=0,"",W316/W297)</f>
        <v>0.82973183261656624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0.7752642680693953</v>
      </c>
      <c r="D336" s="111">
        <f t="shared" si="167"/>
        <v>0.77550136995563057</v>
      </c>
      <c r="E336" s="111">
        <f t="shared" si="167"/>
        <v>0.7769216837093641</v>
      </c>
      <c r="F336" s="111">
        <f t="shared" si="167"/>
        <v>0.79163760270178507</v>
      </c>
      <c r="G336" s="111">
        <f t="shared" si="167"/>
        <v>0.79260477868679502</v>
      </c>
      <c r="H336" s="111">
        <f t="shared" si="167"/>
        <v>0.79474698975099378</v>
      </c>
      <c r="I336" s="111">
        <f t="shared" si="167"/>
        <v>0.79068831132697992</v>
      </c>
      <c r="J336" s="111">
        <f t="shared" si="167"/>
        <v>0.81341616238863268</v>
      </c>
      <c r="K336" s="111">
        <f t="shared" si="167"/>
        <v>0.81452158518191609</v>
      </c>
      <c r="L336" s="111">
        <f t="shared" si="167"/>
        <v>0.81920418282200924</v>
      </c>
      <c r="M336" s="111">
        <f t="shared" si="167"/>
        <v>0.83130321961420761</v>
      </c>
      <c r="N336" s="111">
        <f t="shared" si="167"/>
        <v>0.83952885878426675</v>
      </c>
      <c r="O336" s="111">
        <f t="shared" si="167"/>
        <v>0.87381261566012147</v>
      </c>
      <c r="P336" s="111">
        <f t="shared" si="167"/>
        <v>0.89368874920014374</v>
      </c>
      <c r="Q336" s="111">
        <f t="shared" si="167"/>
        <v>0.89910832333077773</v>
      </c>
      <c r="R336" s="111">
        <f t="shared" ref="R336:V336" si="168">IF(R317=0,"",R317/R298)</f>
        <v>0.89039003432850039</v>
      </c>
      <c r="S336" s="111">
        <f t="shared" si="168"/>
        <v>0.89419381384793495</v>
      </c>
      <c r="T336" s="111">
        <f t="shared" si="168"/>
        <v>0.90679283361327223</v>
      </c>
      <c r="U336" s="111">
        <f t="shared" si="168"/>
        <v>0.91136234573516717</v>
      </c>
      <c r="V336" s="111">
        <f t="shared" si="168"/>
        <v>0.92566937603987165</v>
      </c>
      <c r="W336" s="111">
        <f t="shared" ref="W336" si="169">IF(W317=0,"",W317/W298)</f>
        <v>0.92285536341040741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0.59355115927999136</v>
      </c>
      <c r="D337" s="112">
        <f t="shared" si="170"/>
        <v>0.59930421574192283</v>
      </c>
      <c r="E337" s="112">
        <f t="shared" si="170"/>
        <v>0.60530601521778105</v>
      </c>
      <c r="F337" s="112">
        <f t="shared" si="170"/>
        <v>0.61135632692332109</v>
      </c>
      <c r="G337" s="112">
        <f t="shared" si="170"/>
        <v>0.6176336844328294</v>
      </c>
      <c r="H337" s="112">
        <f t="shared" si="170"/>
        <v>0.62411391676077921</v>
      </c>
      <c r="I337" s="112">
        <f t="shared" si="170"/>
        <v>0.63083867225728341</v>
      </c>
      <c r="J337" s="112">
        <f t="shared" si="170"/>
        <v>0.63798394118418456</v>
      </c>
      <c r="K337" s="112">
        <f t="shared" si="170"/>
        <v>0.6456964727249217</v>
      </c>
      <c r="L337" s="112">
        <f t="shared" si="170"/>
        <v>0.65401048363711944</v>
      </c>
      <c r="M337" s="112">
        <f t="shared" si="170"/>
        <v>0.66658340275508676</v>
      </c>
      <c r="N337" s="112">
        <f t="shared" si="170"/>
        <v>0.68454102229666947</v>
      </c>
      <c r="O337" s="112">
        <f t="shared" si="170"/>
        <v>0.70871460268686381</v>
      </c>
      <c r="P337" s="112">
        <f t="shared" si="170"/>
        <v>0.73684442366792346</v>
      </c>
      <c r="Q337" s="112">
        <f t="shared" si="170"/>
        <v>0.76184129924989874</v>
      </c>
      <c r="R337" s="112">
        <f t="shared" ref="R337:V337" si="171">IF(R318=0,"",R318/R299)</f>
        <v>0.77827737717384138</v>
      </c>
      <c r="S337" s="112">
        <f t="shared" si="171"/>
        <v>0.79327423979830891</v>
      </c>
      <c r="T337" s="112">
        <f t="shared" si="171"/>
        <v>0.80644257017751109</v>
      </c>
      <c r="U337" s="112">
        <f t="shared" si="171"/>
        <v>0.81734860133476028</v>
      </c>
      <c r="V337" s="112">
        <f t="shared" si="171"/>
        <v>0.82551634117830797</v>
      </c>
      <c r="W337" s="112">
        <f t="shared" ref="W337" si="172">IF(W318=0,"",W318/W299)</f>
        <v>0.82973183261656624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0.66823870850367606</v>
      </c>
      <c r="D339" s="112">
        <f t="shared" si="176"/>
        <v>0.66939543206724128</v>
      </c>
      <c r="E339" s="112">
        <f t="shared" si="176"/>
        <v>0.67064112403150444</v>
      </c>
      <c r="F339" s="112">
        <f t="shared" si="176"/>
        <v>0.67189878200492814</v>
      </c>
      <c r="G339" s="112">
        <f t="shared" si="176"/>
        <v>0.67323908778732133</v>
      </c>
      <c r="H339" s="112">
        <f t="shared" si="176"/>
        <v>0.67465411889924076</v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0.68190646301811697</v>
      </c>
      <c r="M339" s="112">
        <f t="shared" si="176"/>
        <v>0.68582165896180436</v>
      </c>
      <c r="N339" s="112">
        <f t="shared" si="176"/>
        <v>0.69214822353992977</v>
      </c>
      <c r="O339" s="112">
        <f t="shared" si="176"/>
        <v>0.70173029539029907</v>
      </c>
      <c r="P339" s="112">
        <f t="shared" si="176"/>
        <v>0.71419534081380354</v>
      </c>
      <c r="Q339" s="112">
        <f t="shared" si="176"/>
        <v>0.72642654823904262</v>
      </c>
      <c r="R339" s="112" t="str">
        <f t="shared" ref="R339:V339" si="177">IF(R320=0,"",R320/R301)</f>
        <v/>
      </c>
      <c r="S339" s="112">
        <f t="shared" si="177"/>
        <v>0.74387612991543484</v>
      </c>
      <c r="T339" s="112">
        <f t="shared" si="177"/>
        <v>0.75228922543027665</v>
      </c>
      <c r="U339" s="112">
        <f t="shared" si="177"/>
        <v>0.76019224916681638</v>
      </c>
      <c r="V339" s="112">
        <f t="shared" si="177"/>
        <v>0.76721454435222081</v>
      </c>
      <c r="W339" s="112">
        <f t="shared" ref="W339" si="178">IF(W320=0,"",W320/W301)</f>
        <v>0.77274244823690297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0.826332253311716</v>
      </c>
      <c r="D340" s="113">
        <f t="shared" si="179"/>
        <v>0.82382787009744596</v>
      </c>
      <c r="E340" s="113">
        <f t="shared" si="179"/>
        <v>0.82216352680607152</v>
      </c>
      <c r="F340" s="113">
        <f t="shared" si="179"/>
        <v>0.83184459856765558</v>
      </c>
      <c r="G340" s="113">
        <f t="shared" si="179"/>
        <v>0.829779376294703</v>
      </c>
      <c r="H340" s="113">
        <f t="shared" si="179"/>
        <v>0.82863716327326675</v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0.8432064014619105</v>
      </c>
      <c r="N340" s="113">
        <f t="shared" si="179"/>
        <v>0.84429061991792875</v>
      </c>
      <c r="O340" s="113">
        <f t="shared" si="179"/>
        <v>0.87010527590755626</v>
      </c>
      <c r="P340" s="113">
        <f t="shared" si="179"/>
        <v>0.88232012105106883</v>
      </c>
      <c r="Q340" s="113">
        <f t="shared" si="179"/>
        <v>0.88080609228063578</v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0.87640318604114931</v>
      </c>
      <c r="U340" s="113">
        <f t="shared" si="180"/>
        <v>0.87930147176878315</v>
      </c>
      <c r="V340" s="113">
        <f t="shared" si="180"/>
        <v>0.89656110259440491</v>
      </c>
      <c r="W340" s="113">
        <f t="shared" ref="W340" si="181">IF(W321=0,"",W321/W302)</f>
        <v>0.89313244926948798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0.66823870850367606</v>
      </c>
      <c r="D341" s="111">
        <f t="shared" si="182"/>
        <v>0.66939543206724128</v>
      </c>
      <c r="E341" s="111">
        <f t="shared" si="182"/>
        <v>0.67064112403150444</v>
      </c>
      <c r="F341" s="111">
        <f t="shared" si="182"/>
        <v>0.67189878200492814</v>
      </c>
      <c r="G341" s="111">
        <f t="shared" si="182"/>
        <v>0.67323908778732133</v>
      </c>
      <c r="H341" s="111">
        <f t="shared" si="182"/>
        <v>0.67465411889924076</v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0.68582165896180436</v>
      </c>
      <c r="N341" s="111">
        <f t="shared" si="182"/>
        <v>0.69214822353992977</v>
      </c>
      <c r="O341" s="111">
        <f t="shared" si="182"/>
        <v>0.70173029539029907</v>
      </c>
      <c r="P341" s="111">
        <f t="shared" si="182"/>
        <v>0.71419534081380354</v>
      </c>
      <c r="Q341" s="111">
        <f t="shared" si="182"/>
        <v>0.72642654823904262</v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0.75228922543027665</v>
      </c>
      <c r="U341" s="111">
        <f t="shared" si="183"/>
        <v>0.76019224916681638</v>
      </c>
      <c r="V341" s="111">
        <f t="shared" si="183"/>
        <v>0.76721454435222081</v>
      </c>
      <c r="W341" s="111">
        <f t="shared" ref="W341" si="184">IF(W322=0,"",W322/W303)</f>
        <v>0.77274244823690308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0.72107263004730127</v>
      </c>
      <c r="D343" s="124">
        <f t="shared" si="188"/>
        <v>0.71396708759418004</v>
      </c>
      <c r="E343" s="124">
        <f t="shared" si="188"/>
        <v>0.7106713236949731</v>
      </c>
      <c r="F343" s="124">
        <f t="shared" si="188"/>
        <v>0.70703530172563722</v>
      </c>
      <c r="G343" s="124">
        <f t="shared" si="188"/>
        <v>0.7068702060279628</v>
      </c>
      <c r="H343" s="124">
        <f t="shared" si="188"/>
        <v>0.70149623037354825</v>
      </c>
      <c r="I343" s="124">
        <f t="shared" si="188"/>
        <v>0.69845483072095715</v>
      </c>
      <c r="J343" s="124">
        <f t="shared" si="188"/>
        <v>0.68992153306877957</v>
      </c>
      <c r="K343" s="124">
        <f t="shared" si="188"/>
        <v>0.70180953200943708</v>
      </c>
      <c r="L343" s="124">
        <f t="shared" si="188"/>
        <v>0.68507871073193705</v>
      </c>
      <c r="M343" s="124">
        <f t="shared" si="188"/>
        <v>0.70063313149648021</v>
      </c>
      <c r="N343" s="124">
        <f t="shared" si="188"/>
        <v>0.69288015061882546</v>
      </c>
      <c r="O343" s="124">
        <f t="shared" si="188"/>
        <v>0.69808885076322458</v>
      </c>
      <c r="P343" s="124">
        <f t="shared" si="188"/>
        <v>0.71659584721353931</v>
      </c>
      <c r="Q343" s="124">
        <f t="shared" si="188"/>
        <v>0.73999159617008237</v>
      </c>
      <c r="R343" s="124">
        <f t="shared" ref="R343:V343" si="189">IF(R324=0,"",R324/R305)</f>
        <v>0.72809133388566794</v>
      </c>
      <c r="S343" s="124">
        <f t="shared" si="189"/>
        <v>0.75919420393660497</v>
      </c>
      <c r="T343" s="124">
        <f t="shared" si="189"/>
        <v>0.77140680475195356</v>
      </c>
      <c r="U343" s="124">
        <f t="shared" si="189"/>
        <v>0.78119558367787723</v>
      </c>
      <c r="V343" s="124">
        <f t="shared" si="189"/>
        <v>0.76162468721250154</v>
      </c>
      <c r="W343" s="124">
        <f t="shared" ref="W343" si="190">IF(W324=0,"",W324/W305)</f>
        <v>0.76926457737477161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0.61115386676005845</v>
      </c>
      <c r="D344" s="111">
        <f t="shared" si="191"/>
        <v>0.61155975771175919</v>
      </c>
      <c r="E344" s="111">
        <f t="shared" si="191"/>
        <v>0.61195992436406899</v>
      </c>
      <c r="F344" s="111">
        <f t="shared" si="191"/>
        <v>0.61235931043009817</v>
      </c>
      <c r="G344" s="111">
        <f t="shared" si="191"/>
        <v>0.61275342475308625</v>
      </c>
      <c r="H344" s="111">
        <f t="shared" si="191"/>
        <v>0.61314281699344519</v>
      </c>
      <c r="I344" s="111">
        <f t="shared" si="191"/>
        <v>0.61352638053001773</v>
      </c>
      <c r="J344" s="111">
        <f t="shared" si="191"/>
        <v>0.61389958192652605</v>
      </c>
      <c r="K344" s="111">
        <f t="shared" si="191"/>
        <v>0.61425856656969757</v>
      </c>
      <c r="L344" s="111">
        <f t="shared" si="191"/>
        <v>0.61460230319245091</v>
      </c>
      <c r="M344" s="111">
        <f t="shared" si="191"/>
        <v>0.61478727900530883</v>
      </c>
      <c r="N344" s="111">
        <f t="shared" si="191"/>
        <v>0.61478727900530883</v>
      </c>
      <c r="O344" s="111">
        <f t="shared" si="191"/>
        <v>0.61478727900530883</v>
      </c>
      <c r="P344" s="111">
        <f t="shared" si="191"/>
        <v>0.61478727900530883</v>
      </c>
      <c r="Q344" s="111">
        <f t="shared" si="191"/>
        <v>0.61478727900530883</v>
      </c>
      <c r="R344" s="111">
        <f t="shared" ref="R344:V344" si="192">IF(R325=0,"",R325/R306)</f>
        <v>0.61595590041666026</v>
      </c>
      <c r="S344" s="111">
        <f t="shared" si="192"/>
        <v>0.61786686120378109</v>
      </c>
      <c r="T344" s="111">
        <f t="shared" si="192"/>
        <v>0.62009631545542043</v>
      </c>
      <c r="U344" s="111">
        <f t="shared" si="192"/>
        <v>0.62240539307319021</v>
      </c>
      <c r="V344" s="111">
        <f t="shared" si="192"/>
        <v>0.6245552239587</v>
      </c>
      <c r="W344" s="111">
        <f t="shared" ref="W344" si="193">IF(W325=0,"",W325/W306)</f>
        <v>0.62654580811194871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0.76827466340404815</v>
      </c>
      <c r="D345" s="45">
        <f t="shared" si="194"/>
        <v>0.76964317349952116</v>
      </c>
      <c r="E345" s="45">
        <f t="shared" si="194"/>
        <v>0.77106228778130681</v>
      </c>
      <c r="F345" s="45">
        <f t="shared" si="194"/>
        <v>0.77248830263395341</v>
      </c>
      <c r="G345" s="45">
        <f t="shared" si="194"/>
        <v>0.77396092096570412</v>
      </c>
      <c r="H345" s="45">
        <f t="shared" si="194"/>
        <v>0.77547528364603635</v>
      </c>
      <c r="I345" s="45">
        <f t="shared" si="194"/>
        <v>0.77704117347270163</v>
      </c>
      <c r="J345" s="45">
        <f t="shared" si="194"/>
        <v>0.77869866711507008</v>
      </c>
      <c r="K345" s="45">
        <f t="shared" si="194"/>
        <v>0.78048184028352385</v>
      </c>
      <c r="L345" s="45">
        <f t="shared" si="194"/>
        <v>0.78239980962762334</v>
      </c>
      <c r="M345" s="45">
        <f t="shared" si="194"/>
        <v>0.78500926881314426</v>
      </c>
      <c r="N345" s="45">
        <f t="shared" si="194"/>
        <v>0.7884680703861533</v>
      </c>
      <c r="O345" s="45">
        <f t="shared" si="194"/>
        <v>0.79316002952497777</v>
      </c>
      <c r="P345" s="45">
        <f t="shared" si="194"/>
        <v>0.799286729425422</v>
      </c>
      <c r="Q345" s="45">
        <f t="shared" si="194"/>
        <v>0.80718322931902708</v>
      </c>
      <c r="R345" s="45">
        <f t="shared" ref="R345:V345" si="195">IF(R326=0,"",R326/R307)</f>
        <v>0.8179251998249889</v>
      </c>
      <c r="S345" s="45">
        <f t="shared" si="195"/>
        <v>0.83133218373094608</v>
      </c>
      <c r="T345" s="45">
        <f t="shared" si="195"/>
        <v>0.84574686581267899</v>
      </c>
      <c r="U345" s="45">
        <f t="shared" si="195"/>
        <v>0.85951193084600885</v>
      </c>
      <c r="V345" s="45">
        <f t="shared" si="195"/>
        <v>0.87097006360673879</v>
      </c>
      <c r="W345" s="45">
        <f t="shared" ref="W345" si="196">IF(W326=0,"",W326/W307)</f>
        <v>0.87953910270787383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305.12738288441574</v>
      </c>
      <c r="D347" s="117">
        <f t="shared" si="197"/>
        <v>243.51673895163648</v>
      </c>
      <c r="E347" s="117">
        <f t="shared" si="197"/>
        <v>210.17362112887838</v>
      </c>
      <c r="F347" s="117">
        <f t="shared" si="197"/>
        <v>210.29103369629746</v>
      </c>
      <c r="G347" s="117">
        <f t="shared" si="197"/>
        <v>223.78517616405617</v>
      </c>
      <c r="H347" s="117">
        <f t="shared" si="197"/>
        <v>208.30130839662553</v>
      </c>
      <c r="I347" s="117">
        <f t="shared" si="197"/>
        <v>199.92713348437763</v>
      </c>
      <c r="J347" s="117">
        <f t="shared" si="197"/>
        <v>169.33487578355624</v>
      </c>
      <c r="K347" s="117">
        <f t="shared" si="197"/>
        <v>255.86364185109099</v>
      </c>
      <c r="L347" s="117">
        <f t="shared" si="197"/>
        <v>216.22026515392398</v>
      </c>
      <c r="M347" s="117">
        <f t="shared" si="197"/>
        <v>227.88615631221163</v>
      </c>
      <c r="N347" s="117">
        <f t="shared" si="197"/>
        <v>158.53845446397648</v>
      </c>
      <c r="O347" s="117">
        <f t="shared" si="197"/>
        <v>139.50467634711188</v>
      </c>
      <c r="P347" s="117">
        <f t="shared" si="197"/>
        <v>98.18814251659289</v>
      </c>
      <c r="Q347" s="117">
        <f t="shared" si="197"/>
        <v>164.33203474464619</v>
      </c>
      <c r="R347" s="117">
        <f t="shared" ref="R347:V347" si="198">R348+R351+R353+R362</f>
        <v>132.99424358504933</v>
      </c>
      <c r="S347" s="117">
        <f t="shared" si="198"/>
        <v>138.09478656875288</v>
      </c>
      <c r="T347" s="117">
        <f t="shared" si="198"/>
        <v>139.5092634536328</v>
      </c>
      <c r="U347" s="117">
        <f t="shared" si="198"/>
        <v>135.69071138080147</v>
      </c>
      <c r="V347" s="117">
        <f t="shared" si="198"/>
        <v>106.7095052895375</v>
      </c>
      <c r="W347" s="117">
        <f t="shared" ref="W347" si="199">W348+W351+W353+W362</f>
        <v>149.23122420566699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285.57310538009557</v>
      </c>
      <c r="D348" s="122">
        <f t="shared" si="200"/>
        <v>223.67294523128083</v>
      </c>
      <c r="E348" s="122">
        <f t="shared" si="200"/>
        <v>191.99844031385595</v>
      </c>
      <c r="F348" s="122">
        <f t="shared" si="200"/>
        <v>189.78372217844171</v>
      </c>
      <c r="G348" s="122">
        <f t="shared" si="200"/>
        <v>202.39919163427248</v>
      </c>
      <c r="H348" s="122">
        <f t="shared" si="200"/>
        <v>181.565280155946</v>
      </c>
      <c r="I348" s="122">
        <f t="shared" si="200"/>
        <v>168.30912447284564</v>
      </c>
      <c r="J348" s="122">
        <f t="shared" si="200"/>
        <v>142.09931271425657</v>
      </c>
      <c r="K348" s="122">
        <f t="shared" si="200"/>
        <v>212.57573115998508</v>
      </c>
      <c r="L348" s="122">
        <f t="shared" si="200"/>
        <v>183.90811272843141</v>
      </c>
      <c r="M348" s="122">
        <f t="shared" si="200"/>
        <v>187.89342039544366</v>
      </c>
      <c r="N348" s="122">
        <f t="shared" si="200"/>
        <v>131.67251454721904</v>
      </c>
      <c r="O348" s="122">
        <f t="shared" si="200"/>
        <v>118.7023182059299</v>
      </c>
      <c r="P348" s="122">
        <f t="shared" si="200"/>
        <v>80.154142812982613</v>
      </c>
      <c r="Q348" s="122">
        <f t="shared" si="200"/>
        <v>137.54857260102114</v>
      </c>
      <c r="R348" s="122">
        <f t="shared" ref="R348:V348" si="201">SUM(R349:R350)</f>
        <v>107.06232257172535</v>
      </c>
      <c r="S348" s="122">
        <f t="shared" si="201"/>
        <v>110.92216706836329</v>
      </c>
      <c r="T348" s="122">
        <f t="shared" si="201"/>
        <v>111.03508601991986</v>
      </c>
      <c r="U348" s="122">
        <f t="shared" si="201"/>
        <v>106.33454088298107</v>
      </c>
      <c r="V348" s="122">
        <f t="shared" si="201"/>
        <v>85.114079548633697</v>
      </c>
      <c r="W348" s="122">
        <f t="shared" ref="W348" si="202">SUM(W349:W350)</f>
        <v>116.60916103452965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285.57310538009557</v>
      </c>
      <c r="D349" s="98">
        <v>223.67294523128083</v>
      </c>
      <c r="E349" s="98">
        <v>191.99844031385595</v>
      </c>
      <c r="F349" s="98">
        <v>189.78372217844171</v>
      </c>
      <c r="G349" s="98">
        <v>202.39919163427248</v>
      </c>
      <c r="H349" s="98">
        <v>181.565280155946</v>
      </c>
      <c r="I349" s="98">
        <v>168.30912447284564</v>
      </c>
      <c r="J349" s="98">
        <v>142.09931271425657</v>
      </c>
      <c r="K349" s="98">
        <v>212.57573115998508</v>
      </c>
      <c r="L349" s="98">
        <v>183.90811272843141</v>
      </c>
      <c r="M349" s="98">
        <v>187.89342039544366</v>
      </c>
      <c r="N349" s="98">
        <v>131.67251454721904</v>
      </c>
      <c r="O349" s="98">
        <v>118.7023182059299</v>
      </c>
      <c r="P349" s="98">
        <v>80.154142812982613</v>
      </c>
      <c r="Q349" s="98">
        <v>137.54857260102114</v>
      </c>
      <c r="R349" s="98">
        <v>107.06232257172535</v>
      </c>
      <c r="S349" s="98">
        <v>110.92216706836329</v>
      </c>
      <c r="T349" s="98">
        <v>111.03508601991986</v>
      </c>
      <c r="U349" s="98">
        <v>106.33454088298107</v>
      </c>
      <c r="V349" s="98">
        <v>85.114079548633697</v>
      </c>
      <c r="W349" s="98">
        <v>116.60916103452965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17.989119962694854</v>
      </c>
      <c r="D353" s="122">
        <v>18.287614625111825</v>
      </c>
      <c r="E353" s="122">
        <v>16.646871721403041</v>
      </c>
      <c r="F353" s="122">
        <v>18.662452911909096</v>
      </c>
      <c r="G353" s="122">
        <v>19.164009382367855</v>
      </c>
      <c r="H353" s="122">
        <v>24.457341902153374</v>
      </c>
      <c r="I353" s="122">
        <v>29.166570495921864</v>
      </c>
      <c r="J353" s="122">
        <v>25.368638037773682</v>
      </c>
      <c r="K353" s="122">
        <v>40.575538827798546</v>
      </c>
      <c r="L353" s="122">
        <v>29.701503278138272</v>
      </c>
      <c r="M353" s="122">
        <v>37.169563962907304</v>
      </c>
      <c r="N353" s="122">
        <v>24.677629624295484</v>
      </c>
      <c r="O353" s="122">
        <v>19.008435160959504</v>
      </c>
      <c r="P353" s="122">
        <v>16.599301013414159</v>
      </c>
      <c r="Q353" s="122">
        <v>24.935380975099477</v>
      </c>
      <c r="R353" s="122">
        <v>24.05148843492514</v>
      </c>
      <c r="S353" s="122">
        <v>25.662059204480727</v>
      </c>
      <c r="T353" s="122">
        <v>26.943493861129593</v>
      </c>
      <c r="U353" s="122">
        <v>27.81679620174009</v>
      </c>
      <c r="V353" s="122">
        <v>19.551734113489243</v>
      </c>
      <c r="W353" s="122">
        <v>29.976845501964888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17.98530039149934</v>
      </c>
      <c r="D354" s="98">
        <v>18.285885785096706</v>
      </c>
      <c r="E354" s="98">
        <v>16.642836529029534</v>
      </c>
      <c r="F354" s="98">
        <v>18.660648712154327</v>
      </c>
      <c r="G354" s="98">
        <v>19.163463865212815</v>
      </c>
      <c r="H354" s="98">
        <v>24.452984442582387</v>
      </c>
      <c r="I354" s="98">
        <v>29.156280506986405</v>
      </c>
      <c r="J354" s="98">
        <v>25.356923016464414</v>
      </c>
      <c r="K354" s="98">
        <v>40.522983709355898</v>
      </c>
      <c r="L354" s="98">
        <v>29.674987502518604</v>
      </c>
      <c r="M354" s="98">
        <v>37.151263302421441</v>
      </c>
      <c r="N354" s="98">
        <v>24.667137030775038</v>
      </c>
      <c r="O354" s="98">
        <v>18.990910815546364</v>
      </c>
      <c r="P354" s="98">
        <v>16.582571955629444</v>
      </c>
      <c r="Q354" s="98">
        <v>24.904480768468606</v>
      </c>
      <c r="R354" s="98">
        <v>24.020874893222736</v>
      </c>
      <c r="S354" s="98">
        <v>25.640368237202882</v>
      </c>
      <c r="T354" s="98">
        <v>26.923924623555244</v>
      </c>
      <c r="U354" s="98">
        <v>27.799078109945871</v>
      </c>
      <c r="V354" s="98">
        <v>19.55030788254286</v>
      </c>
      <c r="W354" s="98">
        <v>29.934901253677211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3.8195711955135939E-3</v>
      </c>
      <c r="D355" s="98">
        <v>1.7288400151191582E-3</v>
      </c>
      <c r="E355" s="98">
        <v>4.035192373506441E-3</v>
      </c>
      <c r="F355" s="98">
        <v>1.8041997547674007E-3</v>
      </c>
      <c r="G355" s="98">
        <v>5.455171550381926E-4</v>
      </c>
      <c r="H355" s="98">
        <v>4.3574595709870625E-3</v>
      </c>
      <c r="I355" s="98">
        <v>1.0289988935458688E-2</v>
      </c>
      <c r="J355" s="98">
        <v>1.1715021309269307E-2</v>
      </c>
      <c r="K355" s="98">
        <v>5.2555118442645925E-2</v>
      </c>
      <c r="L355" s="98">
        <v>2.6515775619667593E-2</v>
      </c>
      <c r="M355" s="98">
        <v>1.8300660485862222E-2</v>
      </c>
      <c r="N355" s="98">
        <v>1.0492593520446689E-2</v>
      </c>
      <c r="O355" s="98">
        <v>1.7524345413138642E-2</v>
      </c>
      <c r="P355" s="98">
        <v>1.6729057784715819E-2</v>
      </c>
      <c r="Q355" s="98">
        <v>3.0900206630872406E-2</v>
      </c>
      <c r="R355" s="98">
        <v>3.0613541702404618E-2</v>
      </c>
      <c r="S355" s="98">
        <v>2.1690967277844413E-2</v>
      </c>
      <c r="T355" s="98">
        <v>1.9569237574347635E-2</v>
      </c>
      <c r="U355" s="98">
        <v>1.7718091794218179E-2</v>
      </c>
      <c r="V355" s="98">
        <v>1.4262309463838967E-3</v>
      </c>
      <c r="W355" s="98">
        <v>4.1944248287677816E-2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3.8195711955135939E-3</v>
      </c>
      <c r="D356" s="101">
        <v>1.7288400151191582E-3</v>
      </c>
      <c r="E356" s="101">
        <v>4.035192373506441E-3</v>
      </c>
      <c r="F356" s="101">
        <v>1.8041997547674007E-3</v>
      </c>
      <c r="G356" s="101">
        <v>5.455171550381926E-4</v>
      </c>
      <c r="H356" s="101">
        <v>4.3574595709870625E-3</v>
      </c>
      <c r="I356" s="101">
        <v>1.0289988935458688E-2</v>
      </c>
      <c r="J356" s="101">
        <v>1.1715021309269307E-2</v>
      </c>
      <c r="K356" s="101">
        <v>5.2555118442645925E-2</v>
      </c>
      <c r="L356" s="101">
        <v>2.6515775619667593E-2</v>
      </c>
      <c r="M356" s="101">
        <v>1.8300660485862222E-2</v>
      </c>
      <c r="N356" s="101">
        <v>1.0492593520446689E-2</v>
      </c>
      <c r="O356" s="101">
        <v>1.7524345413138642E-2</v>
      </c>
      <c r="P356" s="101">
        <v>1.6729057784715819E-2</v>
      </c>
      <c r="Q356" s="101">
        <v>3.0900206630872406E-2</v>
      </c>
      <c r="R356" s="101">
        <v>3.0613541702404618E-2</v>
      </c>
      <c r="S356" s="101">
        <v>2.1690967277844413E-2</v>
      </c>
      <c r="T356" s="101">
        <v>1.9569237574347635E-2</v>
      </c>
      <c r="U356" s="101">
        <v>1.7718091794218179E-2</v>
      </c>
      <c r="V356" s="101">
        <v>1.4262309463838967E-3</v>
      </c>
      <c r="W356" s="101">
        <v>4.1944248287677816E-2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1.5651575416252788</v>
      </c>
      <c r="D362" s="122">
        <v>1.5561790952438399</v>
      </c>
      <c r="E362" s="122">
        <v>1.5283090936193775</v>
      </c>
      <c r="F362" s="122">
        <v>1.844858605946669</v>
      </c>
      <c r="G362" s="122">
        <v>2.2219751474158276</v>
      </c>
      <c r="H362" s="122">
        <v>2.2786863385261524</v>
      </c>
      <c r="I362" s="122">
        <v>2.4514385156101333</v>
      </c>
      <c r="J362" s="122">
        <v>1.8669250315259849</v>
      </c>
      <c r="K362" s="122">
        <v>2.7123718633073719</v>
      </c>
      <c r="L362" s="122">
        <v>2.6106491473543056</v>
      </c>
      <c r="M362" s="122">
        <v>2.8231719538606708</v>
      </c>
      <c r="N362" s="122">
        <v>2.1883102924619364</v>
      </c>
      <c r="O362" s="122">
        <v>1.793922980222471</v>
      </c>
      <c r="P362" s="122">
        <v>1.4346986901961176</v>
      </c>
      <c r="Q362" s="122">
        <v>1.8480811685255896</v>
      </c>
      <c r="R362" s="122">
        <v>1.8804325783988642</v>
      </c>
      <c r="S362" s="122">
        <v>1.510560295908854</v>
      </c>
      <c r="T362" s="122">
        <v>1.5306835725833556</v>
      </c>
      <c r="U362" s="122">
        <v>1.5393742960803176</v>
      </c>
      <c r="V362" s="122">
        <v>2.0436916274145571</v>
      </c>
      <c r="W362" s="122">
        <v>2.6452176691724389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1.5651575416252788</v>
      </c>
      <c r="D363" s="98">
        <v>1.5561790952438399</v>
      </c>
      <c r="E363" s="98">
        <v>1.5283090936193775</v>
      </c>
      <c r="F363" s="98">
        <v>1.844858605946669</v>
      </c>
      <c r="G363" s="98">
        <v>2.2219751474158276</v>
      </c>
      <c r="H363" s="98">
        <v>2.2786863385261524</v>
      </c>
      <c r="I363" s="98">
        <v>2.4514385156101333</v>
      </c>
      <c r="J363" s="98">
        <v>1.8669250315259849</v>
      </c>
      <c r="K363" s="98">
        <v>2.7123718633073719</v>
      </c>
      <c r="L363" s="98">
        <v>2.6106491473543056</v>
      </c>
      <c r="M363" s="98">
        <v>2.8231719538606708</v>
      </c>
      <c r="N363" s="98">
        <v>2.1883102924619364</v>
      </c>
      <c r="O363" s="98">
        <v>1.793922980222471</v>
      </c>
      <c r="P363" s="98">
        <v>1.4346986901961176</v>
      </c>
      <c r="Q363" s="98">
        <v>1.8480811685255896</v>
      </c>
      <c r="R363" s="98">
        <v>1.8804325783988642</v>
      </c>
      <c r="S363" s="98">
        <v>1.510560295908854</v>
      </c>
      <c r="T363" s="98">
        <v>1.5306835725833556</v>
      </c>
      <c r="U363" s="98">
        <v>1.5393742960803176</v>
      </c>
      <c r="V363" s="98">
        <v>2.0436916274145571</v>
      </c>
      <c r="W363" s="98">
        <v>2.6452176691724389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19980.76692841994</v>
      </c>
      <c r="D366" s="117">
        <f t="shared" si="204"/>
        <v>18435.762511451503</v>
      </c>
      <c r="E366" s="117">
        <f t="shared" si="204"/>
        <v>18624.608895667781</v>
      </c>
      <c r="F366" s="117">
        <f t="shared" si="204"/>
        <v>17427.470850431717</v>
      </c>
      <c r="G366" s="117">
        <f t="shared" si="204"/>
        <v>16386.36572846803</v>
      </c>
      <c r="H366" s="117">
        <f t="shared" si="204"/>
        <v>15812.017398413238</v>
      </c>
      <c r="I366" s="117">
        <f t="shared" si="204"/>
        <v>14385.654625199164</v>
      </c>
      <c r="J366" s="117">
        <f t="shared" si="204"/>
        <v>15038.950576194773</v>
      </c>
      <c r="K366" s="117">
        <f t="shared" si="204"/>
        <v>14513.478710339768</v>
      </c>
      <c r="L366" s="117">
        <f t="shared" si="204"/>
        <v>16098.642486675695</v>
      </c>
      <c r="M366" s="117">
        <f t="shared" si="204"/>
        <v>12162.302289174393</v>
      </c>
      <c r="N366" s="117">
        <f t="shared" si="204"/>
        <v>13153.968610082389</v>
      </c>
      <c r="O366" s="117">
        <f t="shared" si="204"/>
        <v>13733.717672665398</v>
      </c>
      <c r="P366" s="117">
        <f t="shared" si="204"/>
        <v>10214.589161813932</v>
      </c>
      <c r="Q366" s="117">
        <f t="shared" si="204"/>
        <v>10547.764052510092</v>
      </c>
      <c r="R366" s="117">
        <f t="shared" ref="R366:V366" si="205">R367+R370+R372+R381</f>
        <v>10714.821928839845</v>
      </c>
      <c r="S366" s="117">
        <f t="shared" si="205"/>
        <v>10030.462460473353</v>
      </c>
      <c r="T366" s="117">
        <f t="shared" si="205"/>
        <v>9534.5695202189327</v>
      </c>
      <c r="U366" s="117">
        <f t="shared" si="205"/>
        <v>8962.3225809830401</v>
      </c>
      <c r="V366" s="117">
        <f t="shared" si="205"/>
        <v>8017.787789196721</v>
      </c>
      <c r="W366" s="117">
        <f t="shared" ref="W366" si="206">W367+W370+W372+W381</f>
        <v>8290.7290615085221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17747.917736671381</v>
      </c>
      <c r="D367" s="122">
        <f t="shared" si="207"/>
        <v>16208.137722876576</v>
      </c>
      <c r="E367" s="122">
        <f t="shared" si="207"/>
        <v>16416.457695171954</v>
      </c>
      <c r="F367" s="122">
        <f t="shared" si="207"/>
        <v>15006.127035579771</v>
      </c>
      <c r="G367" s="122">
        <f t="shared" si="207"/>
        <v>13947.601378133781</v>
      </c>
      <c r="H367" s="122">
        <f t="shared" si="207"/>
        <v>13256.706063685424</v>
      </c>
      <c r="I367" s="122">
        <f t="shared" si="207"/>
        <v>11971.095089976909</v>
      </c>
      <c r="J367" s="122">
        <f t="shared" si="207"/>
        <v>12523.798686706352</v>
      </c>
      <c r="K367" s="122">
        <f t="shared" si="207"/>
        <v>11943.702954797282</v>
      </c>
      <c r="L367" s="122">
        <f t="shared" si="207"/>
        <v>13591.98322096714</v>
      </c>
      <c r="M367" s="122">
        <f t="shared" si="207"/>
        <v>9909.0186063895344</v>
      </c>
      <c r="N367" s="122">
        <f t="shared" si="207"/>
        <v>10740.885725826105</v>
      </c>
      <c r="O367" s="122">
        <f t="shared" si="207"/>
        <v>11399.474798125822</v>
      </c>
      <c r="P367" s="122">
        <f t="shared" si="207"/>
        <v>7963.3004221204674</v>
      </c>
      <c r="Q367" s="122">
        <f t="shared" si="207"/>
        <v>8395.5935176484054</v>
      </c>
      <c r="R367" s="122">
        <f t="shared" ref="R367:V367" si="208">SUM(R368:R369)</f>
        <v>8493.2391116310901</v>
      </c>
      <c r="S367" s="122">
        <f t="shared" si="208"/>
        <v>7905.2203879944573</v>
      </c>
      <c r="T367" s="122">
        <f t="shared" si="208"/>
        <v>7434.7601878824316</v>
      </c>
      <c r="U367" s="122">
        <f t="shared" si="208"/>
        <v>6854.3228348293987</v>
      </c>
      <c r="V367" s="122">
        <f t="shared" si="208"/>
        <v>6076.4149058208868</v>
      </c>
      <c r="W367" s="122">
        <f t="shared" ref="W367" si="209">SUM(W368:W369)</f>
        <v>6252.1776887082578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17495.338473296964</v>
      </c>
      <c r="D368" s="98">
        <v>15979.787282781941</v>
      </c>
      <c r="E368" s="98">
        <v>16185.844570983027</v>
      </c>
      <c r="F368" s="98">
        <v>14792.517366146623</v>
      </c>
      <c r="G368" s="98">
        <v>13749.514963153684</v>
      </c>
      <c r="H368" s="98">
        <v>13070.133222157934</v>
      </c>
      <c r="I368" s="98">
        <v>11802.723632078645</v>
      </c>
      <c r="J368" s="98">
        <v>12345.181442158157</v>
      </c>
      <c r="K368" s="98">
        <v>11773.114549402848</v>
      </c>
      <c r="L368" s="98">
        <v>13397.921369623649</v>
      </c>
      <c r="M368" s="98">
        <v>9767.0404934243579</v>
      </c>
      <c r="N368" s="98">
        <v>10585.012095866057</v>
      </c>
      <c r="O368" s="98">
        <v>11231.208918131044</v>
      </c>
      <c r="P368" s="98">
        <v>7843.3485019065292</v>
      </c>
      <c r="Q368" s="98">
        <v>8267.1990575137261</v>
      </c>
      <c r="R368" s="98">
        <v>8362.2499201585179</v>
      </c>
      <c r="S368" s="98">
        <v>7782.8564532687051</v>
      </c>
      <c r="T368" s="98">
        <v>7319.0823978236822</v>
      </c>
      <c r="U368" s="98">
        <v>6747.0510816605456</v>
      </c>
      <c r="V368" s="98">
        <v>5982.2888225366487</v>
      </c>
      <c r="W368" s="98">
        <v>6154.1382906670697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252.57926337441742</v>
      </c>
      <c r="D369" s="98">
        <v>228.35044009463479</v>
      </c>
      <c r="E369" s="98">
        <v>230.61312418892726</v>
      </c>
      <c r="F369" s="98">
        <v>213.60966943314733</v>
      </c>
      <c r="G369" s="98">
        <v>198.08641498009698</v>
      </c>
      <c r="H369" s="98">
        <v>186.57284152748937</v>
      </c>
      <c r="I369" s="98">
        <v>168.3714578982634</v>
      </c>
      <c r="J369" s="98">
        <v>178.61724454819515</v>
      </c>
      <c r="K369" s="98">
        <v>170.58840539443358</v>
      </c>
      <c r="L369" s="98">
        <v>194.06185134349141</v>
      </c>
      <c r="M369" s="98">
        <v>141.9781129651773</v>
      </c>
      <c r="N369" s="98">
        <v>155.87362996004725</v>
      </c>
      <c r="O369" s="98">
        <v>168.26587999477761</v>
      </c>
      <c r="P369" s="98">
        <v>119.95192021393838</v>
      </c>
      <c r="Q369" s="98">
        <v>128.39446013468006</v>
      </c>
      <c r="R369" s="98">
        <v>130.98919147257266</v>
      </c>
      <c r="S369" s="98">
        <v>122.36393472575173</v>
      </c>
      <c r="T369" s="98">
        <v>115.67779005874901</v>
      </c>
      <c r="U369" s="98">
        <v>107.27175316885344</v>
      </c>
      <c r="V369" s="98">
        <v>94.126083284238447</v>
      </c>
      <c r="W369" s="98">
        <v>98.039398041188463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4.9299791957876797</v>
      </c>
      <c r="D370" s="122">
        <f t="shared" si="210"/>
        <v>1.6454641726653629</v>
      </c>
      <c r="E370" s="122">
        <f t="shared" si="210"/>
        <v>5.5459179802145613</v>
      </c>
      <c r="F370" s="122">
        <f t="shared" si="210"/>
        <v>2.3674099494647161</v>
      </c>
      <c r="G370" s="122">
        <f t="shared" si="210"/>
        <v>15.089289358587292</v>
      </c>
      <c r="H370" s="122">
        <f t="shared" si="210"/>
        <v>39.57035878643557</v>
      </c>
      <c r="I370" s="122">
        <f t="shared" si="210"/>
        <v>11.005714320718511</v>
      </c>
      <c r="J370" s="122">
        <f t="shared" si="210"/>
        <v>9.1574367670916921</v>
      </c>
      <c r="K370" s="122">
        <f t="shared" si="210"/>
        <v>2.532446017102393</v>
      </c>
      <c r="L370" s="122">
        <f t="shared" si="210"/>
        <v>13.158797521934282</v>
      </c>
      <c r="M370" s="122">
        <f t="shared" si="210"/>
        <v>2.0252589400269665</v>
      </c>
      <c r="N370" s="122">
        <f t="shared" si="210"/>
        <v>12.405059195953331</v>
      </c>
      <c r="O370" s="122">
        <f t="shared" si="210"/>
        <v>18.377543444486513</v>
      </c>
      <c r="P370" s="122">
        <f t="shared" si="210"/>
        <v>10.590946798719306</v>
      </c>
      <c r="Q370" s="122">
        <f t="shared" si="210"/>
        <v>6.7445145331824428</v>
      </c>
      <c r="R370" s="122">
        <f t="shared" si="210"/>
        <v>10.353067016770451</v>
      </c>
      <c r="S370" s="122">
        <f t="shared" si="210"/>
        <v>9.550884368824164</v>
      </c>
      <c r="T370" s="122">
        <f t="shared" si="210"/>
        <v>14.758204003929572</v>
      </c>
      <c r="U370" s="122">
        <f t="shared" si="210"/>
        <v>29.479667071509834</v>
      </c>
      <c r="V370" s="122">
        <f t="shared" si="210"/>
        <v>50.005165955739017</v>
      </c>
      <c r="W370" s="122">
        <f t="shared" si="210"/>
        <v>32.28651105756957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4.9299791957876797</v>
      </c>
      <c r="D371" s="98">
        <f>RES_hhdet_in_fech!D67</f>
        <v>1.6454641726653629</v>
      </c>
      <c r="E371" s="98">
        <f>RES_hhdet_in_fech!E67</f>
        <v>5.5459179802145613</v>
      </c>
      <c r="F371" s="98">
        <f>RES_hhdet_in_fech!F67</f>
        <v>2.3674099494647161</v>
      </c>
      <c r="G371" s="98">
        <f>RES_hhdet_in_fech!G67</f>
        <v>15.089289358587292</v>
      </c>
      <c r="H371" s="98">
        <f>RES_hhdet_in_fech!H67</f>
        <v>39.57035878643557</v>
      </c>
      <c r="I371" s="98">
        <f>RES_hhdet_in_fech!I67</f>
        <v>11.005714320718511</v>
      </c>
      <c r="J371" s="98">
        <f>RES_hhdet_in_fech!J67</f>
        <v>9.1574367670916921</v>
      </c>
      <c r="K371" s="98">
        <f>RES_hhdet_in_fech!K67</f>
        <v>2.532446017102393</v>
      </c>
      <c r="L371" s="98">
        <f>RES_hhdet_in_fech!L67</f>
        <v>13.158797521934282</v>
      </c>
      <c r="M371" s="98">
        <f>RES_hhdet_in_fech!M67</f>
        <v>2.0252589400269665</v>
      </c>
      <c r="N371" s="98">
        <f>RES_hhdet_in_fech!N67</f>
        <v>12.405059195953331</v>
      </c>
      <c r="O371" s="98">
        <f>RES_hhdet_in_fech!O67</f>
        <v>18.377543444486513</v>
      </c>
      <c r="P371" s="98">
        <f>RES_hhdet_in_fech!P67</f>
        <v>10.590946798719306</v>
      </c>
      <c r="Q371" s="98">
        <f>RES_hhdet_in_fech!Q67</f>
        <v>6.7445145331824428</v>
      </c>
      <c r="R371" s="98">
        <f>RES_hhdet_in_fech!R67</f>
        <v>10.353067016770451</v>
      </c>
      <c r="S371" s="98">
        <f>RES_hhdet_in_fech!S67</f>
        <v>9.550884368824164</v>
      </c>
      <c r="T371" s="98">
        <f>RES_hhdet_in_fech!T67</f>
        <v>14.758204003929572</v>
      </c>
      <c r="U371" s="98">
        <f>RES_hhdet_in_fech!U67</f>
        <v>29.479667071509834</v>
      </c>
      <c r="V371" s="98">
        <f>RES_hhdet_in_fech!V67</f>
        <v>50.005165955739017</v>
      </c>
      <c r="W371" s="98">
        <f>RES_hhdet_in_fech!W67</f>
        <v>32.28651105756957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1908.7389203634029</v>
      </c>
      <c r="D372" s="122">
        <v>1910.3082927980681</v>
      </c>
      <c r="E372" s="122">
        <v>1863.1726984819618</v>
      </c>
      <c r="F372" s="122">
        <v>2067.1838682710959</v>
      </c>
      <c r="G372" s="122">
        <v>2060.9808578612824</v>
      </c>
      <c r="H372" s="122">
        <v>2155.8024138313463</v>
      </c>
      <c r="I372" s="122">
        <v>2045.8648468266874</v>
      </c>
      <c r="J372" s="122">
        <v>2204.9115777033289</v>
      </c>
      <c r="K372" s="122">
        <v>2249.8506654223979</v>
      </c>
      <c r="L372" s="122">
        <v>2165.5837603080909</v>
      </c>
      <c r="M372" s="122">
        <v>1955.1949913142726</v>
      </c>
      <c r="N372" s="122">
        <v>2081.0431321141391</v>
      </c>
      <c r="O372" s="122">
        <v>1997.4083827810002</v>
      </c>
      <c r="P372" s="122">
        <v>1927.4603343690451</v>
      </c>
      <c r="Q372" s="122">
        <v>1827.3696650870172</v>
      </c>
      <c r="R372" s="122">
        <v>1881.020284460446</v>
      </c>
      <c r="S372" s="122">
        <v>1802.057938349928</v>
      </c>
      <c r="T372" s="122">
        <v>1778.7875813014919</v>
      </c>
      <c r="U372" s="122">
        <v>1782.8039759001945</v>
      </c>
      <c r="V372" s="122">
        <v>1567.6639379199748</v>
      </c>
      <c r="W372" s="122">
        <v>1685.9848697693528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2030.3635339563771</v>
      </c>
      <c r="D373" s="98">
        <v>1976.6431512651698</v>
      </c>
      <c r="E373" s="98">
        <v>1889.8428617107143</v>
      </c>
      <c r="F373" s="98">
        <v>2156.8604695106937</v>
      </c>
      <c r="G373" s="98">
        <v>2129.7172551226304</v>
      </c>
      <c r="H373" s="98">
        <v>2186.7534963675748</v>
      </c>
      <c r="I373" s="98">
        <v>2046.1860384852869</v>
      </c>
      <c r="J373" s="98">
        <v>2205.4521259525754</v>
      </c>
      <c r="K373" s="98">
        <v>2251.2910108495416</v>
      </c>
      <c r="L373" s="98">
        <v>2166.5114752059912</v>
      </c>
      <c r="M373" s="98">
        <v>1956.1412978795656</v>
      </c>
      <c r="N373" s="98">
        <v>2085.1325737943512</v>
      </c>
      <c r="O373" s="98">
        <v>2005.3107220849554</v>
      </c>
      <c r="P373" s="98">
        <v>1924.4409933856939</v>
      </c>
      <c r="Q373" s="98">
        <v>1817.0742566643751</v>
      </c>
      <c r="R373" s="98">
        <v>1881.7044436819147</v>
      </c>
      <c r="S373" s="98">
        <v>1802.4284985971669</v>
      </c>
      <c r="T373" s="98">
        <v>1779.0505665783944</v>
      </c>
      <c r="U373" s="98">
        <v>1782.4079674704803</v>
      </c>
      <c r="V373" s="98">
        <v>1549.3665275408835</v>
      </c>
      <c r="W373" s="98">
        <v>1686.7168662802342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1554.7491468921121</v>
      </c>
      <c r="D374" s="98">
        <v>1527.8844892619381</v>
      </c>
      <c r="E374" s="98">
        <v>1472.9594468096548</v>
      </c>
      <c r="F374" s="98">
        <v>1666.2935525893031</v>
      </c>
      <c r="G374" s="98">
        <v>1659.9793162224487</v>
      </c>
      <c r="H374" s="98">
        <v>1717.9356015230489</v>
      </c>
      <c r="I374" s="98">
        <v>1633.8401871745289</v>
      </c>
      <c r="J374" s="98">
        <v>1731.4827887590391</v>
      </c>
      <c r="K374" s="98">
        <v>1788.0800663589157</v>
      </c>
      <c r="L374" s="98">
        <v>1732.7884007326106</v>
      </c>
      <c r="M374" s="98">
        <v>1571.0028450512257</v>
      </c>
      <c r="N374" s="98">
        <v>1702.2062734300212</v>
      </c>
      <c r="O374" s="98">
        <v>1628.4487915459731</v>
      </c>
      <c r="P374" s="98">
        <v>1589.4605685233016</v>
      </c>
      <c r="Q374" s="98">
        <v>1543.4454226473845</v>
      </c>
      <c r="R374" s="98">
        <v>1648.523853973418</v>
      </c>
      <c r="S374" s="98">
        <v>1601.8645815395887</v>
      </c>
      <c r="T374" s="98">
        <v>1584.4019355099274</v>
      </c>
      <c r="U374" s="98">
        <v>1599.8449317744994</v>
      </c>
      <c r="V374" s="98">
        <v>1381.4342795502537</v>
      </c>
      <c r="W374" s="98">
        <v>1517.8464341857236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859.65969758043752</v>
      </c>
      <c r="D375" s="101">
        <v>856.03090469358199</v>
      </c>
      <c r="E375" s="101">
        <v>832.5065139768684</v>
      </c>
      <c r="F375" s="101">
        <v>893.34509544830667</v>
      </c>
      <c r="G375" s="101">
        <v>900.37161655475086</v>
      </c>
      <c r="H375" s="101">
        <v>938.08062960962172</v>
      </c>
      <c r="I375" s="101">
        <v>926.37506396034189</v>
      </c>
      <c r="J375" s="101">
        <v>892.40986861597173</v>
      </c>
      <c r="K375" s="101">
        <v>936.06253041498928</v>
      </c>
      <c r="L375" s="101">
        <v>905.46354756720655</v>
      </c>
      <c r="M375" s="101">
        <v>794.87081365174879</v>
      </c>
      <c r="N375" s="101">
        <v>865.89700274366942</v>
      </c>
      <c r="O375" s="101">
        <v>705.45827367967252</v>
      </c>
      <c r="P375" s="101">
        <v>642.12031335991833</v>
      </c>
      <c r="Q375" s="101">
        <v>653.85306540502233</v>
      </c>
      <c r="R375" s="101">
        <v>814.95808023319364</v>
      </c>
      <c r="S375" s="101">
        <v>819.86483899934865</v>
      </c>
      <c r="T375" s="101">
        <v>762.96536362340532</v>
      </c>
      <c r="U375" s="101">
        <v>776.37785955241191</v>
      </c>
      <c r="V375" s="101">
        <v>588.49563708320818</v>
      </c>
      <c r="W375" s="101">
        <v>687.70171996024737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695.08944931167457</v>
      </c>
      <c r="D376" s="104">
        <v>671.85358456835638</v>
      </c>
      <c r="E376" s="104">
        <v>640.45293283278659</v>
      </c>
      <c r="F376" s="104">
        <v>772.94845714099608</v>
      </c>
      <c r="G376" s="104">
        <v>759.60769966769783</v>
      </c>
      <c r="H376" s="104">
        <v>779.85497191342688</v>
      </c>
      <c r="I376" s="104">
        <v>707.4651232141872</v>
      </c>
      <c r="J376" s="104">
        <v>839.07292014306711</v>
      </c>
      <c r="K376" s="104">
        <v>852.01753594392642</v>
      </c>
      <c r="L376" s="104">
        <v>827.32485316540397</v>
      </c>
      <c r="M376" s="104">
        <v>776.13203139947666</v>
      </c>
      <c r="N376" s="104">
        <v>836.30927068635197</v>
      </c>
      <c r="O376" s="104">
        <v>922.99051786630037</v>
      </c>
      <c r="P376" s="104">
        <v>947.34025516338318</v>
      </c>
      <c r="Q376" s="104">
        <v>889.59235724236214</v>
      </c>
      <c r="R376" s="104">
        <v>833.56577374022459</v>
      </c>
      <c r="S376" s="104">
        <v>781.99974254023982</v>
      </c>
      <c r="T376" s="104">
        <v>821.43657188652196</v>
      </c>
      <c r="U376" s="104">
        <v>823.46707222208772</v>
      </c>
      <c r="V376" s="104">
        <v>792.93864246704561</v>
      </c>
      <c r="W376" s="104">
        <v>830.14471422547672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1776.708344602949</v>
      </c>
      <c r="D377" s="101">
        <v>1786.3634704499902</v>
      </c>
      <c r="E377" s="101">
        <v>1801.7281912857368</v>
      </c>
      <c r="F377" s="101">
        <v>1883.3161911527882</v>
      </c>
      <c r="G377" s="101">
        <v>1955.8830698994934</v>
      </c>
      <c r="H377" s="101">
        <v>2039.7975942491898</v>
      </c>
      <c r="I377" s="101">
        <v>0</v>
      </c>
      <c r="J377" s="101">
        <v>0</v>
      </c>
      <c r="K377" s="101">
        <v>0</v>
      </c>
      <c r="L377" s="101">
        <v>2002.3588082636127</v>
      </c>
      <c r="M377" s="101">
        <v>1954.4248892099104</v>
      </c>
      <c r="N377" s="101">
        <v>2025.8731038098381</v>
      </c>
      <c r="O377" s="101">
        <v>1992.671163618478</v>
      </c>
      <c r="P377" s="101">
        <v>2020.0525823944308</v>
      </c>
      <c r="Q377" s="101">
        <v>1962.4725316829918</v>
      </c>
      <c r="R377" s="101">
        <v>0</v>
      </c>
      <c r="S377" s="101">
        <v>1926.2355457319795</v>
      </c>
      <c r="T377" s="101">
        <v>1908.4035714946376</v>
      </c>
      <c r="U377" s="101">
        <v>1886.9834452397217</v>
      </c>
      <c r="V377" s="101">
        <v>1745.9748975935327</v>
      </c>
      <c r="W377" s="101">
        <v>1726.2822387798331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1437.0467405473032</v>
      </c>
      <c r="D378" s="104">
        <v>1451.7915489010506</v>
      </c>
      <c r="E378" s="104">
        <v>1470.2478621042139</v>
      </c>
      <c r="F378" s="104">
        <v>1521.5479328593503</v>
      </c>
      <c r="G378" s="104">
        <v>1586.9270865878464</v>
      </c>
      <c r="H378" s="104">
        <v>1660.6990881353993</v>
      </c>
      <c r="I378" s="104">
        <v>0</v>
      </c>
      <c r="J378" s="104">
        <v>0</v>
      </c>
      <c r="K378" s="104">
        <v>0</v>
      </c>
      <c r="L378" s="104">
        <v>0</v>
      </c>
      <c r="M378" s="104">
        <v>1590.9500039416744</v>
      </c>
      <c r="N378" s="104">
        <v>1661.1113309193386</v>
      </c>
      <c r="O378" s="104">
        <v>1607.0841833716297</v>
      </c>
      <c r="P378" s="104">
        <v>1635.9982098219289</v>
      </c>
      <c r="Q378" s="104">
        <v>1620.8229345777306</v>
      </c>
      <c r="R378" s="104">
        <v>0</v>
      </c>
      <c r="S378" s="104">
        <v>0</v>
      </c>
      <c r="T378" s="104">
        <v>1639.8155502708216</v>
      </c>
      <c r="U378" s="104">
        <v>1631.493604428729</v>
      </c>
      <c r="V378" s="104">
        <v>1492.8437428279569</v>
      </c>
      <c r="W378" s="104">
        <v>1492.5817817768248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752.25373096113117</v>
      </c>
      <c r="D379" s="98">
        <v>773.62878239615213</v>
      </c>
      <c r="E379" s="98">
        <v>793.85653035364612</v>
      </c>
      <c r="F379" s="98">
        <v>779.80967279542642</v>
      </c>
      <c r="G379" s="98">
        <v>826.68308343439548</v>
      </c>
      <c r="H379" s="98">
        <v>874.70634553460445</v>
      </c>
      <c r="I379" s="98">
        <v>0</v>
      </c>
      <c r="J379" s="98">
        <v>0</v>
      </c>
      <c r="K379" s="98">
        <v>0</v>
      </c>
      <c r="L379" s="98">
        <v>0</v>
      </c>
      <c r="M379" s="98">
        <v>793.97827166537968</v>
      </c>
      <c r="N379" s="98">
        <v>840.17905811338596</v>
      </c>
      <c r="O379" s="98">
        <v>699.87582837334764</v>
      </c>
      <c r="P379" s="98">
        <v>673.62117832756167</v>
      </c>
      <c r="Q379" s="98">
        <v>706.18043545502485</v>
      </c>
      <c r="R379" s="98">
        <v>0</v>
      </c>
      <c r="S379" s="98">
        <v>0</v>
      </c>
      <c r="T379" s="98">
        <v>818.19605080038968</v>
      </c>
      <c r="U379" s="98">
        <v>821.15309529829369</v>
      </c>
      <c r="V379" s="98">
        <v>663.34947914705992</v>
      </c>
      <c r="W379" s="98">
        <v>701.8845272510523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684.79300958617193</v>
      </c>
      <c r="D380" s="98">
        <v>678.16276650489851</v>
      </c>
      <c r="E380" s="98">
        <v>676.39133175056816</v>
      </c>
      <c r="F380" s="98">
        <v>741.73826006392369</v>
      </c>
      <c r="G380" s="98">
        <v>760.24400315345065</v>
      </c>
      <c r="H380" s="98">
        <v>785.99274260079471</v>
      </c>
      <c r="I380" s="98">
        <v>0</v>
      </c>
      <c r="J380" s="98">
        <v>0</v>
      </c>
      <c r="K380" s="98">
        <v>0</v>
      </c>
      <c r="L380" s="98">
        <v>0</v>
      </c>
      <c r="M380" s="98">
        <v>796.97173227629469</v>
      </c>
      <c r="N380" s="98">
        <v>820.93227280595261</v>
      </c>
      <c r="O380" s="98">
        <v>907.20835499828206</v>
      </c>
      <c r="P380" s="98">
        <v>962.37703149436732</v>
      </c>
      <c r="Q380" s="98">
        <v>914.64249912270554</v>
      </c>
      <c r="R380" s="98">
        <v>0</v>
      </c>
      <c r="S380" s="98">
        <v>0</v>
      </c>
      <c r="T380" s="98">
        <v>821.61949947043195</v>
      </c>
      <c r="U380" s="98">
        <v>810.34050913043529</v>
      </c>
      <c r="V380" s="98">
        <v>829.49426368089667</v>
      </c>
      <c r="W380" s="98">
        <v>790.69725452577245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319.18029218936374</v>
      </c>
      <c r="D381" s="122">
        <v>315.67103160419384</v>
      </c>
      <c r="E381" s="122">
        <v>339.43258403365462</v>
      </c>
      <c r="F381" s="122">
        <v>351.79253663138201</v>
      </c>
      <c r="G381" s="122">
        <v>362.69420311437932</v>
      </c>
      <c r="H381" s="122">
        <v>359.93856211003248</v>
      </c>
      <c r="I381" s="122">
        <v>357.68897407484968</v>
      </c>
      <c r="J381" s="122">
        <v>301.08287501800089</v>
      </c>
      <c r="K381" s="122">
        <v>317.39264410298591</v>
      </c>
      <c r="L381" s="122">
        <v>327.91670787852991</v>
      </c>
      <c r="M381" s="122">
        <v>296.0634325305594</v>
      </c>
      <c r="N381" s="122">
        <v>319.63469294619296</v>
      </c>
      <c r="O381" s="122">
        <v>318.45694831408787</v>
      </c>
      <c r="P381" s="122">
        <v>313.23745852570011</v>
      </c>
      <c r="Q381" s="122">
        <v>318.05635524148852</v>
      </c>
      <c r="R381" s="122">
        <v>330.20946573153753</v>
      </c>
      <c r="S381" s="122">
        <v>313.6332497601428</v>
      </c>
      <c r="T381" s="122">
        <v>306.26354703107944</v>
      </c>
      <c r="U381" s="122">
        <v>295.71610318193711</v>
      </c>
      <c r="V381" s="122">
        <v>323.70377950011942</v>
      </c>
      <c r="W381" s="122">
        <v>320.27999197334287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379.85684164059938</v>
      </c>
      <c r="D382" s="98">
        <v>369.33244142784878</v>
      </c>
      <c r="E382" s="98">
        <v>384.22874304006001</v>
      </c>
      <c r="F382" s="98">
        <v>412.62861421853637</v>
      </c>
      <c r="G382" s="98">
        <v>414.60866717948608</v>
      </c>
      <c r="H382" s="98">
        <v>418.92324166953114</v>
      </c>
      <c r="I382" s="98">
        <v>418.55992576374513</v>
      </c>
      <c r="J382" s="98">
        <v>327.11821465992398</v>
      </c>
      <c r="K382" s="98">
        <v>363.84489964689936</v>
      </c>
      <c r="L382" s="98">
        <v>370.11296443600145</v>
      </c>
      <c r="M382" s="98">
        <v>334.82315865721563</v>
      </c>
      <c r="N382" s="98">
        <v>363.74932477584053</v>
      </c>
      <c r="O382" s="98">
        <v>362.89438071237186</v>
      </c>
      <c r="P382" s="98">
        <v>365.21903610926159</v>
      </c>
      <c r="Q382" s="98">
        <v>378.3325216585219</v>
      </c>
      <c r="R382" s="98">
        <v>402.5297616193572</v>
      </c>
      <c r="S382" s="98">
        <v>389.11155740563152</v>
      </c>
      <c r="T382" s="98">
        <v>376.06144034353861</v>
      </c>
      <c r="U382" s="98">
        <v>358.50497029778819</v>
      </c>
      <c r="V382" s="98">
        <v>396.05828195127225</v>
      </c>
      <c r="W382" s="98">
        <v>393.40794119238984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298.69166322703165</v>
      </c>
      <c r="D383" s="33">
        <v>292.56109036996639</v>
      </c>
      <c r="E383" s="33">
        <v>316.83370207588928</v>
      </c>
      <c r="F383" s="33">
        <v>319.25196724836218</v>
      </c>
      <c r="G383" s="33">
        <v>332.97375483961935</v>
      </c>
      <c r="H383" s="33">
        <v>321.97926903278267</v>
      </c>
      <c r="I383" s="33">
        <v>315.26407563994456</v>
      </c>
      <c r="J383" s="33">
        <v>275.47881505833135</v>
      </c>
      <c r="K383" s="33">
        <v>284.72774932593552</v>
      </c>
      <c r="L383" s="33">
        <v>283.31314090034374</v>
      </c>
      <c r="M383" s="33">
        <v>265.81861782908112</v>
      </c>
      <c r="N383" s="33">
        <v>278.31900870606393</v>
      </c>
      <c r="O383" s="33">
        <v>279.40848186954315</v>
      </c>
      <c r="P383" s="33">
        <v>280.7785928570691</v>
      </c>
      <c r="Q383" s="33">
        <v>293.00438106623665</v>
      </c>
      <c r="R383" s="33">
        <v>288.66162368844209</v>
      </c>
      <c r="S383" s="33">
        <v>285.37757699325118</v>
      </c>
      <c r="T383" s="33">
        <v>280.6698432336284</v>
      </c>
      <c r="U383" s="33">
        <v>272.20304102869869</v>
      </c>
      <c r="V383" s="33">
        <v>282.52917177534431</v>
      </c>
      <c r="W383" s="33">
        <v>280.05647866793498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12240.260172781538</v>
      </c>
      <c r="D385" s="117">
        <f t="shared" si="211"/>
        <v>11423.406787580818</v>
      </c>
      <c r="E385" s="117">
        <f t="shared" si="211"/>
        <v>11695.290033494619</v>
      </c>
      <c r="F385" s="117">
        <f t="shared" si="211"/>
        <v>11083.663476367834</v>
      </c>
      <c r="G385" s="117">
        <f t="shared" si="211"/>
        <v>10592.876831389973</v>
      </c>
      <c r="H385" s="117">
        <f t="shared" si="211"/>
        <v>10386.031440903384</v>
      </c>
      <c r="I385" s="117">
        <f t="shared" si="211"/>
        <v>9486.6701584097591</v>
      </c>
      <c r="J385" s="117">
        <f t="shared" si="211"/>
        <v>10032.294155345955</v>
      </c>
      <c r="K385" s="117">
        <f t="shared" si="211"/>
        <v>9791.9361064143777</v>
      </c>
      <c r="L385" s="117">
        <f t="shared" si="211"/>
        <v>11038.541225850104</v>
      </c>
      <c r="M385" s="117">
        <f t="shared" si="211"/>
        <v>8454.1143596848142</v>
      </c>
      <c r="N385" s="117">
        <f t="shared" si="211"/>
        <v>9374.9573570828798</v>
      </c>
      <c r="O385" s="117">
        <f t="shared" si="211"/>
        <v>10082.587864474744</v>
      </c>
      <c r="P385" s="117">
        <f t="shared" si="211"/>
        <v>7705.4083031664031</v>
      </c>
      <c r="Q385" s="117">
        <f t="shared" si="211"/>
        <v>8149.1133673707945</v>
      </c>
      <c r="R385" s="117">
        <f t="shared" ref="R385:V385" si="212">R386+R389+R391+R400</f>
        <v>8406.4199900569838</v>
      </c>
      <c r="S385" s="117">
        <f t="shared" si="212"/>
        <v>7968.9662917153837</v>
      </c>
      <c r="T385" s="117">
        <f t="shared" si="212"/>
        <v>7671.4495021427074</v>
      </c>
      <c r="U385" s="117">
        <f t="shared" si="212"/>
        <v>7330.2824638782013</v>
      </c>
      <c r="V385" s="117">
        <f t="shared" si="212"/>
        <v>6675.6650394157678</v>
      </c>
      <c r="W385" s="117">
        <f t="shared" ref="W385" si="213">W386+W389+W391+W400</f>
        <v>6868.4603581198689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10800.421714934217</v>
      </c>
      <c r="D386" s="122">
        <f t="shared" si="214"/>
        <v>10005.231016702184</v>
      </c>
      <c r="E386" s="122">
        <f t="shared" si="214"/>
        <v>10278.225419405544</v>
      </c>
      <c r="F386" s="122">
        <f t="shared" si="214"/>
        <v>9526.8715455251277</v>
      </c>
      <c r="G386" s="122">
        <f t="shared" si="214"/>
        <v>8975.9858328667269</v>
      </c>
      <c r="H386" s="122">
        <f t="shared" si="214"/>
        <v>8645.8368668407129</v>
      </c>
      <c r="I386" s="122">
        <f t="shared" si="214"/>
        <v>7911.394983934837</v>
      </c>
      <c r="J386" s="122">
        <f t="shared" si="214"/>
        <v>8387.8116052407458</v>
      </c>
      <c r="K386" s="122">
        <f t="shared" si="214"/>
        <v>8107.0555236737227</v>
      </c>
      <c r="L386" s="122">
        <f t="shared" si="214"/>
        <v>9351.5871515902763</v>
      </c>
      <c r="M386" s="122">
        <f t="shared" si="214"/>
        <v>6935.0920655334494</v>
      </c>
      <c r="N386" s="122">
        <f t="shared" si="214"/>
        <v>7681.1786687350132</v>
      </c>
      <c r="O386" s="122">
        <f t="shared" si="214"/>
        <v>8369.7536052567302</v>
      </c>
      <c r="P386" s="122">
        <f t="shared" si="214"/>
        <v>6015.7566063153263</v>
      </c>
      <c r="Q386" s="122">
        <f t="shared" si="214"/>
        <v>6493.4671278563364</v>
      </c>
      <c r="R386" s="122">
        <f t="shared" ref="R386:V386" si="215">SUM(R387:R388)</f>
        <v>6656.3434384541906</v>
      </c>
      <c r="S386" s="122">
        <f t="shared" si="215"/>
        <v>6258.584666457291</v>
      </c>
      <c r="T386" s="122">
        <f t="shared" si="215"/>
        <v>5933.8764564254097</v>
      </c>
      <c r="U386" s="122">
        <f t="shared" si="215"/>
        <v>5507.703225338937</v>
      </c>
      <c r="V386" s="122">
        <f t="shared" si="215"/>
        <v>4911.2139899136873</v>
      </c>
      <c r="W386" s="122">
        <f t="shared" ref="W386" si="216">SUM(W387:W388)</f>
        <v>5074.6399488926309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10547.8424515598</v>
      </c>
      <c r="D387" s="98">
        <v>9776.8805766075493</v>
      </c>
      <c r="E387" s="98">
        <v>10047.612295216617</v>
      </c>
      <c r="F387" s="98">
        <v>9313.2618760919795</v>
      </c>
      <c r="G387" s="98">
        <v>8777.8994178866305</v>
      </c>
      <c r="H387" s="98">
        <v>8459.2640253132231</v>
      </c>
      <c r="I387" s="98">
        <v>7743.0235260365735</v>
      </c>
      <c r="J387" s="98">
        <v>8209.1943606925506</v>
      </c>
      <c r="K387" s="98">
        <v>7936.467118279289</v>
      </c>
      <c r="L387" s="98">
        <v>9157.5253002467853</v>
      </c>
      <c r="M387" s="98">
        <v>6793.113952568272</v>
      </c>
      <c r="N387" s="98">
        <v>7525.3050387749663</v>
      </c>
      <c r="O387" s="98">
        <v>8201.4877252619517</v>
      </c>
      <c r="P387" s="98">
        <v>5895.8046861013881</v>
      </c>
      <c r="Q387" s="98">
        <v>6365.0726677216562</v>
      </c>
      <c r="R387" s="98">
        <v>6525.3542469816175</v>
      </c>
      <c r="S387" s="98">
        <v>6136.2207317315397</v>
      </c>
      <c r="T387" s="98">
        <v>5818.1986663666603</v>
      </c>
      <c r="U387" s="98">
        <v>5400.4314721700839</v>
      </c>
      <c r="V387" s="98">
        <v>4817.0879066294492</v>
      </c>
      <c r="W387" s="98">
        <v>4976.6005508514427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252.57926337441742</v>
      </c>
      <c r="D388" s="98">
        <v>228.35044009463479</v>
      </c>
      <c r="E388" s="98">
        <v>230.61312418892726</v>
      </c>
      <c r="F388" s="98">
        <v>213.60966943314733</v>
      </c>
      <c r="G388" s="98">
        <v>198.08641498009698</v>
      </c>
      <c r="H388" s="98">
        <v>186.57284152748937</v>
      </c>
      <c r="I388" s="98">
        <v>168.3714578982634</v>
      </c>
      <c r="J388" s="98">
        <v>178.61724454819515</v>
      </c>
      <c r="K388" s="98">
        <v>170.58840539443358</v>
      </c>
      <c r="L388" s="98">
        <v>194.06185134349141</v>
      </c>
      <c r="M388" s="98">
        <v>141.9781129651773</v>
      </c>
      <c r="N388" s="98">
        <v>155.87362996004725</v>
      </c>
      <c r="O388" s="98">
        <v>168.26587999477761</v>
      </c>
      <c r="P388" s="98">
        <v>119.95192021393838</v>
      </c>
      <c r="Q388" s="98">
        <v>128.39446013468006</v>
      </c>
      <c r="R388" s="98">
        <v>130.98919147257266</v>
      </c>
      <c r="S388" s="98">
        <v>122.36393472575173</v>
      </c>
      <c r="T388" s="98">
        <v>115.67779005874901</v>
      </c>
      <c r="U388" s="98">
        <v>107.27175316885344</v>
      </c>
      <c r="V388" s="98">
        <v>94.126083284238447</v>
      </c>
      <c r="W388" s="98">
        <v>98.039398041188463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12.720568654815821</v>
      </c>
      <c r="D389" s="122">
        <f t="shared" si="217"/>
        <v>4.3981612780438191</v>
      </c>
      <c r="E389" s="122">
        <f t="shared" si="217"/>
        <v>15.342950972048722</v>
      </c>
      <c r="F389" s="122">
        <f t="shared" si="217"/>
        <v>6.7714113046467954</v>
      </c>
      <c r="G389" s="122">
        <f t="shared" si="217"/>
        <v>44.587085086975719</v>
      </c>
      <c r="H389" s="122">
        <f t="shared" si="217"/>
        <v>120.70120822503711</v>
      </c>
      <c r="I389" s="122">
        <f t="shared" si="217"/>
        <v>34.631484894815756</v>
      </c>
      <c r="J389" s="122">
        <f t="shared" si="217"/>
        <v>29.714386064882071</v>
      </c>
      <c r="K389" s="122">
        <f t="shared" si="217"/>
        <v>8.4720932383429997</v>
      </c>
      <c r="L389" s="122">
        <f t="shared" si="217"/>
        <v>45.379341255175135</v>
      </c>
      <c r="M389" s="122">
        <f t="shared" si="217"/>
        <v>7.2338709689162446</v>
      </c>
      <c r="N389" s="122">
        <f t="shared" si="217"/>
        <v>46.15712495071908</v>
      </c>
      <c r="O389" s="122">
        <f t="shared" si="217"/>
        <v>71.649810132869604</v>
      </c>
      <c r="P389" s="122">
        <f t="shared" si="217"/>
        <v>43.335409055817017</v>
      </c>
      <c r="Q389" s="122">
        <f t="shared" si="217"/>
        <v>28.715289654640813</v>
      </c>
      <c r="R389" s="122">
        <f t="shared" si="217"/>
        <v>45.156098970228811</v>
      </c>
      <c r="S389" s="122">
        <f t="shared" si="217"/>
        <v>42.448192272670624</v>
      </c>
      <c r="T389" s="122">
        <f t="shared" si="217"/>
        <v>66.61286506836008</v>
      </c>
      <c r="U389" s="122">
        <f t="shared" si="217"/>
        <v>134.91679634698028</v>
      </c>
      <c r="V389" s="122">
        <f t="shared" si="217"/>
        <v>232.06545124104403</v>
      </c>
      <c r="W389" s="122">
        <f t="shared" si="217"/>
        <v>151.8662591682521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12.720568654815821</v>
      </c>
      <c r="D390" s="98">
        <f>RES_hhdet_in_tesh!D67</f>
        <v>4.3981612780438191</v>
      </c>
      <c r="E390" s="98">
        <f>RES_hhdet_in_tesh!E67</f>
        <v>15.342950972048722</v>
      </c>
      <c r="F390" s="98">
        <f>RES_hhdet_in_tesh!F67</f>
        <v>6.7714113046467954</v>
      </c>
      <c r="G390" s="98">
        <f>RES_hhdet_in_tesh!G67</f>
        <v>44.587085086975719</v>
      </c>
      <c r="H390" s="98">
        <f>RES_hhdet_in_tesh!H67</f>
        <v>120.70120822503711</v>
      </c>
      <c r="I390" s="98">
        <f>RES_hhdet_in_tesh!I67</f>
        <v>34.631484894815756</v>
      </c>
      <c r="J390" s="98">
        <f>RES_hhdet_in_tesh!J67</f>
        <v>29.714386064882071</v>
      </c>
      <c r="K390" s="98">
        <f>RES_hhdet_in_tesh!K67</f>
        <v>8.4720932383429997</v>
      </c>
      <c r="L390" s="98">
        <f>RES_hhdet_in_tesh!L67</f>
        <v>45.379341255175135</v>
      </c>
      <c r="M390" s="98">
        <f>RES_hhdet_in_tesh!M67</f>
        <v>7.2338709689162446</v>
      </c>
      <c r="N390" s="98">
        <f>RES_hhdet_in_tesh!N67</f>
        <v>46.15712495071908</v>
      </c>
      <c r="O390" s="98">
        <f>RES_hhdet_in_tesh!O67</f>
        <v>71.649810132869604</v>
      </c>
      <c r="P390" s="98">
        <f>RES_hhdet_in_tesh!P67</f>
        <v>43.335409055817017</v>
      </c>
      <c r="Q390" s="98">
        <f>RES_hhdet_in_tesh!Q67</f>
        <v>28.715289654640813</v>
      </c>
      <c r="R390" s="98">
        <f>RES_hhdet_in_tesh!R67</f>
        <v>45.156098970228811</v>
      </c>
      <c r="S390" s="98">
        <f>RES_hhdet_in_tesh!S67</f>
        <v>42.448192272670624</v>
      </c>
      <c r="T390" s="98">
        <f>RES_hhdet_in_tesh!T67</f>
        <v>66.61286506836008</v>
      </c>
      <c r="U390" s="98">
        <f>RES_hhdet_in_tesh!U67</f>
        <v>134.91679634698028</v>
      </c>
      <c r="V390" s="98">
        <f>RES_hhdet_in_tesh!V67</f>
        <v>232.06545124104403</v>
      </c>
      <c r="W390" s="98">
        <f>RES_hhdet_in_tesh!W67</f>
        <v>151.8662591682521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1196.9657164442569</v>
      </c>
      <c r="D391" s="122">
        <v>1188.3988825282916</v>
      </c>
      <c r="E391" s="122">
        <v>1160.4966593166246</v>
      </c>
      <c r="F391" s="122">
        <v>1301.2907772560625</v>
      </c>
      <c r="G391" s="122">
        <v>1315.9261873556609</v>
      </c>
      <c r="H391" s="122">
        <v>1366.9978213513718</v>
      </c>
      <c r="I391" s="122">
        <v>1290.8140977419041</v>
      </c>
      <c r="J391" s="122">
        <v>1407.0446053271544</v>
      </c>
      <c r="K391" s="122">
        <v>1453.6593064811568</v>
      </c>
      <c r="L391" s="122">
        <v>1416.9259775437679</v>
      </c>
      <c r="M391" s="122">
        <v>1304.3565733269666</v>
      </c>
      <c r="N391" s="122">
        <v>1426.1530292055875</v>
      </c>
      <c r="O391" s="122">
        <v>1418.8732040190007</v>
      </c>
      <c r="P391" s="122">
        <v>1421.8516258240193</v>
      </c>
      <c r="Q391" s="122">
        <v>1391.5719198726306</v>
      </c>
      <c r="R391" s="122">
        <v>1464.4978022664168</v>
      </c>
      <c r="S391" s="122">
        <v>1429.8248876057198</v>
      </c>
      <c r="T391" s="122">
        <v>1434.7063964216925</v>
      </c>
      <c r="U391" s="122">
        <v>1456.6503283641234</v>
      </c>
      <c r="V391" s="122">
        <v>1285.8448084497541</v>
      </c>
      <c r="W391" s="122">
        <v>1395.5740973920165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1205.1246293396275</v>
      </c>
      <c r="D392" s="98">
        <v>1184.6105735706153</v>
      </c>
      <c r="E392" s="98">
        <v>1143.9332520098806</v>
      </c>
      <c r="F392" s="98">
        <v>1318.6102943261676</v>
      </c>
      <c r="G392" s="98">
        <v>1315.3851150815624</v>
      </c>
      <c r="H392" s="98">
        <v>1364.7832896082953</v>
      </c>
      <c r="I392" s="98">
        <v>1290.813283709449</v>
      </c>
      <c r="J392" s="98">
        <v>1407.043039408263</v>
      </c>
      <c r="K392" s="98">
        <v>1453.6506647828728</v>
      </c>
      <c r="L392" s="98">
        <v>1416.9212177048398</v>
      </c>
      <c r="M392" s="98">
        <v>1303.9313226103125</v>
      </c>
      <c r="N392" s="98">
        <v>1427.3587836892709</v>
      </c>
      <c r="O392" s="98">
        <v>1421.1929916661472</v>
      </c>
      <c r="P392" s="98">
        <v>1418.0136146542079</v>
      </c>
      <c r="Q392" s="98">
        <v>1384.3222125307316</v>
      </c>
      <c r="R392" s="98">
        <v>1464.4879990451225</v>
      </c>
      <c r="S392" s="98">
        <v>1429.8200970154749</v>
      </c>
      <c r="T392" s="98">
        <v>1434.7021113872379</v>
      </c>
      <c r="U392" s="98">
        <v>1456.8486592199297</v>
      </c>
      <c r="V392" s="98">
        <v>1279.0273869596901</v>
      </c>
      <c r="W392" s="98">
        <v>1399.5226765639704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1205.34145939683</v>
      </c>
      <c r="D393" s="98">
        <v>1184.8765145565919</v>
      </c>
      <c r="E393" s="98">
        <v>1144.3741334509707</v>
      </c>
      <c r="F393" s="98">
        <v>1319.1006333692367</v>
      </c>
      <c r="G393" s="98">
        <v>1315.7075385591513</v>
      </c>
      <c r="H393" s="98">
        <v>1365.3241478965058</v>
      </c>
      <c r="I393" s="98">
        <v>1291.8583385751851</v>
      </c>
      <c r="J393" s="98">
        <v>1408.4160852743451</v>
      </c>
      <c r="K393" s="98">
        <v>1456.4298100828498</v>
      </c>
      <c r="L393" s="98">
        <v>1419.5075058256145</v>
      </c>
      <c r="M393" s="98">
        <v>1305.9797231141636</v>
      </c>
      <c r="N393" s="98">
        <v>1429.0512901481256</v>
      </c>
      <c r="O393" s="98">
        <v>1422.9590980093506</v>
      </c>
      <c r="P393" s="98">
        <v>1420.4830273865389</v>
      </c>
      <c r="Q393" s="98">
        <v>1387.7246261090534</v>
      </c>
      <c r="R393" s="98">
        <v>1467.8292109307433</v>
      </c>
      <c r="S393" s="98">
        <v>1432.3773994348112</v>
      </c>
      <c r="T393" s="98">
        <v>1436.7243206834003</v>
      </c>
      <c r="U393" s="98">
        <v>1458.0384298345264</v>
      </c>
      <c r="V393" s="98">
        <v>1278.751407591373</v>
      </c>
      <c r="W393" s="98">
        <v>1400.7527226216571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510.25201008515546</v>
      </c>
      <c r="D394" s="101">
        <v>513.02292998823577</v>
      </c>
      <c r="E394" s="101">
        <v>503.92120061818417</v>
      </c>
      <c r="F394" s="101">
        <v>546.15217622824059</v>
      </c>
      <c r="G394" s="101">
        <v>556.09983889145349</v>
      </c>
      <c r="H394" s="101">
        <v>585.4691759830788</v>
      </c>
      <c r="I394" s="101">
        <v>584.39321536099806</v>
      </c>
      <c r="J394" s="101">
        <v>569.34316513127794</v>
      </c>
      <c r="K394" s="101">
        <v>604.41227413892329</v>
      </c>
      <c r="L394" s="101">
        <v>592.18265266021069</v>
      </c>
      <c r="M394" s="101">
        <v>529.84769171468713</v>
      </c>
      <c r="N394" s="101">
        <v>592.74201946177345</v>
      </c>
      <c r="O394" s="101">
        <v>499.96858014305002</v>
      </c>
      <c r="P394" s="101">
        <v>473.14277222315548</v>
      </c>
      <c r="Q394" s="101">
        <v>498.13226886669122</v>
      </c>
      <c r="R394" s="101">
        <v>634.26343719051897</v>
      </c>
      <c r="S394" s="101">
        <v>650.37765689457126</v>
      </c>
      <c r="T394" s="101">
        <v>615.2877487968783</v>
      </c>
      <c r="U394" s="101">
        <v>634.57135761243876</v>
      </c>
      <c r="V394" s="101">
        <v>485.81276512432737</v>
      </c>
      <c r="W394" s="101">
        <v>570.60800839618071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695.08944931167457</v>
      </c>
      <c r="D395" s="104">
        <v>671.85358456835638</v>
      </c>
      <c r="E395" s="104">
        <v>640.45293283278659</v>
      </c>
      <c r="F395" s="104">
        <v>772.94845714099608</v>
      </c>
      <c r="G395" s="104">
        <v>759.60769966769783</v>
      </c>
      <c r="H395" s="104">
        <v>779.85497191342688</v>
      </c>
      <c r="I395" s="104">
        <v>707.4651232141872</v>
      </c>
      <c r="J395" s="104">
        <v>839.07292014306711</v>
      </c>
      <c r="K395" s="104">
        <v>852.01753594392642</v>
      </c>
      <c r="L395" s="104">
        <v>827.32485316540397</v>
      </c>
      <c r="M395" s="104">
        <v>776.13203139947666</v>
      </c>
      <c r="N395" s="104">
        <v>836.30927068635197</v>
      </c>
      <c r="O395" s="104">
        <v>922.99051786630037</v>
      </c>
      <c r="P395" s="104">
        <v>947.34025516338318</v>
      </c>
      <c r="Q395" s="104">
        <v>889.59235724236214</v>
      </c>
      <c r="R395" s="104">
        <v>833.56577374022459</v>
      </c>
      <c r="S395" s="104">
        <v>781.99974254023982</v>
      </c>
      <c r="T395" s="104">
        <v>821.43657188652196</v>
      </c>
      <c r="U395" s="104">
        <v>823.46707222208772</v>
      </c>
      <c r="V395" s="104">
        <v>792.93864246704561</v>
      </c>
      <c r="W395" s="104">
        <v>830.14471422547672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1187.2652895851788</v>
      </c>
      <c r="D396" s="101">
        <v>1195.7835471310077</v>
      </c>
      <c r="E396" s="101">
        <v>1208.3130194031155</v>
      </c>
      <c r="F396" s="101">
        <v>1265.397854965719</v>
      </c>
      <c r="G396" s="101">
        <v>1316.7769337978007</v>
      </c>
      <c r="H396" s="101">
        <v>1376.1578486809781</v>
      </c>
      <c r="I396" s="101">
        <v>0</v>
      </c>
      <c r="J396" s="101">
        <v>0</v>
      </c>
      <c r="K396" s="101">
        <v>0</v>
      </c>
      <c r="L396" s="101">
        <v>1365.4214126362119</v>
      </c>
      <c r="M396" s="101">
        <v>1340.3869198341813</v>
      </c>
      <c r="N396" s="101">
        <v>1402.2044699193034</v>
      </c>
      <c r="O396" s="101">
        <v>1398.3177242617257</v>
      </c>
      <c r="P396" s="101">
        <v>1442.7121425449945</v>
      </c>
      <c r="Q396" s="101">
        <v>1425.5921472044108</v>
      </c>
      <c r="R396" s="101">
        <v>0</v>
      </c>
      <c r="S396" s="101">
        <v>1432.8806430646503</v>
      </c>
      <c r="T396" s="101">
        <v>1435.6714446080748</v>
      </c>
      <c r="U396" s="101">
        <v>1434.470189377332</v>
      </c>
      <c r="V396" s="101">
        <v>1339.5373355076374</v>
      </c>
      <c r="W396" s="101">
        <v>1333.9715635426103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1187.4780712307099</v>
      </c>
      <c r="D397" s="104">
        <v>1196.0263395566246</v>
      </c>
      <c r="E397" s="104">
        <v>1208.7841675866875</v>
      </c>
      <c r="F397" s="104">
        <v>1265.6914294108321</v>
      </c>
      <c r="G397" s="104">
        <v>1316.7993681340331</v>
      </c>
      <c r="H397" s="104">
        <v>1376.1169814430179</v>
      </c>
      <c r="I397" s="104">
        <v>0</v>
      </c>
      <c r="J397" s="104">
        <v>0</v>
      </c>
      <c r="K397" s="104">
        <v>0</v>
      </c>
      <c r="L397" s="104">
        <v>0</v>
      </c>
      <c r="M397" s="104">
        <v>1341.4992277294714</v>
      </c>
      <c r="N397" s="104">
        <v>1402.4607153345842</v>
      </c>
      <c r="O397" s="104">
        <v>1398.3324267792418</v>
      </c>
      <c r="P397" s="104">
        <v>1443.4741385294162</v>
      </c>
      <c r="Q397" s="104">
        <v>1427.6307152842433</v>
      </c>
      <c r="R397" s="104">
        <v>0</v>
      </c>
      <c r="S397" s="104">
        <v>0</v>
      </c>
      <c r="T397" s="104">
        <v>1437.1395727771683</v>
      </c>
      <c r="U397" s="104">
        <v>1434.5747275555384</v>
      </c>
      <c r="V397" s="104">
        <v>1338.4256320709912</v>
      </c>
      <c r="W397" s="104">
        <v>1333.073222493352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502.68506164453811</v>
      </c>
      <c r="D398" s="98">
        <v>517.86357305172601</v>
      </c>
      <c r="E398" s="98">
        <v>532.39283583611927</v>
      </c>
      <c r="F398" s="98">
        <v>523.95316934690857</v>
      </c>
      <c r="G398" s="98">
        <v>556.55536498058245</v>
      </c>
      <c r="H398" s="98">
        <v>590.12423884222335</v>
      </c>
      <c r="I398" s="98">
        <v>0</v>
      </c>
      <c r="J398" s="98">
        <v>0</v>
      </c>
      <c r="K398" s="98">
        <v>0</v>
      </c>
      <c r="L398" s="98">
        <v>0</v>
      </c>
      <c r="M398" s="98">
        <v>544.52749545317693</v>
      </c>
      <c r="N398" s="98">
        <v>581.52844252863144</v>
      </c>
      <c r="O398" s="98">
        <v>491.12407178095947</v>
      </c>
      <c r="P398" s="98">
        <v>481.09710703504879</v>
      </c>
      <c r="Q398" s="98">
        <v>512.98821616153782</v>
      </c>
      <c r="R398" s="98">
        <v>0</v>
      </c>
      <c r="S398" s="98">
        <v>0</v>
      </c>
      <c r="T398" s="98">
        <v>615.52007330673644</v>
      </c>
      <c r="U398" s="98">
        <v>624.23421842510311</v>
      </c>
      <c r="V398" s="98">
        <v>508.93136839009458</v>
      </c>
      <c r="W398" s="98">
        <v>542.37596796757941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684.79300958617193</v>
      </c>
      <c r="D399" s="98">
        <v>678.16276650489851</v>
      </c>
      <c r="E399" s="98">
        <v>676.39133175056816</v>
      </c>
      <c r="F399" s="98">
        <v>741.73826006392369</v>
      </c>
      <c r="G399" s="98">
        <v>760.24400315345065</v>
      </c>
      <c r="H399" s="98">
        <v>785.99274260079471</v>
      </c>
      <c r="I399" s="98">
        <v>0</v>
      </c>
      <c r="J399" s="98">
        <v>0</v>
      </c>
      <c r="K399" s="98">
        <v>0</v>
      </c>
      <c r="L399" s="98">
        <v>0</v>
      </c>
      <c r="M399" s="98">
        <v>796.97173227629469</v>
      </c>
      <c r="N399" s="98">
        <v>820.93227280595261</v>
      </c>
      <c r="O399" s="98">
        <v>907.20835499828206</v>
      </c>
      <c r="P399" s="98">
        <v>962.37703149436732</v>
      </c>
      <c r="Q399" s="98">
        <v>914.64249912270554</v>
      </c>
      <c r="R399" s="98">
        <v>0</v>
      </c>
      <c r="S399" s="98">
        <v>0</v>
      </c>
      <c r="T399" s="98">
        <v>821.61949947043195</v>
      </c>
      <c r="U399" s="98">
        <v>810.34050913043529</v>
      </c>
      <c r="V399" s="98">
        <v>829.49426368089667</v>
      </c>
      <c r="W399" s="98">
        <v>790.69725452577245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230.15217274825059</v>
      </c>
      <c r="D400" s="122">
        <v>225.37872707229661</v>
      </c>
      <c r="E400" s="122">
        <v>241.22500380040245</v>
      </c>
      <c r="F400" s="122">
        <v>248.72974228199644</v>
      </c>
      <c r="G400" s="122">
        <v>256.37772608060908</v>
      </c>
      <c r="H400" s="122">
        <v>252.49554448626304</v>
      </c>
      <c r="I400" s="122">
        <v>249.82959183820202</v>
      </c>
      <c r="J400" s="122">
        <v>207.72355871317492</v>
      </c>
      <c r="K400" s="122">
        <v>222.74918302115432</v>
      </c>
      <c r="L400" s="122">
        <v>224.64875546088447</v>
      </c>
      <c r="M400" s="122">
        <v>207.4318498554828</v>
      </c>
      <c r="N400" s="122">
        <v>221.4685341915602</v>
      </c>
      <c r="O400" s="122">
        <v>222.31124506614523</v>
      </c>
      <c r="P400" s="122">
        <v>224.46466197123996</v>
      </c>
      <c r="Q400" s="122">
        <v>235.35902998718785</v>
      </c>
      <c r="R400" s="122">
        <v>240.42265036614896</v>
      </c>
      <c r="S400" s="122">
        <v>238.10854537970201</v>
      </c>
      <c r="T400" s="122">
        <v>236.25378422724467</v>
      </c>
      <c r="U400" s="122">
        <v>231.01211382816069</v>
      </c>
      <c r="V400" s="122">
        <v>246.54078981128302</v>
      </c>
      <c r="W400" s="122">
        <v>246.38005266696885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232.15097758391545</v>
      </c>
      <c r="D401" s="98">
        <v>225.86885839470767</v>
      </c>
      <c r="E401" s="98">
        <v>235.1325925292964</v>
      </c>
      <c r="F401" s="98">
        <v>252.67697366658993</v>
      </c>
      <c r="G401" s="98">
        <v>254.0528807465426</v>
      </c>
      <c r="H401" s="98">
        <v>256.85977650128217</v>
      </c>
      <c r="I401" s="98">
        <v>256.79755628874346</v>
      </c>
      <c r="J401" s="98">
        <v>200.81773522027891</v>
      </c>
      <c r="K401" s="98">
        <v>223.49484651079985</v>
      </c>
      <c r="L401" s="98">
        <v>227.47228038375218</v>
      </c>
      <c r="M401" s="98">
        <v>205.84501865883243</v>
      </c>
      <c r="N401" s="98">
        <v>223.62845761895736</v>
      </c>
      <c r="O401" s="98">
        <v>223.10284888447572</v>
      </c>
      <c r="P401" s="98">
        <v>224.53201745055455</v>
      </c>
      <c r="Q401" s="98">
        <v>232.5940215496598</v>
      </c>
      <c r="R401" s="98">
        <v>247.94058176275479</v>
      </c>
      <c r="S401" s="98">
        <v>240.41913663233237</v>
      </c>
      <c r="T401" s="98">
        <v>233.19431354188669</v>
      </c>
      <c r="U401" s="98">
        <v>223.13542695688724</v>
      </c>
      <c r="V401" s="98">
        <v>247.36026898477473</v>
      </c>
      <c r="W401" s="98">
        <v>246.48809643204385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229.47723702734305</v>
      </c>
      <c r="D402" s="33">
        <v>225.16764603482113</v>
      </c>
      <c r="E402" s="33">
        <v>244.29851916885619</v>
      </c>
      <c r="F402" s="33">
        <v>246.6184102922378</v>
      </c>
      <c r="G402" s="33">
        <v>257.70867395308039</v>
      </c>
      <c r="H402" s="33">
        <v>249.68696498134057</v>
      </c>
      <c r="I402" s="33">
        <v>244.97316728904912</v>
      </c>
      <c r="J402" s="33">
        <v>214.51498610436153</v>
      </c>
      <c r="K402" s="33">
        <v>222.224837773692</v>
      </c>
      <c r="L402" s="33">
        <v>221.66414750543291</v>
      </c>
      <c r="M402" s="33">
        <v>208.67007881892761</v>
      </c>
      <c r="N402" s="33">
        <v>219.4456517462572</v>
      </c>
      <c r="O402" s="33">
        <v>221.61563972917605</v>
      </c>
      <c r="P402" s="33">
        <v>224.42260317739891</v>
      </c>
      <c r="Q402" s="33">
        <v>236.50822251366765</v>
      </c>
      <c r="R402" s="33">
        <v>236.10361623717472</v>
      </c>
      <c r="S402" s="33">
        <v>237.2435642696457</v>
      </c>
      <c r="T402" s="33">
        <v>237.37564024297717</v>
      </c>
      <c r="U402" s="33">
        <v>233.96176137673217</v>
      </c>
      <c r="V402" s="33">
        <v>246.07445071193087</v>
      </c>
      <c r="W402" s="33">
        <v>246.32062395512239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3775.3010675857518</v>
      </c>
      <c r="D404" s="117">
        <f t="shared" si="218"/>
        <v>3513.595148421321</v>
      </c>
      <c r="E404" s="117">
        <f t="shared" si="218"/>
        <v>3578.3369563101792</v>
      </c>
      <c r="F404" s="117">
        <f t="shared" si="218"/>
        <v>3310.3144176604455</v>
      </c>
      <c r="G404" s="117">
        <f t="shared" si="218"/>
        <v>3070.2608956763274</v>
      </c>
      <c r="H404" s="117">
        <f t="shared" si="218"/>
        <v>3028.339561476877</v>
      </c>
      <c r="I404" s="117">
        <f t="shared" si="218"/>
        <v>2831.4681341525534</v>
      </c>
      <c r="J404" s="117">
        <f t="shared" si="218"/>
        <v>2971.1000418211779</v>
      </c>
      <c r="K404" s="117">
        <f t="shared" si="218"/>
        <v>2861.881368295501</v>
      </c>
      <c r="L404" s="117">
        <f t="shared" si="218"/>
        <v>3181.2536253464764</v>
      </c>
      <c r="M404" s="117">
        <f t="shared" si="218"/>
        <v>2392.4051096249145</v>
      </c>
      <c r="N404" s="117">
        <f t="shared" si="218"/>
        <v>2573.9269159979294</v>
      </c>
      <c r="O404" s="117">
        <f t="shared" si="218"/>
        <v>2665.7623700051954</v>
      </c>
      <c r="P404" s="117">
        <f t="shared" si="218"/>
        <v>1940.438776241436</v>
      </c>
      <c r="Q404" s="117">
        <f t="shared" si="218"/>
        <v>1994.7565577995947</v>
      </c>
      <c r="R404" s="117">
        <f t="shared" ref="R404:V404" si="219">R405+R408+R410+R419</f>
        <v>2097.8995423076217</v>
      </c>
      <c r="S404" s="117">
        <f t="shared" si="219"/>
        <v>1956.8760584499269</v>
      </c>
      <c r="T404" s="117">
        <f t="shared" si="219"/>
        <v>1857.2262397810457</v>
      </c>
      <c r="U404" s="117">
        <f t="shared" si="219"/>
        <v>1738.8219716643789</v>
      </c>
      <c r="V404" s="117">
        <f t="shared" si="219"/>
        <v>1514.7272497379272</v>
      </c>
      <c r="W404" s="117">
        <f t="shared" ref="W404" si="220">W405+W408+W410+W419</f>
        <v>1590.5951141606567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3533.3585580670551</v>
      </c>
      <c r="D405" s="122">
        <f t="shared" si="221"/>
        <v>3227.2778396306408</v>
      </c>
      <c r="E405" s="122">
        <f t="shared" si="221"/>
        <v>3268.8931695557326</v>
      </c>
      <c r="F405" s="122">
        <f t="shared" si="221"/>
        <v>2987.4968072669726</v>
      </c>
      <c r="G405" s="122">
        <f t="shared" si="221"/>
        <v>2776.8520419585184</v>
      </c>
      <c r="H405" s="122">
        <f t="shared" si="221"/>
        <v>2639.6441055470164</v>
      </c>
      <c r="I405" s="122">
        <f t="shared" si="221"/>
        <v>2383.678064734604</v>
      </c>
      <c r="J405" s="122">
        <f t="shared" si="221"/>
        <v>2493.2328440582614</v>
      </c>
      <c r="K405" s="122">
        <f t="shared" si="221"/>
        <v>2377.6982143973992</v>
      </c>
      <c r="L405" s="122">
        <f t="shared" si="221"/>
        <v>2705.8441998091926</v>
      </c>
      <c r="M405" s="122">
        <f t="shared" si="221"/>
        <v>1972.5514980519836</v>
      </c>
      <c r="N405" s="122">
        <f t="shared" si="221"/>
        <v>2137.7490428811093</v>
      </c>
      <c r="O405" s="122">
        <f t="shared" si="221"/>
        <v>2268.2549531057462</v>
      </c>
      <c r="P405" s="122">
        <f t="shared" si="221"/>
        <v>1584.042663445043</v>
      </c>
      <c r="Q405" s="122">
        <f t="shared" si="221"/>
        <v>1669.6435216554726</v>
      </c>
      <c r="R405" s="122">
        <f t="shared" ref="R405:V405" si="222">SUM(R406:R407)</f>
        <v>1688.8399938752145</v>
      </c>
      <c r="S405" s="122">
        <f t="shared" si="222"/>
        <v>1571.8256893021482</v>
      </c>
      <c r="T405" s="122">
        <f t="shared" si="222"/>
        <v>1478.1618810644709</v>
      </c>
      <c r="U405" s="122">
        <f t="shared" si="222"/>
        <v>1362.634436452164</v>
      </c>
      <c r="V405" s="122">
        <f t="shared" si="222"/>
        <v>1208.1830505995017</v>
      </c>
      <c r="W405" s="122">
        <f t="shared" ref="W405" si="223">SUM(W406:W407)</f>
        <v>1242.8897691831216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3533.3585580670551</v>
      </c>
      <c r="D406" s="98">
        <v>3227.2778396306408</v>
      </c>
      <c r="E406" s="98">
        <v>3268.8931695557326</v>
      </c>
      <c r="F406" s="98">
        <v>2987.4968072669726</v>
      </c>
      <c r="G406" s="98">
        <v>2776.8520419585184</v>
      </c>
      <c r="H406" s="98">
        <v>2639.6441055470164</v>
      </c>
      <c r="I406" s="98">
        <v>2383.678064734604</v>
      </c>
      <c r="J406" s="98">
        <v>2493.2328440582614</v>
      </c>
      <c r="K406" s="98">
        <v>2377.6982143973992</v>
      </c>
      <c r="L406" s="98">
        <v>2705.8441998091926</v>
      </c>
      <c r="M406" s="98">
        <v>1972.5514980519836</v>
      </c>
      <c r="N406" s="98">
        <v>2137.7490428811093</v>
      </c>
      <c r="O406" s="98">
        <v>2268.2549531057462</v>
      </c>
      <c r="P406" s="98">
        <v>1584.042663445043</v>
      </c>
      <c r="Q406" s="98">
        <v>1669.6435216554726</v>
      </c>
      <c r="R406" s="98">
        <v>1688.8399938752145</v>
      </c>
      <c r="S406" s="98">
        <v>1571.8256893021482</v>
      </c>
      <c r="T406" s="98">
        <v>1478.1618810644709</v>
      </c>
      <c r="U406" s="98">
        <v>1362.634436452164</v>
      </c>
      <c r="V406" s="98">
        <v>1208.1830505995017</v>
      </c>
      <c r="W406" s="98">
        <v>1242.8897691831216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222.57702064654245</v>
      </c>
      <c r="D410" s="122">
        <v>263.86389001272346</v>
      </c>
      <c r="E410" s="122">
        <v>283.42337143786568</v>
      </c>
      <c r="F410" s="122">
        <v>293.77660976464904</v>
      </c>
      <c r="G410" s="122">
        <v>262.92406681988604</v>
      </c>
      <c r="H410" s="122">
        <v>355.56731074309977</v>
      </c>
      <c r="I410" s="122">
        <v>413.07157013867732</v>
      </c>
      <c r="J410" s="122">
        <v>445.11067897978171</v>
      </c>
      <c r="K410" s="122">
        <v>453.84478130507074</v>
      </c>
      <c r="L410" s="122">
        <v>436.99888590254494</v>
      </c>
      <c r="M410" s="122">
        <v>390.21525566283105</v>
      </c>
      <c r="N410" s="122">
        <v>400.64989486468625</v>
      </c>
      <c r="O410" s="122">
        <v>363.22776047083056</v>
      </c>
      <c r="P410" s="122">
        <v>328.04294408043637</v>
      </c>
      <c r="Q410" s="122">
        <v>302.67996619527906</v>
      </c>
      <c r="R410" s="122">
        <v>379.39692139516575</v>
      </c>
      <c r="S410" s="122">
        <v>363.64493197410656</v>
      </c>
      <c r="T410" s="122">
        <v>358.68703304351334</v>
      </c>
      <c r="U410" s="122">
        <v>356.46107183530791</v>
      </c>
      <c r="V410" s="122">
        <v>277.53426802023114</v>
      </c>
      <c r="W410" s="122">
        <v>319.51104232490474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410.05221931782995</v>
      </c>
      <c r="D411" s="98">
        <v>399.20285082951369</v>
      </c>
      <c r="E411" s="98">
        <v>381.67266435109582</v>
      </c>
      <c r="F411" s="98">
        <v>435.59954042237973</v>
      </c>
      <c r="G411" s="98">
        <v>430.11769684456652</v>
      </c>
      <c r="H411" s="98">
        <v>441.63673612639542</v>
      </c>
      <c r="I411" s="98">
        <v>413.24773233248868</v>
      </c>
      <c r="J411" s="98">
        <v>445.41311135738221</v>
      </c>
      <c r="K411" s="98">
        <v>454.67073255117361</v>
      </c>
      <c r="L411" s="98">
        <v>437.54865753260208</v>
      </c>
      <c r="M411" s="98">
        <v>395.06229651975718</v>
      </c>
      <c r="N411" s="98">
        <v>421.11337460350717</v>
      </c>
      <c r="O411" s="98">
        <v>404.99255343227765</v>
      </c>
      <c r="P411" s="98">
        <v>388.66010302417482</v>
      </c>
      <c r="Q411" s="98">
        <v>366.9763168759373</v>
      </c>
      <c r="R411" s="98">
        <v>380.02902944599947</v>
      </c>
      <c r="S411" s="98">
        <v>364.01845957668388</v>
      </c>
      <c r="T411" s="98">
        <v>359.29705242617257</v>
      </c>
      <c r="U411" s="98">
        <v>359.97511311033827</v>
      </c>
      <c r="V411" s="98">
        <v>312.91006390215688</v>
      </c>
      <c r="W411" s="98">
        <v>340.64933831395615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173.61687252334517</v>
      </c>
      <c r="D412" s="98">
        <v>172.88400151191584</v>
      </c>
      <c r="E412" s="98">
        <v>168.13301556276838</v>
      </c>
      <c r="F412" s="98">
        <v>180.41997547674006</v>
      </c>
      <c r="G412" s="98">
        <v>181.83905167939756</v>
      </c>
      <c r="H412" s="98">
        <v>189.45476395595924</v>
      </c>
      <c r="I412" s="98">
        <v>187.09070791743071</v>
      </c>
      <c r="J412" s="98">
        <v>180.23109706568164</v>
      </c>
      <c r="K412" s="98">
        <v>189.04718864261122</v>
      </c>
      <c r="L412" s="98">
        <v>182.86741806667305</v>
      </c>
      <c r="M412" s="98">
        <v>160.53210952510722</v>
      </c>
      <c r="N412" s="98">
        <v>174.87655867411149</v>
      </c>
      <c r="O412" s="98">
        <v>142.47435295234669</v>
      </c>
      <c r="P412" s="98">
        <v>129.68261848616916</v>
      </c>
      <c r="Q412" s="98">
        <v>132.05216508919833</v>
      </c>
      <c r="R412" s="98">
        <v>164.58893388389581</v>
      </c>
      <c r="S412" s="98">
        <v>165.57990288430847</v>
      </c>
      <c r="T412" s="98">
        <v>154.08848483738296</v>
      </c>
      <c r="U412" s="98">
        <v>156.79727251520512</v>
      </c>
      <c r="V412" s="98">
        <v>118.85257886532473</v>
      </c>
      <c r="W412" s="98">
        <v>138.88823936317158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173.61687252334517</v>
      </c>
      <c r="D413" s="101">
        <v>172.88400151191584</v>
      </c>
      <c r="E413" s="101">
        <v>168.13301556276838</v>
      </c>
      <c r="F413" s="101">
        <v>180.41997547674006</v>
      </c>
      <c r="G413" s="101">
        <v>181.83905167939756</v>
      </c>
      <c r="H413" s="101">
        <v>189.45476395595924</v>
      </c>
      <c r="I413" s="101">
        <v>187.09070791743071</v>
      </c>
      <c r="J413" s="101">
        <v>180.23109706568164</v>
      </c>
      <c r="K413" s="101">
        <v>189.04718864261122</v>
      </c>
      <c r="L413" s="101">
        <v>182.86741806667305</v>
      </c>
      <c r="M413" s="101">
        <v>160.53210952510722</v>
      </c>
      <c r="N413" s="101">
        <v>174.87655867411149</v>
      </c>
      <c r="O413" s="101">
        <v>142.47435295234669</v>
      </c>
      <c r="P413" s="101">
        <v>129.68261848616916</v>
      </c>
      <c r="Q413" s="101">
        <v>132.05216508919833</v>
      </c>
      <c r="R413" s="101">
        <v>164.58893388389581</v>
      </c>
      <c r="S413" s="101">
        <v>165.57990288430847</v>
      </c>
      <c r="T413" s="101">
        <v>154.08848483738296</v>
      </c>
      <c r="U413" s="101">
        <v>156.79727251520512</v>
      </c>
      <c r="V413" s="101">
        <v>118.85257886532473</v>
      </c>
      <c r="W413" s="101">
        <v>138.88823936317158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19.365488872154597</v>
      </c>
      <c r="D419" s="122">
        <v>22.453418777956628</v>
      </c>
      <c r="E419" s="122">
        <v>26.020415316580873</v>
      </c>
      <c r="F419" s="122">
        <v>29.04100062882393</v>
      </c>
      <c r="G419" s="122">
        <v>30.484786897923218</v>
      </c>
      <c r="H419" s="122">
        <v>33.128145186760769</v>
      </c>
      <c r="I419" s="122">
        <v>34.718499279272237</v>
      </c>
      <c r="J419" s="122">
        <v>32.756518783134801</v>
      </c>
      <c r="K419" s="122">
        <v>30.338372593031316</v>
      </c>
      <c r="L419" s="122">
        <v>38.410539634739003</v>
      </c>
      <c r="M419" s="122">
        <v>29.638355910100056</v>
      </c>
      <c r="N419" s="122">
        <v>35.527978252133913</v>
      </c>
      <c r="O419" s="122">
        <v>34.279656428618651</v>
      </c>
      <c r="P419" s="122">
        <v>28.353168715956553</v>
      </c>
      <c r="Q419" s="122">
        <v>22.43306994884307</v>
      </c>
      <c r="R419" s="122">
        <v>29.66262703724113</v>
      </c>
      <c r="S419" s="122">
        <v>21.40543717367192</v>
      </c>
      <c r="T419" s="122">
        <v>20.377325673061435</v>
      </c>
      <c r="U419" s="122">
        <v>19.726463376907038</v>
      </c>
      <c r="V419" s="122">
        <v>29.009931118194373</v>
      </c>
      <c r="W419" s="122">
        <v>28.194302652630423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76.715887737735457</v>
      </c>
      <c r="D420" s="98">
        <v>74.590379870768345</v>
      </c>
      <c r="E420" s="98">
        <v>77.598836944370532</v>
      </c>
      <c r="F420" s="98">
        <v>83.334474927575613</v>
      </c>
      <c r="G420" s="98">
        <v>83.734366423569014</v>
      </c>
      <c r="H420" s="98">
        <v>84.605737887578528</v>
      </c>
      <c r="I420" s="98">
        <v>84.532362607245972</v>
      </c>
      <c r="J420" s="98">
        <v>66.064794632718247</v>
      </c>
      <c r="K420" s="98">
        <v>73.48211593268779</v>
      </c>
      <c r="L420" s="98">
        <v>74.748014297494862</v>
      </c>
      <c r="M420" s="98">
        <v>67.620885122411281</v>
      </c>
      <c r="N420" s="98">
        <v>73.462813631728764</v>
      </c>
      <c r="O420" s="98">
        <v>73.290149128670635</v>
      </c>
      <c r="P420" s="98">
        <v>73.759636532626473</v>
      </c>
      <c r="Q420" s="98">
        <v>76.408036074155106</v>
      </c>
      <c r="R420" s="98">
        <v>81.294910656645385</v>
      </c>
      <c r="S420" s="98">
        <v>78.584970133641349</v>
      </c>
      <c r="T420" s="98">
        <v>75.949368491781073</v>
      </c>
      <c r="U420" s="98">
        <v>72.40366380134131</v>
      </c>
      <c r="V420" s="98">
        <v>79.987930622878949</v>
      </c>
      <c r="W420" s="98">
        <v>79.45266780321505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160.73952291444181</v>
      </c>
      <c r="D423" s="118">
        <f t="shared" si="225"/>
        <v>148.41891728098491</v>
      </c>
      <c r="E423" s="118">
        <f t="shared" si="225"/>
        <v>150.10380915479254</v>
      </c>
      <c r="F423" s="118">
        <f t="shared" si="225"/>
        <v>140.64109112277865</v>
      </c>
      <c r="G423" s="118">
        <f t="shared" si="225"/>
        <v>132.29348641006706</v>
      </c>
      <c r="H423" s="118">
        <f t="shared" si="225"/>
        <v>127.6754002173402</v>
      </c>
      <c r="I423" s="118">
        <f t="shared" si="225"/>
        <v>116.19807870225075</v>
      </c>
      <c r="J423" s="118">
        <f t="shared" si="225"/>
        <v>121.51103184923528</v>
      </c>
      <c r="K423" s="118">
        <f t="shared" si="225"/>
        <v>117.28872969023139</v>
      </c>
      <c r="L423" s="118">
        <f t="shared" si="225"/>
        <v>130.24625324535228</v>
      </c>
      <c r="M423" s="118">
        <f t="shared" si="225"/>
        <v>98.56510917112368</v>
      </c>
      <c r="N423" s="118">
        <f t="shared" si="225"/>
        <v>106.69569642892756</v>
      </c>
      <c r="O423" s="118">
        <f t="shared" si="225"/>
        <v>111.46382091855583</v>
      </c>
      <c r="P423" s="118">
        <f t="shared" si="225"/>
        <v>82.933157161283248</v>
      </c>
      <c r="Q423" s="118">
        <f t="shared" si="225"/>
        <v>85.663041535393049</v>
      </c>
      <c r="R423" s="118">
        <f t="shared" ref="R423:V423" si="226">R424+R427+R429+R438</f>
        <v>87.109727666557347</v>
      </c>
      <c r="S423" s="118">
        <f t="shared" si="226"/>
        <v>81.616675359800354</v>
      </c>
      <c r="T423" s="118">
        <f t="shared" si="226"/>
        <v>77.639395475692126</v>
      </c>
      <c r="U423" s="118">
        <f t="shared" si="226"/>
        <v>73.033751854884471</v>
      </c>
      <c r="V423" s="118">
        <f t="shared" si="226"/>
        <v>65.400722919319136</v>
      </c>
      <c r="W423" s="118">
        <f t="shared" ref="W423" si="227">W424+W427+W429+W438</f>
        <v>67.635039001963364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142.77689339639952</v>
      </c>
      <c r="D424" s="123">
        <f t="shared" si="228"/>
        <v>130.4852050722707</v>
      </c>
      <c r="E424" s="123">
        <f t="shared" si="228"/>
        <v>132.30735993854887</v>
      </c>
      <c r="F424" s="123">
        <f t="shared" si="228"/>
        <v>121.10065183432431</v>
      </c>
      <c r="G424" s="123">
        <f t="shared" si="228"/>
        <v>112.60439587074202</v>
      </c>
      <c r="H424" s="123">
        <f t="shared" si="228"/>
        <v>107.04233429533967</v>
      </c>
      <c r="I424" s="123">
        <f t="shared" si="228"/>
        <v>96.694817556695384</v>
      </c>
      <c r="J424" s="123">
        <f t="shared" si="228"/>
        <v>101.18922150742479</v>
      </c>
      <c r="K424" s="123">
        <f t="shared" si="228"/>
        <v>96.521431927111124</v>
      </c>
      <c r="L424" s="123">
        <f t="shared" si="228"/>
        <v>109.96609746255852</v>
      </c>
      <c r="M424" s="123">
        <f t="shared" si="228"/>
        <v>80.304162607997469</v>
      </c>
      <c r="N424" s="123">
        <f t="shared" si="228"/>
        <v>87.122473585815044</v>
      </c>
      <c r="O424" s="123">
        <f t="shared" si="228"/>
        <v>92.518941174453843</v>
      </c>
      <c r="P424" s="123">
        <f t="shared" si="228"/>
        <v>64.654743814772345</v>
      </c>
      <c r="Q424" s="123">
        <f t="shared" si="228"/>
        <v>68.184315902045896</v>
      </c>
      <c r="R424" s="123">
        <f t="shared" ref="R424:V424" si="229">SUM(R425:R426)</f>
        <v>69.048627306608438</v>
      </c>
      <c r="S424" s="123">
        <f t="shared" si="229"/>
        <v>64.323834379234683</v>
      </c>
      <c r="T424" s="123">
        <f t="shared" si="229"/>
        <v>60.540781130166934</v>
      </c>
      <c r="U424" s="123">
        <f t="shared" si="229"/>
        <v>55.855712459447112</v>
      </c>
      <c r="V424" s="123">
        <f t="shared" si="229"/>
        <v>49.565034401867983</v>
      </c>
      <c r="W424" s="123">
        <f t="shared" ref="W424" si="230">SUM(W425:W426)</f>
        <v>51.004716073310732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140.74496587137855</v>
      </c>
      <c r="D425" s="99">
        <v>128.64684742048223</v>
      </c>
      <c r="E425" s="99">
        <v>130.44874864766172</v>
      </c>
      <c r="F425" s="99">
        <v>119.3768046254386</v>
      </c>
      <c r="G425" s="99">
        <v>111.00516740956705</v>
      </c>
      <c r="H425" s="99">
        <v>105.53583695148404</v>
      </c>
      <c r="I425" s="99">
        <v>95.334821058391839</v>
      </c>
      <c r="J425" s="99">
        <v>99.746037983338098</v>
      </c>
      <c r="K425" s="99">
        <v>95.142844631265845</v>
      </c>
      <c r="L425" s="99">
        <v>108.39603780962405</v>
      </c>
      <c r="M425" s="99">
        <v>79.153550834700326</v>
      </c>
      <c r="N425" s="99">
        <v>85.85813686763673</v>
      </c>
      <c r="O425" s="99">
        <v>91.153283428935254</v>
      </c>
      <c r="P425" s="99">
        <v>63.680843514592908</v>
      </c>
      <c r="Q425" s="99">
        <v>67.141567892451008</v>
      </c>
      <c r="R425" s="99">
        <v>67.983706874685424</v>
      </c>
      <c r="S425" s="99">
        <v>63.328173653160022</v>
      </c>
      <c r="T425" s="99">
        <v>59.598824215271101</v>
      </c>
      <c r="U425" s="99">
        <v>54.981557514545194</v>
      </c>
      <c r="V425" s="99">
        <v>48.797252308576887</v>
      </c>
      <c r="W425" s="99">
        <v>50.204919280887474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2.0319275250209619</v>
      </c>
      <c r="D426" s="99">
        <v>1.8383576517884817</v>
      </c>
      <c r="E426" s="99">
        <v>1.8586112908871399</v>
      </c>
      <c r="F426" s="99">
        <v>1.7238472088857169</v>
      </c>
      <c r="G426" s="99">
        <v>1.5992284611749805</v>
      </c>
      <c r="H426" s="99">
        <v>1.5064973438556326</v>
      </c>
      <c r="I426" s="99">
        <v>1.3599964983035486</v>
      </c>
      <c r="J426" s="99">
        <v>1.4431835240866939</v>
      </c>
      <c r="K426" s="99">
        <v>1.3785872958452794</v>
      </c>
      <c r="L426" s="99">
        <v>1.5700596529344781</v>
      </c>
      <c r="M426" s="99">
        <v>1.1506117732971415</v>
      </c>
      <c r="N426" s="99">
        <v>1.2643367181783187</v>
      </c>
      <c r="O426" s="99">
        <v>1.3656577455185941</v>
      </c>
      <c r="P426" s="99">
        <v>0.97390030017944174</v>
      </c>
      <c r="Q426" s="99">
        <v>1.0427480095948933</v>
      </c>
      <c r="R426" s="99">
        <v>1.064920431923017</v>
      </c>
      <c r="S426" s="99">
        <v>0.99566072607465628</v>
      </c>
      <c r="T426" s="99">
        <v>0.94195691489583644</v>
      </c>
      <c r="U426" s="99">
        <v>0.87415494490191947</v>
      </c>
      <c r="V426" s="99">
        <v>0.76778209329109448</v>
      </c>
      <c r="W426" s="99">
        <v>0.79979679242325641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3.966026463087826E-2</v>
      </c>
      <c r="D427" s="123">
        <f t="shared" si="231"/>
        <v>1.3246970977194303E-2</v>
      </c>
      <c r="E427" s="123">
        <f t="shared" si="231"/>
        <v>4.4696960819611949E-2</v>
      </c>
      <c r="F427" s="123">
        <f t="shared" si="231"/>
        <v>1.9105188657905111E-2</v>
      </c>
      <c r="G427" s="123">
        <f t="shared" si="231"/>
        <v>0.12182168577073892</v>
      </c>
      <c r="H427" s="123">
        <f t="shared" si="231"/>
        <v>0.31951402958289798</v>
      </c>
      <c r="I427" s="123">
        <f t="shared" si="231"/>
        <v>8.8897091730063174E-2</v>
      </c>
      <c r="J427" s="123">
        <f t="shared" si="231"/>
        <v>7.398984290996885E-2</v>
      </c>
      <c r="K427" s="123">
        <f t="shared" si="231"/>
        <v>2.0465622493621459E-2</v>
      </c>
      <c r="L427" s="123">
        <f t="shared" si="231"/>
        <v>0.1064614035540382</v>
      </c>
      <c r="M427" s="123">
        <f t="shared" si="231"/>
        <v>1.6413000086441927E-2</v>
      </c>
      <c r="N427" s="123">
        <f t="shared" si="231"/>
        <v>0.10062107257423528</v>
      </c>
      <c r="O427" s="123">
        <f t="shared" si="231"/>
        <v>0.14915343829269728</v>
      </c>
      <c r="P427" s="123">
        <f t="shared" si="231"/>
        <v>8.5988838261704503E-2</v>
      </c>
      <c r="Q427" s="123">
        <f t="shared" si="231"/>
        <v>5.4775175640621093E-2</v>
      </c>
      <c r="R427" s="123">
        <f t="shared" si="231"/>
        <v>8.4168720146163001E-2</v>
      </c>
      <c r="S427" s="123">
        <f t="shared" si="231"/>
        <v>7.7714405691771793E-2</v>
      </c>
      <c r="T427" s="123">
        <f t="shared" si="231"/>
        <v>0.12017512009768437</v>
      </c>
      <c r="U427" s="123">
        <f t="shared" si="231"/>
        <v>0.24022910023721808</v>
      </c>
      <c r="V427" s="123">
        <f t="shared" si="231"/>
        <v>0.40788981813816588</v>
      </c>
      <c r="W427" s="123">
        <f t="shared" si="231"/>
        <v>0.26339051950863152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3.966026463087826E-2</v>
      </c>
      <c r="D428" s="99">
        <f>RES_hhdet_in_fecs!D67</f>
        <v>1.3246970977194303E-2</v>
      </c>
      <c r="E428" s="99">
        <f>RES_hhdet_in_fecs!E67</f>
        <v>4.4696960819611949E-2</v>
      </c>
      <c r="F428" s="99">
        <f>RES_hhdet_in_fecs!F67</f>
        <v>1.9105188657905111E-2</v>
      </c>
      <c r="G428" s="99">
        <f>RES_hhdet_in_fecs!G67</f>
        <v>0.12182168577073892</v>
      </c>
      <c r="H428" s="99">
        <f>RES_hhdet_in_fecs!H67</f>
        <v>0.31951402958289798</v>
      </c>
      <c r="I428" s="99">
        <f>RES_hhdet_in_fecs!I67</f>
        <v>8.8897091730063174E-2</v>
      </c>
      <c r="J428" s="99">
        <f>RES_hhdet_in_fecs!J67</f>
        <v>7.398984290996885E-2</v>
      </c>
      <c r="K428" s="99">
        <f>RES_hhdet_in_fecs!K67</f>
        <v>2.0465622493621459E-2</v>
      </c>
      <c r="L428" s="99">
        <f>RES_hhdet_in_fecs!L67</f>
        <v>0.1064614035540382</v>
      </c>
      <c r="M428" s="99">
        <f>RES_hhdet_in_fecs!M67</f>
        <v>1.6413000086441927E-2</v>
      </c>
      <c r="N428" s="99">
        <f>RES_hhdet_in_fecs!N67</f>
        <v>0.10062107257423528</v>
      </c>
      <c r="O428" s="99">
        <f>RES_hhdet_in_fecs!O67</f>
        <v>0.14915343829269728</v>
      </c>
      <c r="P428" s="99">
        <f>RES_hhdet_in_fecs!P67</f>
        <v>8.5988838261704503E-2</v>
      </c>
      <c r="Q428" s="99">
        <f>RES_hhdet_in_fecs!Q67</f>
        <v>5.4775175640621093E-2</v>
      </c>
      <c r="R428" s="99">
        <f>RES_hhdet_in_fecs!R67</f>
        <v>8.4168720146163001E-2</v>
      </c>
      <c r="S428" s="99">
        <f>RES_hhdet_in_fecs!S67</f>
        <v>7.7714405691771793E-2</v>
      </c>
      <c r="T428" s="99">
        <f>RES_hhdet_in_fecs!T67</f>
        <v>0.12017512009768437</v>
      </c>
      <c r="U428" s="99">
        <f>RES_hhdet_in_fecs!U67</f>
        <v>0.24022910023721808</v>
      </c>
      <c r="V428" s="99">
        <f>RES_hhdet_in_fecs!V67</f>
        <v>0.40788981813816588</v>
      </c>
      <c r="W428" s="99">
        <f>RES_hhdet_in_fecs!W67</f>
        <v>0.26339051950863152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15.355255607883837</v>
      </c>
      <c r="D429" s="123">
        <v>15.379124585373777</v>
      </c>
      <c r="E429" s="123">
        <v>15.016117692565844</v>
      </c>
      <c r="F429" s="123">
        <v>16.682340041202895</v>
      </c>
      <c r="G429" s="123">
        <v>16.63909787129904</v>
      </c>
      <c r="H429" s="123">
        <v>17.407199159991201</v>
      </c>
      <c r="I429" s="123">
        <v>16.525182251304354</v>
      </c>
      <c r="J429" s="123">
        <v>17.815144719416153</v>
      </c>
      <c r="K429" s="123">
        <v>18.181866098864266</v>
      </c>
      <c r="L429" s="123">
        <v>17.520680461260056</v>
      </c>
      <c r="M429" s="123">
        <v>15.845191410943576</v>
      </c>
      <c r="N429" s="123">
        <v>16.879951052138328</v>
      </c>
      <c r="O429" s="123">
        <v>16.211107260683523</v>
      </c>
      <c r="P429" s="123">
        <v>15.649221745496121</v>
      </c>
      <c r="Q429" s="123">
        <v>14.840874591199682</v>
      </c>
      <c r="R429" s="123">
        <v>15.292383373501497</v>
      </c>
      <c r="S429" s="123">
        <v>14.663130270756866</v>
      </c>
      <c r="T429" s="123">
        <v>14.484554567361867</v>
      </c>
      <c r="U429" s="123">
        <v>14.528026859697635</v>
      </c>
      <c r="V429" s="123">
        <v>12.787361991877415</v>
      </c>
      <c r="W429" s="123">
        <v>13.754116384406595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16.333690641615249</v>
      </c>
      <c r="D430" s="99">
        <v>15.913159880391225</v>
      </c>
      <c r="E430" s="99">
        <v>15.231064117150741</v>
      </c>
      <c r="F430" s="99">
        <v>17.406037424188732</v>
      </c>
      <c r="G430" s="99">
        <v>17.194033467614531</v>
      </c>
      <c r="H430" s="99">
        <v>17.657116153528627</v>
      </c>
      <c r="I430" s="99">
        <v>16.527776631233305</v>
      </c>
      <c r="J430" s="99">
        <v>17.819512216682501</v>
      </c>
      <c r="K430" s="99">
        <v>18.193506057060123</v>
      </c>
      <c r="L430" s="99">
        <v>17.528186149372043</v>
      </c>
      <c r="M430" s="99">
        <v>15.852860420288993</v>
      </c>
      <c r="N430" s="99">
        <v>16.91312171272066</v>
      </c>
      <c r="O430" s="99">
        <v>16.27524320362393</v>
      </c>
      <c r="P430" s="99">
        <v>15.624707447727603</v>
      </c>
      <c r="Q430" s="99">
        <v>14.757261040977847</v>
      </c>
      <c r="R430" s="99">
        <v>15.297945474659921</v>
      </c>
      <c r="S430" s="99">
        <v>14.666145475242136</v>
      </c>
      <c r="T430" s="99">
        <v>14.486696039808464</v>
      </c>
      <c r="U430" s="99">
        <v>14.524799796497572</v>
      </c>
      <c r="V430" s="99">
        <v>12.638110864533232</v>
      </c>
      <c r="W430" s="99">
        <v>13.76008794760634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12.507509697618808</v>
      </c>
      <c r="D431" s="99">
        <v>12.30038418458741</v>
      </c>
      <c r="E431" s="99">
        <v>11.871219682261028</v>
      </c>
      <c r="F431" s="99">
        <v>13.447122957672624</v>
      </c>
      <c r="G431" s="99">
        <v>13.401656886624236</v>
      </c>
      <c r="H431" s="99">
        <v>13.871608533271869</v>
      </c>
      <c r="I431" s="99">
        <v>13.197111678439008</v>
      </c>
      <c r="J431" s="99">
        <v>13.989956229016167</v>
      </c>
      <c r="K431" s="99">
        <v>14.450128997553904</v>
      </c>
      <c r="L431" s="99">
        <v>14.019144598634568</v>
      </c>
      <c r="M431" s="99">
        <v>12.731641037112496</v>
      </c>
      <c r="N431" s="99">
        <v>13.807094208062583</v>
      </c>
      <c r="O431" s="99">
        <v>13.216605204954059</v>
      </c>
      <c r="P431" s="99">
        <v>12.904971609019354</v>
      </c>
      <c r="Q431" s="99">
        <v>12.5350006588734</v>
      </c>
      <c r="R431" s="99">
        <v>13.402225900267169</v>
      </c>
      <c r="S431" s="99">
        <v>13.03418083035319</v>
      </c>
      <c r="T431" s="99">
        <v>12.901684570304827</v>
      </c>
      <c r="U431" s="99">
        <v>13.03709799527182</v>
      </c>
      <c r="V431" s="99">
        <v>11.268295310815027</v>
      </c>
      <c r="W431" s="99">
        <v>12.382457804798074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6.915715004978547</v>
      </c>
      <c r="D432" s="102">
        <v>6.8915608971836511</v>
      </c>
      <c r="E432" s="102">
        <v>6.7095314373647135</v>
      </c>
      <c r="F432" s="102">
        <v>7.209366755011402</v>
      </c>
      <c r="G432" s="102">
        <v>7.2690492933256428</v>
      </c>
      <c r="H432" s="102">
        <v>7.5746071360610836</v>
      </c>
      <c r="I432" s="102">
        <v>7.482662791118976</v>
      </c>
      <c r="J432" s="102">
        <v>7.2104528450019441</v>
      </c>
      <c r="K432" s="102">
        <v>7.5646636684546777</v>
      </c>
      <c r="L432" s="102">
        <v>7.3256633047465227</v>
      </c>
      <c r="M432" s="102">
        <v>6.4417514596936467</v>
      </c>
      <c r="N432" s="102">
        <v>7.0235444892762393</v>
      </c>
      <c r="O432" s="102">
        <v>5.7255490870800543</v>
      </c>
      <c r="P432" s="102">
        <v>5.2134318885199047</v>
      </c>
      <c r="Q432" s="102">
        <v>5.3102289756382373</v>
      </c>
      <c r="R432" s="102">
        <v>6.6254742169532692</v>
      </c>
      <c r="S432" s="102">
        <v>6.6711422994914464</v>
      </c>
      <c r="T432" s="102">
        <v>6.2127786131295242</v>
      </c>
      <c r="U432" s="102">
        <v>6.3266845650581134</v>
      </c>
      <c r="V432" s="102">
        <v>4.8003316016877386</v>
      </c>
      <c r="W432" s="102">
        <v>5.6102101885314148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5.5917946926402617</v>
      </c>
      <c r="D433" s="105">
        <v>5.4088232874037594</v>
      </c>
      <c r="E433" s="105">
        <v>5.1616882448963164</v>
      </c>
      <c r="F433" s="105">
        <v>6.2377562026612186</v>
      </c>
      <c r="G433" s="105">
        <v>6.1326075932985944</v>
      </c>
      <c r="H433" s="105">
        <v>6.2970013972107832</v>
      </c>
      <c r="I433" s="105">
        <v>5.7144488873200334</v>
      </c>
      <c r="J433" s="105">
        <v>6.7795033840142214</v>
      </c>
      <c r="K433" s="105">
        <v>6.8854653290992252</v>
      </c>
      <c r="L433" s="105">
        <v>6.6934812938880448</v>
      </c>
      <c r="M433" s="105">
        <v>6.2898895774188475</v>
      </c>
      <c r="N433" s="105">
        <v>6.7835497187863458</v>
      </c>
      <c r="O433" s="105">
        <v>7.4910561178740016</v>
      </c>
      <c r="P433" s="105">
        <v>7.6915397204994491</v>
      </c>
      <c r="Q433" s="105">
        <v>7.2247716832351623</v>
      </c>
      <c r="R433" s="105">
        <v>6.7767516833139014</v>
      </c>
      <c r="S433" s="105">
        <v>6.3630385308617425</v>
      </c>
      <c r="T433" s="105">
        <v>6.6889059571753018</v>
      </c>
      <c r="U433" s="105">
        <v>6.7104134302137091</v>
      </c>
      <c r="V433" s="105">
        <v>6.4679637091272895</v>
      </c>
      <c r="W433" s="105">
        <v>6.7722476162666627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14.293107601559402</v>
      </c>
      <c r="D434" s="102">
        <v>14.381294616363324</v>
      </c>
      <c r="E434" s="102">
        <v>14.520909732309681</v>
      </c>
      <c r="F434" s="102">
        <v>15.198513101880316</v>
      </c>
      <c r="G434" s="102">
        <v>15.790602664134461</v>
      </c>
      <c r="H434" s="102">
        <v>16.470508958222357</v>
      </c>
      <c r="I434" s="102">
        <v>0</v>
      </c>
      <c r="J434" s="102">
        <v>0</v>
      </c>
      <c r="K434" s="102">
        <v>0</v>
      </c>
      <c r="L434" s="102">
        <v>16.200107098782983</v>
      </c>
      <c r="M434" s="102">
        <v>15.838950388792949</v>
      </c>
      <c r="N434" s="102">
        <v>16.432450775497927</v>
      </c>
      <c r="O434" s="102">
        <v>16.172659655965809</v>
      </c>
      <c r="P434" s="102">
        <v>16.400986435760196</v>
      </c>
      <c r="Q434" s="102">
        <v>15.938104526866237</v>
      </c>
      <c r="R434" s="102">
        <v>0</v>
      </c>
      <c r="S434" s="102">
        <v>15.67354863467539</v>
      </c>
      <c r="T434" s="102">
        <v>15.540009362802699</v>
      </c>
      <c r="U434" s="102">
        <v>15.376982857807002</v>
      </c>
      <c r="V434" s="102">
        <v>14.241836215153981</v>
      </c>
      <c r="W434" s="102">
        <v>14.082858779011445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11.560627693062916</v>
      </c>
      <c r="D435" s="105">
        <v>11.687790492621895</v>
      </c>
      <c r="E435" s="105">
        <v>11.849365843857623</v>
      </c>
      <c r="F435" s="105">
        <v>12.279014167316559</v>
      </c>
      <c r="G435" s="105">
        <v>12.811877901550048</v>
      </c>
      <c r="H435" s="105">
        <v>13.409447724206059</v>
      </c>
      <c r="I435" s="105">
        <v>0</v>
      </c>
      <c r="J435" s="105">
        <v>0</v>
      </c>
      <c r="K435" s="105">
        <v>0</v>
      </c>
      <c r="L435" s="105">
        <v>0</v>
      </c>
      <c r="M435" s="105">
        <v>12.893295783635351</v>
      </c>
      <c r="N435" s="105">
        <v>13.473761079418562</v>
      </c>
      <c r="O435" s="105">
        <v>13.043208538712705</v>
      </c>
      <c r="P435" s="105">
        <v>13.282814854459202</v>
      </c>
      <c r="Q435" s="105">
        <v>13.163417542811681</v>
      </c>
      <c r="R435" s="105">
        <v>0</v>
      </c>
      <c r="S435" s="105">
        <v>0</v>
      </c>
      <c r="T435" s="105">
        <v>13.352914124196625</v>
      </c>
      <c r="U435" s="105">
        <v>13.295002270004135</v>
      </c>
      <c r="V435" s="105">
        <v>12.17705713265231</v>
      </c>
      <c r="W435" s="105">
        <v>12.176350990985972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6.0516648964716744</v>
      </c>
      <c r="D436" s="99">
        <v>6.228174516205752</v>
      </c>
      <c r="E436" s="99">
        <v>6.3980344390591277</v>
      </c>
      <c r="F436" s="99">
        <v>6.2931267647094611</v>
      </c>
      <c r="G436" s="99">
        <v>6.6741331834038782</v>
      </c>
      <c r="H436" s="99">
        <v>7.0628864062586221</v>
      </c>
      <c r="I436" s="99">
        <v>0</v>
      </c>
      <c r="J436" s="99">
        <v>0</v>
      </c>
      <c r="K436" s="99">
        <v>0</v>
      </c>
      <c r="L436" s="99">
        <v>0</v>
      </c>
      <c r="M436" s="99">
        <v>6.434518166503377</v>
      </c>
      <c r="N436" s="99">
        <v>6.8149386993136991</v>
      </c>
      <c r="O436" s="99">
        <v>5.6802415673870952</v>
      </c>
      <c r="P436" s="99">
        <v>5.469190210630825</v>
      </c>
      <c r="Q436" s="99">
        <v>5.735202614763633</v>
      </c>
      <c r="R436" s="99">
        <v>0</v>
      </c>
      <c r="S436" s="99">
        <v>0</v>
      </c>
      <c r="T436" s="99">
        <v>6.6625185992961633</v>
      </c>
      <c r="U436" s="99">
        <v>6.6915568877356577</v>
      </c>
      <c r="V436" s="99">
        <v>5.4109109177006545</v>
      </c>
      <c r="W436" s="99">
        <v>5.7259122838663679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5.5089627965912404</v>
      </c>
      <c r="D437" s="99">
        <v>5.4596159764161438</v>
      </c>
      <c r="E437" s="99">
        <v>5.4513314047984975</v>
      </c>
      <c r="F437" s="99">
        <v>5.985887402607097</v>
      </c>
      <c r="G437" s="99">
        <v>6.1377447181461671</v>
      </c>
      <c r="H437" s="99">
        <v>6.3465613179474367</v>
      </c>
      <c r="I437" s="99">
        <v>0</v>
      </c>
      <c r="J437" s="99">
        <v>0</v>
      </c>
      <c r="K437" s="99">
        <v>0</v>
      </c>
      <c r="L437" s="99">
        <v>0</v>
      </c>
      <c r="M437" s="99">
        <v>6.4587776171319744</v>
      </c>
      <c r="N437" s="99">
        <v>6.658822380104862</v>
      </c>
      <c r="O437" s="99">
        <v>7.3629669713256103</v>
      </c>
      <c r="P437" s="99">
        <v>7.813624643828379</v>
      </c>
      <c r="Q437" s="99">
        <v>7.4282149280480461</v>
      </c>
      <c r="R437" s="99">
        <v>0</v>
      </c>
      <c r="S437" s="99">
        <v>0</v>
      </c>
      <c r="T437" s="99">
        <v>6.6903955249004605</v>
      </c>
      <c r="U437" s="99">
        <v>6.6034453822684771</v>
      </c>
      <c r="V437" s="99">
        <v>6.766146214951652</v>
      </c>
      <c r="W437" s="99">
        <v>6.4504387071196039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2.5677136455276002</v>
      </c>
      <c r="D438" s="123">
        <v>2.5413406523632456</v>
      </c>
      <c r="E438" s="123">
        <v>2.7356345628582375</v>
      </c>
      <c r="F438" s="123">
        <v>2.838994058593534</v>
      </c>
      <c r="G438" s="123">
        <v>2.9281709822552653</v>
      </c>
      <c r="H438" s="123">
        <v>2.9063527324264169</v>
      </c>
      <c r="I438" s="123">
        <v>2.8891818025209468</v>
      </c>
      <c r="J438" s="123">
        <v>2.4326757794843767</v>
      </c>
      <c r="K438" s="123">
        <v>2.5649660417623918</v>
      </c>
      <c r="L438" s="123">
        <v>2.6530139179796541</v>
      </c>
      <c r="M438" s="123">
        <v>2.3993421520961973</v>
      </c>
      <c r="N438" s="123">
        <v>2.5926507183999483</v>
      </c>
      <c r="O438" s="123">
        <v>2.5846190451257649</v>
      </c>
      <c r="P438" s="123">
        <v>2.5432027627530771</v>
      </c>
      <c r="Q438" s="123">
        <v>2.5830758665068543</v>
      </c>
      <c r="R438" s="123">
        <v>2.6845482663012517</v>
      </c>
      <c r="S438" s="123">
        <v>2.5519963041170453</v>
      </c>
      <c r="T438" s="123">
        <v>2.4938846580656344</v>
      </c>
      <c r="U438" s="123">
        <v>2.409783435502507</v>
      </c>
      <c r="V438" s="123">
        <v>2.6404367074355677</v>
      </c>
      <c r="W438" s="123">
        <v>2.6128160247374028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3.0558390335983487</v>
      </c>
      <c r="D439" s="99">
        <v>2.9733471040004344</v>
      </c>
      <c r="E439" s="99">
        <v>3.0966662570018539</v>
      </c>
      <c r="F439" s="99">
        <v>3.3299460966097367</v>
      </c>
      <c r="G439" s="99">
        <v>3.3472965870470244</v>
      </c>
      <c r="H439" s="99">
        <v>3.3826292491855177</v>
      </c>
      <c r="I439" s="99">
        <v>3.3808582551612973</v>
      </c>
      <c r="J439" s="99">
        <v>2.6430349377519105</v>
      </c>
      <c r="K439" s="99">
        <v>2.9403637084920153</v>
      </c>
      <c r="L439" s="99">
        <v>2.9944032197260011</v>
      </c>
      <c r="M439" s="99">
        <v>2.7134567453929952</v>
      </c>
      <c r="N439" s="99">
        <v>2.950477432549337</v>
      </c>
      <c r="O439" s="99">
        <v>2.9452763795037087</v>
      </c>
      <c r="P439" s="99">
        <v>2.9652458106854511</v>
      </c>
      <c r="Q439" s="99">
        <v>3.0726051849170277</v>
      </c>
      <c r="R439" s="99">
        <v>3.2725002940056385</v>
      </c>
      <c r="S439" s="99">
        <v>3.1661542809884602</v>
      </c>
      <c r="T439" s="99">
        <v>3.0622444807890989</v>
      </c>
      <c r="U439" s="99">
        <v>2.9214484083655341</v>
      </c>
      <c r="V439" s="99">
        <v>3.2306290262132054</v>
      </c>
      <c r="W439" s="99">
        <v>3.2093874071658495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2.4028885186255917</v>
      </c>
      <c r="D440" s="110">
        <v>2.3552918000697378</v>
      </c>
      <c r="E440" s="110">
        <v>2.5535003616246672</v>
      </c>
      <c r="F440" s="110">
        <v>2.5763890470538922</v>
      </c>
      <c r="G440" s="110">
        <v>2.6882262754733763</v>
      </c>
      <c r="H440" s="110">
        <v>2.5998473818763008</v>
      </c>
      <c r="I440" s="110">
        <v>2.5465007208662529</v>
      </c>
      <c r="J440" s="110">
        <v>2.2258012552636619</v>
      </c>
      <c r="K440" s="110">
        <v>2.3009890800477715</v>
      </c>
      <c r="L440" s="110">
        <v>2.2921482434300668</v>
      </c>
      <c r="M440" s="110">
        <v>2.1542336691763921</v>
      </c>
      <c r="N440" s="110">
        <v>2.2575270888620622</v>
      </c>
      <c r="O440" s="110">
        <v>2.2676989383740547</v>
      </c>
      <c r="P440" s="110">
        <v>2.2796663478146306</v>
      </c>
      <c r="Q440" s="110">
        <v>2.3796177408193069</v>
      </c>
      <c r="R440" s="110">
        <v>2.3467711917457006</v>
      </c>
      <c r="S440" s="110">
        <v>2.3220832686637114</v>
      </c>
      <c r="T440" s="110">
        <v>2.2854767497060342</v>
      </c>
      <c r="U440" s="110">
        <v>2.2181760557043417</v>
      </c>
      <c r="V440" s="110">
        <v>2.3045773429924159</v>
      </c>
      <c r="W440" s="110">
        <v>2.2846761384832681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98.469372450516644</v>
      </c>
      <c r="D442" s="118">
        <f t="shared" si="232"/>
        <v>91.965258611888643</v>
      </c>
      <c r="E442" s="118">
        <f t="shared" si="232"/>
        <v>94.257420009821914</v>
      </c>
      <c r="F442" s="118">
        <f t="shared" si="232"/>
        <v>89.446055502393619</v>
      </c>
      <c r="G442" s="118">
        <f t="shared" si="232"/>
        <v>85.520403386481618</v>
      </c>
      <c r="H442" s="118">
        <f t="shared" si="232"/>
        <v>83.862842259475912</v>
      </c>
      <c r="I442" s="118">
        <f t="shared" si="232"/>
        <v>76.627228611359044</v>
      </c>
      <c r="J442" s="118">
        <f t="shared" si="232"/>
        <v>81.05847601898202</v>
      </c>
      <c r="K442" s="118">
        <f t="shared" si="232"/>
        <v>79.132217027406682</v>
      </c>
      <c r="L442" s="118">
        <f t="shared" si="232"/>
        <v>89.307445466367327</v>
      </c>
      <c r="M442" s="118">
        <f t="shared" si="232"/>
        <v>68.513401903289093</v>
      </c>
      <c r="N442" s="118">
        <f t="shared" si="232"/>
        <v>76.043028066735729</v>
      </c>
      <c r="O442" s="118">
        <f t="shared" si="232"/>
        <v>81.830993974649346</v>
      </c>
      <c r="P442" s="118">
        <f t="shared" si="232"/>
        <v>62.560894782465724</v>
      </c>
      <c r="Q442" s="118">
        <f t="shared" si="232"/>
        <v>66.18254194827071</v>
      </c>
      <c r="R442" s="118">
        <f t="shared" ref="R442:V442" si="233">R443+R446+R448+R457</f>
        <v>68.342802227405372</v>
      </c>
      <c r="S442" s="118">
        <f t="shared" si="233"/>
        <v>64.84252718627225</v>
      </c>
      <c r="T442" s="118">
        <f t="shared" si="233"/>
        <v>62.46812721912827</v>
      </c>
      <c r="U442" s="118">
        <f t="shared" si="233"/>
        <v>59.734296066184498</v>
      </c>
      <c r="V442" s="118">
        <f t="shared" si="233"/>
        <v>54.453089932523319</v>
      </c>
      <c r="W442" s="118">
        <f t="shared" ref="W442" si="234">W443+W446+W448+W457</f>
        <v>56.032295924569816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86.886286194750653</v>
      </c>
      <c r="D443" s="123">
        <f t="shared" si="235"/>
        <v>80.548095242747323</v>
      </c>
      <c r="E443" s="123">
        <f t="shared" si="235"/>
        <v>82.83668105176983</v>
      </c>
      <c r="F443" s="123">
        <f t="shared" si="235"/>
        <v>76.882619437347401</v>
      </c>
      <c r="G443" s="123">
        <f t="shared" si="235"/>
        <v>72.466615201583537</v>
      </c>
      <c r="H443" s="123">
        <f t="shared" si="235"/>
        <v>69.811501870627637</v>
      </c>
      <c r="I443" s="123">
        <f t="shared" si="235"/>
        <v>63.903167491422025</v>
      </c>
      <c r="J443" s="123">
        <f t="shared" si="235"/>
        <v>67.77146037856582</v>
      </c>
      <c r="K443" s="123">
        <f t="shared" si="235"/>
        <v>65.516080801664984</v>
      </c>
      <c r="L443" s="123">
        <f t="shared" si="235"/>
        <v>75.65912401620912</v>
      </c>
      <c r="M443" s="123">
        <f t="shared" si="235"/>
        <v>56.203018992508504</v>
      </c>
      <c r="N443" s="123">
        <f t="shared" si="235"/>
        <v>62.304292472427584</v>
      </c>
      <c r="O443" s="123">
        <f t="shared" si="235"/>
        <v>67.929510364524191</v>
      </c>
      <c r="P443" s="123">
        <f t="shared" si="235"/>
        <v>48.842462498705139</v>
      </c>
      <c r="Q443" s="123">
        <f t="shared" si="235"/>
        <v>52.736308995259876</v>
      </c>
      <c r="R443" s="123">
        <f t="shared" ref="R443:V443" si="236">SUM(R444:R445)</f>
        <v>54.114969714816546</v>
      </c>
      <c r="S443" s="123">
        <f t="shared" si="236"/>
        <v>50.925356128591055</v>
      </c>
      <c r="T443" s="123">
        <f t="shared" si="236"/>
        <v>48.319180003601488</v>
      </c>
      <c r="U443" s="123">
        <f t="shared" si="236"/>
        <v>44.882141544790258</v>
      </c>
      <c r="V443" s="123">
        <f t="shared" si="236"/>
        <v>40.060544603664134</v>
      </c>
      <c r="W443" s="123">
        <f t="shared" ref="W443" si="237">SUM(W444:W445)</f>
        <v>41.398466687056825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84.854358669729692</v>
      </c>
      <c r="D444" s="99">
        <v>78.709737590958838</v>
      </c>
      <c r="E444" s="99">
        <v>80.97806976088269</v>
      </c>
      <c r="F444" s="99">
        <v>75.158772228461686</v>
      </c>
      <c r="G444" s="99">
        <v>70.867386740408563</v>
      </c>
      <c r="H444" s="99">
        <v>68.305004526772009</v>
      </c>
      <c r="I444" s="99">
        <v>62.543170993118473</v>
      </c>
      <c r="J444" s="99">
        <v>66.328276854479128</v>
      </c>
      <c r="K444" s="99">
        <v>64.137493505819705</v>
      </c>
      <c r="L444" s="99">
        <v>74.089064363274645</v>
      </c>
      <c r="M444" s="99">
        <v>55.052407219211361</v>
      </c>
      <c r="N444" s="99">
        <v>61.039955754249263</v>
      </c>
      <c r="O444" s="99">
        <v>66.563852619005601</v>
      </c>
      <c r="P444" s="99">
        <v>47.868562198525694</v>
      </c>
      <c r="Q444" s="99">
        <v>51.69356098566498</v>
      </c>
      <c r="R444" s="99">
        <v>53.050049282893532</v>
      </c>
      <c r="S444" s="99">
        <v>49.929695402516401</v>
      </c>
      <c r="T444" s="99">
        <v>47.377223088705655</v>
      </c>
      <c r="U444" s="99">
        <v>44.007986599888341</v>
      </c>
      <c r="V444" s="99">
        <v>39.292762510373038</v>
      </c>
      <c r="W444" s="99">
        <v>40.598669894633566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2.0319275250209619</v>
      </c>
      <c r="D445" s="99">
        <v>1.8383576517884817</v>
      </c>
      <c r="E445" s="99">
        <v>1.8586112908871399</v>
      </c>
      <c r="F445" s="99">
        <v>1.7238472088857169</v>
      </c>
      <c r="G445" s="99">
        <v>1.5992284611749805</v>
      </c>
      <c r="H445" s="99">
        <v>1.5064973438556326</v>
      </c>
      <c r="I445" s="99">
        <v>1.3599964983035486</v>
      </c>
      <c r="J445" s="99">
        <v>1.4431835240866939</v>
      </c>
      <c r="K445" s="99">
        <v>1.3785872958452794</v>
      </c>
      <c r="L445" s="99">
        <v>1.5700596529344781</v>
      </c>
      <c r="M445" s="99">
        <v>1.1506117732971415</v>
      </c>
      <c r="N445" s="99">
        <v>1.2643367181783187</v>
      </c>
      <c r="O445" s="99">
        <v>1.3656577455185941</v>
      </c>
      <c r="P445" s="99">
        <v>0.97390030017944174</v>
      </c>
      <c r="Q445" s="99">
        <v>1.0427480095948933</v>
      </c>
      <c r="R445" s="99">
        <v>1.064920431923017</v>
      </c>
      <c r="S445" s="99">
        <v>0.99566072607465628</v>
      </c>
      <c r="T445" s="99">
        <v>0.94195691489583644</v>
      </c>
      <c r="U445" s="99">
        <v>0.87415494490191947</v>
      </c>
      <c r="V445" s="99">
        <v>0.76778209329109448</v>
      </c>
      <c r="W445" s="99">
        <v>0.79979679242325641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0.10233331603839449</v>
      </c>
      <c r="D446" s="123">
        <f t="shared" si="238"/>
        <v>3.540782945695594E-2</v>
      </c>
      <c r="E446" s="123">
        <f t="shared" si="238"/>
        <v>0.12365550318296577</v>
      </c>
      <c r="F446" s="123">
        <f t="shared" si="238"/>
        <v>5.4645833724234982E-2</v>
      </c>
      <c r="G446" s="123">
        <f t="shared" si="238"/>
        <v>0.35996883218410797</v>
      </c>
      <c r="H446" s="123">
        <f t="shared" si="238"/>
        <v>0.97461156780630676</v>
      </c>
      <c r="I446" s="123">
        <f t="shared" si="238"/>
        <v>0.27973089249165101</v>
      </c>
      <c r="J446" s="123">
        <f t="shared" si="238"/>
        <v>0.24008495095566279</v>
      </c>
      <c r="K446" s="123">
        <f t="shared" si="238"/>
        <v>6.8466084084618933E-2</v>
      </c>
      <c r="L446" s="123">
        <f t="shared" si="238"/>
        <v>0.36714208531065368</v>
      </c>
      <c r="M446" s="123">
        <f t="shared" si="238"/>
        <v>5.8624367724825939E-2</v>
      </c>
      <c r="N446" s="123">
        <f t="shared" si="238"/>
        <v>0.37439397475825015</v>
      </c>
      <c r="O446" s="123">
        <f t="shared" si="238"/>
        <v>0.58151491066356964</v>
      </c>
      <c r="P446" s="123">
        <f t="shared" si="238"/>
        <v>0.35184403728248909</v>
      </c>
      <c r="Q446" s="123">
        <f t="shared" si="238"/>
        <v>0.23320952555825902</v>
      </c>
      <c r="R446" s="123">
        <f t="shared" si="238"/>
        <v>0.36711160576484253</v>
      </c>
      <c r="S446" s="123">
        <f t="shared" si="238"/>
        <v>0.34539587202297856</v>
      </c>
      <c r="T446" s="123">
        <f t="shared" si="238"/>
        <v>0.54242433954087643</v>
      </c>
      <c r="U446" s="123">
        <f t="shared" si="238"/>
        <v>1.0994337390141735</v>
      </c>
      <c r="V446" s="123">
        <f t="shared" si="238"/>
        <v>1.8929471164368208</v>
      </c>
      <c r="W446" s="123">
        <f t="shared" si="238"/>
        <v>1.2389115945923916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0.10233331603839449</v>
      </c>
      <c r="D447" s="99">
        <f>RES_hhdet_in_tess!D67</f>
        <v>3.540782945695594E-2</v>
      </c>
      <c r="E447" s="99">
        <f>RES_hhdet_in_tess!E67</f>
        <v>0.12365550318296577</v>
      </c>
      <c r="F447" s="99">
        <f>RES_hhdet_in_tess!F67</f>
        <v>5.4645833724234982E-2</v>
      </c>
      <c r="G447" s="99">
        <f>RES_hhdet_in_tess!G67</f>
        <v>0.35996883218410797</v>
      </c>
      <c r="H447" s="99">
        <f>RES_hhdet_in_tess!H67</f>
        <v>0.97461156780630676</v>
      </c>
      <c r="I447" s="99">
        <f>RES_hhdet_in_tess!I67</f>
        <v>0.27973089249165101</v>
      </c>
      <c r="J447" s="99">
        <f>RES_hhdet_in_tess!J67</f>
        <v>0.24008495095566279</v>
      </c>
      <c r="K447" s="99">
        <f>RES_hhdet_in_tess!K67</f>
        <v>6.8466084084618933E-2</v>
      </c>
      <c r="L447" s="99">
        <f>RES_hhdet_in_tess!L67</f>
        <v>0.36714208531065368</v>
      </c>
      <c r="M447" s="99">
        <f>RES_hhdet_in_tess!M67</f>
        <v>5.8624367724825939E-2</v>
      </c>
      <c r="N447" s="99">
        <f>RES_hhdet_in_tess!N67</f>
        <v>0.37439397475825015</v>
      </c>
      <c r="O447" s="99">
        <f>RES_hhdet_in_tess!O67</f>
        <v>0.58151491066356964</v>
      </c>
      <c r="P447" s="99">
        <f>RES_hhdet_in_tess!P67</f>
        <v>0.35184403728248909</v>
      </c>
      <c r="Q447" s="99">
        <f>RES_hhdet_in_tess!Q67</f>
        <v>0.23320952555825902</v>
      </c>
      <c r="R447" s="99">
        <f>RES_hhdet_in_tess!R67</f>
        <v>0.36711160576484253</v>
      </c>
      <c r="S447" s="99">
        <f>RES_hhdet_in_tess!S67</f>
        <v>0.34539587202297856</v>
      </c>
      <c r="T447" s="99">
        <f>RES_hhdet_in_tess!T67</f>
        <v>0.54242433954087643</v>
      </c>
      <c r="U447" s="99">
        <f>RES_hhdet_in_tess!U67</f>
        <v>1.0994337390141735</v>
      </c>
      <c r="V447" s="99">
        <f>RES_hhdet_in_tess!V67</f>
        <v>1.8929471164368208</v>
      </c>
      <c r="W447" s="99">
        <f>RES_hhdet_in_tess!W67</f>
        <v>1.2389115945923916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9.6292449081386557</v>
      </c>
      <c r="D448" s="123">
        <v>9.5673219555318756</v>
      </c>
      <c r="E448" s="123">
        <v>9.3529464189369307</v>
      </c>
      <c r="F448" s="123">
        <v>10.501521210507013</v>
      </c>
      <c r="G448" s="123">
        <v>10.62398252720209</v>
      </c>
      <c r="H448" s="123">
        <v>11.037933335108971</v>
      </c>
      <c r="I448" s="123">
        <v>10.426367240643525</v>
      </c>
      <c r="J448" s="123">
        <v>11.368575286219377</v>
      </c>
      <c r="K448" s="123">
        <v>11.747552524267714</v>
      </c>
      <c r="L448" s="123">
        <v>11.463656010364176</v>
      </c>
      <c r="M448" s="123">
        <v>10.5706999375011</v>
      </c>
      <c r="N448" s="123">
        <v>11.567945399282943</v>
      </c>
      <c r="O448" s="123">
        <v>11.515674960588992</v>
      </c>
      <c r="P448" s="123">
        <v>11.544139708067242</v>
      </c>
      <c r="Q448" s="123">
        <v>11.301568993967761</v>
      </c>
      <c r="R448" s="123">
        <v>11.906124578732245</v>
      </c>
      <c r="S448" s="123">
        <v>11.634314383104918</v>
      </c>
      <c r="T448" s="123">
        <v>11.682723280487568</v>
      </c>
      <c r="U448" s="123">
        <v>11.870208604945402</v>
      </c>
      <c r="V448" s="123">
        <v>10.488576431017341</v>
      </c>
      <c r="W448" s="123">
        <v>11.384970827892952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9.6948810156514735</v>
      </c>
      <c r="D449" s="99">
        <v>9.5368238020936928</v>
      </c>
      <c r="E449" s="99">
        <v>9.2194547282790449</v>
      </c>
      <c r="F449" s="99">
        <v>10.641291105941889</v>
      </c>
      <c r="G449" s="99">
        <v>10.619614240864141</v>
      </c>
      <c r="H449" s="99">
        <v>11.020051921278775</v>
      </c>
      <c r="I449" s="99">
        <v>10.426360665412176</v>
      </c>
      <c r="J449" s="99">
        <v>11.368562633978829</v>
      </c>
      <c r="K449" s="99">
        <v>11.747482687543222</v>
      </c>
      <c r="L449" s="99">
        <v>11.463617500832273</v>
      </c>
      <c r="M449" s="99">
        <v>10.56725364235767</v>
      </c>
      <c r="N449" s="99">
        <v>11.5777256274538</v>
      </c>
      <c r="O449" s="99">
        <v>11.534502520688415</v>
      </c>
      <c r="P449" s="99">
        <v>11.512978554300759</v>
      </c>
      <c r="Q449" s="99">
        <v>11.242690924828477</v>
      </c>
      <c r="R449" s="99">
        <v>11.906044880166757</v>
      </c>
      <c r="S449" s="99">
        <v>11.634275402644112</v>
      </c>
      <c r="T449" s="99">
        <v>11.682688387723511</v>
      </c>
      <c r="U449" s="99">
        <v>11.871824798334698</v>
      </c>
      <c r="V449" s="99">
        <v>10.432967040295296</v>
      </c>
      <c r="W449" s="99">
        <v>11.417182989732535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9.6966253510953084</v>
      </c>
      <c r="D450" s="99">
        <v>9.5389647861281066</v>
      </c>
      <c r="E450" s="99">
        <v>9.2230079832259815</v>
      </c>
      <c r="F450" s="99">
        <v>10.645248181448093</v>
      </c>
      <c r="G450" s="99">
        <v>10.622217290659167</v>
      </c>
      <c r="H450" s="99">
        <v>11.024419124822016</v>
      </c>
      <c r="I450" s="99">
        <v>10.434801947418505</v>
      </c>
      <c r="J450" s="99">
        <v>11.379656507791278</v>
      </c>
      <c r="K450" s="99">
        <v>11.769941977170777</v>
      </c>
      <c r="L450" s="99">
        <v>11.484541894788016</v>
      </c>
      <c r="M450" s="99">
        <v>10.583854185123984</v>
      </c>
      <c r="N450" s="99">
        <v>11.591454043621644</v>
      </c>
      <c r="O450" s="99">
        <v>11.54883636428808</v>
      </c>
      <c r="P450" s="99">
        <v>11.533027935727874</v>
      </c>
      <c r="Q450" s="99">
        <v>11.270323425349856</v>
      </c>
      <c r="R450" s="99">
        <v>11.933208379417202</v>
      </c>
      <c r="S450" s="99">
        <v>11.655083867077163</v>
      </c>
      <c r="T450" s="99">
        <v>11.699155109891349</v>
      </c>
      <c r="U450" s="99">
        <v>11.881520210550173</v>
      </c>
      <c r="V450" s="99">
        <v>10.430715889395158</v>
      </c>
      <c r="W450" s="99">
        <v>11.427217597360963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4.1048306584550476</v>
      </c>
      <c r="D451" s="102">
        <v>4.1301414987243499</v>
      </c>
      <c r="E451" s="102">
        <v>4.0613197383296651</v>
      </c>
      <c r="F451" s="102">
        <v>4.4074919787868749</v>
      </c>
      <c r="G451" s="102">
        <v>4.4896096973605717</v>
      </c>
      <c r="H451" s="102">
        <v>4.7274177276112308</v>
      </c>
      <c r="I451" s="102">
        <v>4.7203530600984731</v>
      </c>
      <c r="J451" s="102">
        <v>4.6001531237770559</v>
      </c>
      <c r="K451" s="102">
        <v>4.8844766480715522</v>
      </c>
      <c r="L451" s="102">
        <v>4.7910606008999723</v>
      </c>
      <c r="M451" s="102">
        <v>4.2939646077051377</v>
      </c>
      <c r="N451" s="102">
        <v>4.8079043248352962</v>
      </c>
      <c r="O451" s="102">
        <v>4.0577802464140769</v>
      </c>
      <c r="P451" s="102">
        <v>3.8414882152284231</v>
      </c>
      <c r="Q451" s="102">
        <v>4.0455517421146938</v>
      </c>
      <c r="R451" s="102">
        <v>5.1564566961033016</v>
      </c>
      <c r="S451" s="102">
        <v>5.2920453362154198</v>
      </c>
      <c r="T451" s="102">
        <v>5.010249152716046</v>
      </c>
      <c r="U451" s="102">
        <v>5.1711067803364648</v>
      </c>
      <c r="V451" s="102">
        <v>3.9627521802678687</v>
      </c>
      <c r="W451" s="102">
        <v>4.654969981094303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5.5917946926402617</v>
      </c>
      <c r="D452" s="105">
        <v>5.4088232874037594</v>
      </c>
      <c r="E452" s="105">
        <v>5.1616882448963164</v>
      </c>
      <c r="F452" s="105">
        <v>6.2377562026612186</v>
      </c>
      <c r="G452" s="105">
        <v>6.1326075932985944</v>
      </c>
      <c r="H452" s="105">
        <v>6.2970013972107832</v>
      </c>
      <c r="I452" s="105">
        <v>5.7144488873200334</v>
      </c>
      <c r="J452" s="105">
        <v>6.7795033840142214</v>
      </c>
      <c r="K452" s="105">
        <v>6.8854653290992252</v>
      </c>
      <c r="L452" s="105">
        <v>6.6934812938880448</v>
      </c>
      <c r="M452" s="105">
        <v>6.2898895774188475</v>
      </c>
      <c r="N452" s="105">
        <v>6.7835497187863458</v>
      </c>
      <c r="O452" s="105">
        <v>7.4910561178740016</v>
      </c>
      <c r="P452" s="105">
        <v>7.6915397204994491</v>
      </c>
      <c r="Q452" s="105">
        <v>7.2247716832351623</v>
      </c>
      <c r="R452" s="105">
        <v>6.7767516833139014</v>
      </c>
      <c r="S452" s="105">
        <v>6.3630385308617425</v>
      </c>
      <c r="T452" s="105">
        <v>6.6889059571753018</v>
      </c>
      <c r="U452" s="105">
        <v>6.7104134302137091</v>
      </c>
      <c r="V452" s="105">
        <v>6.4679637091272895</v>
      </c>
      <c r="W452" s="105">
        <v>6.7722476162666627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9.5512077641701296</v>
      </c>
      <c r="D453" s="102">
        <v>9.6267729234068167</v>
      </c>
      <c r="E453" s="102">
        <v>9.7383192248361734</v>
      </c>
      <c r="F453" s="102">
        <v>10.211862441439328</v>
      </c>
      <c r="G453" s="102">
        <v>10.630850933213932</v>
      </c>
      <c r="H453" s="102">
        <v>11.111896709031555</v>
      </c>
      <c r="I453" s="102">
        <v>0</v>
      </c>
      <c r="J453" s="102">
        <v>0</v>
      </c>
      <c r="K453" s="102">
        <v>0</v>
      </c>
      <c r="L453" s="102">
        <v>11.046957732245792</v>
      </c>
      <c r="M453" s="102">
        <v>10.862695231855696</v>
      </c>
      <c r="N453" s="102">
        <v>11.373691612668232</v>
      </c>
      <c r="O453" s="102">
        <v>11.348845237627662</v>
      </c>
      <c r="P453" s="102">
        <v>11.713508097170322</v>
      </c>
      <c r="Q453" s="102">
        <v>11.577862256924499</v>
      </c>
      <c r="R453" s="102">
        <v>0</v>
      </c>
      <c r="S453" s="102">
        <v>11.659178700403674</v>
      </c>
      <c r="T453" s="102">
        <v>11.690581606722093</v>
      </c>
      <c r="U453" s="102">
        <v>11.689463184075883</v>
      </c>
      <c r="V453" s="102">
        <v>10.926543882548318</v>
      </c>
      <c r="W453" s="102">
        <v>10.882422771067867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9.5529195313065038</v>
      </c>
      <c r="D454" s="105">
        <v>9.6287275476818746</v>
      </c>
      <c r="E454" s="105">
        <v>9.7421164126013871</v>
      </c>
      <c r="F454" s="105">
        <v>10.214231610817997</v>
      </c>
      <c r="G454" s="105">
        <v>10.631032054312085</v>
      </c>
      <c r="H454" s="105">
        <v>11.111566723247272</v>
      </c>
      <c r="I454" s="105">
        <v>0</v>
      </c>
      <c r="J454" s="105">
        <v>0</v>
      </c>
      <c r="K454" s="105">
        <v>0</v>
      </c>
      <c r="L454" s="105">
        <v>0</v>
      </c>
      <c r="M454" s="105">
        <v>10.871709540703186</v>
      </c>
      <c r="N454" s="105">
        <v>11.37577009436836</v>
      </c>
      <c r="O454" s="105">
        <v>11.348964564296415</v>
      </c>
      <c r="P454" s="105">
        <v>11.719694810285379</v>
      </c>
      <c r="Q454" s="105">
        <v>11.594418366942323</v>
      </c>
      <c r="R454" s="105">
        <v>0</v>
      </c>
      <c r="S454" s="105">
        <v>0</v>
      </c>
      <c r="T454" s="105">
        <v>11.702536481379783</v>
      </c>
      <c r="U454" s="105">
        <v>11.690315063183949</v>
      </c>
      <c r="V454" s="105">
        <v>10.917475769205817</v>
      </c>
      <c r="W454" s="105">
        <v>10.87509418374426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4.0439567347152643</v>
      </c>
      <c r="D455" s="99">
        <v>4.1691115712657307</v>
      </c>
      <c r="E455" s="99">
        <v>4.2907850078028886</v>
      </c>
      <c r="F455" s="99">
        <v>4.2283442082109008</v>
      </c>
      <c r="G455" s="99">
        <v>4.4932873361659178</v>
      </c>
      <c r="H455" s="99">
        <v>4.765005405299835</v>
      </c>
      <c r="I455" s="99">
        <v>0</v>
      </c>
      <c r="J455" s="99">
        <v>0</v>
      </c>
      <c r="K455" s="99">
        <v>0</v>
      </c>
      <c r="L455" s="99">
        <v>0</v>
      </c>
      <c r="M455" s="99">
        <v>4.4129319235712146</v>
      </c>
      <c r="N455" s="99">
        <v>4.7169477142634966</v>
      </c>
      <c r="O455" s="99">
        <v>3.9859975929708016</v>
      </c>
      <c r="P455" s="99">
        <v>3.9060701664569994</v>
      </c>
      <c r="Q455" s="99">
        <v>4.1662034388942786</v>
      </c>
      <c r="R455" s="99">
        <v>0</v>
      </c>
      <c r="S455" s="99">
        <v>0</v>
      </c>
      <c r="T455" s="99">
        <v>5.0121409564793229</v>
      </c>
      <c r="U455" s="99">
        <v>5.0868696809154725</v>
      </c>
      <c r="V455" s="99">
        <v>4.1513295542541648</v>
      </c>
      <c r="W455" s="99">
        <v>4.424655476624654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5.5089627965912404</v>
      </c>
      <c r="D456" s="99">
        <v>5.4596159764161438</v>
      </c>
      <c r="E456" s="99">
        <v>5.4513314047984975</v>
      </c>
      <c r="F456" s="99">
        <v>5.985887402607097</v>
      </c>
      <c r="G456" s="99">
        <v>6.1377447181461671</v>
      </c>
      <c r="H456" s="99">
        <v>6.3465613179474367</v>
      </c>
      <c r="I456" s="99">
        <v>0</v>
      </c>
      <c r="J456" s="99">
        <v>0</v>
      </c>
      <c r="K456" s="99">
        <v>0</v>
      </c>
      <c r="L456" s="99">
        <v>0</v>
      </c>
      <c r="M456" s="99">
        <v>6.4587776171319744</v>
      </c>
      <c r="N456" s="99">
        <v>6.658822380104862</v>
      </c>
      <c r="O456" s="99">
        <v>7.3629669713256103</v>
      </c>
      <c r="P456" s="99">
        <v>7.813624643828379</v>
      </c>
      <c r="Q456" s="99">
        <v>7.4282149280480461</v>
      </c>
      <c r="R456" s="99">
        <v>0</v>
      </c>
      <c r="S456" s="99">
        <v>0</v>
      </c>
      <c r="T456" s="99">
        <v>6.6903955249004605</v>
      </c>
      <c r="U456" s="99">
        <v>6.6034453822684771</v>
      </c>
      <c r="V456" s="99">
        <v>6.766146214951652</v>
      </c>
      <c r="W456" s="99">
        <v>6.4504387071196039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1.8515080315889305</v>
      </c>
      <c r="D457" s="123">
        <v>1.8144335841524797</v>
      </c>
      <c r="E457" s="123">
        <v>1.9441370359321821</v>
      </c>
      <c r="F457" s="123">
        <v>2.0072690208149706</v>
      </c>
      <c r="G457" s="123">
        <v>2.0698368255118815</v>
      </c>
      <c r="H457" s="123">
        <v>2.0387954859329929</v>
      </c>
      <c r="I457" s="123">
        <v>2.0179629868018383</v>
      </c>
      <c r="J457" s="123">
        <v>1.6783554032411494</v>
      </c>
      <c r="K457" s="123">
        <v>1.800117617389362</v>
      </c>
      <c r="L457" s="123">
        <v>1.8175233544833862</v>
      </c>
      <c r="M457" s="123">
        <v>1.6810586055546635</v>
      </c>
      <c r="N457" s="123">
        <v>1.7963962202669621</v>
      </c>
      <c r="O457" s="123">
        <v>1.8042937388725884</v>
      </c>
      <c r="P457" s="123">
        <v>1.8224485384108553</v>
      </c>
      <c r="Q457" s="123">
        <v>1.9114544334848258</v>
      </c>
      <c r="R457" s="123">
        <v>1.9545963280917358</v>
      </c>
      <c r="S457" s="123">
        <v>1.9374608025532982</v>
      </c>
      <c r="T457" s="123">
        <v>1.9237995954983294</v>
      </c>
      <c r="U457" s="123">
        <v>1.8825121774346609</v>
      </c>
      <c r="V457" s="123">
        <v>2.0110217814050215</v>
      </c>
      <c r="W457" s="123">
        <v>2.0099468150276487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1.8675878415799505</v>
      </c>
      <c r="D458" s="99">
        <v>1.8183794345154665</v>
      </c>
      <c r="E458" s="99">
        <v>1.895035648415619</v>
      </c>
      <c r="F458" s="99">
        <v>2.0391234954893354</v>
      </c>
      <c r="G458" s="99">
        <v>2.0510674473773811</v>
      </c>
      <c r="H458" s="99">
        <v>2.0740348266900308</v>
      </c>
      <c r="I458" s="99">
        <v>2.0742457283741418</v>
      </c>
      <c r="J458" s="99">
        <v>1.6225580433030995</v>
      </c>
      <c r="K458" s="99">
        <v>1.8061435967718653</v>
      </c>
      <c r="L458" s="99">
        <v>1.840367115530491</v>
      </c>
      <c r="M458" s="99">
        <v>1.6681986891987608</v>
      </c>
      <c r="N458" s="99">
        <v>1.8139159925235764</v>
      </c>
      <c r="O458" s="99">
        <v>1.8107184512736925</v>
      </c>
      <c r="P458" s="99">
        <v>1.8229954035331992</v>
      </c>
      <c r="Q458" s="99">
        <v>1.8889985810927437</v>
      </c>
      <c r="R458" s="99">
        <v>2.0157158652080285</v>
      </c>
      <c r="S458" s="99">
        <v>1.9562618076812539</v>
      </c>
      <c r="T458" s="99">
        <v>1.8988865195610174</v>
      </c>
      <c r="U458" s="99">
        <v>1.8183252449517964</v>
      </c>
      <c r="V458" s="99">
        <v>2.0177062349940651</v>
      </c>
      <c r="W458" s="99">
        <v>2.0108282265670385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1.8460783678445283</v>
      </c>
      <c r="D459" s="110">
        <v>1.8127342555230728</v>
      </c>
      <c r="E459" s="110">
        <v>1.9689078306847105</v>
      </c>
      <c r="F459" s="110">
        <v>1.9902304018833701</v>
      </c>
      <c r="G459" s="110">
        <v>2.080582083929579</v>
      </c>
      <c r="H459" s="110">
        <v>2.0161173858969295</v>
      </c>
      <c r="I459" s="110">
        <v>1.9787359083909939</v>
      </c>
      <c r="J459" s="110">
        <v>1.7332284707368637</v>
      </c>
      <c r="K459" s="110">
        <v>1.7958801916679772</v>
      </c>
      <c r="L459" s="110">
        <v>1.7933763492979751</v>
      </c>
      <c r="M459" s="110">
        <v>1.6910933974928164</v>
      </c>
      <c r="N459" s="110">
        <v>1.7799880275995399</v>
      </c>
      <c r="O459" s="110">
        <v>1.7986481569145258</v>
      </c>
      <c r="P459" s="110">
        <v>1.8221070593259525</v>
      </c>
      <c r="Q459" s="110">
        <v>1.9207875325793753</v>
      </c>
      <c r="R459" s="110">
        <v>1.9194832959521295</v>
      </c>
      <c r="S459" s="110">
        <v>1.9304225545432963</v>
      </c>
      <c r="T459" s="110">
        <v>1.9329347979516269</v>
      </c>
      <c r="U459" s="110">
        <v>1.9065487845948228</v>
      </c>
      <c r="V459" s="110">
        <v>2.0072178750127532</v>
      </c>
      <c r="W459" s="110">
        <v>2.009462000819664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30.371211207061766</v>
      </c>
      <c r="D461" s="118">
        <f t="shared" si="239"/>
        <v>28.286542928099156</v>
      </c>
      <c r="E461" s="118">
        <f t="shared" si="239"/>
        <v>28.83937110252354</v>
      </c>
      <c r="F461" s="118">
        <f t="shared" si="239"/>
        <v>26.714503536105333</v>
      </c>
      <c r="G461" s="118">
        <f t="shared" si="239"/>
        <v>24.787407092462725</v>
      </c>
      <c r="H461" s="118">
        <f t="shared" si="239"/>
        <v>24.452570204252698</v>
      </c>
      <c r="I461" s="118">
        <f t="shared" si="239"/>
        <v>22.870781043140642</v>
      </c>
      <c r="J461" s="118">
        <f t="shared" si="239"/>
        <v>24.005759576101013</v>
      </c>
      <c r="K461" s="118">
        <f t="shared" si="239"/>
        <v>23.127910055938788</v>
      </c>
      <c r="L461" s="118">
        <f t="shared" si="239"/>
        <v>25.737969252221902</v>
      </c>
      <c r="M461" s="118">
        <f t="shared" si="239"/>
        <v>19.388407326598447</v>
      </c>
      <c r="N461" s="118">
        <f t="shared" si="239"/>
        <v>20.877875947572349</v>
      </c>
      <c r="O461" s="118">
        <f t="shared" si="239"/>
        <v>21.635515342876339</v>
      </c>
      <c r="P461" s="118">
        <f t="shared" si="239"/>
        <v>15.754594868434374</v>
      </c>
      <c r="Q461" s="118">
        <f t="shared" si="239"/>
        <v>16.200297334402364</v>
      </c>
      <c r="R461" s="118">
        <f t="shared" ref="R461:V461" si="240">R462+R465+R467+R476</f>
        <v>17.055575819727999</v>
      </c>
      <c r="S461" s="118">
        <f t="shared" si="240"/>
        <v>15.922866828050147</v>
      </c>
      <c r="T461" s="118">
        <f t="shared" si="240"/>
        <v>15.12327559334658</v>
      </c>
      <c r="U461" s="118">
        <f t="shared" si="240"/>
        <v>14.169618561579146</v>
      </c>
      <c r="V461" s="118">
        <f t="shared" si="240"/>
        <v>12.355559882980822</v>
      </c>
      <c r="W461" s="118">
        <f t="shared" ref="W461" si="241">W462+W465+W467+W476</f>
        <v>12.975935142067456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28.424853307383611</v>
      </c>
      <c r="D462" s="123">
        <f t="shared" si="242"/>
        <v>25.981517305040594</v>
      </c>
      <c r="E462" s="123">
        <f t="shared" si="242"/>
        <v>26.345429276881767</v>
      </c>
      <c r="F462" s="123">
        <f t="shared" si="242"/>
        <v>24.109339462153581</v>
      </c>
      <c r="G462" s="123">
        <f t="shared" si="242"/>
        <v>22.418603610036165</v>
      </c>
      <c r="H462" s="123">
        <f t="shared" si="242"/>
        <v>21.314017630721718</v>
      </c>
      <c r="I462" s="123">
        <f t="shared" si="242"/>
        <v>19.253820460952824</v>
      </c>
      <c r="J462" s="123">
        <f t="shared" si="242"/>
        <v>20.144709831114966</v>
      </c>
      <c r="K462" s="123">
        <f t="shared" si="242"/>
        <v>19.215048901730452</v>
      </c>
      <c r="L462" s="123">
        <f t="shared" si="242"/>
        <v>21.891663796031676</v>
      </c>
      <c r="M462" s="123">
        <f t="shared" si="242"/>
        <v>15.985851126576081</v>
      </c>
      <c r="N462" s="123">
        <f t="shared" si="242"/>
        <v>17.339909321787918</v>
      </c>
      <c r="O462" s="123">
        <f t="shared" si="242"/>
        <v>18.409317121307769</v>
      </c>
      <c r="P462" s="123">
        <f t="shared" si="242"/>
        <v>12.860983156207185</v>
      </c>
      <c r="Q462" s="123">
        <f t="shared" si="242"/>
        <v>13.559911051559409</v>
      </c>
      <c r="R462" s="123">
        <f t="shared" ref="R462:V462" si="243">SUM(R463:R464)</f>
        <v>13.729989440411469</v>
      </c>
      <c r="S462" s="123">
        <f t="shared" si="243"/>
        <v>12.789757950992202</v>
      </c>
      <c r="T462" s="123">
        <f t="shared" si="243"/>
        <v>12.036578538516151</v>
      </c>
      <c r="U462" s="123">
        <f t="shared" si="243"/>
        <v>11.104075355637548</v>
      </c>
      <c r="V462" s="123">
        <f t="shared" si="243"/>
        <v>9.8550930762401894</v>
      </c>
      <c r="W462" s="123">
        <f t="shared" ref="W462" si="244">SUM(W463:W464)</f>
        <v>10.139385497968036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28.424853307383611</v>
      </c>
      <c r="D463" s="99">
        <v>25.981517305040594</v>
      </c>
      <c r="E463" s="99">
        <v>26.345429276881767</v>
      </c>
      <c r="F463" s="99">
        <v>24.109339462153581</v>
      </c>
      <c r="G463" s="99">
        <v>22.418603610036165</v>
      </c>
      <c r="H463" s="99">
        <v>21.314017630721718</v>
      </c>
      <c r="I463" s="99">
        <v>19.253820460952824</v>
      </c>
      <c r="J463" s="99">
        <v>20.144709831114966</v>
      </c>
      <c r="K463" s="99">
        <v>19.215048901730452</v>
      </c>
      <c r="L463" s="99">
        <v>21.891663796031676</v>
      </c>
      <c r="M463" s="99">
        <v>15.985851126576081</v>
      </c>
      <c r="N463" s="99">
        <v>17.339909321787918</v>
      </c>
      <c r="O463" s="99">
        <v>18.409317121307769</v>
      </c>
      <c r="P463" s="99">
        <v>12.860983156207185</v>
      </c>
      <c r="Q463" s="99">
        <v>13.559911051559409</v>
      </c>
      <c r="R463" s="99">
        <v>13.729989440411469</v>
      </c>
      <c r="S463" s="99">
        <v>12.789757950992202</v>
      </c>
      <c r="T463" s="99">
        <v>12.036578538516151</v>
      </c>
      <c r="U463" s="99">
        <v>11.104075355637548</v>
      </c>
      <c r="V463" s="99">
        <v>9.8550930762401894</v>
      </c>
      <c r="W463" s="99">
        <v>10.139385497968036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1.7905681117552734</v>
      </c>
      <c r="D467" s="123">
        <v>2.124262169297924</v>
      </c>
      <c r="E467" s="123">
        <v>2.2842320015757784</v>
      </c>
      <c r="F467" s="123">
        <v>2.3708008636621809</v>
      </c>
      <c r="G467" s="123">
        <v>2.1226879734709825</v>
      </c>
      <c r="H467" s="123">
        <v>2.8710567133504616</v>
      </c>
      <c r="I467" s="123">
        <v>3.3365268433845641</v>
      </c>
      <c r="J467" s="123">
        <v>3.5963851078518583</v>
      </c>
      <c r="K467" s="123">
        <v>3.6676856691765849</v>
      </c>
      <c r="L467" s="123">
        <v>3.5355445409952013</v>
      </c>
      <c r="M467" s="123">
        <v>3.1623625494721814</v>
      </c>
      <c r="N467" s="123">
        <v>3.249788776597708</v>
      </c>
      <c r="O467" s="123">
        <v>2.9479821131280914</v>
      </c>
      <c r="P467" s="123">
        <v>2.6634098157151569</v>
      </c>
      <c r="Q467" s="123">
        <v>2.4581974328433382</v>
      </c>
      <c r="R467" s="123">
        <v>3.0844341343003148</v>
      </c>
      <c r="S467" s="123">
        <v>2.9589353906785592</v>
      </c>
      <c r="T467" s="123">
        <v>2.9207657830186475</v>
      </c>
      <c r="U467" s="123">
        <v>2.9047927287940238</v>
      </c>
      <c r="V467" s="123">
        <v>2.263834144857765</v>
      </c>
      <c r="W467" s="123">
        <v>2.6065430010893236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3.2987521619806155</v>
      </c>
      <c r="D468" s="99">
        <v>3.213821769443812</v>
      </c>
      <c r="E468" s="99">
        <v>3.0760657090997632</v>
      </c>
      <c r="F468" s="99">
        <v>3.5153233181891563</v>
      </c>
      <c r="G468" s="99">
        <v>3.4725069991194313</v>
      </c>
      <c r="H468" s="99">
        <v>3.5660311783666416</v>
      </c>
      <c r="I468" s="99">
        <v>3.3379497684438797</v>
      </c>
      <c r="J468" s="99">
        <v>3.5988286872811983</v>
      </c>
      <c r="K468" s="99">
        <v>3.6743604832838641</v>
      </c>
      <c r="L468" s="99">
        <v>3.5399924747271787</v>
      </c>
      <c r="M468" s="99">
        <v>3.2016436904815659</v>
      </c>
      <c r="N468" s="99">
        <v>3.4157740611010645</v>
      </c>
      <c r="O468" s="99">
        <v>3.2869481174038895</v>
      </c>
      <c r="P468" s="99">
        <v>3.1555659161430674</v>
      </c>
      <c r="Q468" s="99">
        <v>2.980376439835887</v>
      </c>
      <c r="R468" s="99">
        <v>3.0895730680623177</v>
      </c>
      <c r="S468" s="99">
        <v>2.9619747401799019</v>
      </c>
      <c r="T468" s="99">
        <v>2.925733132199718</v>
      </c>
      <c r="U468" s="99">
        <v>2.9334285669006501</v>
      </c>
      <c r="V468" s="99">
        <v>2.5523928702011318</v>
      </c>
      <c r="W468" s="99">
        <v>2.7789873618985768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1.3966978024054673</v>
      </c>
      <c r="D469" s="99">
        <v>1.3918196387952104</v>
      </c>
      <c r="E469" s="99">
        <v>1.3550569690901777</v>
      </c>
      <c r="F469" s="99">
        <v>1.4560037098421033</v>
      </c>
      <c r="G469" s="99">
        <v>1.4680571952800474</v>
      </c>
      <c r="H469" s="99">
        <v>1.5297676571988967</v>
      </c>
      <c r="I469" s="99">
        <v>1.5111985772943888</v>
      </c>
      <c r="J469" s="99">
        <v>1.4562230565765926</v>
      </c>
      <c r="K469" s="99">
        <v>1.5277594744811067</v>
      </c>
      <c r="L469" s="99">
        <v>1.4794909610266078</v>
      </c>
      <c r="M469" s="99">
        <v>1.3009761247997291</v>
      </c>
      <c r="N469" s="99">
        <v>1.4184750450542294</v>
      </c>
      <c r="O469" s="99">
        <v>1.156331893626688</v>
      </c>
      <c r="P469" s="99">
        <v>1.0529047042054804</v>
      </c>
      <c r="Q469" s="99">
        <v>1.0724538439198985</v>
      </c>
      <c r="R469" s="99">
        <v>1.3380807728558826</v>
      </c>
      <c r="S469" s="99">
        <v>1.3473038988052926</v>
      </c>
      <c r="T469" s="99">
        <v>1.2547327687076388</v>
      </c>
      <c r="U469" s="99">
        <v>1.2777372147591368</v>
      </c>
      <c r="V469" s="99">
        <v>0.96947497027685581</v>
      </c>
      <c r="W469" s="99">
        <v>1.1330380496758048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1.3966978024054673</v>
      </c>
      <c r="D470" s="102">
        <v>1.3918196387952104</v>
      </c>
      <c r="E470" s="102">
        <v>1.3550569690901777</v>
      </c>
      <c r="F470" s="102">
        <v>1.4560037098421033</v>
      </c>
      <c r="G470" s="102">
        <v>1.4680571952800474</v>
      </c>
      <c r="H470" s="102">
        <v>1.5297676571988967</v>
      </c>
      <c r="I470" s="102">
        <v>1.5111985772943888</v>
      </c>
      <c r="J470" s="102">
        <v>1.4562230565765926</v>
      </c>
      <c r="K470" s="102">
        <v>1.5277594744811067</v>
      </c>
      <c r="L470" s="102">
        <v>1.4794909610266078</v>
      </c>
      <c r="M470" s="102">
        <v>1.3009761247997291</v>
      </c>
      <c r="N470" s="102">
        <v>1.4184750450542294</v>
      </c>
      <c r="O470" s="102">
        <v>1.156331893626688</v>
      </c>
      <c r="P470" s="102">
        <v>1.0529047042054804</v>
      </c>
      <c r="Q470" s="102">
        <v>1.0724538439198985</v>
      </c>
      <c r="R470" s="102">
        <v>1.3380807728558826</v>
      </c>
      <c r="S470" s="102">
        <v>1.3473038988052926</v>
      </c>
      <c r="T470" s="102">
        <v>1.2547327687076388</v>
      </c>
      <c r="U470" s="102">
        <v>1.2777372147591368</v>
      </c>
      <c r="V470" s="102">
        <v>0.96947497027685581</v>
      </c>
      <c r="W470" s="102">
        <v>1.1330380496758048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0.15578978792288128</v>
      </c>
      <c r="D476" s="123">
        <v>0.18076345376063754</v>
      </c>
      <c r="E476" s="123">
        <v>0.20970982406599714</v>
      </c>
      <c r="F476" s="123">
        <v>0.23436321028957111</v>
      </c>
      <c r="G476" s="123">
        <v>0.24611550895558082</v>
      </c>
      <c r="H476" s="123">
        <v>0.26749586018051597</v>
      </c>
      <c r="I476" s="123">
        <v>0.28043373880325306</v>
      </c>
      <c r="J476" s="123">
        <v>0.26466463713418731</v>
      </c>
      <c r="K476" s="123">
        <v>0.2451754850317531</v>
      </c>
      <c r="L476" s="123">
        <v>0.3107609151950253</v>
      </c>
      <c r="M476" s="123">
        <v>0.24019365055018185</v>
      </c>
      <c r="N476" s="123">
        <v>0.28817784918672368</v>
      </c>
      <c r="O476" s="123">
        <v>0.27821610844047695</v>
      </c>
      <c r="P476" s="123">
        <v>0.23020189651203102</v>
      </c>
      <c r="Q476" s="123">
        <v>0.18218884999961774</v>
      </c>
      <c r="R476" s="123">
        <v>0.24115224501621838</v>
      </c>
      <c r="S476" s="123">
        <v>0.17417348637938457</v>
      </c>
      <c r="T476" s="123">
        <v>0.16593127181178319</v>
      </c>
      <c r="U476" s="123">
        <v>0.16075047714757337</v>
      </c>
      <c r="V476" s="123">
        <v>0.23663266188286661</v>
      </c>
      <c r="W476" s="123">
        <v>0.23000664301009582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0.61715725122552256</v>
      </c>
      <c r="D477" s="99">
        <v>0.6004971811239278</v>
      </c>
      <c r="E477" s="99">
        <v>0.62540271726409458</v>
      </c>
      <c r="F477" s="99">
        <v>0.67251591367130248</v>
      </c>
      <c r="G477" s="99">
        <v>0.67602001872001716</v>
      </c>
      <c r="H477" s="99">
        <v>0.68315580316550728</v>
      </c>
      <c r="I477" s="99">
        <v>0.68279813321237559</v>
      </c>
      <c r="J477" s="99">
        <v>0.5337873360283758</v>
      </c>
      <c r="K477" s="99">
        <v>0.59383585456704735</v>
      </c>
      <c r="L477" s="99">
        <v>0.60474967425586323</v>
      </c>
      <c r="M477" s="99">
        <v>0.5480097242995694</v>
      </c>
      <c r="N477" s="99">
        <v>0.59587842227766419</v>
      </c>
      <c r="O477" s="99">
        <v>0.59482801760456916</v>
      </c>
      <c r="P477" s="99">
        <v>0.59886104392603368</v>
      </c>
      <c r="Q477" s="99">
        <v>0.62054334314584314</v>
      </c>
      <c r="R477" s="99">
        <v>0.66091415937737874</v>
      </c>
      <c r="S477" s="99">
        <v>0.63943651858842954</v>
      </c>
      <c r="T477" s="99">
        <v>0.61845089534016662</v>
      </c>
      <c r="U477" s="99">
        <v>0.59001572055350338</v>
      </c>
      <c r="V477" s="99">
        <v>0.65245783813401903</v>
      </c>
      <c r="W477" s="99">
        <v>0.6481678807512149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80192</v>
      </c>
      <c r="C5" s="120">
        <v>81764</v>
      </c>
      <c r="D5" s="120">
        <v>89038</v>
      </c>
      <c r="E5" s="120">
        <v>102294</v>
      </c>
      <c r="F5" s="120">
        <v>118453</v>
      </c>
      <c r="G5" s="120">
        <v>148366</v>
      </c>
      <c r="H5" s="120">
        <v>190650</v>
      </c>
      <c r="I5" s="120">
        <v>259242</v>
      </c>
      <c r="J5" s="120">
        <v>310251</v>
      </c>
      <c r="K5" s="120">
        <v>359134</v>
      </c>
      <c r="L5" s="120">
        <v>404743</v>
      </c>
      <c r="M5" s="120">
        <v>426137</v>
      </c>
      <c r="N5" s="120">
        <v>445972</v>
      </c>
      <c r="O5" s="120">
        <v>455084</v>
      </c>
      <c r="P5" s="120">
        <v>462343</v>
      </c>
      <c r="Q5" s="120">
        <v>474557</v>
      </c>
      <c r="R5" s="120">
        <v>490296</v>
      </c>
      <c r="S5" s="120">
        <v>491191</v>
      </c>
      <c r="T5" s="120">
        <v>485339</v>
      </c>
      <c r="U5" s="120">
        <v>482686</v>
      </c>
      <c r="V5" s="120">
        <v>485732</v>
      </c>
      <c r="W5" s="120">
        <v>483969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80192</v>
      </c>
      <c r="C7" s="52">
        <v>81764</v>
      </c>
      <c r="D7" s="52">
        <v>89038</v>
      </c>
      <c r="E7" s="52">
        <v>102294</v>
      </c>
      <c r="F7" s="52">
        <v>118453</v>
      </c>
      <c r="G7" s="52">
        <v>148366</v>
      </c>
      <c r="H7" s="52">
        <v>190650</v>
      </c>
      <c r="I7" s="52">
        <v>259242</v>
      </c>
      <c r="J7" s="52">
        <v>310251</v>
      </c>
      <c r="K7" s="52">
        <v>359134</v>
      </c>
      <c r="L7" s="52">
        <v>404743</v>
      </c>
      <c r="M7" s="52">
        <v>426137</v>
      </c>
      <c r="N7" s="52">
        <v>445972</v>
      </c>
      <c r="O7" s="52">
        <v>455084</v>
      </c>
      <c r="P7" s="52">
        <v>462343</v>
      </c>
      <c r="Q7" s="52">
        <v>474557</v>
      </c>
      <c r="R7" s="52">
        <v>490296</v>
      </c>
      <c r="S7" s="52">
        <v>491191</v>
      </c>
      <c r="T7" s="52">
        <v>485339</v>
      </c>
      <c r="U7" s="52">
        <v>482686</v>
      </c>
      <c r="V7" s="52">
        <v>485732</v>
      </c>
      <c r="W7" s="52">
        <v>483969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581</v>
      </c>
      <c r="C9" s="52">
        <v>660</v>
      </c>
      <c r="D9" s="52">
        <v>700</v>
      </c>
      <c r="E9" s="52">
        <v>835</v>
      </c>
      <c r="F9" s="52">
        <v>1081</v>
      </c>
      <c r="G9" s="52">
        <v>1911</v>
      </c>
      <c r="H9" s="52">
        <v>3377</v>
      </c>
      <c r="I9" s="52">
        <v>5213</v>
      </c>
      <c r="J9" s="52">
        <v>7091</v>
      </c>
      <c r="K9" s="52">
        <v>8651</v>
      </c>
      <c r="L9" s="52">
        <v>10256</v>
      </c>
      <c r="M9" s="52">
        <v>11048</v>
      </c>
      <c r="N9" s="52">
        <v>11708</v>
      </c>
      <c r="O9" s="52">
        <v>12008</v>
      </c>
      <c r="P9" s="52">
        <v>11863</v>
      </c>
      <c r="Q9" s="52">
        <v>11200</v>
      </c>
      <c r="R9" s="52">
        <v>11202</v>
      </c>
      <c r="S9" s="52">
        <v>11434</v>
      </c>
      <c r="T9" s="52">
        <v>12283</v>
      </c>
      <c r="U9" s="52">
        <v>15036</v>
      </c>
      <c r="V9" s="52">
        <v>19858</v>
      </c>
      <c r="W9" s="52">
        <v>25016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1530</v>
      </c>
      <c r="C11" s="52">
        <v>1613</v>
      </c>
      <c r="D11" s="52">
        <v>1853</v>
      </c>
      <c r="E11" s="52">
        <v>2236</v>
      </c>
      <c r="F11" s="52">
        <v>2721</v>
      </c>
      <c r="G11" s="52">
        <v>3623</v>
      </c>
      <c r="H11" s="52">
        <v>4932</v>
      </c>
      <c r="I11" s="52">
        <v>7045</v>
      </c>
      <c r="J11" s="52">
        <v>8870</v>
      </c>
      <c r="K11" s="52">
        <v>10776</v>
      </c>
      <c r="L11" s="52">
        <v>12683</v>
      </c>
      <c r="M11" s="52">
        <v>13803</v>
      </c>
      <c r="N11" s="52">
        <v>14676</v>
      </c>
      <c r="O11" s="52">
        <v>15104</v>
      </c>
      <c r="P11" s="52">
        <v>15332</v>
      </c>
      <c r="Q11" s="52">
        <v>16099</v>
      </c>
      <c r="R11" s="52">
        <v>17767</v>
      </c>
      <c r="S11" s="52">
        <v>20161</v>
      </c>
      <c r="T11" s="52">
        <v>21685</v>
      </c>
      <c r="U11" s="52">
        <v>22595</v>
      </c>
      <c r="V11" s="52">
        <v>22669</v>
      </c>
      <c r="W11" s="52">
        <v>22814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1</v>
      </c>
      <c r="J12" s="52">
        <v>3</v>
      </c>
      <c r="K12" s="52">
        <v>6</v>
      </c>
      <c r="L12" s="52">
        <v>13</v>
      </c>
      <c r="M12" s="52">
        <v>13</v>
      </c>
      <c r="N12" s="52">
        <v>13</v>
      </c>
      <c r="O12" s="52">
        <v>19</v>
      </c>
      <c r="P12" s="52">
        <v>19</v>
      </c>
      <c r="Q12" s="52">
        <v>21</v>
      </c>
      <c r="R12" s="52">
        <v>28</v>
      </c>
      <c r="S12" s="52">
        <v>35</v>
      </c>
      <c r="T12" s="52">
        <v>41</v>
      </c>
      <c r="U12" s="52">
        <v>41</v>
      </c>
      <c r="V12" s="52">
        <v>40</v>
      </c>
      <c r="W12" s="52">
        <v>39</v>
      </c>
      <c r="DA12" s="63" t="s">
        <v>1095</v>
      </c>
    </row>
    <row r="13" spans="1:105" ht="12" customHeight="1" x14ac:dyDescent="0.25">
      <c r="A13" s="97" t="s">
        <v>124</v>
      </c>
      <c r="B13" s="52">
        <v>6057</v>
      </c>
      <c r="C13" s="52">
        <v>6295</v>
      </c>
      <c r="D13" s="52">
        <v>7231</v>
      </c>
      <c r="E13" s="52">
        <v>11645</v>
      </c>
      <c r="F13" s="52">
        <v>19771</v>
      </c>
      <c r="G13" s="52">
        <v>27585</v>
      </c>
      <c r="H13" s="52">
        <v>32590</v>
      </c>
      <c r="I13" s="52">
        <v>35753</v>
      </c>
      <c r="J13" s="52">
        <v>36883</v>
      </c>
      <c r="K13" s="52">
        <v>39668</v>
      </c>
      <c r="L13" s="52">
        <v>42520</v>
      </c>
      <c r="M13" s="52">
        <v>44969</v>
      </c>
      <c r="N13" s="52">
        <v>46775</v>
      </c>
      <c r="O13" s="52">
        <v>47574</v>
      </c>
      <c r="P13" s="52">
        <v>49737</v>
      </c>
      <c r="Q13" s="52">
        <v>51044</v>
      </c>
      <c r="R13" s="52">
        <v>51894</v>
      </c>
      <c r="S13" s="52">
        <v>50503</v>
      </c>
      <c r="T13" s="52">
        <v>48661</v>
      </c>
      <c r="U13" s="52">
        <v>47215</v>
      </c>
      <c r="V13" s="52">
        <v>46661</v>
      </c>
      <c r="W13" s="52">
        <v>44999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2</v>
      </c>
      <c r="F14" s="52">
        <v>3</v>
      </c>
      <c r="G14" s="52">
        <v>7</v>
      </c>
      <c r="H14" s="52">
        <v>9</v>
      </c>
      <c r="I14" s="52">
        <v>14</v>
      </c>
      <c r="J14" s="52">
        <v>17</v>
      </c>
      <c r="K14" s="52">
        <v>31</v>
      </c>
      <c r="L14" s="52">
        <v>41</v>
      </c>
      <c r="M14" s="52">
        <v>51</v>
      </c>
      <c r="N14" s="52">
        <v>51</v>
      </c>
      <c r="O14" s="52">
        <v>61</v>
      </c>
      <c r="P14" s="52">
        <v>76</v>
      </c>
      <c r="Q14" s="52">
        <v>85</v>
      </c>
      <c r="R14" s="52">
        <v>102</v>
      </c>
      <c r="S14" s="52">
        <v>106</v>
      </c>
      <c r="T14" s="52">
        <v>104</v>
      </c>
      <c r="U14" s="52">
        <v>101</v>
      </c>
      <c r="V14" s="52">
        <v>100</v>
      </c>
      <c r="W14" s="52">
        <v>96</v>
      </c>
      <c r="DA14" s="63" t="s">
        <v>1097</v>
      </c>
    </row>
    <row r="15" spans="1:105" ht="12" customHeight="1" x14ac:dyDescent="0.25">
      <c r="A15" s="97" t="s">
        <v>122</v>
      </c>
      <c r="B15" s="52">
        <v>72374</v>
      </c>
      <c r="C15" s="52">
        <v>73209</v>
      </c>
      <c r="D15" s="52">
        <v>79069</v>
      </c>
      <c r="E15" s="52">
        <v>86669</v>
      </c>
      <c r="F15" s="52">
        <v>94181</v>
      </c>
      <c r="G15" s="52">
        <v>115190</v>
      </c>
      <c r="H15" s="52">
        <v>149791</v>
      </c>
      <c r="I15" s="52">
        <v>205529</v>
      </c>
      <c r="J15" s="52">
        <v>247810</v>
      </c>
      <c r="K15" s="52">
        <v>275741</v>
      </c>
      <c r="L15" s="52">
        <v>309778</v>
      </c>
      <c r="M15" s="52">
        <v>323627</v>
      </c>
      <c r="N15" s="52">
        <v>340420</v>
      </c>
      <c r="O15" s="52">
        <v>343593</v>
      </c>
      <c r="P15" s="52">
        <v>342844</v>
      </c>
      <c r="Q15" s="52">
        <v>343370</v>
      </c>
      <c r="R15" s="52">
        <v>350827</v>
      </c>
      <c r="S15" s="52">
        <v>346996</v>
      </c>
      <c r="T15" s="52">
        <v>341020</v>
      </c>
      <c r="U15" s="52">
        <v>339680</v>
      </c>
      <c r="V15" s="52">
        <v>343189</v>
      </c>
      <c r="W15" s="52">
        <v>343072</v>
      </c>
      <c r="DA15" s="63" t="s">
        <v>1098</v>
      </c>
    </row>
    <row r="16" spans="1:105" ht="12" customHeight="1" x14ac:dyDescent="0.25">
      <c r="A16" s="97" t="s">
        <v>121</v>
      </c>
      <c r="B16" s="52">
        <v>231</v>
      </c>
      <c r="C16" s="52">
        <v>647</v>
      </c>
      <c r="D16" s="52">
        <v>885</v>
      </c>
      <c r="E16" s="52">
        <v>1742</v>
      </c>
      <c r="F16" s="52">
        <v>1777</v>
      </c>
      <c r="G16" s="52">
        <v>1961</v>
      </c>
      <c r="H16" s="52">
        <v>3328</v>
      </c>
      <c r="I16" s="52">
        <v>10900</v>
      </c>
      <c r="J16" s="52">
        <v>16668</v>
      </c>
      <c r="K16" s="52">
        <v>32912</v>
      </c>
      <c r="L16" s="52">
        <v>39708</v>
      </c>
      <c r="M16" s="52">
        <v>43674</v>
      </c>
      <c r="N16" s="52">
        <v>44037</v>
      </c>
      <c r="O16" s="52">
        <v>48733</v>
      </c>
      <c r="P16" s="52">
        <v>54335</v>
      </c>
      <c r="Q16" s="52">
        <v>63938</v>
      </c>
      <c r="R16" s="52">
        <v>69678</v>
      </c>
      <c r="S16" s="52">
        <v>73390</v>
      </c>
      <c r="T16" s="52">
        <v>73828</v>
      </c>
      <c r="U16" s="52">
        <v>73054</v>
      </c>
      <c r="V16" s="52">
        <v>73073</v>
      </c>
      <c r="W16" s="52">
        <v>72949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2972</v>
      </c>
      <c r="C19" s="52">
        <v>3170</v>
      </c>
      <c r="D19" s="52">
        <v>3768</v>
      </c>
      <c r="E19" s="52">
        <v>4596</v>
      </c>
      <c r="F19" s="52">
        <v>5712</v>
      </c>
      <c r="G19" s="52">
        <v>7689</v>
      </c>
      <c r="H19" s="52">
        <v>11067</v>
      </c>
      <c r="I19" s="52">
        <v>17080</v>
      </c>
      <c r="J19" s="52">
        <v>21411</v>
      </c>
      <c r="K19" s="52">
        <v>26016</v>
      </c>
      <c r="L19" s="52">
        <v>29411</v>
      </c>
      <c r="M19" s="52">
        <v>31317</v>
      </c>
      <c r="N19" s="52">
        <v>32834</v>
      </c>
      <c r="O19" s="52">
        <v>33405</v>
      </c>
      <c r="P19" s="52">
        <v>34293</v>
      </c>
      <c r="Q19" s="52">
        <v>34921</v>
      </c>
      <c r="R19" s="52">
        <v>36296</v>
      </c>
      <c r="S19" s="52">
        <v>36438</v>
      </c>
      <c r="T19" s="52">
        <v>35735</v>
      </c>
      <c r="U19" s="52">
        <v>34889</v>
      </c>
      <c r="V19" s="52">
        <v>32896</v>
      </c>
      <c r="W19" s="52">
        <v>31298</v>
      </c>
      <c r="DA19" s="63" t="s">
        <v>1101</v>
      </c>
    </row>
    <row r="20" spans="1:105" ht="12" customHeight="1" x14ac:dyDescent="0.25">
      <c r="A20" s="109" t="s">
        <v>120</v>
      </c>
      <c r="B20" s="36">
        <v>77220</v>
      </c>
      <c r="C20" s="36">
        <v>78594</v>
      </c>
      <c r="D20" s="36">
        <v>85270</v>
      </c>
      <c r="E20" s="36">
        <v>97698</v>
      </c>
      <c r="F20" s="36">
        <v>112741</v>
      </c>
      <c r="G20" s="36">
        <v>140677</v>
      </c>
      <c r="H20" s="36">
        <v>179583</v>
      </c>
      <c r="I20" s="36">
        <v>242162</v>
      </c>
      <c r="J20" s="36">
        <v>288840</v>
      </c>
      <c r="K20" s="36">
        <v>333118</v>
      </c>
      <c r="L20" s="36">
        <v>375332</v>
      </c>
      <c r="M20" s="36">
        <v>394820</v>
      </c>
      <c r="N20" s="36">
        <v>413138</v>
      </c>
      <c r="O20" s="36">
        <v>421679</v>
      </c>
      <c r="P20" s="36">
        <v>428050</v>
      </c>
      <c r="Q20" s="36">
        <v>439636</v>
      </c>
      <c r="R20" s="36">
        <v>454000</v>
      </c>
      <c r="S20" s="36">
        <v>454753</v>
      </c>
      <c r="T20" s="36">
        <v>449604</v>
      </c>
      <c r="U20" s="36">
        <v>447797</v>
      </c>
      <c r="V20" s="36">
        <v>452836</v>
      </c>
      <c r="W20" s="36">
        <v>452671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6265</v>
      </c>
      <c r="D24" s="52">
        <v>6267</v>
      </c>
      <c r="E24" s="52">
        <v>6281</v>
      </c>
      <c r="F24" s="52">
        <v>6330</v>
      </c>
      <c r="G24" s="52">
        <v>6437</v>
      </c>
      <c r="H24" s="52">
        <v>6640</v>
      </c>
      <c r="I24" s="52">
        <v>6996</v>
      </c>
      <c r="J24" s="52">
        <v>7576</v>
      </c>
      <c r="K24" s="52">
        <v>8471</v>
      </c>
      <c r="L24" s="52">
        <v>9796</v>
      </c>
      <c r="M24" s="52">
        <v>11609</v>
      </c>
      <c r="N24" s="52">
        <v>13993</v>
      </c>
      <c r="O24" s="52">
        <v>15760</v>
      </c>
      <c r="P24" s="52">
        <v>14433</v>
      </c>
      <c r="Q24" s="52">
        <v>18840</v>
      </c>
      <c r="R24" s="52">
        <v>23998</v>
      </c>
      <c r="S24" s="52">
        <v>29942</v>
      </c>
      <c r="T24" s="52">
        <v>35167</v>
      </c>
      <c r="U24" s="52">
        <v>39961</v>
      </c>
      <c r="V24" s="52">
        <v>44141</v>
      </c>
      <c r="W24" s="52">
        <v>48223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91</v>
      </c>
      <c r="D26" s="52">
        <v>91</v>
      </c>
      <c r="E26" s="52">
        <v>93</v>
      </c>
      <c r="F26" s="52">
        <v>98</v>
      </c>
      <c r="G26" s="52">
        <v>112</v>
      </c>
      <c r="H26" s="52">
        <v>135</v>
      </c>
      <c r="I26" s="52">
        <v>125</v>
      </c>
      <c r="J26" s="52">
        <v>180</v>
      </c>
      <c r="K26" s="52">
        <v>325</v>
      </c>
      <c r="L26" s="52">
        <v>494</v>
      </c>
      <c r="M26" s="52">
        <v>764</v>
      </c>
      <c r="N26" s="52">
        <v>1113</v>
      </c>
      <c r="O26" s="52">
        <v>1561</v>
      </c>
      <c r="P26" s="52">
        <v>1835</v>
      </c>
      <c r="Q26" s="52">
        <v>1950</v>
      </c>
      <c r="R26" s="52">
        <v>1924</v>
      </c>
      <c r="S26" s="52">
        <v>1854</v>
      </c>
      <c r="T26" s="52">
        <v>1833</v>
      </c>
      <c r="U26" s="52">
        <v>1704</v>
      </c>
      <c r="V26" s="52">
        <v>1785</v>
      </c>
      <c r="W26" s="52">
        <v>1871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120</v>
      </c>
      <c r="D28" s="52">
        <v>119</v>
      </c>
      <c r="E28" s="52">
        <v>120</v>
      </c>
      <c r="F28" s="52">
        <v>121</v>
      </c>
      <c r="G28" s="52">
        <v>124</v>
      </c>
      <c r="H28" s="52">
        <v>128</v>
      </c>
      <c r="I28" s="52">
        <v>137</v>
      </c>
      <c r="J28" s="52">
        <v>326</v>
      </c>
      <c r="K28" s="52">
        <v>284</v>
      </c>
      <c r="L28" s="52">
        <v>366</v>
      </c>
      <c r="M28" s="52">
        <v>538</v>
      </c>
      <c r="N28" s="52">
        <v>818</v>
      </c>
      <c r="O28" s="52">
        <v>1084</v>
      </c>
      <c r="P28" s="52">
        <v>362</v>
      </c>
      <c r="Q28" s="52">
        <v>469</v>
      </c>
      <c r="R28" s="52">
        <v>619</v>
      </c>
      <c r="S28" s="52">
        <v>1020</v>
      </c>
      <c r="T28" s="52">
        <v>1352</v>
      </c>
      <c r="U28" s="52">
        <v>1670</v>
      </c>
      <c r="V28" s="52">
        <v>1868</v>
      </c>
      <c r="W28" s="52">
        <v>2299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1</v>
      </c>
      <c r="W29" s="52">
        <v>3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946</v>
      </c>
      <c r="D30" s="52">
        <v>949</v>
      </c>
      <c r="E30" s="52">
        <v>967</v>
      </c>
      <c r="F30" s="52">
        <v>1025</v>
      </c>
      <c r="G30" s="52">
        <v>1195</v>
      </c>
      <c r="H30" s="52">
        <v>1563</v>
      </c>
      <c r="I30" s="52">
        <v>1678</v>
      </c>
      <c r="J30" s="52">
        <v>2712</v>
      </c>
      <c r="K30" s="52">
        <v>3876</v>
      </c>
      <c r="L30" s="52">
        <v>5415</v>
      </c>
      <c r="M30" s="52">
        <v>7087</v>
      </c>
      <c r="N30" s="52">
        <v>7705</v>
      </c>
      <c r="O30" s="52">
        <v>6844</v>
      </c>
      <c r="P30" s="52">
        <v>5742</v>
      </c>
      <c r="Q30" s="52">
        <v>5966</v>
      </c>
      <c r="R30" s="52">
        <v>6738</v>
      </c>
      <c r="S30" s="52">
        <v>8095</v>
      </c>
      <c r="T30" s="52">
        <v>8655</v>
      </c>
      <c r="U30" s="52">
        <v>8698</v>
      </c>
      <c r="V30" s="52">
        <v>8224</v>
      </c>
      <c r="W30" s="52">
        <v>7641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2</v>
      </c>
      <c r="M31" s="52">
        <v>2</v>
      </c>
      <c r="N31" s="52">
        <v>3</v>
      </c>
      <c r="O31" s="52">
        <v>6</v>
      </c>
      <c r="P31" s="52">
        <v>4</v>
      </c>
      <c r="Q31" s="52">
        <v>7</v>
      </c>
      <c r="R31" s="52">
        <v>9</v>
      </c>
      <c r="S31" s="52">
        <v>10</v>
      </c>
      <c r="T31" s="52">
        <v>12</v>
      </c>
      <c r="U31" s="52">
        <v>10</v>
      </c>
      <c r="V31" s="52">
        <v>12</v>
      </c>
      <c r="W31" s="52">
        <v>19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11308</v>
      </c>
      <c r="D32" s="52">
        <v>11333</v>
      </c>
      <c r="E32" s="52">
        <v>11507</v>
      </c>
      <c r="F32" s="52">
        <v>12032</v>
      </c>
      <c r="G32" s="52">
        <v>13120</v>
      </c>
      <c r="H32" s="52">
        <v>15040</v>
      </c>
      <c r="I32" s="52">
        <v>11402</v>
      </c>
      <c r="J32" s="52">
        <v>13381</v>
      </c>
      <c r="K32" s="52">
        <v>19359</v>
      </c>
      <c r="L32" s="52">
        <v>25098</v>
      </c>
      <c r="M32" s="52">
        <v>31342</v>
      </c>
      <c r="N32" s="52">
        <v>39366</v>
      </c>
      <c r="O32" s="52">
        <v>48983</v>
      </c>
      <c r="P32" s="52">
        <v>53640</v>
      </c>
      <c r="Q32" s="52">
        <v>57964</v>
      </c>
      <c r="R32" s="52">
        <v>53768</v>
      </c>
      <c r="S32" s="52">
        <v>52354</v>
      </c>
      <c r="T32" s="52">
        <v>54075</v>
      </c>
      <c r="U32" s="52">
        <v>51646</v>
      </c>
      <c r="V32" s="52">
        <v>54976</v>
      </c>
      <c r="W32" s="52">
        <v>54766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36</v>
      </c>
      <c r="D33" s="52">
        <v>36</v>
      </c>
      <c r="E33" s="52">
        <v>43</v>
      </c>
      <c r="F33" s="52">
        <v>58</v>
      </c>
      <c r="G33" s="52">
        <v>91</v>
      </c>
      <c r="H33" s="52">
        <v>144</v>
      </c>
      <c r="I33" s="52">
        <v>203</v>
      </c>
      <c r="J33" s="52">
        <v>357</v>
      </c>
      <c r="K33" s="52">
        <v>587</v>
      </c>
      <c r="L33" s="52">
        <v>903</v>
      </c>
      <c r="M33" s="52">
        <v>1647</v>
      </c>
      <c r="N33" s="52">
        <v>2563</v>
      </c>
      <c r="O33" s="52">
        <v>4239</v>
      </c>
      <c r="P33" s="52">
        <v>6292</v>
      </c>
      <c r="Q33" s="52">
        <v>8723</v>
      </c>
      <c r="R33" s="52">
        <v>9226</v>
      </c>
      <c r="S33" s="52">
        <v>10455</v>
      </c>
      <c r="T33" s="52">
        <v>7473</v>
      </c>
      <c r="U33" s="52">
        <v>7679</v>
      </c>
      <c r="V33" s="52">
        <v>9162</v>
      </c>
      <c r="W33" s="52">
        <v>12332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464</v>
      </c>
      <c r="D36" s="52">
        <v>466</v>
      </c>
      <c r="E36" s="52">
        <v>477</v>
      </c>
      <c r="F36" s="52">
        <v>505</v>
      </c>
      <c r="G36" s="52">
        <v>574</v>
      </c>
      <c r="H36" s="52">
        <v>692</v>
      </c>
      <c r="I36" s="52">
        <v>624</v>
      </c>
      <c r="J36" s="52">
        <v>905</v>
      </c>
      <c r="K36" s="52">
        <v>1345</v>
      </c>
      <c r="L36" s="52">
        <v>1903</v>
      </c>
      <c r="M36" s="52">
        <v>2574</v>
      </c>
      <c r="N36" s="52">
        <v>3448</v>
      </c>
      <c r="O36" s="52">
        <v>4411</v>
      </c>
      <c r="P36" s="52">
        <v>5081</v>
      </c>
      <c r="Q36" s="52">
        <v>5777</v>
      </c>
      <c r="R36" s="52">
        <v>5389</v>
      </c>
      <c r="S36" s="52">
        <v>5423</v>
      </c>
      <c r="T36" s="52">
        <v>5195</v>
      </c>
      <c r="U36" s="52">
        <v>5161</v>
      </c>
      <c r="V36" s="52">
        <v>5515</v>
      </c>
      <c r="W36" s="52">
        <v>5786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12066</v>
      </c>
      <c r="D37" s="36">
        <v>12092</v>
      </c>
      <c r="E37" s="36">
        <v>12286</v>
      </c>
      <c r="F37" s="36">
        <v>12868</v>
      </c>
      <c r="G37" s="36">
        <v>14121</v>
      </c>
      <c r="H37" s="36">
        <v>16411</v>
      </c>
      <c r="I37" s="36">
        <v>12951</v>
      </c>
      <c r="J37" s="36">
        <v>15969</v>
      </c>
      <c r="K37" s="36">
        <v>22956</v>
      </c>
      <c r="L37" s="36">
        <v>30204</v>
      </c>
      <c r="M37" s="36">
        <v>38505</v>
      </c>
      <c r="N37" s="36">
        <v>47659</v>
      </c>
      <c r="O37" s="36">
        <v>57682</v>
      </c>
      <c r="P37" s="36">
        <v>62212</v>
      </c>
      <c r="Q37" s="36">
        <v>68888</v>
      </c>
      <c r="R37" s="36">
        <v>66409</v>
      </c>
      <c r="S37" s="36">
        <v>67948</v>
      </c>
      <c r="T37" s="36">
        <v>67915</v>
      </c>
      <c r="U37" s="36">
        <v>66268</v>
      </c>
      <c r="V37" s="36">
        <v>70204</v>
      </c>
      <c r="W37" s="36">
        <v>72593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7837</v>
      </c>
      <c r="D41" s="52">
        <v>13541</v>
      </c>
      <c r="E41" s="52">
        <v>19537</v>
      </c>
      <c r="F41" s="52">
        <v>22489</v>
      </c>
      <c r="G41" s="52">
        <v>36350</v>
      </c>
      <c r="H41" s="52">
        <v>48924</v>
      </c>
      <c r="I41" s="52">
        <v>75588</v>
      </c>
      <c r="J41" s="52">
        <v>58585</v>
      </c>
      <c r="K41" s="52">
        <v>57354</v>
      </c>
      <c r="L41" s="52">
        <v>55405</v>
      </c>
      <c r="M41" s="52">
        <v>33003</v>
      </c>
      <c r="N41" s="52">
        <v>33828</v>
      </c>
      <c r="O41" s="52">
        <v>24872</v>
      </c>
      <c r="P41" s="52">
        <v>21692</v>
      </c>
      <c r="Q41" s="52">
        <v>31054</v>
      </c>
      <c r="R41" s="52">
        <v>39737</v>
      </c>
      <c r="S41" s="52">
        <v>30837</v>
      </c>
      <c r="T41" s="52">
        <v>29315</v>
      </c>
      <c r="U41" s="52">
        <v>37308</v>
      </c>
      <c r="V41" s="52">
        <v>47187</v>
      </c>
      <c r="W41" s="52">
        <v>46460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170</v>
      </c>
      <c r="D43" s="52">
        <v>131</v>
      </c>
      <c r="E43" s="52">
        <v>228</v>
      </c>
      <c r="F43" s="52">
        <v>344</v>
      </c>
      <c r="G43" s="52">
        <v>942</v>
      </c>
      <c r="H43" s="52">
        <v>1601</v>
      </c>
      <c r="I43" s="52">
        <v>1961</v>
      </c>
      <c r="J43" s="52">
        <v>2058</v>
      </c>
      <c r="K43" s="52">
        <v>1885</v>
      </c>
      <c r="L43" s="52">
        <v>2099</v>
      </c>
      <c r="M43" s="52">
        <v>1556</v>
      </c>
      <c r="N43" s="52">
        <v>1773</v>
      </c>
      <c r="O43" s="52">
        <v>1861</v>
      </c>
      <c r="P43" s="52">
        <v>1690</v>
      </c>
      <c r="Q43" s="52">
        <v>1287</v>
      </c>
      <c r="R43" s="52">
        <v>1926</v>
      </c>
      <c r="S43" s="52">
        <v>2086</v>
      </c>
      <c r="T43" s="52">
        <v>2682</v>
      </c>
      <c r="U43" s="52">
        <v>4457</v>
      </c>
      <c r="V43" s="52">
        <v>6607</v>
      </c>
      <c r="W43" s="52">
        <v>7029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203</v>
      </c>
      <c r="D45" s="52">
        <v>359</v>
      </c>
      <c r="E45" s="52">
        <v>503</v>
      </c>
      <c r="F45" s="52">
        <v>606</v>
      </c>
      <c r="G45" s="52">
        <v>1026</v>
      </c>
      <c r="H45" s="52">
        <v>1437</v>
      </c>
      <c r="I45" s="52">
        <v>2250</v>
      </c>
      <c r="J45" s="52">
        <v>2151</v>
      </c>
      <c r="K45" s="52">
        <v>2190</v>
      </c>
      <c r="L45" s="52">
        <v>2273</v>
      </c>
      <c r="M45" s="52">
        <v>1658</v>
      </c>
      <c r="N45" s="52">
        <v>1691</v>
      </c>
      <c r="O45" s="52">
        <v>1512</v>
      </c>
      <c r="P45" s="52">
        <v>590</v>
      </c>
      <c r="Q45" s="52">
        <v>1236</v>
      </c>
      <c r="R45" s="52">
        <v>2287</v>
      </c>
      <c r="S45" s="52">
        <v>3414</v>
      </c>
      <c r="T45" s="52">
        <v>2876</v>
      </c>
      <c r="U45" s="52">
        <v>2580</v>
      </c>
      <c r="V45" s="52">
        <v>1942</v>
      </c>
      <c r="W45" s="52">
        <v>2444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1</v>
      </c>
      <c r="J46" s="52">
        <v>2</v>
      </c>
      <c r="K46" s="52">
        <v>3</v>
      </c>
      <c r="L46" s="52">
        <v>7</v>
      </c>
      <c r="M46" s="52">
        <v>0</v>
      </c>
      <c r="N46" s="52">
        <v>0</v>
      </c>
      <c r="O46" s="52">
        <v>6</v>
      </c>
      <c r="P46" s="52">
        <v>0</v>
      </c>
      <c r="Q46" s="52">
        <v>2</v>
      </c>
      <c r="R46" s="52">
        <v>7</v>
      </c>
      <c r="S46" s="52">
        <v>7</v>
      </c>
      <c r="T46" s="52">
        <v>6</v>
      </c>
      <c r="U46" s="52">
        <v>0</v>
      </c>
      <c r="V46" s="52">
        <v>0</v>
      </c>
      <c r="W46" s="52">
        <v>2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1184</v>
      </c>
      <c r="D47" s="52">
        <v>1885</v>
      </c>
      <c r="E47" s="52">
        <v>5381</v>
      </c>
      <c r="F47" s="52">
        <v>9151</v>
      </c>
      <c r="G47" s="52">
        <v>9009</v>
      </c>
      <c r="H47" s="52">
        <v>6568</v>
      </c>
      <c r="I47" s="52">
        <v>4841</v>
      </c>
      <c r="J47" s="52">
        <v>3842</v>
      </c>
      <c r="K47" s="52">
        <v>6661</v>
      </c>
      <c r="L47" s="52">
        <v>8267</v>
      </c>
      <c r="M47" s="52">
        <v>9536</v>
      </c>
      <c r="N47" s="52">
        <v>9511</v>
      </c>
      <c r="O47" s="52">
        <v>7643</v>
      </c>
      <c r="P47" s="52">
        <v>7905</v>
      </c>
      <c r="Q47" s="52">
        <v>7273</v>
      </c>
      <c r="R47" s="52">
        <v>7588</v>
      </c>
      <c r="S47" s="52">
        <v>6704</v>
      </c>
      <c r="T47" s="52">
        <v>6813</v>
      </c>
      <c r="U47" s="52">
        <v>7252</v>
      </c>
      <c r="V47" s="52">
        <v>7670</v>
      </c>
      <c r="W47" s="52">
        <v>5979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2</v>
      </c>
      <c r="F48" s="52">
        <v>1</v>
      </c>
      <c r="G48" s="52">
        <v>4</v>
      </c>
      <c r="H48" s="52">
        <v>2</v>
      </c>
      <c r="I48" s="52">
        <v>5</v>
      </c>
      <c r="J48" s="52">
        <v>3</v>
      </c>
      <c r="K48" s="52">
        <v>14</v>
      </c>
      <c r="L48" s="52">
        <v>12</v>
      </c>
      <c r="M48" s="52">
        <v>12</v>
      </c>
      <c r="N48" s="52">
        <v>3</v>
      </c>
      <c r="O48" s="52">
        <v>16</v>
      </c>
      <c r="P48" s="52">
        <v>19</v>
      </c>
      <c r="Q48" s="52">
        <v>16</v>
      </c>
      <c r="R48" s="52">
        <v>26</v>
      </c>
      <c r="S48" s="52">
        <v>14</v>
      </c>
      <c r="T48" s="52">
        <v>10</v>
      </c>
      <c r="U48" s="52">
        <v>7</v>
      </c>
      <c r="V48" s="52">
        <v>11</v>
      </c>
      <c r="W48" s="52">
        <v>15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12143</v>
      </c>
      <c r="D49" s="52">
        <v>17193</v>
      </c>
      <c r="E49" s="52">
        <v>19107</v>
      </c>
      <c r="F49" s="52">
        <v>19544</v>
      </c>
      <c r="G49" s="52">
        <v>34129</v>
      </c>
      <c r="H49" s="52">
        <v>49641</v>
      </c>
      <c r="I49" s="52">
        <v>67140</v>
      </c>
      <c r="J49" s="52">
        <v>55662</v>
      </c>
      <c r="K49" s="52">
        <v>47290</v>
      </c>
      <c r="L49" s="52">
        <v>59135</v>
      </c>
      <c r="M49" s="52">
        <v>45191</v>
      </c>
      <c r="N49" s="52">
        <v>56159</v>
      </c>
      <c r="O49" s="52">
        <v>52156</v>
      </c>
      <c r="P49" s="52">
        <v>52891</v>
      </c>
      <c r="Q49" s="52">
        <v>58490</v>
      </c>
      <c r="R49" s="52">
        <v>61225</v>
      </c>
      <c r="S49" s="52">
        <v>48523</v>
      </c>
      <c r="T49" s="52">
        <v>48099</v>
      </c>
      <c r="U49" s="52">
        <v>50306</v>
      </c>
      <c r="V49" s="52">
        <v>58485</v>
      </c>
      <c r="W49" s="52">
        <v>54649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452</v>
      </c>
      <c r="D50" s="52">
        <v>274</v>
      </c>
      <c r="E50" s="52">
        <v>900</v>
      </c>
      <c r="F50" s="52">
        <v>93</v>
      </c>
      <c r="G50" s="52">
        <v>275</v>
      </c>
      <c r="H50" s="52">
        <v>1511</v>
      </c>
      <c r="I50" s="52">
        <v>7775</v>
      </c>
      <c r="J50" s="52">
        <v>6125</v>
      </c>
      <c r="K50" s="52">
        <v>16831</v>
      </c>
      <c r="L50" s="52">
        <v>7699</v>
      </c>
      <c r="M50" s="52">
        <v>5613</v>
      </c>
      <c r="N50" s="52">
        <v>2926</v>
      </c>
      <c r="O50" s="52">
        <v>8935</v>
      </c>
      <c r="P50" s="52">
        <v>11894</v>
      </c>
      <c r="Q50" s="52">
        <v>18326</v>
      </c>
      <c r="R50" s="52">
        <v>14966</v>
      </c>
      <c r="S50" s="52">
        <v>14167</v>
      </c>
      <c r="T50" s="52">
        <v>7911</v>
      </c>
      <c r="U50" s="52">
        <v>6905</v>
      </c>
      <c r="V50" s="52">
        <v>9181</v>
      </c>
      <c r="W50" s="52">
        <v>12208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662</v>
      </c>
      <c r="D53" s="52">
        <v>1064</v>
      </c>
      <c r="E53" s="52">
        <v>1305</v>
      </c>
      <c r="F53" s="52">
        <v>1621</v>
      </c>
      <c r="G53" s="52">
        <v>2551</v>
      </c>
      <c r="H53" s="52">
        <v>4070</v>
      </c>
      <c r="I53" s="52">
        <v>6637</v>
      </c>
      <c r="J53" s="52">
        <v>5236</v>
      </c>
      <c r="K53" s="52">
        <v>5950</v>
      </c>
      <c r="L53" s="52">
        <v>5298</v>
      </c>
      <c r="M53" s="52">
        <v>4480</v>
      </c>
      <c r="N53" s="52">
        <v>4965</v>
      </c>
      <c r="O53" s="52">
        <v>4982</v>
      </c>
      <c r="P53" s="52">
        <v>5969</v>
      </c>
      <c r="Q53" s="52">
        <v>6405</v>
      </c>
      <c r="R53" s="52">
        <v>6764</v>
      </c>
      <c r="S53" s="52">
        <v>5565</v>
      </c>
      <c r="T53" s="52">
        <v>4492</v>
      </c>
      <c r="U53" s="52">
        <v>4315</v>
      </c>
      <c r="V53" s="52">
        <v>3522</v>
      </c>
      <c r="W53" s="52">
        <v>4188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13440</v>
      </c>
      <c r="D54" s="36">
        <v>18768</v>
      </c>
      <c r="E54" s="36">
        <v>24714</v>
      </c>
      <c r="F54" s="36">
        <v>27911</v>
      </c>
      <c r="G54" s="36">
        <v>42057</v>
      </c>
      <c r="H54" s="36">
        <v>55317</v>
      </c>
      <c r="I54" s="36">
        <v>75530</v>
      </c>
      <c r="J54" s="36">
        <v>62647</v>
      </c>
      <c r="K54" s="36">
        <v>67234</v>
      </c>
      <c r="L54" s="36">
        <v>72418</v>
      </c>
      <c r="M54" s="36">
        <v>57993</v>
      </c>
      <c r="N54" s="36">
        <v>65977</v>
      </c>
      <c r="O54" s="36">
        <v>66223</v>
      </c>
      <c r="P54" s="36">
        <v>68583</v>
      </c>
      <c r="Q54" s="36">
        <v>80474</v>
      </c>
      <c r="R54" s="36">
        <v>80773</v>
      </c>
      <c r="S54" s="36">
        <v>68701</v>
      </c>
      <c r="T54" s="36">
        <v>62766</v>
      </c>
      <c r="U54" s="36">
        <v>64461</v>
      </c>
      <c r="V54" s="36">
        <v>75243</v>
      </c>
      <c r="W54" s="36">
        <v>72428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2681</v>
      </c>
      <c r="D58" s="52">
        <v>4818</v>
      </c>
      <c r="E58" s="52">
        <v>6420</v>
      </c>
      <c r="F58" s="52">
        <v>5959</v>
      </c>
      <c r="G58" s="52">
        <v>11470</v>
      </c>
      <c r="H58" s="52">
        <v>16415</v>
      </c>
      <c r="I58" s="52">
        <v>29430</v>
      </c>
      <c r="J58" s="52">
        <v>22790</v>
      </c>
      <c r="K58" s="52">
        <v>22947</v>
      </c>
      <c r="L58" s="52">
        <v>19803</v>
      </c>
      <c r="M58" s="52">
        <v>12921</v>
      </c>
      <c r="N58" s="52">
        <v>9419</v>
      </c>
      <c r="O58" s="52">
        <v>6990</v>
      </c>
      <c r="P58" s="52">
        <v>11280</v>
      </c>
      <c r="Q58" s="52">
        <v>14148</v>
      </c>
      <c r="R58" s="52">
        <v>14525</v>
      </c>
      <c r="S58" s="52">
        <v>9427</v>
      </c>
      <c r="T58" s="52">
        <v>9516</v>
      </c>
      <c r="U58" s="52">
        <v>12384</v>
      </c>
      <c r="V58" s="52">
        <v>15011</v>
      </c>
      <c r="W58" s="52">
        <v>17424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54</v>
      </c>
      <c r="D60" s="52">
        <v>28</v>
      </c>
      <c r="E60" s="52">
        <v>48</v>
      </c>
      <c r="F60" s="52">
        <v>43</v>
      </c>
      <c r="G60" s="52">
        <v>469</v>
      </c>
      <c r="H60" s="52">
        <v>873</v>
      </c>
      <c r="I60" s="52">
        <v>1017</v>
      </c>
      <c r="J60" s="52">
        <v>601</v>
      </c>
      <c r="K60" s="52">
        <v>148</v>
      </c>
      <c r="L60" s="52">
        <v>503</v>
      </c>
      <c r="M60" s="52">
        <v>66</v>
      </c>
      <c r="N60" s="52">
        <v>307</v>
      </c>
      <c r="O60" s="52">
        <v>353</v>
      </c>
      <c r="P60" s="52">
        <v>437</v>
      </c>
      <c r="Q60" s="52">
        <v>244</v>
      </c>
      <c r="R60" s="52">
        <v>449</v>
      </c>
      <c r="S60" s="52">
        <v>286</v>
      </c>
      <c r="T60" s="52">
        <v>492</v>
      </c>
      <c r="U60" s="52">
        <v>1597</v>
      </c>
      <c r="V60" s="52">
        <v>2780</v>
      </c>
      <c r="W60" s="52">
        <v>2650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7</v>
      </c>
      <c r="D62" s="52">
        <v>24</v>
      </c>
      <c r="E62" s="52">
        <v>43</v>
      </c>
      <c r="F62" s="52">
        <v>45</v>
      </c>
      <c r="G62" s="52">
        <v>110</v>
      </c>
      <c r="H62" s="52">
        <v>184</v>
      </c>
      <c r="I62" s="52">
        <v>381</v>
      </c>
      <c r="J62" s="52">
        <v>364</v>
      </c>
      <c r="K62" s="52">
        <v>269</v>
      </c>
      <c r="L62" s="52">
        <v>206</v>
      </c>
      <c r="M62" s="52">
        <v>100</v>
      </c>
      <c r="N62" s="52">
        <v>65</v>
      </c>
      <c r="O62" s="52">
        <v>44</v>
      </c>
      <c r="P62" s="52">
        <v>27</v>
      </c>
      <c r="Q62" s="52">
        <v>82</v>
      </c>
      <c r="R62" s="52">
        <v>194</v>
      </c>
      <c r="S62" s="52">
        <v>242</v>
      </c>
      <c r="T62" s="52">
        <v>229</v>
      </c>
      <c r="U62" s="52">
        <v>261</v>
      </c>
      <c r="V62" s="52">
        <v>184</v>
      </c>
      <c r="W62" s="52">
        <v>252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1</v>
      </c>
      <c r="K63" s="52">
        <v>1</v>
      </c>
      <c r="L63" s="52">
        <v>1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1</v>
      </c>
      <c r="S63" s="52">
        <v>1</v>
      </c>
      <c r="T63" s="52">
        <v>1</v>
      </c>
      <c r="U63" s="52">
        <v>0</v>
      </c>
      <c r="V63" s="52">
        <v>0</v>
      </c>
      <c r="W63" s="52">
        <v>1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230</v>
      </c>
      <c r="D64" s="52">
        <v>467</v>
      </c>
      <c r="E64" s="52">
        <v>1351</v>
      </c>
      <c r="F64" s="52">
        <v>1880</v>
      </c>
      <c r="G64" s="52">
        <v>2357</v>
      </c>
      <c r="H64" s="52">
        <v>1847</v>
      </c>
      <c r="I64" s="52">
        <v>1763</v>
      </c>
      <c r="J64" s="52">
        <v>1313</v>
      </c>
      <c r="K64" s="52">
        <v>2132</v>
      </c>
      <c r="L64" s="52">
        <v>2156</v>
      </c>
      <c r="M64" s="52">
        <v>2025</v>
      </c>
      <c r="N64" s="52">
        <v>1297</v>
      </c>
      <c r="O64" s="52">
        <v>772</v>
      </c>
      <c r="P64" s="52">
        <v>1224</v>
      </c>
      <c r="Q64" s="52">
        <v>1217</v>
      </c>
      <c r="R64" s="52">
        <v>1298</v>
      </c>
      <c r="S64" s="52">
        <v>887</v>
      </c>
      <c r="T64" s="52">
        <v>1006</v>
      </c>
      <c r="U64" s="52">
        <v>1364</v>
      </c>
      <c r="V64" s="52">
        <v>1509</v>
      </c>
      <c r="W64" s="52">
        <v>1409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1</v>
      </c>
      <c r="F65" s="52">
        <v>0</v>
      </c>
      <c r="G65" s="52">
        <v>1</v>
      </c>
      <c r="H65" s="52">
        <v>1</v>
      </c>
      <c r="I65" s="52">
        <v>2</v>
      </c>
      <c r="J65" s="52">
        <v>1</v>
      </c>
      <c r="K65" s="52">
        <v>6</v>
      </c>
      <c r="L65" s="52">
        <v>4</v>
      </c>
      <c r="M65" s="52">
        <v>3</v>
      </c>
      <c r="N65" s="52">
        <v>1</v>
      </c>
      <c r="O65" s="52">
        <v>2</v>
      </c>
      <c r="P65" s="52">
        <v>3</v>
      </c>
      <c r="Q65" s="52">
        <v>3</v>
      </c>
      <c r="R65" s="52">
        <v>5</v>
      </c>
      <c r="S65" s="52">
        <v>2</v>
      </c>
      <c r="T65" s="52">
        <v>2</v>
      </c>
      <c r="U65" s="52">
        <v>2</v>
      </c>
      <c r="V65" s="52">
        <v>3</v>
      </c>
      <c r="W65" s="52">
        <v>5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2356</v>
      </c>
      <c r="D66" s="52">
        <v>4259</v>
      </c>
      <c r="E66" s="52">
        <v>4799</v>
      </c>
      <c r="F66" s="52">
        <v>4015</v>
      </c>
      <c r="G66" s="52">
        <v>8930</v>
      </c>
      <c r="H66" s="52">
        <v>13958</v>
      </c>
      <c r="I66" s="52">
        <v>24453</v>
      </c>
      <c r="J66" s="52">
        <v>19017</v>
      </c>
      <c r="K66" s="52">
        <v>15148</v>
      </c>
      <c r="L66" s="52">
        <v>15427</v>
      </c>
      <c r="M66" s="52">
        <v>9600</v>
      </c>
      <c r="N66" s="52">
        <v>7657</v>
      </c>
      <c r="O66" s="52">
        <v>5269</v>
      </c>
      <c r="P66" s="52">
        <v>8186</v>
      </c>
      <c r="Q66" s="52">
        <v>9780</v>
      </c>
      <c r="R66" s="52">
        <v>10468</v>
      </c>
      <c r="S66" s="52">
        <v>6420</v>
      </c>
      <c r="T66" s="52">
        <v>7109</v>
      </c>
      <c r="U66" s="52">
        <v>9457</v>
      </c>
      <c r="V66" s="52">
        <v>11508</v>
      </c>
      <c r="W66" s="52">
        <v>12879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88</v>
      </c>
      <c r="D67" s="52">
        <v>68</v>
      </c>
      <c r="E67" s="52">
        <v>226</v>
      </c>
      <c r="F67" s="52">
        <v>19</v>
      </c>
      <c r="G67" s="52">
        <v>72</v>
      </c>
      <c r="H67" s="52">
        <v>425</v>
      </c>
      <c r="I67" s="52">
        <v>2831</v>
      </c>
      <c r="J67" s="52">
        <v>2094</v>
      </c>
      <c r="K67" s="52">
        <v>5391</v>
      </c>
      <c r="L67" s="52">
        <v>2009</v>
      </c>
      <c r="M67" s="52">
        <v>1193</v>
      </c>
      <c r="N67" s="52">
        <v>399</v>
      </c>
      <c r="O67" s="52">
        <v>903</v>
      </c>
      <c r="P67" s="52">
        <v>1840</v>
      </c>
      <c r="Q67" s="52">
        <v>3066</v>
      </c>
      <c r="R67" s="52">
        <v>2559</v>
      </c>
      <c r="S67" s="52">
        <v>1875</v>
      </c>
      <c r="T67" s="52">
        <v>1169</v>
      </c>
      <c r="U67" s="52">
        <v>1300</v>
      </c>
      <c r="V67" s="52">
        <v>1807</v>
      </c>
      <c r="W67" s="52">
        <v>2878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126</v>
      </c>
      <c r="D70" s="52">
        <v>259</v>
      </c>
      <c r="E70" s="52">
        <v>322</v>
      </c>
      <c r="F70" s="52">
        <v>327</v>
      </c>
      <c r="G70" s="52">
        <v>656</v>
      </c>
      <c r="H70" s="52">
        <v>1126</v>
      </c>
      <c r="I70" s="52">
        <v>2377</v>
      </c>
      <c r="J70" s="52">
        <v>1758</v>
      </c>
      <c r="K70" s="52">
        <v>1866</v>
      </c>
      <c r="L70" s="52">
        <v>1350</v>
      </c>
      <c r="M70" s="52">
        <v>927</v>
      </c>
      <c r="N70" s="52">
        <v>660</v>
      </c>
      <c r="O70" s="52">
        <v>489</v>
      </c>
      <c r="P70" s="52">
        <v>903</v>
      </c>
      <c r="Q70" s="52">
        <v>1044</v>
      </c>
      <c r="R70" s="52">
        <v>1123</v>
      </c>
      <c r="S70" s="52">
        <v>707</v>
      </c>
      <c r="T70" s="52">
        <v>636</v>
      </c>
      <c r="U70" s="52">
        <v>777</v>
      </c>
      <c r="V70" s="52">
        <v>673</v>
      </c>
      <c r="W70" s="52">
        <v>954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2555</v>
      </c>
      <c r="D71" s="36">
        <v>4559</v>
      </c>
      <c r="E71" s="36">
        <v>6098</v>
      </c>
      <c r="F71" s="36">
        <v>5632</v>
      </c>
      <c r="G71" s="36">
        <v>10814</v>
      </c>
      <c r="H71" s="36">
        <v>15289</v>
      </c>
      <c r="I71" s="36">
        <v>27053</v>
      </c>
      <c r="J71" s="36">
        <v>21032</v>
      </c>
      <c r="K71" s="36">
        <v>21081</v>
      </c>
      <c r="L71" s="36">
        <v>18453</v>
      </c>
      <c r="M71" s="36">
        <v>11994</v>
      </c>
      <c r="N71" s="36">
        <v>8759</v>
      </c>
      <c r="O71" s="36">
        <v>6501</v>
      </c>
      <c r="P71" s="36">
        <v>10377</v>
      </c>
      <c r="Q71" s="36">
        <v>13104</v>
      </c>
      <c r="R71" s="36">
        <v>13402</v>
      </c>
      <c r="S71" s="36">
        <v>8720</v>
      </c>
      <c r="T71" s="36">
        <v>8880</v>
      </c>
      <c r="U71" s="36">
        <v>11607</v>
      </c>
      <c r="V71" s="36">
        <v>14338</v>
      </c>
      <c r="W71" s="36">
        <v>16470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5156</v>
      </c>
      <c r="D75" s="52">
        <v>8723</v>
      </c>
      <c r="E75" s="52">
        <v>13117</v>
      </c>
      <c r="F75" s="52">
        <v>16530</v>
      </c>
      <c r="G75" s="52">
        <v>24880</v>
      </c>
      <c r="H75" s="52">
        <v>32509</v>
      </c>
      <c r="I75" s="52">
        <v>46158</v>
      </c>
      <c r="J75" s="52">
        <v>35795</v>
      </c>
      <c r="K75" s="52">
        <v>34407</v>
      </c>
      <c r="L75" s="52">
        <v>35602</v>
      </c>
      <c r="M75" s="52">
        <v>20082</v>
      </c>
      <c r="N75" s="52">
        <v>24409</v>
      </c>
      <c r="O75" s="52">
        <v>17882</v>
      </c>
      <c r="P75" s="52">
        <v>10412</v>
      </c>
      <c r="Q75" s="52">
        <v>16906</v>
      </c>
      <c r="R75" s="52">
        <v>25212</v>
      </c>
      <c r="S75" s="52">
        <v>21410</v>
      </c>
      <c r="T75" s="52">
        <v>19799</v>
      </c>
      <c r="U75" s="52">
        <v>24924</v>
      </c>
      <c r="V75" s="52">
        <v>32176</v>
      </c>
      <c r="W75" s="52">
        <v>29036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116</v>
      </c>
      <c r="D77" s="52">
        <v>103</v>
      </c>
      <c r="E77" s="52">
        <v>180</v>
      </c>
      <c r="F77" s="52">
        <v>301</v>
      </c>
      <c r="G77" s="52">
        <v>473</v>
      </c>
      <c r="H77" s="52">
        <v>728</v>
      </c>
      <c r="I77" s="52">
        <v>944</v>
      </c>
      <c r="J77" s="52">
        <v>1457</v>
      </c>
      <c r="K77" s="52">
        <v>1737</v>
      </c>
      <c r="L77" s="52">
        <v>1596</v>
      </c>
      <c r="M77" s="52">
        <v>1490</v>
      </c>
      <c r="N77" s="52">
        <v>1466</v>
      </c>
      <c r="O77" s="52">
        <v>1508</v>
      </c>
      <c r="P77" s="52">
        <v>1253</v>
      </c>
      <c r="Q77" s="52">
        <v>1043</v>
      </c>
      <c r="R77" s="52">
        <v>1477</v>
      </c>
      <c r="S77" s="52">
        <v>1800</v>
      </c>
      <c r="T77" s="52">
        <v>2190</v>
      </c>
      <c r="U77" s="52">
        <v>2860</v>
      </c>
      <c r="V77" s="52">
        <v>3827</v>
      </c>
      <c r="W77" s="52">
        <v>4379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196</v>
      </c>
      <c r="D79" s="52">
        <f t="shared" si="0"/>
        <v>335</v>
      </c>
      <c r="E79" s="52">
        <f t="shared" si="0"/>
        <v>460</v>
      </c>
      <c r="F79" s="52">
        <f t="shared" si="0"/>
        <v>561</v>
      </c>
      <c r="G79" s="52">
        <f t="shared" si="0"/>
        <v>916</v>
      </c>
      <c r="H79" s="52">
        <f t="shared" si="0"/>
        <v>1253</v>
      </c>
      <c r="I79" s="52">
        <f t="shared" si="0"/>
        <v>1869</v>
      </c>
      <c r="J79" s="52">
        <f t="shared" si="0"/>
        <v>1787</v>
      </c>
      <c r="K79" s="52">
        <f t="shared" si="0"/>
        <v>1921</v>
      </c>
      <c r="L79" s="52">
        <f t="shared" si="0"/>
        <v>2067</v>
      </c>
      <c r="M79" s="52">
        <f t="shared" si="0"/>
        <v>1558</v>
      </c>
      <c r="N79" s="52">
        <f t="shared" si="0"/>
        <v>1626</v>
      </c>
      <c r="O79" s="52">
        <f t="shared" si="0"/>
        <v>1468</v>
      </c>
      <c r="P79" s="52">
        <f t="shared" si="0"/>
        <v>563</v>
      </c>
      <c r="Q79" s="52">
        <f t="shared" si="0"/>
        <v>1154</v>
      </c>
      <c r="R79" s="52">
        <f t="shared" ref="R79:V79" si="1">R45-R62</f>
        <v>2093</v>
      </c>
      <c r="S79" s="52">
        <f t="shared" si="1"/>
        <v>3172</v>
      </c>
      <c r="T79" s="52">
        <f t="shared" si="1"/>
        <v>2647</v>
      </c>
      <c r="U79" s="52">
        <f t="shared" si="1"/>
        <v>2319</v>
      </c>
      <c r="V79" s="52">
        <f t="shared" si="1"/>
        <v>1758</v>
      </c>
      <c r="W79" s="52">
        <f t="shared" ref="W79" si="2">W45-W62</f>
        <v>2192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1</v>
      </c>
      <c r="J80" s="52">
        <f t="shared" si="3"/>
        <v>1</v>
      </c>
      <c r="K80" s="52">
        <f t="shared" si="3"/>
        <v>2</v>
      </c>
      <c r="L80" s="52">
        <f t="shared" si="3"/>
        <v>6</v>
      </c>
      <c r="M80" s="52">
        <f t="shared" si="3"/>
        <v>0</v>
      </c>
      <c r="N80" s="52">
        <f t="shared" si="3"/>
        <v>0</v>
      </c>
      <c r="O80" s="52">
        <f t="shared" si="3"/>
        <v>6</v>
      </c>
      <c r="P80" s="52">
        <f t="shared" si="3"/>
        <v>0</v>
      </c>
      <c r="Q80" s="52">
        <f t="shared" si="3"/>
        <v>2</v>
      </c>
      <c r="R80" s="52">
        <f t="shared" ref="R80:V80" si="4">R46-R63</f>
        <v>6</v>
      </c>
      <c r="S80" s="52">
        <f t="shared" si="4"/>
        <v>6</v>
      </c>
      <c r="T80" s="52">
        <f t="shared" si="4"/>
        <v>5</v>
      </c>
      <c r="U80" s="52">
        <f t="shared" si="4"/>
        <v>0</v>
      </c>
      <c r="V80" s="52">
        <f t="shared" si="4"/>
        <v>0</v>
      </c>
      <c r="W80" s="52">
        <f t="shared" ref="W80" si="5">W46-W63</f>
        <v>1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954</v>
      </c>
      <c r="D81" s="52">
        <f t="shared" si="6"/>
        <v>1418</v>
      </c>
      <c r="E81" s="52">
        <f t="shared" si="6"/>
        <v>4030</v>
      </c>
      <c r="F81" s="52">
        <f t="shared" si="6"/>
        <v>7271</v>
      </c>
      <c r="G81" s="52">
        <f t="shared" si="6"/>
        <v>6652</v>
      </c>
      <c r="H81" s="52">
        <f t="shared" si="6"/>
        <v>4721</v>
      </c>
      <c r="I81" s="52">
        <f t="shared" si="6"/>
        <v>3078</v>
      </c>
      <c r="J81" s="52">
        <f t="shared" si="6"/>
        <v>2529</v>
      </c>
      <c r="K81" s="52">
        <f t="shared" si="6"/>
        <v>4529</v>
      </c>
      <c r="L81" s="52">
        <f t="shared" si="6"/>
        <v>6111</v>
      </c>
      <c r="M81" s="52">
        <f t="shared" si="6"/>
        <v>7511</v>
      </c>
      <c r="N81" s="52">
        <f t="shared" si="6"/>
        <v>8214</v>
      </c>
      <c r="O81" s="52">
        <f t="shared" si="6"/>
        <v>6871</v>
      </c>
      <c r="P81" s="52">
        <f t="shared" si="6"/>
        <v>6681</v>
      </c>
      <c r="Q81" s="52">
        <f t="shared" si="6"/>
        <v>6056</v>
      </c>
      <c r="R81" s="52">
        <f t="shared" ref="R81:V81" si="7">R47-R64</f>
        <v>6290</v>
      </c>
      <c r="S81" s="52">
        <f t="shared" si="7"/>
        <v>5817</v>
      </c>
      <c r="T81" s="52">
        <f t="shared" si="7"/>
        <v>5807</v>
      </c>
      <c r="U81" s="52">
        <f t="shared" si="7"/>
        <v>5888</v>
      </c>
      <c r="V81" s="52">
        <f t="shared" si="7"/>
        <v>6161</v>
      </c>
      <c r="W81" s="52">
        <f t="shared" ref="W81" si="8">W47-W64</f>
        <v>4570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1</v>
      </c>
      <c r="F82" s="52">
        <f t="shared" si="9"/>
        <v>1</v>
      </c>
      <c r="G82" s="52">
        <f t="shared" si="9"/>
        <v>3</v>
      </c>
      <c r="H82" s="52">
        <f t="shared" si="9"/>
        <v>1</v>
      </c>
      <c r="I82" s="52">
        <f t="shared" si="9"/>
        <v>3</v>
      </c>
      <c r="J82" s="52">
        <f t="shared" si="9"/>
        <v>2</v>
      </c>
      <c r="K82" s="52">
        <f t="shared" si="9"/>
        <v>8</v>
      </c>
      <c r="L82" s="52">
        <f t="shared" si="9"/>
        <v>8</v>
      </c>
      <c r="M82" s="52">
        <f t="shared" si="9"/>
        <v>9</v>
      </c>
      <c r="N82" s="52">
        <f t="shared" si="9"/>
        <v>2</v>
      </c>
      <c r="O82" s="52">
        <f t="shared" si="9"/>
        <v>14</v>
      </c>
      <c r="P82" s="52">
        <f t="shared" si="9"/>
        <v>16</v>
      </c>
      <c r="Q82" s="52">
        <f t="shared" si="9"/>
        <v>13</v>
      </c>
      <c r="R82" s="52">
        <f t="shared" ref="R82:V82" si="10">R48-R65</f>
        <v>21</v>
      </c>
      <c r="S82" s="52">
        <f t="shared" si="10"/>
        <v>12</v>
      </c>
      <c r="T82" s="52">
        <f t="shared" si="10"/>
        <v>8</v>
      </c>
      <c r="U82" s="52">
        <f t="shared" si="10"/>
        <v>5</v>
      </c>
      <c r="V82" s="52">
        <f t="shared" si="10"/>
        <v>8</v>
      </c>
      <c r="W82" s="52">
        <f t="shared" ref="W82" si="11">W48-W65</f>
        <v>10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9787</v>
      </c>
      <c r="D83" s="52">
        <f t="shared" si="12"/>
        <v>12934</v>
      </c>
      <c r="E83" s="52">
        <f t="shared" si="12"/>
        <v>14308</v>
      </c>
      <c r="F83" s="52">
        <f t="shared" si="12"/>
        <v>15529</v>
      </c>
      <c r="G83" s="52">
        <f t="shared" si="12"/>
        <v>25199</v>
      </c>
      <c r="H83" s="52">
        <f t="shared" si="12"/>
        <v>35683</v>
      </c>
      <c r="I83" s="52">
        <f t="shared" si="12"/>
        <v>42687</v>
      </c>
      <c r="J83" s="52">
        <f t="shared" si="12"/>
        <v>36645</v>
      </c>
      <c r="K83" s="52">
        <f t="shared" si="12"/>
        <v>32142</v>
      </c>
      <c r="L83" s="52">
        <f t="shared" si="12"/>
        <v>43708</v>
      </c>
      <c r="M83" s="52">
        <f t="shared" si="12"/>
        <v>35591</v>
      </c>
      <c r="N83" s="52">
        <f t="shared" si="12"/>
        <v>48502</v>
      </c>
      <c r="O83" s="52">
        <f t="shared" si="12"/>
        <v>46887</v>
      </c>
      <c r="P83" s="52">
        <f t="shared" si="12"/>
        <v>44705</v>
      </c>
      <c r="Q83" s="52">
        <f t="shared" si="12"/>
        <v>48710</v>
      </c>
      <c r="R83" s="52">
        <f t="shared" ref="R83:V83" si="13">R49-R66</f>
        <v>50757</v>
      </c>
      <c r="S83" s="52">
        <f t="shared" si="13"/>
        <v>42103</v>
      </c>
      <c r="T83" s="52">
        <f t="shared" si="13"/>
        <v>40990</v>
      </c>
      <c r="U83" s="52">
        <f t="shared" si="13"/>
        <v>40849</v>
      </c>
      <c r="V83" s="52">
        <f t="shared" si="13"/>
        <v>46977</v>
      </c>
      <c r="W83" s="52">
        <f t="shared" ref="W83" si="14">W49-W66</f>
        <v>41770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364</v>
      </c>
      <c r="D84" s="52">
        <f t="shared" si="15"/>
        <v>206</v>
      </c>
      <c r="E84" s="52">
        <f t="shared" si="15"/>
        <v>674</v>
      </c>
      <c r="F84" s="52">
        <f t="shared" si="15"/>
        <v>74</v>
      </c>
      <c r="G84" s="52">
        <f t="shared" si="15"/>
        <v>203</v>
      </c>
      <c r="H84" s="52">
        <f t="shared" si="15"/>
        <v>1086</v>
      </c>
      <c r="I84" s="52">
        <f t="shared" si="15"/>
        <v>4944</v>
      </c>
      <c r="J84" s="52">
        <f t="shared" si="15"/>
        <v>4031</v>
      </c>
      <c r="K84" s="52">
        <f t="shared" si="15"/>
        <v>11440</v>
      </c>
      <c r="L84" s="52">
        <f t="shared" si="15"/>
        <v>5690</v>
      </c>
      <c r="M84" s="52">
        <f t="shared" si="15"/>
        <v>4420</v>
      </c>
      <c r="N84" s="52">
        <f t="shared" si="15"/>
        <v>2527</v>
      </c>
      <c r="O84" s="52">
        <f t="shared" si="15"/>
        <v>8032</v>
      </c>
      <c r="P84" s="52">
        <f t="shared" si="15"/>
        <v>10054</v>
      </c>
      <c r="Q84" s="52">
        <f t="shared" si="15"/>
        <v>15260</v>
      </c>
      <c r="R84" s="52">
        <f t="shared" ref="R84:V84" si="16">R50-R67</f>
        <v>12407</v>
      </c>
      <c r="S84" s="52">
        <f t="shared" si="16"/>
        <v>12292</v>
      </c>
      <c r="T84" s="52">
        <f t="shared" si="16"/>
        <v>6742</v>
      </c>
      <c r="U84" s="52">
        <f t="shared" si="16"/>
        <v>5605</v>
      </c>
      <c r="V84" s="52">
        <f t="shared" si="16"/>
        <v>7374</v>
      </c>
      <c r="W84" s="52">
        <f t="shared" ref="W84" si="17">W50-W67</f>
        <v>9330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536</v>
      </c>
      <c r="D87" s="52">
        <v>805</v>
      </c>
      <c r="E87" s="52">
        <v>983</v>
      </c>
      <c r="F87" s="52">
        <v>1294</v>
      </c>
      <c r="G87" s="52">
        <v>1895</v>
      </c>
      <c r="H87" s="52">
        <v>2944</v>
      </c>
      <c r="I87" s="52">
        <v>4260</v>
      </c>
      <c r="J87" s="52">
        <v>3478</v>
      </c>
      <c r="K87" s="52">
        <v>4084</v>
      </c>
      <c r="L87" s="52">
        <v>3948</v>
      </c>
      <c r="M87" s="52">
        <v>3553</v>
      </c>
      <c r="N87" s="52">
        <v>4305</v>
      </c>
      <c r="O87" s="52">
        <v>4493</v>
      </c>
      <c r="P87" s="52">
        <v>5066</v>
      </c>
      <c r="Q87" s="52">
        <v>5361</v>
      </c>
      <c r="R87" s="52">
        <v>5641</v>
      </c>
      <c r="S87" s="52">
        <v>4858</v>
      </c>
      <c r="T87" s="52">
        <v>3856</v>
      </c>
      <c r="U87" s="52">
        <v>3538</v>
      </c>
      <c r="V87" s="52">
        <v>2849</v>
      </c>
      <c r="W87" s="52">
        <v>3234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10885</v>
      </c>
      <c r="D88" s="36">
        <v>14209</v>
      </c>
      <c r="E88" s="36">
        <v>18616</v>
      </c>
      <c r="F88" s="36">
        <v>22279</v>
      </c>
      <c r="G88" s="36">
        <v>31243</v>
      </c>
      <c r="H88" s="36">
        <v>40028</v>
      </c>
      <c r="I88" s="36">
        <v>48477</v>
      </c>
      <c r="J88" s="36">
        <v>41615</v>
      </c>
      <c r="K88" s="36">
        <v>46153</v>
      </c>
      <c r="L88" s="36">
        <v>53965</v>
      </c>
      <c r="M88" s="36">
        <v>45999</v>
      </c>
      <c r="N88" s="36">
        <v>57218</v>
      </c>
      <c r="O88" s="36">
        <v>59722</v>
      </c>
      <c r="P88" s="36">
        <v>58206</v>
      </c>
      <c r="Q88" s="36">
        <v>67370</v>
      </c>
      <c r="R88" s="36">
        <v>67371</v>
      </c>
      <c r="S88" s="36">
        <v>59981</v>
      </c>
      <c r="T88" s="36">
        <v>53886</v>
      </c>
      <c r="U88" s="36">
        <v>52854</v>
      </c>
      <c r="V88" s="36">
        <v>60905</v>
      </c>
      <c r="W88" s="36">
        <v>55958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8611</v>
      </c>
      <c r="I94" s="52">
        <f>RES_hhdet_numvin!I83</f>
        <v>24950</v>
      </c>
      <c r="J94" s="52">
        <f>RES_hhdet_numvin!J83</f>
        <v>27163</v>
      </c>
      <c r="K94" s="52">
        <f>RES_hhdet_numvin!K83</f>
        <v>33158</v>
      </c>
      <c r="L94" s="52">
        <f>RES_hhdet_numvin!L83</f>
        <v>37402</v>
      </c>
      <c r="M94" s="52">
        <f>RES_hhdet_numvin!M83</f>
        <v>24947</v>
      </c>
      <c r="N94" s="52">
        <f>RES_hhdet_numvin!N83</f>
        <v>27808</v>
      </c>
      <c r="O94" s="52">
        <f>RES_hhdet_numvin!O83</f>
        <v>21764</v>
      </c>
      <c r="P94" s="52">
        <f>RES_hhdet_numvin!P83</f>
        <v>19874</v>
      </c>
      <c r="Q94" s="52">
        <f>RES_hhdet_numvin!Q83</f>
        <v>29416</v>
      </c>
      <c r="R94" s="52">
        <f>RES_hhdet_numvin!R83</f>
        <v>38525</v>
      </c>
      <c r="S94" s="52">
        <f>RES_hhdet_numvin!S83</f>
        <v>30355</v>
      </c>
      <c r="T94" s="52">
        <f>RES_hhdet_numvin!T83</f>
        <v>29122</v>
      </c>
      <c r="U94" s="52">
        <f>RES_hhdet_numvin!U83</f>
        <v>37237</v>
      </c>
      <c r="V94" s="52">
        <f>RES_hhdet_numvin!V83</f>
        <v>47177</v>
      </c>
      <c r="W94" s="52">
        <f>RES_hhdet_numvin!W83</f>
        <v>46460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544</v>
      </c>
      <c r="Q97" s="138">
        <f>RES_hhdet_numvin!Q86</f>
        <v>728</v>
      </c>
      <c r="R97" s="138">
        <f>RES_hhdet_numvin!R86</f>
        <v>1435</v>
      </c>
      <c r="S97" s="138">
        <f>RES_hhdet_numvin!S86</f>
        <v>1806</v>
      </c>
      <c r="T97" s="138">
        <f>RES_hhdet_numvin!T86</f>
        <v>2521</v>
      </c>
      <c r="U97" s="138">
        <f>RES_hhdet_numvin!U86</f>
        <v>4369</v>
      </c>
      <c r="V97" s="138">
        <f>RES_hhdet_numvin!V86</f>
        <v>6584</v>
      </c>
      <c r="W97" s="138">
        <f>RES_hhdet_numvin!W86</f>
        <v>7029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94</v>
      </c>
      <c r="I99" s="138">
        <f>RES_hhdet_numvin!I88</f>
        <v>350</v>
      </c>
      <c r="J99" s="138">
        <f>RES_hhdet_numvin!J88</f>
        <v>646</v>
      </c>
      <c r="K99" s="138">
        <f>RES_hhdet_numvin!K88</f>
        <v>887</v>
      </c>
      <c r="L99" s="138">
        <f>RES_hhdet_numvin!L88</f>
        <v>1145</v>
      </c>
      <c r="M99" s="138">
        <f>RES_hhdet_numvin!M88</f>
        <v>990</v>
      </c>
      <c r="N99" s="138">
        <f>RES_hhdet_numvin!N88</f>
        <v>1176</v>
      </c>
      <c r="O99" s="138">
        <f>RES_hhdet_numvin!O88</f>
        <v>1194</v>
      </c>
      <c r="P99" s="138">
        <f>RES_hhdet_numvin!P88</f>
        <v>528</v>
      </c>
      <c r="Q99" s="138">
        <f>RES_hhdet_numvin!Q88</f>
        <v>1119</v>
      </c>
      <c r="R99" s="138">
        <f>RES_hhdet_numvin!R88</f>
        <v>2085</v>
      </c>
      <c r="S99" s="138">
        <f>RES_hhdet_numvin!S88</f>
        <v>3127</v>
      </c>
      <c r="T99" s="138">
        <f>RES_hhdet_numvin!T88</f>
        <v>2625</v>
      </c>
      <c r="U99" s="138">
        <f>RES_hhdet_numvin!U88</f>
        <v>2469</v>
      </c>
      <c r="V99" s="138">
        <f>RES_hhdet_numvin!V88</f>
        <v>1935</v>
      </c>
      <c r="W99" s="138">
        <f>RES_hhdet_numvin!W88</f>
        <v>2444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3</v>
      </c>
      <c r="L100" s="138">
        <f>RES_hhdet_numvin!L89</f>
        <v>6</v>
      </c>
      <c r="M100" s="138">
        <f>RES_hhdet_numvin!M89</f>
        <v>0</v>
      </c>
      <c r="N100" s="138">
        <f>RES_hhdet_numvin!N89</f>
        <v>0</v>
      </c>
      <c r="O100" s="138">
        <f>RES_hhdet_numvin!O89</f>
        <v>6</v>
      </c>
      <c r="P100" s="138">
        <f>RES_hhdet_numvin!P89</f>
        <v>0</v>
      </c>
      <c r="Q100" s="138">
        <f>RES_hhdet_numvin!Q89</f>
        <v>2</v>
      </c>
      <c r="R100" s="138">
        <f>RES_hhdet_numvin!R89</f>
        <v>7</v>
      </c>
      <c r="S100" s="138">
        <f>RES_hhdet_numvin!S89</f>
        <v>7</v>
      </c>
      <c r="T100" s="138">
        <f>RES_hhdet_numvin!T89</f>
        <v>6</v>
      </c>
      <c r="U100" s="138">
        <f>RES_hhdet_numvin!U89</f>
        <v>0</v>
      </c>
      <c r="V100" s="138">
        <f>RES_hhdet_numvin!V89</f>
        <v>0</v>
      </c>
      <c r="W100" s="138">
        <f>RES_hhdet_numvin!W89</f>
        <v>2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2588</v>
      </c>
      <c r="Q103" s="138">
        <f>RES_hhdet_numvin!Q92</f>
        <v>4172</v>
      </c>
      <c r="R103" s="138">
        <f>RES_hhdet_numvin!R92</f>
        <v>5671</v>
      </c>
      <c r="S103" s="138">
        <f>RES_hhdet_numvin!S92</f>
        <v>5753</v>
      </c>
      <c r="T103" s="138">
        <f>RES_hhdet_numvin!T92</f>
        <v>6229</v>
      </c>
      <c r="U103" s="138">
        <f>RES_hhdet_numvin!U92</f>
        <v>6973</v>
      </c>
      <c r="V103" s="138">
        <f>RES_hhdet_numvin!V92</f>
        <v>7634</v>
      </c>
      <c r="W103" s="138">
        <f>RES_hhdet_numvin!W92</f>
        <v>5979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5</v>
      </c>
      <c r="Q104" s="138">
        <f>RES_hhdet_numvin!Q93</f>
        <v>11</v>
      </c>
      <c r="R104" s="138">
        <f>RES_hhdet_numvin!R93</f>
        <v>23</v>
      </c>
      <c r="S104" s="138">
        <f>RES_hhdet_numvin!S93</f>
        <v>14</v>
      </c>
      <c r="T104" s="138">
        <f>RES_hhdet_numvin!T93</f>
        <v>10</v>
      </c>
      <c r="U104" s="138">
        <f>RES_hhdet_numvin!U93</f>
        <v>7</v>
      </c>
      <c r="V104" s="138">
        <f>RES_hhdet_numvin!V93</f>
        <v>11</v>
      </c>
      <c r="W104" s="138">
        <f>RES_hhdet_numvin!W93</f>
        <v>15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17314</v>
      </c>
      <c r="Q107" s="138">
        <f>RES_hhdet_numvin!Q96</f>
        <v>33537</v>
      </c>
      <c r="R107" s="138">
        <f>RES_hhdet_numvin!R96</f>
        <v>45699</v>
      </c>
      <c r="S107" s="138">
        <f>RES_hhdet_numvin!S96</f>
        <v>41557</v>
      </c>
      <c r="T107" s="138">
        <f>RES_hhdet_numvin!T96</f>
        <v>43863</v>
      </c>
      <c r="U107" s="138">
        <f>RES_hhdet_numvin!U96</f>
        <v>48313</v>
      </c>
      <c r="V107" s="138">
        <f>RES_hhdet_numvin!V96</f>
        <v>58140</v>
      </c>
      <c r="W107" s="138">
        <f>RES_hhdet_numvin!W96</f>
        <v>54649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3893</v>
      </c>
      <c r="Q108" s="138">
        <f>RES_hhdet_numvin!Q97</f>
        <v>10513</v>
      </c>
      <c r="R108" s="138">
        <f>RES_hhdet_numvin!R97</f>
        <v>11176</v>
      </c>
      <c r="S108" s="138">
        <f>RES_hhdet_numvin!S97</f>
        <v>12147</v>
      </c>
      <c r="T108" s="138">
        <f>RES_hhdet_numvin!T97</f>
        <v>7232</v>
      </c>
      <c r="U108" s="138">
        <f>RES_hhdet_numvin!U97</f>
        <v>6644</v>
      </c>
      <c r="V108" s="138">
        <f>RES_hhdet_numvin!V97</f>
        <v>9136</v>
      </c>
      <c r="W108" s="138">
        <f>RES_hhdet_numvin!W97</f>
        <v>12208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1946</v>
      </c>
      <c r="Q113" s="138">
        <f>RES_hhdet_numvin!Q102</f>
        <v>3657</v>
      </c>
      <c r="R113" s="138">
        <f>RES_hhdet_numvin!R102</f>
        <v>5021</v>
      </c>
      <c r="S113" s="138">
        <f>RES_hhdet_numvin!S102</f>
        <v>4728</v>
      </c>
      <c r="T113" s="138">
        <f>RES_hhdet_numvin!T102</f>
        <v>4098</v>
      </c>
      <c r="U113" s="138">
        <f>RES_hhdet_numvin!U102</f>
        <v>4152</v>
      </c>
      <c r="V113" s="138">
        <f>RES_hhdet_numvin!V102</f>
        <v>3508</v>
      </c>
      <c r="W113" s="138">
        <f>RES_hhdet_numvin!W102</f>
        <v>4188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22393</v>
      </c>
      <c r="Q114" s="39">
        <f>RES_hhdet_numvin!Q103</f>
        <v>45895</v>
      </c>
      <c r="R114" s="39">
        <f>RES_hhdet_numvin!R103</f>
        <v>59860</v>
      </c>
      <c r="S114" s="39">
        <f>RES_hhdet_numvin!S103</f>
        <v>58220</v>
      </c>
      <c r="T114" s="39">
        <f>RES_hhdet_numvin!T103</f>
        <v>57094</v>
      </c>
      <c r="U114" s="39">
        <f>RES_hhdet_numvin!U103</f>
        <v>61927</v>
      </c>
      <c r="V114" s="39">
        <f>RES_hhdet_numvin!V103</f>
        <v>74854</v>
      </c>
      <c r="W114" s="39">
        <f>RES_hhdet_numvin!W103</f>
        <v>72428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167.90885046359094</v>
      </c>
      <c r="C118" s="117">
        <f t="shared" si="18"/>
        <v>185.99486069425799</v>
      </c>
      <c r="D118" s="117">
        <f t="shared" si="18"/>
        <v>165.11529129626049</v>
      </c>
      <c r="E118" s="117">
        <f t="shared" si="18"/>
        <v>209.61584863329389</v>
      </c>
      <c r="F118" s="117">
        <f t="shared" si="18"/>
        <v>218.34779346029353</v>
      </c>
      <c r="G118" s="117">
        <f t="shared" si="18"/>
        <v>234.2781476738889</v>
      </c>
      <c r="H118" s="117">
        <f t="shared" si="18"/>
        <v>254.43843403629779</v>
      </c>
      <c r="I118" s="117">
        <f t="shared" si="18"/>
        <v>420.72316479945584</v>
      </c>
      <c r="J118" s="117">
        <f t="shared" si="18"/>
        <v>486.84290175676421</v>
      </c>
      <c r="K118" s="117">
        <f t="shared" si="18"/>
        <v>523.57985446905775</v>
      </c>
      <c r="L118" s="117">
        <f t="shared" si="18"/>
        <v>734.40352799896152</v>
      </c>
      <c r="M118" s="117">
        <f t="shared" si="18"/>
        <v>562.69977941907678</v>
      </c>
      <c r="N118" s="117">
        <f t="shared" si="18"/>
        <v>656.34250535324475</v>
      </c>
      <c r="O118" s="117">
        <f t="shared" si="18"/>
        <v>747.2754815045779</v>
      </c>
      <c r="P118" s="117">
        <f t="shared" si="18"/>
        <v>571.3086817070166</v>
      </c>
      <c r="Q118" s="117">
        <f t="shared" si="18"/>
        <v>659.08819361727399</v>
      </c>
      <c r="R118" s="117">
        <f t="shared" ref="R118:V118" si="19">R119+R122+R124+R137</f>
        <v>734.05213601271578</v>
      </c>
      <c r="S118" s="117">
        <f t="shared" si="19"/>
        <v>697.37048164801456</v>
      </c>
      <c r="T118" s="117">
        <f t="shared" si="19"/>
        <v>678.04394790248</v>
      </c>
      <c r="U118" s="117">
        <f t="shared" si="19"/>
        <v>671.17281721351776</v>
      </c>
      <c r="V118" s="117">
        <f t="shared" si="19"/>
        <v>619.26850719253639</v>
      </c>
      <c r="W118" s="117">
        <f t="shared" ref="W118" si="20">W119+W122+W124+W137</f>
        <v>746.18922586994518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152.25713623326797</v>
      </c>
      <c r="C119" s="122">
        <f t="shared" si="21"/>
        <v>170.75326573302934</v>
      </c>
      <c r="D119" s="122">
        <f t="shared" si="21"/>
        <v>148.60901089105218</v>
      </c>
      <c r="E119" s="122">
        <f t="shared" si="21"/>
        <v>190.31493905916682</v>
      </c>
      <c r="F119" s="122">
        <f t="shared" si="21"/>
        <v>195.0053488945338</v>
      </c>
      <c r="G119" s="122">
        <f t="shared" si="21"/>
        <v>204.03682500134448</v>
      </c>
      <c r="H119" s="122">
        <f t="shared" si="21"/>
        <v>214.24966449949386</v>
      </c>
      <c r="I119" s="122">
        <f t="shared" si="21"/>
        <v>365.66942409651995</v>
      </c>
      <c r="J119" s="122">
        <f t="shared" si="21"/>
        <v>425.41250788559438</v>
      </c>
      <c r="K119" s="122">
        <f t="shared" si="21"/>
        <v>449.41559920015106</v>
      </c>
      <c r="L119" s="122">
        <f t="shared" si="21"/>
        <v>651.89288787338478</v>
      </c>
      <c r="M119" s="122">
        <f t="shared" si="21"/>
        <v>478.12379636868343</v>
      </c>
      <c r="N119" s="122">
        <f t="shared" si="21"/>
        <v>563.9962911853421</v>
      </c>
      <c r="O119" s="122">
        <f t="shared" si="21"/>
        <v>653.58035873854442</v>
      </c>
      <c r="P119" s="122">
        <f t="shared" si="21"/>
        <v>473.63089014406899</v>
      </c>
      <c r="Q119" s="122">
        <f t="shared" si="21"/>
        <v>560.8423314037874</v>
      </c>
      <c r="R119" s="122">
        <f t="shared" ref="R119:V119" si="22">SUM(R120:R121)</f>
        <v>631.56859116812495</v>
      </c>
      <c r="S119" s="122">
        <f t="shared" si="22"/>
        <v>595.77811923292882</v>
      </c>
      <c r="T119" s="122">
        <f t="shared" si="22"/>
        <v>578.37096462951945</v>
      </c>
      <c r="U119" s="122">
        <f t="shared" si="22"/>
        <v>572.68152033025717</v>
      </c>
      <c r="V119" s="122">
        <f t="shared" si="22"/>
        <v>526.1709029636072</v>
      </c>
      <c r="W119" s="122">
        <f t="shared" ref="W119" si="23">SUM(W120:W121)</f>
        <v>653.6102676623459</v>
      </c>
      <c r="DA119" s="130" t="s">
        <v>1646</v>
      </c>
    </row>
    <row r="120" spans="1:105" ht="12" customHeight="1" x14ac:dyDescent="0.25">
      <c r="A120" s="97" t="s">
        <v>204</v>
      </c>
      <c r="B120" s="98">
        <v>151.58490811987113</v>
      </c>
      <c r="C120" s="98">
        <v>170.00106175664209</v>
      </c>
      <c r="D120" s="98">
        <v>147.94877314757045</v>
      </c>
      <c r="E120" s="98">
        <v>189.44883425207391</v>
      </c>
      <c r="F120" s="98">
        <v>194.08265604418037</v>
      </c>
      <c r="G120" s="98">
        <v>203.04195690490457</v>
      </c>
      <c r="H120" s="98">
        <v>213.18432787430842</v>
      </c>
      <c r="I120" s="98">
        <v>363.80238349316738</v>
      </c>
      <c r="J120" s="98">
        <v>423.18493802761947</v>
      </c>
      <c r="K120" s="98">
        <v>447.04245390724498</v>
      </c>
      <c r="L120" s="98">
        <v>648.43701823989284</v>
      </c>
      <c r="M120" s="98">
        <v>475.5913677917456</v>
      </c>
      <c r="N120" s="98">
        <v>560.99633994080591</v>
      </c>
      <c r="O120" s="98">
        <v>650.1002350417391</v>
      </c>
      <c r="P120" s="98">
        <v>471.11711765284599</v>
      </c>
      <c r="Q120" s="98">
        <v>557.86921502851942</v>
      </c>
      <c r="R120" s="98">
        <v>628.20296168911818</v>
      </c>
      <c r="S120" s="98">
        <v>592.5921945160984</v>
      </c>
      <c r="T120" s="98">
        <v>575.25315754275323</v>
      </c>
      <c r="U120" s="98">
        <v>569.55425623387782</v>
      </c>
      <c r="V120" s="98">
        <v>523.29586318907059</v>
      </c>
      <c r="W120" s="98">
        <v>649.94625011942298</v>
      </c>
      <c r="DA120" s="63" t="s">
        <v>1647</v>
      </c>
    </row>
    <row r="121" spans="1:105" ht="12" customHeight="1" x14ac:dyDescent="0.25">
      <c r="A121" s="97" t="s">
        <v>53</v>
      </c>
      <c r="B121" s="98">
        <v>0.67222811339683441</v>
      </c>
      <c r="C121" s="98">
        <v>0.75220397638723657</v>
      </c>
      <c r="D121" s="98">
        <v>0.66023774348172748</v>
      </c>
      <c r="E121" s="98">
        <v>0.86610480709289583</v>
      </c>
      <c r="F121" s="98">
        <v>0.92269285035341508</v>
      </c>
      <c r="G121" s="98">
        <v>0.99486809643990948</v>
      </c>
      <c r="H121" s="98">
        <v>1.0653366251854413</v>
      </c>
      <c r="I121" s="98">
        <v>1.8670406033525822</v>
      </c>
      <c r="J121" s="98">
        <v>2.2275698579748942</v>
      </c>
      <c r="K121" s="98">
        <v>2.3731452929060932</v>
      </c>
      <c r="L121" s="98">
        <v>3.4558696334919121</v>
      </c>
      <c r="M121" s="98">
        <v>2.5324285769378068</v>
      </c>
      <c r="N121" s="98">
        <v>2.9999512445361414</v>
      </c>
      <c r="O121" s="98">
        <v>3.4801236968053497</v>
      </c>
      <c r="P121" s="98">
        <v>2.5137724912229729</v>
      </c>
      <c r="Q121" s="98">
        <v>2.9731163752679453</v>
      </c>
      <c r="R121" s="98">
        <v>3.3656294790068144</v>
      </c>
      <c r="S121" s="98">
        <v>3.1859247168304434</v>
      </c>
      <c r="T121" s="98">
        <v>3.1178070867662733</v>
      </c>
      <c r="U121" s="98">
        <v>3.1272640963793759</v>
      </c>
      <c r="V121" s="98">
        <v>2.8750397745366327</v>
      </c>
      <c r="W121" s="98">
        <v>3.6640175429228958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1.3722847341518374E-2</v>
      </c>
      <c r="C122" s="122">
        <f t="shared" si="24"/>
        <v>1.7378520225626852E-2</v>
      </c>
      <c r="D122" s="122">
        <f t="shared" si="24"/>
        <v>2.1161528941037552E-2</v>
      </c>
      <c r="E122" s="122">
        <f t="shared" si="24"/>
        <v>6.3883116801381659E-2</v>
      </c>
      <c r="F122" s="122">
        <f t="shared" si="24"/>
        <v>3.5737968151894658E-2</v>
      </c>
      <c r="G122" s="122">
        <f t="shared" si="24"/>
        <v>6.6498772715507831E-2</v>
      </c>
      <c r="H122" s="122">
        <f t="shared" si="24"/>
        <v>0.23082791694605456</v>
      </c>
      <c r="I122" s="122">
        <f t="shared" si="24"/>
        <v>0.15312570711761453</v>
      </c>
      <c r="J122" s="122">
        <f t="shared" si="24"/>
        <v>0.23106676636965148</v>
      </c>
      <c r="K122" s="122">
        <f t="shared" si="24"/>
        <v>0.32485298747333213</v>
      </c>
      <c r="L122" s="122">
        <f t="shared" si="24"/>
        <v>0.52102476566952938</v>
      </c>
      <c r="M122" s="122">
        <f t="shared" si="24"/>
        <v>0.44886081873641337</v>
      </c>
      <c r="N122" s="122">
        <f t="shared" si="24"/>
        <v>0.46775596432356709</v>
      </c>
      <c r="O122" s="122">
        <f t="shared" si="24"/>
        <v>0.47308418329321961</v>
      </c>
      <c r="P122" s="122">
        <f t="shared" si="24"/>
        <v>0.36069925629395849</v>
      </c>
      <c r="Q122" s="122">
        <f t="shared" si="24"/>
        <v>0.50113861655891878</v>
      </c>
      <c r="R122" s="122">
        <f t="shared" si="24"/>
        <v>0.4282302772168608</v>
      </c>
      <c r="S122" s="122">
        <f t="shared" si="24"/>
        <v>0.40869047816007931</v>
      </c>
      <c r="T122" s="122">
        <f t="shared" si="24"/>
        <v>0.39477172261016702</v>
      </c>
      <c r="U122" s="122">
        <f t="shared" si="24"/>
        <v>0.38277910050164454</v>
      </c>
      <c r="V122" s="122">
        <f t="shared" si="24"/>
        <v>0.59318159153705152</v>
      </c>
      <c r="W122" s="122">
        <f t="shared" si="24"/>
        <v>0.61111489834380317</v>
      </c>
      <c r="DA122" s="130" t="s">
        <v>1649</v>
      </c>
    </row>
    <row r="123" spans="1:105" ht="12" customHeight="1" x14ac:dyDescent="0.25">
      <c r="A123" s="97" t="s">
        <v>53</v>
      </c>
      <c r="B123" s="98">
        <v>1.3722847341518374E-2</v>
      </c>
      <c r="C123" s="98">
        <v>1.7378520225626852E-2</v>
      </c>
      <c r="D123" s="98">
        <v>2.1161528941037552E-2</v>
      </c>
      <c r="E123" s="98">
        <v>6.3883116801381659E-2</v>
      </c>
      <c r="F123" s="98">
        <v>3.5737968151894658E-2</v>
      </c>
      <c r="G123" s="98">
        <v>6.6498772715507831E-2</v>
      </c>
      <c r="H123" s="98">
        <v>0.23082791694605456</v>
      </c>
      <c r="I123" s="98">
        <v>0.15312570711761453</v>
      </c>
      <c r="J123" s="98">
        <v>0.23106676636965148</v>
      </c>
      <c r="K123" s="98">
        <v>0.32485298747333213</v>
      </c>
      <c r="L123" s="98">
        <v>0.52102476566952938</v>
      </c>
      <c r="M123" s="98">
        <v>0.44886081873641337</v>
      </c>
      <c r="N123" s="98">
        <v>0.46775596432356709</v>
      </c>
      <c r="O123" s="98">
        <v>0.47308418329321961</v>
      </c>
      <c r="P123" s="98">
        <v>0.36069925629395849</v>
      </c>
      <c r="Q123" s="98">
        <v>0.50113861655891878</v>
      </c>
      <c r="R123" s="98">
        <v>0.4282302772168608</v>
      </c>
      <c r="S123" s="98">
        <v>0.40869047816007931</v>
      </c>
      <c r="T123" s="98">
        <v>0.39477172261016702</v>
      </c>
      <c r="U123" s="98">
        <v>0.38277910050164454</v>
      </c>
      <c r="V123" s="98">
        <v>0.59318159153705152</v>
      </c>
      <c r="W123" s="98">
        <v>0.61111489834380317</v>
      </c>
      <c r="DA123" s="63" t="s">
        <v>1650</v>
      </c>
    </row>
    <row r="124" spans="1:105" ht="12" customHeight="1" x14ac:dyDescent="0.25">
      <c r="A124" s="121" t="s">
        <v>55</v>
      </c>
      <c r="B124" s="122">
        <v>13.50861457060161</v>
      </c>
      <c r="C124" s="122">
        <v>13.073319315611071</v>
      </c>
      <c r="D124" s="122">
        <v>14.19315354880378</v>
      </c>
      <c r="E124" s="122">
        <v>16.387254470539279</v>
      </c>
      <c r="F124" s="122">
        <v>19.989015923766086</v>
      </c>
      <c r="G124" s="122">
        <v>25.862702759049014</v>
      </c>
      <c r="H124" s="122">
        <v>34.575030754319044</v>
      </c>
      <c r="I124" s="122">
        <v>47.718293995643357</v>
      </c>
      <c r="J124" s="122">
        <v>53.696371711396424</v>
      </c>
      <c r="K124" s="122">
        <v>64.819493409779483</v>
      </c>
      <c r="L124" s="122">
        <v>71.901024611692463</v>
      </c>
      <c r="M124" s="122">
        <v>74.090341791950522</v>
      </c>
      <c r="N124" s="122">
        <v>80.897923223248171</v>
      </c>
      <c r="O124" s="122">
        <v>81.959605646951971</v>
      </c>
      <c r="P124" s="122">
        <v>85.691865260291209</v>
      </c>
      <c r="Q124" s="122">
        <v>85.34660061662197</v>
      </c>
      <c r="R124" s="122">
        <v>89.271936890341564</v>
      </c>
      <c r="S124" s="122">
        <v>88.440423497196363</v>
      </c>
      <c r="T124" s="122">
        <v>86.805560615997166</v>
      </c>
      <c r="U124" s="122">
        <v>85.952713692968246</v>
      </c>
      <c r="V124" s="122">
        <v>79.923671576816957</v>
      </c>
      <c r="W124" s="122">
        <v>79.543108045227541</v>
      </c>
      <c r="DA124" s="130" t="s">
        <v>1651</v>
      </c>
    </row>
    <row r="125" spans="1:105" ht="12" customHeight="1" x14ac:dyDescent="0.25">
      <c r="A125" s="97" t="s">
        <v>132</v>
      </c>
      <c r="B125" s="98">
        <v>0.32111079672387377</v>
      </c>
      <c r="C125" s="98">
        <v>0.34382216425210349</v>
      </c>
      <c r="D125" s="98">
        <v>0.3267212634355357</v>
      </c>
      <c r="E125" s="98">
        <v>0.40980719246607922</v>
      </c>
      <c r="F125" s="98">
        <v>0.53729236510606637</v>
      </c>
      <c r="G125" s="98">
        <v>0.61720044677222374</v>
      </c>
      <c r="H125" s="98">
        <v>0.74877616696404536</v>
      </c>
      <c r="I125" s="98">
        <v>1.4419178740750014</v>
      </c>
      <c r="J125" s="98">
        <v>1.5629269729277255</v>
      </c>
      <c r="K125" s="98">
        <v>1.8918725507755725</v>
      </c>
      <c r="L125" s="98">
        <v>2.454073243994594</v>
      </c>
      <c r="M125" s="98">
        <v>2.3014224761738475</v>
      </c>
      <c r="N125" s="98">
        <v>2.6073667706612964</v>
      </c>
      <c r="O125" s="98">
        <v>2.714585824464478</v>
      </c>
      <c r="P125" s="98">
        <v>2.6410561263001275</v>
      </c>
      <c r="Q125" s="98">
        <v>2.6793345991029343</v>
      </c>
      <c r="R125" s="98">
        <v>3.0122330544212481</v>
      </c>
      <c r="S125" s="98">
        <v>3.5250297331087608</v>
      </c>
      <c r="T125" s="98">
        <v>4.0404346774921578</v>
      </c>
      <c r="U125" s="98">
        <v>4.0595527256634938</v>
      </c>
      <c r="V125" s="98">
        <v>3.6184392899135323</v>
      </c>
      <c r="W125" s="98">
        <v>3.6183321856591544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1.5305512835574913E-4</v>
      </c>
      <c r="J126" s="98">
        <v>4.1064678925414411E-4</v>
      </c>
      <c r="K126" s="98">
        <v>8.3286098690206088E-4</v>
      </c>
      <c r="L126" s="98">
        <v>2.0143215168603643E-3</v>
      </c>
      <c r="M126" s="98">
        <v>1.7551582430508255E-3</v>
      </c>
      <c r="N126" s="98">
        <v>1.9054698554901643E-3</v>
      </c>
      <c r="O126" s="98">
        <v>2.7817065821524271E-3</v>
      </c>
      <c r="P126" s="98">
        <v>2.661215589606641E-3</v>
      </c>
      <c r="Q126" s="98">
        <v>2.8798882665797185E-3</v>
      </c>
      <c r="R126" s="98">
        <v>4.009085435101035E-3</v>
      </c>
      <c r="S126" s="98">
        <v>5.2583048030644709E-3</v>
      </c>
      <c r="T126" s="98">
        <v>6.595765975079302E-3</v>
      </c>
      <c r="U126" s="98">
        <v>6.4807152852286443E-3</v>
      </c>
      <c r="V126" s="98">
        <v>5.614101047401167E-3</v>
      </c>
      <c r="W126" s="98">
        <v>5.5401739269427463E-3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6.6646515275702544E-5</v>
      </c>
      <c r="J127" s="101">
        <v>2.0034769008594897E-4</v>
      </c>
      <c r="K127" s="101">
        <v>4.1128918497930662E-4</v>
      </c>
      <c r="L127" s="101">
        <v>9.9794001599636905E-4</v>
      </c>
      <c r="M127" s="101">
        <v>8.4687739437416018E-4</v>
      </c>
      <c r="N127" s="101">
        <v>9.3645276260800664E-4</v>
      </c>
      <c r="O127" s="101">
        <v>1.172255034332734E-3</v>
      </c>
      <c r="P127" s="101">
        <v>1.0695570531583799E-3</v>
      </c>
      <c r="Q127" s="101">
        <v>1.2354110709748476E-3</v>
      </c>
      <c r="R127" s="101">
        <v>2.0021610177525704E-3</v>
      </c>
      <c r="S127" s="101">
        <v>2.7241600793569245E-3</v>
      </c>
      <c r="T127" s="101">
        <v>3.22635241133978E-3</v>
      </c>
      <c r="U127" s="101">
        <v>3.2159759702029491E-3</v>
      </c>
      <c r="V127" s="101">
        <v>2.4645029593041851E-3</v>
      </c>
      <c r="W127" s="101">
        <v>2.5716072136876267E-3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8.6408613080046599E-5</v>
      </c>
      <c r="J128" s="104">
        <v>2.1029909916819517E-4</v>
      </c>
      <c r="K128" s="104">
        <v>4.2157180192275425E-4</v>
      </c>
      <c r="L128" s="104">
        <v>1.0163815008639953E-3</v>
      </c>
      <c r="M128" s="104">
        <v>9.0828084867666532E-4</v>
      </c>
      <c r="N128" s="104">
        <v>9.6901709288215766E-4</v>
      </c>
      <c r="O128" s="104">
        <v>1.6094515478196933E-3</v>
      </c>
      <c r="P128" s="104">
        <v>1.5916585364482612E-3</v>
      </c>
      <c r="Q128" s="104">
        <v>1.6444771956048709E-3</v>
      </c>
      <c r="R128" s="104">
        <v>2.0069244173484646E-3</v>
      </c>
      <c r="S128" s="104">
        <v>2.5341447237075469E-3</v>
      </c>
      <c r="T128" s="104">
        <v>3.369413563739522E-3</v>
      </c>
      <c r="U128" s="104">
        <v>3.2647393150256948E-3</v>
      </c>
      <c r="V128" s="104">
        <v>3.1495980880969819E-3</v>
      </c>
      <c r="W128" s="104">
        <v>2.9685667132551196E-3</v>
      </c>
      <c r="DA128" s="132" t="s">
        <v>1655</v>
      </c>
    </row>
    <row r="129" spans="1:105" ht="12" customHeight="1" x14ac:dyDescent="0.25">
      <c r="A129" s="106" t="s">
        <v>124</v>
      </c>
      <c r="B129" s="101">
        <v>1.1122699994387892</v>
      </c>
      <c r="C129" s="101">
        <v>1.109490169912301</v>
      </c>
      <c r="D129" s="101">
        <v>1.2706812280464315</v>
      </c>
      <c r="E129" s="101">
        <v>1.9971332069404937</v>
      </c>
      <c r="F129" s="101">
        <v>3.6224725455472639</v>
      </c>
      <c r="G129" s="101">
        <v>5.2215957958538617</v>
      </c>
      <c r="H129" s="101">
        <v>6.5981252444804479</v>
      </c>
      <c r="I129" s="101">
        <v>7.2712282312417731</v>
      </c>
      <c r="J129" s="101">
        <v>7.0185950379861684</v>
      </c>
      <c r="K129" s="101">
        <v>8.1620795943678495</v>
      </c>
      <c r="L129" s="101">
        <v>8.5995141027723143</v>
      </c>
      <c r="M129" s="101">
        <v>8.9470324357235711</v>
      </c>
      <c r="N129" s="101">
        <v>9.2845791101623547</v>
      </c>
      <c r="O129" s="101">
        <v>9.2967478284216725</v>
      </c>
      <c r="P129" s="101">
        <v>10.386794925342938</v>
      </c>
      <c r="Q129" s="101">
        <v>9.615654826013321</v>
      </c>
      <c r="R129" s="101">
        <v>10.516656778854667</v>
      </c>
      <c r="S129" s="101">
        <v>9.6845119543448757</v>
      </c>
      <c r="T129" s="101">
        <v>8.781381213212752</v>
      </c>
      <c r="U129" s="101">
        <v>8.5655125887919219</v>
      </c>
      <c r="V129" s="101">
        <v>7.7083564781304332</v>
      </c>
      <c r="W129" s="101">
        <v>7.5275562504774989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2.6225079615871876E-4</v>
      </c>
      <c r="F130" s="104">
        <v>4.1839739028325812E-4</v>
      </c>
      <c r="G130" s="104">
        <v>1.0165672069264451E-3</v>
      </c>
      <c r="H130" s="104">
        <v>1.4051872426226757E-3</v>
      </c>
      <c r="I130" s="104">
        <v>2.2216720258571186E-3</v>
      </c>
      <c r="J130" s="104">
        <v>2.4652330873551551E-3</v>
      </c>
      <c r="K130" s="104">
        <v>4.881801808394903E-3</v>
      </c>
      <c r="L130" s="104">
        <v>6.3697048678455371E-3</v>
      </c>
      <c r="M130" s="104">
        <v>7.8000080276059251E-3</v>
      </c>
      <c r="N130" s="104">
        <v>7.8993973380247391E-3</v>
      </c>
      <c r="O130" s="104">
        <v>9.0650816079235943E-3</v>
      </c>
      <c r="P130" s="104">
        <v>1.2061881485752053E-2</v>
      </c>
      <c r="Q130" s="104">
        <v>1.2435793971220365E-2</v>
      </c>
      <c r="R130" s="104">
        <v>1.6645436014388695E-2</v>
      </c>
      <c r="S130" s="104">
        <v>1.672894692716824E-2</v>
      </c>
      <c r="T130" s="104">
        <v>1.5577483262764754E-2</v>
      </c>
      <c r="U130" s="104">
        <v>1.5624415569994228E-2</v>
      </c>
      <c r="V130" s="104">
        <v>1.4136423472254838E-2</v>
      </c>
      <c r="W130" s="104">
        <v>1.3946488287100791E-2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1.4885124876995069E-4</v>
      </c>
      <c r="F131" s="98">
        <v>2.262583388198531E-4</v>
      </c>
      <c r="G131" s="98">
        <v>5.5780610754011786E-4</v>
      </c>
      <c r="H131" s="98">
        <v>7.7924718324337474E-4</v>
      </c>
      <c r="I131" s="98">
        <v>1.2826064021309513E-3</v>
      </c>
      <c r="J131" s="98">
        <v>1.3007583598093841E-3</v>
      </c>
      <c r="K131" s="98">
        <v>2.6196028207388028E-3</v>
      </c>
      <c r="L131" s="98">
        <v>3.4255229763861922E-3</v>
      </c>
      <c r="M131" s="98">
        <v>4.0944729162009138E-3</v>
      </c>
      <c r="N131" s="98">
        <v>4.2085772882764589E-3</v>
      </c>
      <c r="O131" s="98">
        <v>4.1713845617171322E-3</v>
      </c>
      <c r="P131" s="98">
        <v>5.2379204413442139E-3</v>
      </c>
      <c r="Q131" s="98">
        <v>5.6713082012372308E-3</v>
      </c>
      <c r="R131" s="98">
        <v>8.723809776495008E-3</v>
      </c>
      <c r="S131" s="98">
        <v>9.0397415540830941E-3</v>
      </c>
      <c r="T131" s="98">
        <v>7.9167925532898399E-3</v>
      </c>
      <c r="U131" s="98">
        <v>8.0007431537289335E-3</v>
      </c>
      <c r="V131" s="98">
        <v>6.373001134836691E-3</v>
      </c>
      <c r="W131" s="98">
        <v>6.5897365595216318E-3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1.1339954738876808E-4</v>
      </c>
      <c r="F132" s="98">
        <v>1.9213905146340499E-4</v>
      </c>
      <c r="G132" s="98">
        <v>4.5876109938632721E-4</v>
      </c>
      <c r="H132" s="98">
        <v>6.2594005937930092E-4</v>
      </c>
      <c r="I132" s="98">
        <v>9.3906562372616728E-4</v>
      </c>
      <c r="J132" s="98">
        <v>1.1644747275457712E-3</v>
      </c>
      <c r="K132" s="98">
        <v>2.2621989876561001E-3</v>
      </c>
      <c r="L132" s="98">
        <v>2.9441818914593453E-3</v>
      </c>
      <c r="M132" s="98">
        <v>3.7055351114050118E-3</v>
      </c>
      <c r="N132" s="98">
        <v>3.6908200497482793E-3</v>
      </c>
      <c r="O132" s="98">
        <v>4.8936970462064621E-3</v>
      </c>
      <c r="P132" s="98">
        <v>6.8239610444078402E-3</v>
      </c>
      <c r="Q132" s="98">
        <v>6.7644857699831352E-3</v>
      </c>
      <c r="R132" s="98">
        <v>7.9216262378936867E-3</v>
      </c>
      <c r="S132" s="98">
        <v>7.6892053730851445E-3</v>
      </c>
      <c r="T132" s="98">
        <v>7.6606907094749141E-3</v>
      </c>
      <c r="U132" s="98">
        <v>7.6236724162652954E-3</v>
      </c>
      <c r="V132" s="98">
        <v>7.763422337418148E-3</v>
      </c>
      <c r="W132" s="98">
        <v>7.35675172757916E-3</v>
      </c>
      <c r="DA132" s="63" t="s">
        <v>1659</v>
      </c>
    </row>
    <row r="133" spans="1:105" ht="12" customHeight="1" x14ac:dyDescent="0.25">
      <c r="A133" s="106" t="s">
        <v>122</v>
      </c>
      <c r="B133" s="101">
        <v>12.04451860919273</v>
      </c>
      <c r="C133" s="101">
        <v>11.539471648773702</v>
      </c>
      <c r="D133" s="101">
        <v>12.4844101184314</v>
      </c>
      <c r="E133" s="101">
        <v>13.758101661544829</v>
      </c>
      <c r="F133" s="101">
        <v>15.593797435078185</v>
      </c>
      <c r="G133" s="101">
        <v>19.751548395546987</v>
      </c>
      <c r="H133" s="101">
        <v>26.744262914677879</v>
      </c>
      <c r="I133" s="101">
        <v>37.378108832139546</v>
      </c>
      <c r="J133" s="101">
        <v>42.794914314769287</v>
      </c>
      <c r="K133" s="101">
        <v>49.940091874529593</v>
      </c>
      <c r="L133" s="101">
        <v>55.112122049771493</v>
      </c>
      <c r="M133" s="101">
        <v>56.651550636066382</v>
      </c>
      <c r="N133" s="101">
        <v>62.425881526540323</v>
      </c>
      <c r="O133" s="101">
        <v>62.843056988638693</v>
      </c>
      <c r="P133" s="101">
        <v>64.534649419160061</v>
      </c>
      <c r="Q133" s="101">
        <v>63.518253401811926</v>
      </c>
      <c r="R133" s="101">
        <v>65.00183403217909</v>
      </c>
      <c r="S133" s="101">
        <v>63.862500279921264</v>
      </c>
      <c r="T133" s="101">
        <v>62.583237329817983</v>
      </c>
      <c r="U133" s="101">
        <v>61.987373830655834</v>
      </c>
      <c r="V133" s="101">
        <v>58.14862076522941</v>
      </c>
      <c r="W133" s="101">
        <v>57.866930866107552</v>
      </c>
      <c r="DA133" s="131" t="s">
        <v>1660</v>
      </c>
    </row>
    <row r="134" spans="1:105" ht="12" customHeight="1" x14ac:dyDescent="0.25">
      <c r="A134" s="107" t="s">
        <v>121</v>
      </c>
      <c r="B134" s="104">
        <v>3.0715165246217823E-2</v>
      </c>
      <c r="C134" s="104">
        <v>8.0535332672963922E-2</v>
      </c>
      <c r="D134" s="104">
        <v>0.11134093889041285</v>
      </c>
      <c r="E134" s="104">
        <v>0.22195015879171842</v>
      </c>
      <c r="F134" s="104">
        <v>0.23503518064428525</v>
      </c>
      <c r="G134" s="104">
        <v>0.27134155366901502</v>
      </c>
      <c r="H134" s="104">
        <v>0.48246124095405352</v>
      </c>
      <c r="I134" s="104">
        <v>1.6246643310328266</v>
      </c>
      <c r="J134" s="104">
        <v>2.3170595058366326</v>
      </c>
      <c r="K134" s="104">
        <v>4.8197347273111681</v>
      </c>
      <c r="L134" s="104">
        <v>5.7269311887693535</v>
      </c>
      <c r="M134" s="104">
        <v>6.1807810777160572</v>
      </c>
      <c r="N134" s="104">
        <v>6.5702909486906762</v>
      </c>
      <c r="O134" s="104">
        <v>7.0933682172370629</v>
      </c>
      <c r="P134" s="104">
        <v>8.1146416924127234</v>
      </c>
      <c r="Q134" s="104">
        <v>9.5180421074559831</v>
      </c>
      <c r="R134" s="104">
        <v>10.720558503437061</v>
      </c>
      <c r="S134" s="104">
        <v>11.346394278091221</v>
      </c>
      <c r="T134" s="104">
        <v>11.378334146236426</v>
      </c>
      <c r="U134" s="104">
        <v>11.318169417001762</v>
      </c>
      <c r="V134" s="104">
        <v>10.428504519023928</v>
      </c>
      <c r="W134" s="104">
        <v>10.510802080769299</v>
      </c>
      <c r="DA134" s="132" t="s">
        <v>1661</v>
      </c>
    </row>
    <row r="135" spans="1:105" ht="12" customHeight="1" x14ac:dyDescent="0.25">
      <c r="A135" s="108" t="s">
        <v>53</v>
      </c>
      <c r="B135" s="98">
        <v>1.6661503836951367E-2</v>
      </c>
      <c r="C135" s="98">
        <v>4.2372975832665444E-2</v>
      </c>
      <c r="D135" s="98">
        <v>5.9541634415192599E-2</v>
      </c>
      <c r="E135" s="98">
        <v>0.12006138718356078</v>
      </c>
      <c r="F135" s="98">
        <v>0.12074301788703461</v>
      </c>
      <c r="G135" s="98">
        <v>0.14170543312321993</v>
      </c>
      <c r="H135" s="98">
        <v>0.25454612434476165</v>
      </c>
      <c r="I135" s="98">
        <v>0.89444041468815905</v>
      </c>
      <c r="J135" s="98">
        <v>1.1598722551293492</v>
      </c>
      <c r="K135" s="98">
        <v>2.4625017818093022</v>
      </c>
      <c r="L135" s="98">
        <v>2.9372584982919703</v>
      </c>
      <c r="M135" s="98">
        <v>3.0979245765875403</v>
      </c>
      <c r="N135" s="98">
        <v>3.3501931354838752</v>
      </c>
      <c r="O135" s="98">
        <v>3.1316284869319584</v>
      </c>
      <c r="P135" s="98">
        <v>3.4040452613161367</v>
      </c>
      <c r="Q135" s="98">
        <v>4.2236707358519565</v>
      </c>
      <c r="R135" s="98">
        <v>5.5340037628492071</v>
      </c>
      <c r="S135" s="98">
        <v>6.0730913840533942</v>
      </c>
      <c r="T135" s="98">
        <v>5.7704275934238094</v>
      </c>
      <c r="U135" s="98">
        <v>5.7988997295769025</v>
      </c>
      <c r="V135" s="98">
        <v>4.7291027158707797</v>
      </c>
      <c r="W135" s="98">
        <v>5.0281795852926896</v>
      </c>
      <c r="DA135" s="63" t="s">
        <v>1662</v>
      </c>
    </row>
    <row r="136" spans="1:105" ht="12" customHeight="1" x14ac:dyDescent="0.25">
      <c r="A136" s="108" t="s">
        <v>52</v>
      </c>
      <c r="B136" s="98">
        <v>1.4053661409266456E-2</v>
      </c>
      <c r="C136" s="98">
        <v>3.8162356840298478E-2</v>
      </c>
      <c r="D136" s="98">
        <v>5.1799304475220249E-2</v>
      </c>
      <c r="E136" s="98">
        <v>0.10188877160815764</v>
      </c>
      <c r="F136" s="98">
        <v>0.11429216275725063</v>
      </c>
      <c r="G136" s="98">
        <v>0.12963612054579507</v>
      </c>
      <c r="H136" s="98">
        <v>0.22791511660929187</v>
      </c>
      <c r="I136" s="98">
        <v>0.73022391634466766</v>
      </c>
      <c r="J136" s="98">
        <v>1.1571872507072836</v>
      </c>
      <c r="K136" s="98">
        <v>2.3572329455018659</v>
      </c>
      <c r="L136" s="98">
        <v>2.7896726904773832</v>
      </c>
      <c r="M136" s="98">
        <v>3.0828565011285169</v>
      </c>
      <c r="N136" s="98">
        <v>3.220097813206801</v>
      </c>
      <c r="O136" s="98">
        <v>3.9617397303051045</v>
      </c>
      <c r="P136" s="98">
        <v>4.7105964310965867</v>
      </c>
      <c r="Q136" s="98">
        <v>5.2943713716040266</v>
      </c>
      <c r="R136" s="98">
        <v>5.1865547405878543</v>
      </c>
      <c r="S136" s="98">
        <v>5.2733028940378279</v>
      </c>
      <c r="T136" s="98">
        <v>5.607906552812616</v>
      </c>
      <c r="U136" s="98">
        <v>5.5192696874248597</v>
      </c>
      <c r="V136" s="98">
        <v>5.6994018031531484</v>
      </c>
      <c r="W136" s="98">
        <v>5.4826224954766101</v>
      </c>
      <c r="DA136" s="63" t="s">
        <v>1663</v>
      </c>
    </row>
    <row r="137" spans="1:105" ht="12" customHeight="1" x14ac:dyDescent="0.25">
      <c r="A137" s="121" t="s">
        <v>54</v>
      </c>
      <c r="B137" s="122">
        <v>2.129376812379844</v>
      </c>
      <c r="C137" s="122">
        <v>2.1508971253919573</v>
      </c>
      <c r="D137" s="122">
        <v>2.2919653274634886</v>
      </c>
      <c r="E137" s="122">
        <v>2.8497719867863949</v>
      </c>
      <c r="F137" s="122">
        <v>3.3176906738417413</v>
      </c>
      <c r="G137" s="122">
        <v>4.3121211407798903</v>
      </c>
      <c r="H137" s="122">
        <v>5.3829108655388369</v>
      </c>
      <c r="I137" s="122">
        <v>7.1823210001748929</v>
      </c>
      <c r="J137" s="122">
        <v>7.5029553934037567</v>
      </c>
      <c r="K137" s="122">
        <v>9.0199088716538576</v>
      </c>
      <c r="L137" s="122">
        <v>10.088590748214758</v>
      </c>
      <c r="M137" s="122">
        <v>10.03678043970635</v>
      </c>
      <c r="N137" s="122">
        <v>10.980534980330843</v>
      </c>
      <c r="O137" s="122">
        <v>11.262432935788254</v>
      </c>
      <c r="P137" s="122">
        <v>11.625227046362385</v>
      </c>
      <c r="Q137" s="122">
        <v>12.398122980305684</v>
      </c>
      <c r="R137" s="122">
        <v>12.783377677032465</v>
      </c>
      <c r="S137" s="122">
        <v>12.743248439729332</v>
      </c>
      <c r="T137" s="122">
        <v>12.47265093435332</v>
      </c>
      <c r="U137" s="122">
        <v>12.155804089790699</v>
      </c>
      <c r="V137" s="122">
        <v>12.580751060575235</v>
      </c>
      <c r="W137" s="122">
        <v>12.424735264027934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9.7258563241320276E-2</v>
      </c>
      <c r="C139" s="98">
        <v>0.10033004127826482</v>
      </c>
      <c r="D139" s="98">
        <v>0.11833333710496863</v>
      </c>
      <c r="E139" s="98">
        <v>0.16041977573449451</v>
      </c>
      <c r="F139" s="98">
        <v>0.19815660790096162</v>
      </c>
      <c r="G139" s="98">
        <v>0.26205803655267068</v>
      </c>
      <c r="H139" s="98">
        <v>0.3922730554915449</v>
      </c>
      <c r="I139" s="98">
        <v>0.59547585357736788</v>
      </c>
      <c r="J139" s="98">
        <v>0.63313153603025274</v>
      </c>
      <c r="K139" s="98">
        <v>0.8256369263296669</v>
      </c>
      <c r="L139" s="98">
        <v>0.89564883824441466</v>
      </c>
      <c r="M139" s="98">
        <v>0.94946773144120822</v>
      </c>
      <c r="N139" s="98">
        <v>1.0044244352467633</v>
      </c>
      <c r="O139" s="98">
        <v>1.0115157028805219</v>
      </c>
      <c r="P139" s="98">
        <v>1.1309565973450344</v>
      </c>
      <c r="Q139" s="98">
        <v>1.1072969825646946</v>
      </c>
      <c r="R139" s="98">
        <v>1.2300251158383624</v>
      </c>
      <c r="S139" s="98">
        <v>1.2135583663840577</v>
      </c>
      <c r="T139" s="98">
        <v>1.178951035911959</v>
      </c>
      <c r="U139" s="98">
        <v>1.194319677297875</v>
      </c>
      <c r="V139" s="98">
        <v>1.0811774223947634</v>
      </c>
      <c r="W139" s="98">
        <v>1.0736762316611963</v>
      </c>
      <c r="DA139" s="63" t="s">
        <v>1666</v>
      </c>
    </row>
    <row r="140" spans="1:105" ht="12" customHeight="1" x14ac:dyDescent="0.25">
      <c r="A140" s="109" t="s">
        <v>120</v>
      </c>
      <c r="B140" s="33">
        <v>2.0321182491385237</v>
      </c>
      <c r="C140" s="33">
        <v>2.0505670841136925</v>
      </c>
      <c r="D140" s="33">
        <v>2.1736319903585199</v>
      </c>
      <c r="E140" s="33">
        <v>2.6893522110519004</v>
      </c>
      <c r="F140" s="33">
        <v>3.1195340659407798</v>
      </c>
      <c r="G140" s="33">
        <v>4.0500631042272195</v>
      </c>
      <c r="H140" s="33">
        <v>4.9906378100472919</v>
      </c>
      <c r="I140" s="33">
        <v>6.5868451465975246</v>
      </c>
      <c r="J140" s="33">
        <v>6.869823857373504</v>
      </c>
      <c r="K140" s="33">
        <v>8.194271945324191</v>
      </c>
      <c r="L140" s="33">
        <v>9.1929419099703438</v>
      </c>
      <c r="M140" s="33">
        <v>9.0873127082651415</v>
      </c>
      <c r="N140" s="33">
        <v>9.9761105450840795</v>
      </c>
      <c r="O140" s="33">
        <v>10.250917232907733</v>
      </c>
      <c r="P140" s="33">
        <v>10.49427044901735</v>
      </c>
      <c r="Q140" s="33">
        <v>11.29082599774099</v>
      </c>
      <c r="R140" s="33">
        <v>11.553352561194103</v>
      </c>
      <c r="S140" s="33">
        <v>11.529690073345273</v>
      </c>
      <c r="T140" s="33">
        <v>11.293699898441361</v>
      </c>
      <c r="U140" s="33">
        <v>10.961484412492824</v>
      </c>
      <c r="V140" s="33">
        <v>11.499573638180472</v>
      </c>
      <c r="W140" s="33">
        <v>11.351059032366738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79.510139287303147</v>
      </c>
      <c r="C142" s="117">
        <f t="shared" si="25"/>
        <v>89.29938180529652</v>
      </c>
      <c r="D142" s="117">
        <f t="shared" si="25"/>
        <v>82.266036563147182</v>
      </c>
      <c r="E142" s="117">
        <f t="shared" si="25"/>
        <v>108.15291199707022</v>
      </c>
      <c r="F142" s="117">
        <f t="shared" si="25"/>
        <v>117.09729759160857</v>
      </c>
      <c r="G142" s="117">
        <f t="shared" si="25"/>
        <v>131.58402709709301</v>
      </c>
      <c r="H142" s="117">
        <f t="shared" si="25"/>
        <v>149.39487345693115</v>
      </c>
      <c r="I142" s="117">
        <f t="shared" si="25"/>
        <v>254.29012869846537</v>
      </c>
      <c r="J142" s="117">
        <f t="shared" si="25"/>
        <v>300.71154753439629</v>
      </c>
      <c r="K142" s="117">
        <f t="shared" si="25"/>
        <v>330.31820187975484</v>
      </c>
      <c r="L142" s="117">
        <f t="shared" si="25"/>
        <v>469.60096489184099</v>
      </c>
      <c r="M142" s="117">
        <f t="shared" si="25"/>
        <v>365.37174140717451</v>
      </c>
      <c r="N142" s="117">
        <f t="shared" si="25"/>
        <v>430.76824154269576</v>
      </c>
      <c r="O142" s="117">
        <f t="shared" si="25"/>
        <v>494.87346519380964</v>
      </c>
      <c r="P142" s="117">
        <f t="shared" si="25"/>
        <v>381.93140404800761</v>
      </c>
      <c r="Q142" s="117">
        <f t="shared" si="25"/>
        <v>443.8738836380827</v>
      </c>
      <c r="R142" s="117">
        <f t="shared" ref="R142:V142" si="26">R143+R146+R148+R161</f>
        <v>498.59139919115557</v>
      </c>
      <c r="S142" s="117">
        <f t="shared" si="26"/>
        <v>478.991189525864</v>
      </c>
      <c r="T142" s="117">
        <f t="shared" si="26"/>
        <v>471.21853743474441</v>
      </c>
      <c r="U142" s="117">
        <f t="shared" si="26"/>
        <v>472.81625604442075</v>
      </c>
      <c r="V142" s="117">
        <f t="shared" si="26"/>
        <v>444.70544042963149</v>
      </c>
      <c r="W142" s="117">
        <f t="shared" ref="W142" si="27">W143+W146+W148+W161</f>
        <v>543.11812490321313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69.300542190749951</v>
      </c>
      <c r="C143" s="122">
        <f t="shared" si="28"/>
        <v>79.283284956380612</v>
      </c>
      <c r="D143" s="122">
        <f t="shared" si="28"/>
        <v>71.330843496579249</v>
      </c>
      <c r="E143" s="122">
        <f t="shared" si="28"/>
        <v>95.204678764006388</v>
      </c>
      <c r="F143" s="122">
        <f t="shared" si="28"/>
        <v>101.49492079938489</v>
      </c>
      <c r="G143" s="122">
        <f t="shared" si="28"/>
        <v>111.21004975707159</v>
      </c>
      <c r="H143" s="122">
        <f t="shared" si="28"/>
        <v>121.82197669265196</v>
      </c>
      <c r="I143" s="122">
        <f t="shared" si="28"/>
        <v>216.51950451086012</v>
      </c>
      <c r="J143" s="122">
        <f t="shared" si="28"/>
        <v>258.17365673205137</v>
      </c>
      <c r="K143" s="122">
        <f t="shared" si="28"/>
        <v>278.3940967242138</v>
      </c>
      <c r="L143" s="122">
        <f t="shared" si="28"/>
        <v>411.15080534552033</v>
      </c>
      <c r="M143" s="122">
        <f t="shared" si="28"/>
        <v>305.45017309045659</v>
      </c>
      <c r="N143" s="122">
        <f t="shared" si="28"/>
        <v>365.08089178549704</v>
      </c>
      <c r="O143" s="122">
        <f t="shared" si="28"/>
        <v>427.54398891160969</v>
      </c>
      <c r="P143" s="122">
        <f t="shared" si="28"/>
        <v>311.40235899971583</v>
      </c>
      <c r="Q143" s="122">
        <f t="shared" si="28"/>
        <v>371.44893998796829</v>
      </c>
      <c r="R143" s="122">
        <f t="shared" ref="R143:V143" si="29">SUM(R144:R145)</f>
        <v>422.52091182919571</v>
      </c>
      <c r="S143" s="122">
        <f t="shared" si="29"/>
        <v>402.59971728909323</v>
      </c>
      <c r="T143" s="122">
        <f t="shared" si="29"/>
        <v>395.15548832616645</v>
      </c>
      <c r="U143" s="122">
        <f t="shared" si="29"/>
        <v>396.72052021877391</v>
      </c>
      <c r="V143" s="122">
        <f t="shared" si="29"/>
        <v>370.71461318952225</v>
      </c>
      <c r="W143" s="122">
        <f t="shared" ref="W143" si="30">SUM(W144:W145)</f>
        <v>468.63912160207911</v>
      </c>
      <c r="DA143" s="130" t="s">
        <v>1814</v>
      </c>
    </row>
    <row r="144" spans="1:105" ht="12" customHeight="1" x14ac:dyDescent="0.25">
      <c r="A144" s="97" t="s">
        <v>204</v>
      </c>
      <c r="B144" s="98">
        <v>68.62831407735311</v>
      </c>
      <c r="C144" s="98">
        <v>78.531080979993376</v>
      </c>
      <c r="D144" s="98">
        <v>70.670605753097519</v>
      </c>
      <c r="E144" s="98">
        <v>94.338573956913493</v>
      </c>
      <c r="F144" s="98">
        <v>100.57222794903147</v>
      </c>
      <c r="G144" s="98">
        <v>110.21518166063167</v>
      </c>
      <c r="H144" s="98">
        <v>120.75664006746652</v>
      </c>
      <c r="I144" s="98">
        <v>214.65246390750752</v>
      </c>
      <c r="J144" s="98">
        <v>255.94608687407646</v>
      </c>
      <c r="K144" s="98">
        <v>276.02095143130771</v>
      </c>
      <c r="L144" s="98">
        <v>407.69493571202844</v>
      </c>
      <c r="M144" s="98">
        <v>302.91774451351876</v>
      </c>
      <c r="N144" s="98">
        <v>362.08094054096091</v>
      </c>
      <c r="O144" s="98">
        <v>424.06386521480437</v>
      </c>
      <c r="P144" s="98">
        <v>308.88858650849284</v>
      </c>
      <c r="Q144" s="98">
        <v>368.47582361270037</v>
      </c>
      <c r="R144" s="98">
        <v>419.15528235018888</v>
      </c>
      <c r="S144" s="98">
        <v>399.41379257226276</v>
      </c>
      <c r="T144" s="98">
        <v>392.03768123940017</v>
      </c>
      <c r="U144" s="98">
        <v>393.59325612239456</v>
      </c>
      <c r="V144" s="98">
        <v>367.83957341498564</v>
      </c>
      <c r="W144" s="98">
        <v>464.97510405915619</v>
      </c>
      <c r="DA144" s="63" t="s">
        <v>1815</v>
      </c>
    </row>
    <row r="145" spans="1:105" ht="12" customHeight="1" x14ac:dyDescent="0.25">
      <c r="A145" s="97" t="s">
        <v>53</v>
      </c>
      <c r="B145" s="98">
        <v>0.67222811339683441</v>
      </c>
      <c r="C145" s="98">
        <v>0.75220397638723657</v>
      </c>
      <c r="D145" s="98">
        <v>0.66023774348172748</v>
      </c>
      <c r="E145" s="98">
        <v>0.86610480709289583</v>
      </c>
      <c r="F145" s="98">
        <v>0.92269285035341508</v>
      </c>
      <c r="G145" s="98">
        <v>0.99486809643990948</v>
      </c>
      <c r="H145" s="98">
        <v>1.0653366251854413</v>
      </c>
      <c r="I145" s="98">
        <v>1.8670406033525822</v>
      </c>
      <c r="J145" s="98">
        <v>2.2275698579748942</v>
      </c>
      <c r="K145" s="98">
        <v>2.3731452929060932</v>
      </c>
      <c r="L145" s="98">
        <v>3.4558696334919121</v>
      </c>
      <c r="M145" s="98">
        <v>2.5324285769378068</v>
      </c>
      <c r="N145" s="98">
        <v>2.9999512445361414</v>
      </c>
      <c r="O145" s="98">
        <v>3.4801236968053497</v>
      </c>
      <c r="P145" s="98">
        <v>2.5137724912229729</v>
      </c>
      <c r="Q145" s="98">
        <v>2.9731163752679453</v>
      </c>
      <c r="R145" s="98">
        <v>3.3656294790068144</v>
      </c>
      <c r="S145" s="98">
        <v>3.1859247168304434</v>
      </c>
      <c r="T145" s="98">
        <v>3.1178070867662733</v>
      </c>
      <c r="U145" s="98">
        <v>3.1272640963793759</v>
      </c>
      <c r="V145" s="98">
        <v>2.8750397745366327</v>
      </c>
      <c r="W145" s="98">
        <v>3.6640175429228958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2.6662850707735573E-2</v>
      </c>
      <c r="C146" s="122">
        <f t="shared" si="31"/>
        <v>3.6054038120960911E-2</v>
      </c>
      <c r="D146" s="122">
        <f t="shared" si="31"/>
        <v>4.6241969037263492E-2</v>
      </c>
      <c r="E146" s="122">
        <f t="shared" si="31"/>
        <v>0.15005183854480433</v>
      </c>
      <c r="F146" s="122">
        <f t="shared" si="31"/>
        <v>9.0585824925824676E-2</v>
      </c>
      <c r="G146" s="122">
        <f t="shared" si="31"/>
        <v>0.18391128402153906</v>
      </c>
      <c r="H146" s="122">
        <f t="shared" si="31"/>
        <v>0.67622728150332478</v>
      </c>
      <c r="I146" s="122">
        <f t="shared" si="31"/>
        <v>0.46273656671128727</v>
      </c>
      <c r="J146" s="122">
        <f t="shared" si="31"/>
        <v>0.71377345168524076</v>
      </c>
      <c r="K146" s="122">
        <f t="shared" si="31"/>
        <v>1.0236358160750452</v>
      </c>
      <c r="L146" s="122">
        <f t="shared" si="31"/>
        <v>1.6760097192372512</v>
      </c>
      <c r="M146" s="122">
        <f t="shared" si="31"/>
        <v>1.4706586629624079</v>
      </c>
      <c r="N146" s="122">
        <f t="shared" si="31"/>
        <v>1.5697064068463791</v>
      </c>
      <c r="O146" s="122">
        <f t="shared" si="31"/>
        <v>1.6371450955125217</v>
      </c>
      <c r="P146" s="122">
        <f t="shared" si="31"/>
        <v>1.2922164359569299</v>
      </c>
      <c r="Q146" s="122">
        <f t="shared" si="31"/>
        <v>1.8575790287481226</v>
      </c>
      <c r="R146" s="122">
        <f t="shared" si="31"/>
        <v>1.655012600111083</v>
      </c>
      <c r="S146" s="122">
        <f t="shared" si="31"/>
        <v>1.6447803973469515</v>
      </c>
      <c r="T146" s="122">
        <f t="shared" si="31"/>
        <v>1.6536715946980762</v>
      </c>
      <c r="U146" s="122">
        <f t="shared" si="31"/>
        <v>1.6630119146139342</v>
      </c>
      <c r="V146" s="122">
        <f t="shared" si="31"/>
        <v>2.6554440661206749</v>
      </c>
      <c r="W146" s="122">
        <f t="shared" si="31"/>
        <v>2.7897255650309489</v>
      </c>
      <c r="DA146" s="130" t="s">
        <v>1817</v>
      </c>
    </row>
    <row r="147" spans="1:105" ht="12" customHeight="1" x14ac:dyDescent="0.25">
      <c r="A147" s="97" t="s">
        <v>53</v>
      </c>
      <c r="B147" s="98">
        <v>2.6662850707735573E-2</v>
      </c>
      <c r="C147" s="98">
        <v>3.6054038120960911E-2</v>
      </c>
      <c r="D147" s="98">
        <v>4.6241969037263492E-2</v>
      </c>
      <c r="E147" s="98">
        <v>0.15005183854480433</v>
      </c>
      <c r="F147" s="98">
        <v>9.0585824925824676E-2</v>
      </c>
      <c r="G147" s="98">
        <v>0.18391128402153906</v>
      </c>
      <c r="H147" s="98">
        <v>0.67622728150332478</v>
      </c>
      <c r="I147" s="98">
        <v>0.46273656671128727</v>
      </c>
      <c r="J147" s="98">
        <v>0.71377345168524076</v>
      </c>
      <c r="K147" s="98">
        <v>1.0236358160750452</v>
      </c>
      <c r="L147" s="98">
        <v>1.6760097192372512</v>
      </c>
      <c r="M147" s="98">
        <v>1.4706586629624079</v>
      </c>
      <c r="N147" s="98">
        <v>1.5697064068463791</v>
      </c>
      <c r="O147" s="98">
        <v>1.6371450955125217</v>
      </c>
      <c r="P147" s="98">
        <v>1.2922164359569299</v>
      </c>
      <c r="Q147" s="98">
        <v>1.8575790287481226</v>
      </c>
      <c r="R147" s="98">
        <v>1.655012600111083</v>
      </c>
      <c r="S147" s="98">
        <v>1.6447803973469515</v>
      </c>
      <c r="T147" s="98">
        <v>1.6536715946980762</v>
      </c>
      <c r="U147" s="98">
        <v>1.6630119146139342</v>
      </c>
      <c r="V147" s="98">
        <v>2.6554440661206749</v>
      </c>
      <c r="W147" s="98">
        <v>2.7897255650309489</v>
      </c>
      <c r="DA147" s="63" t="s">
        <v>1818</v>
      </c>
    </row>
    <row r="148" spans="1:105" ht="12" customHeight="1" x14ac:dyDescent="0.25">
      <c r="A148" s="121" t="s">
        <v>55</v>
      </c>
      <c r="B148" s="122">
        <v>8.5919327438045023</v>
      </c>
      <c r="C148" s="122">
        <v>8.3681525039152653</v>
      </c>
      <c r="D148" s="122">
        <v>9.165774395645764</v>
      </c>
      <c r="E148" s="122">
        <v>10.647760295717177</v>
      </c>
      <c r="F148" s="122">
        <v>12.99958418484791</v>
      </c>
      <c r="G148" s="122">
        <v>16.91191663097953</v>
      </c>
      <c r="H148" s="122">
        <v>22.80008800646771</v>
      </c>
      <c r="I148" s="122">
        <v>31.840894675406204</v>
      </c>
      <c r="J148" s="122">
        <v>36.107137595616081</v>
      </c>
      <c r="K148" s="122">
        <v>44.02747814449441</v>
      </c>
      <c r="L148" s="122">
        <v>49.069481969504942</v>
      </c>
      <c r="M148" s="122">
        <v>50.782748294917447</v>
      </c>
      <c r="N148" s="122">
        <v>55.704137678983933</v>
      </c>
      <c r="O148" s="122">
        <v>57.034551527632665</v>
      </c>
      <c r="P148" s="122">
        <v>60.280759802465631</v>
      </c>
      <c r="Q148" s="122">
        <v>60.945365705863196</v>
      </c>
      <c r="R148" s="122">
        <v>64.441484070092955</v>
      </c>
      <c r="S148" s="122">
        <v>64.722737970276413</v>
      </c>
      <c r="T148" s="122">
        <v>64.506350531760916</v>
      </c>
      <c r="U148" s="122">
        <v>64.688114466544206</v>
      </c>
      <c r="V148" s="122">
        <v>61.087045681475843</v>
      </c>
      <c r="W148" s="122">
        <v>61.438803378315832</v>
      </c>
      <c r="DA148" s="130" t="s">
        <v>1819</v>
      </c>
    </row>
    <row r="149" spans="1:105" ht="12" customHeight="1" x14ac:dyDescent="0.25">
      <c r="A149" s="97" t="s">
        <v>132</v>
      </c>
      <c r="B149" s="98">
        <v>0.15535720387795465</v>
      </c>
      <c r="C149" s="98">
        <v>0.1708758459849552</v>
      </c>
      <c r="D149" s="98">
        <v>0.16947131562591625</v>
      </c>
      <c r="E149" s="98">
        <v>0.22298232440892726</v>
      </c>
      <c r="F149" s="98">
        <v>0.30548538061637021</v>
      </c>
      <c r="G149" s="98">
        <v>0.36868834022597774</v>
      </c>
      <c r="H149" s="98">
        <v>0.46698783486192441</v>
      </c>
      <c r="I149" s="98">
        <v>0.93549950338967569</v>
      </c>
      <c r="J149" s="98">
        <v>1.0425380672001483</v>
      </c>
      <c r="K149" s="98">
        <v>1.288807863848688</v>
      </c>
      <c r="L149" s="98">
        <v>1.7038298174058017</v>
      </c>
      <c r="M149" s="98">
        <v>1.6217872350196345</v>
      </c>
      <c r="N149" s="98">
        <v>1.8663547639196656</v>
      </c>
      <c r="O149" s="98">
        <v>1.9715524410029464</v>
      </c>
      <c r="P149" s="98">
        <v>1.9252463551349153</v>
      </c>
      <c r="Q149" s="98">
        <v>1.9672989748258443</v>
      </c>
      <c r="R149" s="98">
        <v>2.2405966443289147</v>
      </c>
      <c r="S149" s="98">
        <v>2.6729408409220512</v>
      </c>
      <c r="T149" s="98">
        <v>3.1161524112980326</v>
      </c>
      <c r="U149" s="98">
        <v>3.1819220080536774</v>
      </c>
      <c r="V149" s="98">
        <v>2.8763153931688161</v>
      </c>
      <c r="W149" s="98">
        <v>2.9262367603328068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1.329072006355708E-4</v>
      </c>
      <c r="J150" s="98">
        <v>3.5197877570381484E-4</v>
      </c>
      <c r="K150" s="98">
        <v>7.1632214799011878E-4</v>
      </c>
      <c r="L150" s="98">
        <v>1.7442629642654846E-3</v>
      </c>
      <c r="M150" s="98">
        <v>1.5259796554764385E-3</v>
      </c>
      <c r="N150" s="98">
        <v>1.6520507385195957E-3</v>
      </c>
      <c r="O150" s="98">
        <v>2.4806104135503956E-3</v>
      </c>
      <c r="P150" s="98">
        <v>2.3864976132487248E-3</v>
      </c>
      <c r="Q150" s="98">
        <v>2.5681138176629941E-3</v>
      </c>
      <c r="R150" s="98">
        <v>3.5317609462959046E-3</v>
      </c>
      <c r="S150" s="98">
        <v>4.6403028251680942E-3</v>
      </c>
      <c r="T150" s="98">
        <v>5.8930149523149077E-3</v>
      </c>
      <c r="U150" s="98">
        <v>5.7802244168714155E-3</v>
      </c>
      <c r="V150" s="98">
        <v>5.0832223461260723E-3</v>
      </c>
      <c r="W150" s="98">
        <v>5.010717625673536E-3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4.64985875555242E-5</v>
      </c>
      <c r="J151" s="101">
        <v>1.4167967653561968E-4</v>
      </c>
      <c r="K151" s="101">
        <v>2.9475034606736458E-4</v>
      </c>
      <c r="L151" s="101">
        <v>7.2788146340148937E-4</v>
      </c>
      <c r="M151" s="101">
        <v>6.1769880679977333E-4</v>
      </c>
      <c r="N151" s="101">
        <v>6.8303364563743814E-4</v>
      </c>
      <c r="O151" s="101">
        <v>8.711588657307021E-4</v>
      </c>
      <c r="P151" s="101">
        <v>7.9483907680046387E-4</v>
      </c>
      <c r="Q151" s="101">
        <v>9.2363662205812336E-4</v>
      </c>
      <c r="R151" s="101">
        <v>1.5248365289474402E-3</v>
      </c>
      <c r="S151" s="101">
        <v>2.1061581014605478E-3</v>
      </c>
      <c r="T151" s="101">
        <v>2.5236013885753853E-3</v>
      </c>
      <c r="U151" s="101">
        <v>2.5154851018457207E-3</v>
      </c>
      <c r="V151" s="101">
        <v>1.9336242580290908E-3</v>
      </c>
      <c r="W151" s="101">
        <v>2.0421509124184164E-3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8.6408613080046599E-5</v>
      </c>
      <c r="J152" s="104">
        <v>2.1029909916819517E-4</v>
      </c>
      <c r="K152" s="104">
        <v>4.2157180192275425E-4</v>
      </c>
      <c r="L152" s="104">
        <v>1.0163815008639953E-3</v>
      </c>
      <c r="M152" s="104">
        <v>9.0828084867666532E-4</v>
      </c>
      <c r="N152" s="104">
        <v>9.6901709288215766E-4</v>
      </c>
      <c r="O152" s="104">
        <v>1.6094515478196933E-3</v>
      </c>
      <c r="P152" s="104">
        <v>1.5916585364482612E-3</v>
      </c>
      <c r="Q152" s="104">
        <v>1.6444771956048709E-3</v>
      </c>
      <c r="R152" s="104">
        <v>2.0069244173484646E-3</v>
      </c>
      <c r="S152" s="104">
        <v>2.5341447237075469E-3</v>
      </c>
      <c r="T152" s="104">
        <v>3.369413563739522E-3</v>
      </c>
      <c r="U152" s="104">
        <v>3.2647393150256948E-3</v>
      </c>
      <c r="V152" s="104">
        <v>3.1495980880969819E-3</v>
      </c>
      <c r="W152" s="104">
        <v>2.9685667132551196E-3</v>
      </c>
      <c r="DA152" s="132" t="s">
        <v>1823</v>
      </c>
    </row>
    <row r="153" spans="1:105" ht="12" customHeight="1" x14ac:dyDescent="0.25">
      <c r="A153" s="106" t="s">
        <v>124</v>
      </c>
      <c r="B153" s="101">
        <v>0.64056546729271635</v>
      </c>
      <c r="C153" s="101">
        <v>0.64295912284788836</v>
      </c>
      <c r="D153" s="101">
        <v>0.74272291886486363</v>
      </c>
      <c r="E153" s="101">
        <v>1.182120690814813</v>
      </c>
      <c r="F153" s="101">
        <v>2.1624253162687062</v>
      </c>
      <c r="G153" s="101">
        <v>3.1318862309627455</v>
      </c>
      <c r="H153" s="101">
        <v>3.9705163599498801</v>
      </c>
      <c r="I153" s="101">
        <v>4.3850056924698473</v>
      </c>
      <c r="J153" s="101">
        <v>4.2405169826075504</v>
      </c>
      <c r="K153" s="101">
        <v>4.9499784713343242</v>
      </c>
      <c r="L153" s="101">
        <v>5.2437327427050473</v>
      </c>
      <c r="M153" s="101">
        <v>5.5039111968024281</v>
      </c>
      <c r="N153" s="101">
        <v>5.7857688830424339</v>
      </c>
      <c r="O153" s="101">
        <v>5.8818672320725982</v>
      </c>
      <c r="P153" s="101">
        <v>6.6981465748449178</v>
      </c>
      <c r="Q153" s="101">
        <v>6.3321810360191124</v>
      </c>
      <c r="R153" s="101">
        <v>7.0914590198042404</v>
      </c>
      <c r="S153" s="101">
        <v>6.7018583168723902</v>
      </c>
      <c r="T153" s="101">
        <v>6.2568491565424686</v>
      </c>
      <c r="U153" s="101">
        <v>6.2926798119467069</v>
      </c>
      <c r="V153" s="101">
        <v>5.8230902992549911</v>
      </c>
      <c r="W153" s="101">
        <v>5.7994580991522469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2.0259158648881147E-4</v>
      </c>
      <c r="F154" s="104">
        <v>3.2786319322342154E-4</v>
      </c>
      <c r="G154" s="104">
        <v>7.9450001687384321E-4</v>
      </c>
      <c r="H154" s="104">
        <v>1.0956483254965495E-3</v>
      </c>
      <c r="I154" s="104">
        <v>1.7148472788290261E-3</v>
      </c>
      <c r="J154" s="104">
        <v>1.9528317399283763E-3</v>
      </c>
      <c r="K154" s="104">
        <v>3.8612587585436105E-3</v>
      </c>
      <c r="L154" s="104">
        <v>5.0470948436080465E-3</v>
      </c>
      <c r="M154" s="104">
        <v>6.2365562463078004E-3</v>
      </c>
      <c r="N154" s="104">
        <v>6.3024453555428862E-3</v>
      </c>
      <c r="O154" s="104">
        <v>7.5390471761782648E-3</v>
      </c>
      <c r="P154" s="104">
        <v>1.023166506128546E-2</v>
      </c>
      <c r="Q154" s="104">
        <v>1.0546970070488233E-2</v>
      </c>
      <c r="R154" s="104">
        <v>1.3939760721619499E-2</v>
      </c>
      <c r="S154" s="104">
        <v>1.4074365159084695E-2</v>
      </c>
      <c r="T154" s="104">
        <v>1.3380976757980355E-2</v>
      </c>
      <c r="U154" s="104">
        <v>1.3486435751521813E-2</v>
      </c>
      <c r="V154" s="104">
        <v>1.2514446070297093E-2</v>
      </c>
      <c r="W154" s="104">
        <v>1.2390730765364259E-2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8.9192039100043376E-5</v>
      </c>
      <c r="F155" s="98">
        <v>1.3572414176001656E-4</v>
      </c>
      <c r="G155" s="98">
        <v>3.35738917487516E-4</v>
      </c>
      <c r="H155" s="98">
        <v>4.6970826611724851E-4</v>
      </c>
      <c r="I155" s="98">
        <v>7.7578165510285881E-4</v>
      </c>
      <c r="J155" s="98">
        <v>7.8835701238260509E-4</v>
      </c>
      <c r="K155" s="98">
        <v>1.5990597708875104E-3</v>
      </c>
      <c r="L155" s="98">
        <v>2.1029129521487008E-3</v>
      </c>
      <c r="M155" s="98">
        <v>2.5310211349027886E-3</v>
      </c>
      <c r="N155" s="98">
        <v>2.6116253057946069E-3</v>
      </c>
      <c r="O155" s="98">
        <v>2.6453501299718027E-3</v>
      </c>
      <c r="P155" s="98">
        <v>3.4077040168776201E-3</v>
      </c>
      <c r="Q155" s="98">
        <v>3.782484300505097E-3</v>
      </c>
      <c r="R155" s="98">
        <v>6.0181344837258134E-3</v>
      </c>
      <c r="S155" s="98">
        <v>6.3851597859995507E-3</v>
      </c>
      <c r="T155" s="98">
        <v>5.7202860485054408E-3</v>
      </c>
      <c r="U155" s="98">
        <v>5.8627633352565179E-3</v>
      </c>
      <c r="V155" s="98">
        <v>4.751023732878946E-3</v>
      </c>
      <c r="W155" s="98">
        <v>5.0339790377850989E-3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1.1339954738876808E-4</v>
      </c>
      <c r="F156" s="98">
        <v>1.9213905146340499E-4</v>
      </c>
      <c r="G156" s="98">
        <v>4.5876109938632721E-4</v>
      </c>
      <c r="H156" s="98">
        <v>6.2594005937930092E-4</v>
      </c>
      <c r="I156" s="98">
        <v>9.3906562372616728E-4</v>
      </c>
      <c r="J156" s="98">
        <v>1.1644747275457712E-3</v>
      </c>
      <c r="K156" s="98">
        <v>2.2621989876561001E-3</v>
      </c>
      <c r="L156" s="98">
        <v>2.9441818914593453E-3</v>
      </c>
      <c r="M156" s="98">
        <v>3.7055351114050118E-3</v>
      </c>
      <c r="N156" s="98">
        <v>3.6908200497482793E-3</v>
      </c>
      <c r="O156" s="98">
        <v>4.8936970462064621E-3</v>
      </c>
      <c r="P156" s="98">
        <v>6.8239610444078402E-3</v>
      </c>
      <c r="Q156" s="98">
        <v>6.7644857699831352E-3</v>
      </c>
      <c r="R156" s="98">
        <v>7.9216262378936867E-3</v>
      </c>
      <c r="S156" s="98">
        <v>7.6892053730851445E-3</v>
      </c>
      <c r="T156" s="98">
        <v>7.6606907094749141E-3</v>
      </c>
      <c r="U156" s="98">
        <v>7.6236724162652954E-3</v>
      </c>
      <c r="V156" s="98">
        <v>7.763422337418148E-3</v>
      </c>
      <c r="W156" s="98">
        <v>7.35675172757916E-3</v>
      </c>
      <c r="DA156" s="63" t="s">
        <v>1827</v>
      </c>
    </row>
    <row r="157" spans="1:105" ht="12" customHeight="1" x14ac:dyDescent="0.25">
      <c r="A157" s="106" t="s">
        <v>122</v>
      </c>
      <c r="B157" s="101">
        <v>7.7712062942882847</v>
      </c>
      <c r="C157" s="101">
        <v>7.4881413895027222</v>
      </c>
      <c r="D157" s="101">
        <v>8.1622254958990741</v>
      </c>
      <c r="E157" s="101">
        <v>9.0603684790555548</v>
      </c>
      <c r="F157" s="101">
        <v>10.336319132758515</v>
      </c>
      <c r="G157" s="101">
        <v>13.186008121233179</v>
      </c>
      <c r="H157" s="101">
        <v>17.962454119764299</v>
      </c>
      <c r="I157" s="101">
        <v>25.184465500918641</v>
      </c>
      <c r="J157" s="101">
        <v>28.880267963650567</v>
      </c>
      <c r="K157" s="101">
        <v>33.757066536149352</v>
      </c>
      <c r="L157" s="101">
        <v>37.331281852180027</v>
      </c>
      <c r="M157" s="101">
        <v>38.460082430738204</v>
      </c>
      <c r="N157" s="101">
        <v>42.542922801320657</v>
      </c>
      <c r="O157" s="101">
        <v>43.06465484257523</v>
      </c>
      <c r="P157" s="101">
        <v>44.579301486098416</v>
      </c>
      <c r="Q157" s="101">
        <v>44.368987553297934</v>
      </c>
      <c r="R157" s="101">
        <v>45.962509740685931</v>
      </c>
      <c r="S157" s="101">
        <v>45.669486210926671</v>
      </c>
      <c r="T157" s="101">
        <v>45.304979116186743</v>
      </c>
      <c r="U157" s="101">
        <v>45.423285854270539</v>
      </c>
      <c r="V157" s="101">
        <v>43.173805776501588</v>
      </c>
      <c r="W157" s="101">
        <v>43.452299184645284</v>
      </c>
      <c r="DA157" s="131" t="s">
        <v>1828</v>
      </c>
    </row>
    <row r="158" spans="1:105" ht="12" customHeight="1" x14ac:dyDescent="0.25">
      <c r="A158" s="107" t="s">
        <v>121</v>
      </c>
      <c r="B158" s="104">
        <v>2.4803778345546659E-2</v>
      </c>
      <c r="C158" s="104">
        <v>6.6176145579700474E-2</v>
      </c>
      <c r="D158" s="104">
        <v>9.135466525590985E-2</v>
      </c>
      <c r="E158" s="104">
        <v>0.18208620985139268</v>
      </c>
      <c r="F158" s="104">
        <v>0.19502649201109462</v>
      </c>
      <c r="G158" s="104">
        <v>0.22453943854075303</v>
      </c>
      <c r="H158" s="104">
        <v>0.3990340435661105</v>
      </c>
      <c r="I158" s="104">
        <v>1.3340762241485757</v>
      </c>
      <c r="J158" s="104">
        <v>1.9415097716421836</v>
      </c>
      <c r="K158" s="104">
        <v>4.027047692255505</v>
      </c>
      <c r="L158" s="104">
        <v>4.7838461994061916</v>
      </c>
      <c r="M158" s="104">
        <v>5.1892048964553936</v>
      </c>
      <c r="N158" s="104">
        <v>5.5011367346071154</v>
      </c>
      <c r="O158" s="104">
        <v>6.1064573543921625</v>
      </c>
      <c r="P158" s="104">
        <v>7.0654472237128427</v>
      </c>
      <c r="Q158" s="104">
        <v>8.2637830578321534</v>
      </c>
      <c r="R158" s="104">
        <v>9.1294471436059546</v>
      </c>
      <c r="S158" s="104">
        <v>9.659737933571046</v>
      </c>
      <c r="T158" s="104">
        <v>9.8090958560233759</v>
      </c>
      <c r="U158" s="104">
        <v>9.7709601321048858</v>
      </c>
      <c r="V158" s="104">
        <v>9.1962365441340275</v>
      </c>
      <c r="W158" s="104">
        <v>9.2434078857944542</v>
      </c>
      <c r="DA158" s="132" t="s">
        <v>1829</v>
      </c>
    </row>
    <row r="159" spans="1:105" ht="12" customHeight="1" x14ac:dyDescent="0.25">
      <c r="A159" s="108" t="s">
        <v>53</v>
      </c>
      <c r="B159" s="98">
        <v>1.0750116936280205E-2</v>
      </c>
      <c r="C159" s="98">
        <v>2.8013788739401992E-2</v>
      </c>
      <c r="D159" s="98">
        <v>3.9555360780689601E-2</v>
      </c>
      <c r="E159" s="98">
        <v>8.0197438243235039E-2</v>
      </c>
      <c r="F159" s="98">
        <v>8.0734329253844009E-2</v>
      </c>
      <c r="G159" s="98">
        <v>9.490331799495795E-2</v>
      </c>
      <c r="H159" s="98">
        <v>0.1711189269568186</v>
      </c>
      <c r="I159" s="98">
        <v>0.60385230780390808</v>
      </c>
      <c r="J159" s="98">
        <v>0.78432252093490007</v>
      </c>
      <c r="K159" s="98">
        <v>1.6698147467536393</v>
      </c>
      <c r="L159" s="98">
        <v>1.9941735089288082</v>
      </c>
      <c r="M159" s="98">
        <v>2.1063483953268762</v>
      </c>
      <c r="N159" s="98">
        <v>2.2810389214003148</v>
      </c>
      <c r="O159" s="98">
        <v>2.144717624087058</v>
      </c>
      <c r="P159" s="98">
        <v>2.3548507926162565</v>
      </c>
      <c r="Q159" s="98">
        <v>2.9694116862281277</v>
      </c>
      <c r="R159" s="98">
        <v>3.9428924030180998</v>
      </c>
      <c r="S159" s="98">
        <v>4.3864350395332181</v>
      </c>
      <c r="T159" s="98">
        <v>4.2011893032107608</v>
      </c>
      <c r="U159" s="98">
        <v>4.2516904446800261</v>
      </c>
      <c r="V159" s="98">
        <v>3.4968347409808795</v>
      </c>
      <c r="W159" s="98">
        <v>3.7607853903178436</v>
      </c>
      <c r="DA159" s="63" t="s">
        <v>1830</v>
      </c>
    </row>
    <row r="160" spans="1:105" ht="12" customHeight="1" x14ac:dyDescent="0.25">
      <c r="A160" s="108" t="s">
        <v>52</v>
      </c>
      <c r="B160" s="98">
        <v>1.4053661409266456E-2</v>
      </c>
      <c r="C160" s="98">
        <v>3.8162356840298478E-2</v>
      </c>
      <c r="D160" s="98">
        <v>5.1799304475220249E-2</v>
      </c>
      <c r="E160" s="98">
        <v>0.10188877160815764</v>
      </c>
      <c r="F160" s="98">
        <v>0.11429216275725063</v>
      </c>
      <c r="G160" s="98">
        <v>0.12963612054579507</v>
      </c>
      <c r="H160" s="98">
        <v>0.22791511660929187</v>
      </c>
      <c r="I160" s="98">
        <v>0.73022391634466766</v>
      </c>
      <c r="J160" s="98">
        <v>1.1571872507072836</v>
      </c>
      <c r="K160" s="98">
        <v>2.3572329455018659</v>
      </c>
      <c r="L160" s="98">
        <v>2.7896726904773832</v>
      </c>
      <c r="M160" s="98">
        <v>3.0828565011285169</v>
      </c>
      <c r="N160" s="98">
        <v>3.220097813206801</v>
      </c>
      <c r="O160" s="98">
        <v>3.9617397303051045</v>
      </c>
      <c r="P160" s="98">
        <v>4.7105964310965867</v>
      </c>
      <c r="Q160" s="98">
        <v>5.2943713716040266</v>
      </c>
      <c r="R160" s="98">
        <v>5.1865547405878543</v>
      </c>
      <c r="S160" s="98">
        <v>5.2733028940378279</v>
      </c>
      <c r="T160" s="98">
        <v>5.607906552812616</v>
      </c>
      <c r="U160" s="98">
        <v>5.5192696874248597</v>
      </c>
      <c r="V160" s="98">
        <v>5.6994018031531484</v>
      </c>
      <c r="W160" s="98">
        <v>5.4826224954766101</v>
      </c>
      <c r="DA160" s="63" t="s">
        <v>1831</v>
      </c>
    </row>
    <row r="161" spans="1:105" ht="12" customHeight="1" x14ac:dyDescent="0.25">
      <c r="A161" s="121" t="s">
        <v>54</v>
      </c>
      <c r="B161" s="122">
        <v>1.5910015020409509</v>
      </c>
      <c r="C161" s="122">
        <v>1.6118903068796797</v>
      </c>
      <c r="D161" s="122">
        <v>1.7231767018849002</v>
      </c>
      <c r="E161" s="122">
        <v>2.1504210988018619</v>
      </c>
      <c r="F161" s="122">
        <v>2.5122067824499523</v>
      </c>
      <c r="G161" s="122">
        <v>3.278149425020358</v>
      </c>
      <c r="H161" s="122">
        <v>4.0965814763081552</v>
      </c>
      <c r="I161" s="122">
        <v>5.4669929454877311</v>
      </c>
      <c r="J161" s="122">
        <v>5.7169797550436243</v>
      </c>
      <c r="K161" s="122">
        <v>6.8729911949715587</v>
      </c>
      <c r="L161" s="122">
        <v>7.7046678575785075</v>
      </c>
      <c r="M161" s="122">
        <v>7.6681613588380717</v>
      </c>
      <c r="N161" s="122">
        <v>8.4135056713684104</v>
      </c>
      <c r="O161" s="122">
        <v>8.6577796590547909</v>
      </c>
      <c r="P161" s="122">
        <v>8.9560688098692403</v>
      </c>
      <c r="Q161" s="122">
        <v>9.6219989155030934</v>
      </c>
      <c r="R161" s="122">
        <v>9.9739906917558017</v>
      </c>
      <c r="S161" s="122">
        <v>10.023953869147405</v>
      </c>
      <c r="T161" s="122">
        <v>9.9030269821189219</v>
      </c>
      <c r="U161" s="122">
        <v>9.744609444488697</v>
      </c>
      <c r="V161" s="122">
        <v>10.248337492512766</v>
      </c>
      <c r="W161" s="122">
        <v>10.250474357787153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5.9115715967406827E-2</v>
      </c>
      <c r="C163" s="98">
        <v>6.1113525544598049E-2</v>
      </c>
      <c r="D163" s="98">
        <v>7.2269979839397008E-2</v>
      </c>
      <c r="E163" s="98">
        <v>9.8187502433942114E-2</v>
      </c>
      <c r="F163" s="98">
        <v>0.12149257825758919</v>
      </c>
      <c r="G163" s="98">
        <v>0.16089378222607711</v>
      </c>
      <c r="H163" s="98">
        <v>0.24107552340668617</v>
      </c>
      <c r="I163" s="98">
        <v>0.36611657944725684</v>
      </c>
      <c r="J163" s="98">
        <v>0.38933499267184518</v>
      </c>
      <c r="K163" s="98">
        <v>0.50780688633040694</v>
      </c>
      <c r="L163" s="98">
        <v>0.5509578135966231</v>
      </c>
      <c r="M163" s="98">
        <v>0.58414411728270821</v>
      </c>
      <c r="N163" s="98">
        <v>0.61803381658379153</v>
      </c>
      <c r="O163" s="98">
        <v>0.62246913924748126</v>
      </c>
      <c r="P163" s="98">
        <v>0.69604341949214066</v>
      </c>
      <c r="Q163" s="98">
        <v>0.68154071146019879</v>
      </c>
      <c r="R163" s="98">
        <v>0.75722011809481471</v>
      </c>
      <c r="S163" s="98">
        <v>0.74732252071109051</v>
      </c>
      <c r="T163" s="98">
        <v>0.7263255757729804</v>
      </c>
      <c r="U163" s="98">
        <v>0.7362367136876099</v>
      </c>
      <c r="V163" s="98">
        <v>0.66696432290070695</v>
      </c>
      <c r="W163" s="98">
        <v>0.66301062894890983</v>
      </c>
      <c r="DA163" s="63" t="s">
        <v>1834</v>
      </c>
    </row>
    <row r="164" spans="1:105" ht="12" customHeight="1" x14ac:dyDescent="0.25">
      <c r="A164" s="109" t="s">
        <v>120</v>
      </c>
      <c r="B164" s="33">
        <v>1.5318857860735442</v>
      </c>
      <c r="C164" s="33">
        <v>1.5507767813350817</v>
      </c>
      <c r="D164" s="33">
        <v>1.6509067220455031</v>
      </c>
      <c r="E164" s="33">
        <v>2.0522335963679197</v>
      </c>
      <c r="F164" s="33">
        <v>2.390714204192363</v>
      </c>
      <c r="G164" s="33">
        <v>3.117255642794281</v>
      </c>
      <c r="H164" s="33">
        <v>3.8555059529014688</v>
      </c>
      <c r="I164" s="33">
        <v>5.1008763660404739</v>
      </c>
      <c r="J164" s="33">
        <v>5.3276447623717793</v>
      </c>
      <c r="K164" s="33">
        <v>6.3651843086411519</v>
      </c>
      <c r="L164" s="33">
        <v>7.1537100439818841</v>
      </c>
      <c r="M164" s="33">
        <v>7.0840172415553635</v>
      </c>
      <c r="N164" s="33">
        <v>7.7954718547846191</v>
      </c>
      <c r="O164" s="33">
        <v>8.0353105198073091</v>
      </c>
      <c r="P164" s="33">
        <v>8.2600253903771002</v>
      </c>
      <c r="Q164" s="33">
        <v>8.9404582040428942</v>
      </c>
      <c r="R164" s="33">
        <v>9.2167705736609875</v>
      </c>
      <c r="S164" s="33">
        <v>9.2766313484363145</v>
      </c>
      <c r="T164" s="33">
        <v>9.1767014063459413</v>
      </c>
      <c r="U164" s="33">
        <v>9.0083727308010868</v>
      </c>
      <c r="V164" s="33">
        <v>9.5813731696120588</v>
      </c>
      <c r="W164" s="33">
        <v>9.5874637288382427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0.47353155636393324</v>
      </c>
      <c r="C166" s="119">
        <f t="shared" si="32"/>
        <v>0.48011746922453197</v>
      </c>
      <c r="D166" s="119">
        <f t="shared" si="32"/>
        <v>0.49823390624397201</v>
      </c>
      <c r="E166" s="119">
        <f t="shared" si="32"/>
        <v>0.51595770406785924</v>
      </c>
      <c r="F166" s="119">
        <f t="shared" si="32"/>
        <v>0.53628798228685859</v>
      </c>
      <c r="G166" s="119">
        <f t="shared" si="32"/>
        <v>0.56165727962069978</v>
      </c>
      <c r="H166" s="119">
        <f t="shared" si="32"/>
        <v>0.58715529366769614</v>
      </c>
      <c r="I166" s="119">
        <f t="shared" si="32"/>
        <v>0.60441199813582092</v>
      </c>
      <c r="J166" s="119">
        <f t="shared" si="32"/>
        <v>0.61767676276943517</v>
      </c>
      <c r="K166" s="119">
        <f t="shared" si="32"/>
        <v>0.63088409353472519</v>
      </c>
      <c r="L166" s="119">
        <f t="shared" si="32"/>
        <v>0.63943179326952393</v>
      </c>
      <c r="M166" s="119">
        <f t="shared" si="32"/>
        <v>0.64931914809772817</v>
      </c>
      <c r="N166" s="119">
        <f t="shared" si="32"/>
        <v>0.65631623432776987</v>
      </c>
      <c r="O166" s="119">
        <f t="shared" si="32"/>
        <v>0.66223698949338272</v>
      </c>
      <c r="P166" s="119">
        <f t="shared" si="32"/>
        <v>0.66852021731375144</v>
      </c>
      <c r="Q166" s="119">
        <f t="shared" si="32"/>
        <v>0.67346659815277454</v>
      </c>
      <c r="R166" s="119">
        <f t="shared" ref="R166:V166" si="33">IF(R142=0,"",R142/R118)</f>
        <v>0.67923158959722529</v>
      </c>
      <c r="S166" s="119">
        <f t="shared" si="33"/>
        <v>0.68685326111584166</v>
      </c>
      <c r="T166" s="119">
        <f t="shared" si="33"/>
        <v>0.69496754434937846</v>
      </c>
      <c r="U166" s="119">
        <f t="shared" si="33"/>
        <v>0.7044627611818276</v>
      </c>
      <c r="V166" s="119">
        <f t="shared" si="33"/>
        <v>0.71811408987308378</v>
      </c>
      <c r="W166" s="119">
        <f t="shared" ref="W166" si="34">IF(W142=0,"",W142/W118)</f>
        <v>0.72785575839696492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0.45515464105785458</v>
      </c>
      <c r="C167" s="124">
        <f t="shared" si="35"/>
        <v>0.46431489679581922</v>
      </c>
      <c r="D167" s="124">
        <f t="shared" si="35"/>
        <v>0.47999002933188967</v>
      </c>
      <c r="E167" s="124">
        <f t="shared" si="35"/>
        <v>0.50024805847957265</v>
      </c>
      <c r="F167" s="124">
        <f t="shared" si="35"/>
        <v>0.52047249665073103</v>
      </c>
      <c r="G167" s="124">
        <f t="shared" si="35"/>
        <v>0.5450489133828601</v>
      </c>
      <c r="H167" s="124">
        <f t="shared" si="35"/>
        <v>0.5685982145047408</v>
      </c>
      <c r="I167" s="124">
        <f t="shared" si="35"/>
        <v>0.59211815438446092</v>
      </c>
      <c r="J167" s="124">
        <f t="shared" si="35"/>
        <v>0.60687838732161037</v>
      </c>
      <c r="K167" s="124">
        <f t="shared" si="35"/>
        <v>0.61945801885757112</v>
      </c>
      <c r="L167" s="124">
        <f t="shared" si="35"/>
        <v>0.63070300810733326</v>
      </c>
      <c r="M167" s="124">
        <f t="shared" si="35"/>
        <v>0.63885164346625112</v>
      </c>
      <c r="N167" s="124">
        <f t="shared" si="35"/>
        <v>0.64731080237817218</v>
      </c>
      <c r="O167" s="124">
        <f t="shared" si="35"/>
        <v>0.65415672792982849</v>
      </c>
      <c r="P167" s="124">
        <f t="shared" si="35"/>
        <v>0.65747898939824956</v>
      </c>
      <c r="Q167" s="124">
        <f t="shared" si="35"/>
        <v>0.66230546303135185</v>
      </c>
      <c r="R167" s="124">
        <f t="shared" ref="R167:V167" si="36">IF(R143=0,"",R143/R119)</f>
        <v>0.66900241357429968</v>
      </c>
      <c r="S167" s="124">
        <f t="shared" si="36"/>
        <v>0.67575445336502959</v>
      </c>
      <c r="T167" s="124">
        <f t="shared" si="36"/>
        <v>0.68322151783550678</v>
      </c>
      <c r="U167" s="124">
        <f t="shared" si="36"/>
        <v>0.69274196239122732</v>
      </c>
      <c r="V167" s="124">
        <f t="shared" si="36"/>
        <v>0.70455171713507481</v>
      </c>
      <c r="W167" s="124">
        <f t="shared" ref="W167" si="37">IF(W143=0,"",W143/W119)</f>
        <v>0.71700085630260846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0.45273843503657263</v>
      </c>
      <c r="C168" s="111">
        <f t="shared" si="38"/>
        <v>0.46194465004231128</v>
      </c>
      <c r="D168" s="111">
        <f t="shared" si="38"/>
        <v>0.47766942739435647</v>
      </c>
      <c r="E168" s="111">
        <f t="shared" si="38"/>
        <v>0.49796333838291096</v>
      </c>
      <c r="F168" s="111">
        <f t="shared" si="38"/>
        <v>0.51819276384046153</v>
      </c>
      <c r="G168" s="111">
        <f t="shared" si="38"/>
        <v>0.54281973706671549</v>
      </c>
      <c r="H168" s="111">
        <f t="shared" si="38"/>
        <v>0.56644238941740388</v>
      </c>
      <c r="I168" s="111">
        <f t="shared" si="38"/>
        <v>0.5900248971610681</v>
      </c>
      <c r="J168" s="111">
        <f t="shared" si="38"/>
        <v>0.60480906543363777</v>
      </c>
      <c r="K168" s="111">
        <f t="shared" si="38"/>
        <v>0.61743789436288787</v>
      </c>
      <c r="L168" s="111">
        <f t="shared" si="38"/>
        <v>0.62873482581032947</v>
      </c>
      <c r="M168" s="111">
        <f t="shared" si="38"/>
        <v>0.63692860095425863</v>
      </c>
      <c r="N168" s="111">
        <f t="shared" si="38"/>
        <v>0.64542478223506106</v>
      </c>
      <c r="O168" s="111">
        <f t="shared" si="38"/>
        <v>0.65230535593880801</v>
      </c>
      <c r="P168" s="111">
        <f t="shared" si="38"/>
        <v>0.65565137613213376</v>
      </c>
      <c r="Q168" s="111">
        <f t="shared" si="38"/>
        <v>0.66050574881401747</v>
      </c>
      <c r="R168" s="111">
        <f t="shared" ref="R168:V168" si="39">IF(R144=0,"",R144/R120)</f>
        <v>0.66722907708546952</v>
      </c>
      <c r="S168" s="111">
        <f t="shared" si="39"/>
        <v>0.67401122773548827</v>
      </c>
      <c r="T168" s="111">
        <f t="shared" si="39"/>
        <v>0.68150461427108922</v>
      </c>
      <c r="U168" s="111">
        <f t="shared" si="39"/>
        <v>0.69105489391825758</v>
      </c>
      <c r="V168" s="111">
        <f t="shared" si="39"/>
        <v>0.70292849473966224</v>
      </c>
      <c r="W168" s="111">
        <f t="shared" ref="W168" si="40">IF(W144=0,"",W144/W120)</f>
        <v>0.71540547233516671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1.9429532402555638</v>
      </c>
      <c r="C170" s="124">
        <f t="shared" si="44"/>
        <v>2.0746322271901274</v>
      </c>
      <c r="D170" s="124">
        <f t="shared" si="44"/>
        <v>2.1851903596430895</v>
      </c>
      <c r="E170" s="124">
        <f t="shared" si="44"/>
        <v>2.3488496813849733</v>
      </c>
      <c r="F170" s="124">
        <f t="shared" si="44"/>
        <v>2.5347223026450161</v>
      </c>
      <c r="G170" s="124">
        <f t="shared" si="44"/>
        <v>2.7656342592718266</v>
      </c>
      <c r="H170" s="124">
        <f t="shared" si="44"/>
        <v>2.9295732095583649</v>
      </c>
      <c r="I170" s="124">
        <f t="shared" si="44"/>
        <v>3.0219391336809522</v>
      </c>
      <c r="J170" s="124">
        <f t="shared" si="44"/>
        <v>3.0890355324546075</v>
      </c>
      <c r="K170" s="124">
        <f t="shared" si="44"/>
        <v>3.1510740413279335</v>
      </c>
      <c r="L170" s="124">
        <f t="shared" si="44"/>
        <v>3.2167563418670477</v>
      </c>
      <c r="M170" s="124">
        <f t="shared" si="44"/>
        <v>3.2764246768128578</v>
      </c>
      <c r="N170" s="124">
        <f t="shared" si="44"/>
        <v>3.3558233920466809</v>
      </c>
      <c r="O170" s="124">
        <f t="shared" si="44"/>
        <v>3.4605788004073097</v>
      </c>
      <c r="P170" s="124">
        <f t="shared" si="44"/>
        <v>3.5825314674444861</v>
      </c>
      <c r="Q170" s="124">
        <f t="shared" si="44"/>
        <v>3.7067169987881536</v>
      </c>
      <c r="R170" s="124">
        <f t="shared" ref="R170:V170" si="45">IF(R146=0,"",R146/R122)</f>
        <v>3.864772502465923</v>
      </c>
      <c r="S170" s="124">
        <f t="shared" si="45"/>
        <v>4.0245136239819859</v>
      </c>
      <c r="T170" s="124">
        <f t="shared" si="45"/>
        <v>4.1889312227437827</v>
      </c>
      <c r="U170" s="124">
        <f t="shared" si="45"/>
        <v>4.3445734431020462</v>
      </c>
      <c r="V170" s="124">
        <f t="shared" si="45"/>
        <v>4.4766123966185312</v>
      </c>
      <c r="W170" s="124">
        <f t="shared" ref="W170" si="46">IF(W146=0,"",W146/W122)</f>
        <v>4.5649771795638587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1.9429532402555638</v>
      </c>
      <c r="C171" s="111">
        <f t="shared" si="47"/>
        <v>2.0746322271901274</v>
      </c>
      <c r="D171" s="111">
        <f t="shared" si="47"/>
        <v>2.1851903596430895</v>
      </c>
      <c r="E171" s="111">
        <f t="shared" si="47"/>
        <v>2.3488496813849733</v>
      </c>
      <c r="F171" s="111">
        <f t="shared" si="47"/>
        <v>2.5347223026450161</v>
      </c>
      <c r="G171" s="111">
        <f t="shared" si="47"/>
        <v>2.7656342592718266</v>
      </c>
      <c r="H171" s="111">
        <f t="shared" si="47"/>
        <v>2.9295732095583649</v>
      </c>
      <c r="I171" s="111">
        <f t="shared" si="47"/>
        <v>3.0219391336809522</v>
      </c>
      <c r="J171" s="111">
        <f t="shared" si="47"/>
        <v>3.0890355324546075</v>
      </c>
      <c r="K171" s="111">
        <f t="shared" si="47"/>
        <v>3.1510740413279335</v>
      </c>
      <c r="L171" s="111">
        <f t="shared" si="47"/>
        <v>3.2167563418670477</v>
      </c>
      <c r="M171" s="111">
        <f t="shared" si="47"/>
        <v>3.2764246768128578</v>
      </c>
      <c r="N171" s="111">
        <f t="shared" si="47"/>
        <v>3.3558233920466809</v>
      </c>
      <c r="O171" s="111">
        <f t="shared" si="47"/>
        <v>3.4605788004073097</v>
      </c>
      <c r="P171" s="111">
        <f t="shared" si="47"/>
        <v>3.5825314674444861</v>
      </c>
      <c r="Q171" s="111">
        <f t="shared" si="47"/>
        <v>3.7067169987881536</v>
      </c>
      <c r="R171" s="111">
        <f t="shared" ref="R171:V171" si="48">IF(R147=0,"",R147/R123)</f>
        <v>3.864772502465923</v>
      </c>
      <c r="S171" s="111">
        <f t="shared" si="48"/>
        <v>4.0245136239819859</v>
      </c>
      <c r="T171" s="111">
        <f t="shared" si="48"/>
        <v>4.1889312227437827</v>
      </c>
      <c r="U171" s="111">
        <f t="shared" si="48"/>
        <v>4.3445734431020462</v>
      </c>
      <c r="V171" s="111">
        <f t="shared" si="48"/>
        <v>4.4766123966185312</v>
      </c>
      <c r="W171" s="111">
        <f t="shared" ref="W171" si="49">IF(W147=0,"",W147/W123)</f>
        <v>4.5649771795638587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0.63603359907113388</v>
      </c>
      <c r="C172" s="124">
        <f t="shared" si="50"/>
        <v>0.64009394262425101</v>
      </c>
      <c r="D172" s="124">
        <f t="shared" si="50"/>
        <v>0.64578843342523196</v>
      </c>
      <c r="E172" s="124">
        <f t="shared" si="50"/>
        <v>0.64975864717665399</v>
      </c>
      <c r="F172" s="124">
        <f t="shared" si="50"/>
        <v>0.65033637645923126</v>
      </c>
      <c r="G172" s="124">
        <f t="shared" si="50"/>
        <v>0.65391141786456464</v>
      </c>
      <c r="H172" s="124">
        <f t="shared" si="50"/>
        <v>0.65943796748812922</v>
      </c>
      <c r="I172" s="124">
        <f t="shared" si="50"/>
        <v>0.66726808544985394</v>
      </c>
      <c r="J172" s="124">
        <f t="shared" si="50"/>
        <v>0.67243160840889304</v>
      </c>
      <c r="K172" s="124">
        <f t="shared" si="50"/>
        <v>0.67923206166020222</v>
      </c>
      <c r="L172" s="124">
        <f t="shared" si="50"/>
        <v>0.68245873037983551</v>
      </c>
      <c r="M172" s="124">
        <f t="shared" si="50"/>
        <v>0.68541657477459084</v>
      </c>
      <c r="N172" s="124">
        <f t="shared" si="50"/>
        <v>0.68857314822855509</v>
      </c>
      <c r="O172" s="124">
        <f t="shared" si="50"/>
        <v>0.69588611459788963</v>
      </c>
      <c r="P172" s="124">
        <f t="shared" si="50"/>
        <v>0.70345953632076164</v>
      </c>
      <c r="Q172" s="124">
        <f t="shared" si="50"/>
        <v>0.71409248014025262</v>
      </c>
      <c r="R172" s="124">
        <f t="shared" ref="R172:V172" si="51">IF(R148=0,"",R148/R124)</f>
        <v>0.72185600889617252</v>
      </c>
      <c r="S172" s="124">
        <f t="shared" si="51"/>
        <v>0.73182302176931768</v>
      </c>
      <c r="T172" s="124">
        <f t="shared" si="51"/>
        <v>0.74311311480515008</v>
      </c>
      <c r="U172" s="124">
        <f t="shared" si="51"/>
        <v>0.75260118834196055</v>
      </c>
      <c r="V172" s="124">
        <f t="shared" si="51"/>
        <v>0.76431731020719329</v>
      </c>
      <c r="W172" s="124">
        <f t="shared" ref="W172" si="52">IF(W148=0,"",W148/W124)</f>
        <v>0.77239631299524081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0.48381183523875027</v>
      </c>
      <c r="C173" s="111">
        <f t="shared" si="53"/>
        <v>0.49698903605197053</v>
      </c>
      <c r="D173" s="111">
        <f t="shared" si="53"/>
        <v>0.51870304933291889</v>
      </c>
      <c r="E173" s="111">
        <f t="shared" si="53"/>
        <v>0.54411520468222152</v>
      </c>
      <c r="F173" s="111">
        <f t="shared" si="53"/>
        <v>0.56856452921318668</v>
      </c>
      <c r="G173" s="111">
        <f t="shared" si="53"/>
        <v>0.59735591922220566</v>
      </c>
      <c r="H173" s="111">
        <f t="shared" si="53"/>
        <v>0.6236681340371083</v>
      </c>
      <c r="I173" s="111">
        <f t="shared" si="53"/>
        <v>0.64878833962010773</v>
      </c>
      <c r="J173" s="111">
        <f t="shared" si="53"/>
        <v>0.6670420853043646</v>
      </c>
      <c r="K173" s="111">
        <f t="shared" si="53"/>
        <v>0.68123397811355824</v>
      </c>
      <c r="L173" s="111">
        <f t="shared" si="53"/>
        <v>0.69428645684283208</v>
      </c>
      <c r="M173" s="111">
        <f t="shared" si="53"/>
        <v>0.70468905722858943</v>
      </c>
      <c r="N173" s="111">
        <f t="shared" si="53"/>
        <v>0.71580062495247232</v>
      </c>
      <c r="O173" s="111">
        <f t="shared" si="53"/>
        <v>0.72628112297458336</v>
      </c>
      <c r="P173" s="111">
        <f t="shared" si="53"/>
        <v>0.72896836078679073</v>
      </c>
      <c r="Q173" s="111">
        <f t="shared" si="53"/>
        <v>0.73424908388990084</v>
      </c>
      <c r="R173" s="111">
        <f t="shared" ref="R173:V173" si="54">IF(R149=0,"",R149/R125)</f>
        <v>0.74383243389492948</v>
      </c>
      <c r="S173" s="111">
        <f t="shared" si="54"/>
        <v>0.75827469363350775</v>
      </c>
      <c r="T173" s="111">
        <f t="shared" si="54"/>
        <v>0.77124187371646491</v>
      </c>
      <c r="U173" s="111">
        <f t="shared" si="54"/>
        <v>0.78381098191885745</v>
      </c>
      <c r="V173" s="111">
        <f t="shared" si="54"/>
        <v>0.79490497496713552</v>
      </c>
      <c r="W173" s="111">
        <f t="shared" ref="W173" si="55">IF(W149=0,"",W149/W125)</f>
        <v>0.80872529391596804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>
        <f t="shared" si="56"/>
        <v>0.86836162932516647</v>
      </c>
      <c r="J174" s="111">
        <f t="shared" si="56"/>
        <v>0.85713266221589679</v>
      </c>
      <c r="K174" s="111">
        <f t="shared" si="56"/>
        <v>0.86007408109554506</v>
      </c>
      <c r="L174" s="111">
        <f t="shared" si="56"/>
        <v>0.8659307611349909</v>
      </c>
      <c r="M174" s="111">
        <f t="shared" si="56"/>
        <v>0.86942568370585915</v>
      </c>
      <c r="N174" s="111">
        <f t="shared" si="56"/>
        <v>0.86700439461668688</v>
      </c>
      <c r="O174" s="111">
        <f t="shared" si="56"/>
        <v>0.89175847282604137</v>
      </c>
      <c r="P174" s="111">
        <f t="shared" si="56"/>
        <v>0.89676974032813228</v>
      </c>
      <c r="Q174" s="111">
        <f t="shared" si="56"/>
        <v>0.89174078295509662</v>
      </c>
      <c r="R174" s="111">
        <f t="shared" ref="R174:V174" si="57">IF(R150=0,"",R150/R126)</f>
        <v>0.88093930734776149</v>
      </c>
      <c r="S174" s="111">
        <f t="shared" si="57"/>
        <v>0.88247125242032121</v>
      </c>
      <c r="T174" s="111">
        <f t="shared" si="57"/>
        <v>0.89345422117467643</v>
      </c>
      <c r="U174" s="111">
        <f t="shared" si="57"/>
        <v>0.89191148854296332</v>
      </c>
      <c r="V174" s="111">
        <f t="shared" si="57"/>
        <v>0.90543834234675125</v>
      </c>
      <c r="W174" s="111">
        <f t="shared" ref="W174" si="58">IF(W150=0,"",W150/W126)</f>
        <v>0.9044332708230729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>
        <f t="shared" si="59"/>
        <v>0.69768970460299951</v>
      </c>
      <c r="J175" s="112">
        <f t="shared" si="59"/>
        <v>0.70716900441846486</v>
      </c>
      <c r="K175" s="112">
        <f t="shared" si="59"/>
        <v>0.71664988244753991</v>
      </c>
      <c r="L175" s="112">
        <f t="shared" si="59"/>
        <v>0.72938398273843519</v>
      </c>
      <c r="M175" s="112">
        <f t="shared" si="59"/>
        <v>0.72938398273843508</v>
      </c>
      <c r="N175" s="112">
        <f t="shared" si="59"/>
        <v>0.72938398273843508</v>
      </c>
      <c r="O175" s="112">
        <f t="shared" si="59"/>
        <v>0.74314789889264965</v>
      </c>
      <c r="P175" s="112">
        <f t="shared" si="59"/>
        <v>0.74314789889264954</v>
      </c>
      <c r="Q175" s="112">
        <f t="shared" si="59"/>
        <v>0.74763505343148107</v>
      </c>
      <c r="R175" s="112">
        <f t="shared" ref="R175:V175" si="60">IF(R151=0,"",R151/R127)</f>
        <v>0.76159535393365718</v>
      </c>
      <c r="S175" s="112">
        <f t="shared" si="60"/>
        <v>0.7731403589020126</v>
      </c>
      <c r="T175" s="112">
        <f t="shared" si="60"/>
        <v>0.78218404775175532</v>
      </c>
      <c r="U175" s="112">
        <f t="shared" si="60"/>
        <v>0.78218404775175521</v>
      </c>
      <c r="V175" s="112">
        <f t="shared" si="60"/>
        <v>0.78458995179093649</v>
      </c>
      <c r="W175" s="112">
        <f t="shared" ref="W175" si="61">IF(W151=0,"",W151/W127)</f>
        <v>0.79411463055044795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0.57590824855109124</v>
      </c>
      <c r="C177" s="112">
        <f t="shared" si="65"/>
        <v>0.57950862502793576</v>
      </c>
      <c r="D177" s="112">
        <f t="shared" si="65"/>
        <v>0.58450766602316095</v>
      </c>
      <c r="E177" s="112">
        <f t="shared" si="65"/>
        <v>0.59190878540633829</v>
      </c>
      <c r="F177" s="112">
        <f t="shared" si="65"/>
        <v>0.59694733060896621</v>
      </c>
      <c r="G177" s="112">
        <f t="shared" si="65"/>
        <v>0.59979484307260589</v>
      </c>
      <c r="H177" s="112">
        <f t="shared" si="65"/>
        <v>0.60176432135345559</v>
      </c>
      <c r="I177" s="112">
        <f t="shared" si="65"/>
        <v>0.60306258489165598</v>
      </c>
      <c r="J177" s="112">
        <f t="shared" si="65"/>
        <v>0.60418316766488833</v>
      </c>
      <c r="K177" s="112">
        <f t="shared" si="65"/>
        <v>0.60646045093091239</v>
      </c>
      <c r="L177" s="112">
        <f t="shared" si="65"/>
        <v>0.60977081728542903</v>
      </c>
      <c r="M177" s="112">
        <f t="shared" si="65"/>
        <v>0.61516611640151186</v>
      </c>
      <c r="N177" s="112">
        <f t="shared" si="65"/>
        <v>0.6231589837723146</v>
      </c>
      <c r="O177" s="112">
        <f t="shared" si="65"/>
        <v>0.63268008777120666</v>
      </c>
      <c r="P177" s="112">
        <f t="shared" si="65"/>
        <v>0.64487136051006289</v>
      </c>
      <c r="Q177" s="112">
        <f t="shared" si="65"/>
        <v>0.65852832184539356</v>
      </c>
      <c r="R177" s="112">
        <f t="shared" ref="R177:V177" si="66">IF(R153=0,"",R153/R129)</f>
        <v>0.67430735536246589</v>
      </c>
      <c r="S177" s="112">
        <f t="shared" si="66"/>
        <v>0.6920181779388126</v>
      </c>
      <c r="T177" s="112">
        <f t="shared" si="66"/>
        <v>0.71251310068719143</v>
      </c>
      <c r="U177" s="112">
        <f t="shared" si="66"/>
        <v>0.73465303409637805</v>
      </c>
      <c r="V177" s="112">
        <f t="shared" si="66"/>
        <v>0.75542566249703458</v>
      </c>
      <c r="W177" s="112">
        <f t="shared" ref="W177" si="67">IF(W153=0,"",W153/W129)</f>
        <v>0.77043039017933168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>
        <f t="shared" si="68"/>
        <v>0.77251085394684371</v>
      </c>
      <c r="F178" s="113">
        <f t="shared" si="68"/>
        <v>0.7836167261976843</v>
      </c>
      <c r="G178" s="113">
        <f t="shared" si="68"/>
        <v>0.78155188507013307</v>
      </c>
      <c r="H178" s="113">
        <f t="shared" si="68"/>
        <v>0.77971696031882898</v>
      </c>
      <c r="I178" s="113">
        <f t="shared" si="68"/>
        <v>0.77187238209358999</v>
      </c>
      <c r="J178" s="113">
        <f t="shared" si="68"/>
        <v>0.79214892496169087</v>
      </c>
      <c r="K178" s="113">
        <f t="shared" si="68"/>
        <v>0.79094951210507281</v>
      </c>
      <c r="L178" s="113">
        <f t="shared" si="68"/>
        <v>0.79235929267083216</v>
      </c>
      <c r="M178" s="113">
        <f t="shared" si="68"/>
        <v>0.7995576702274243</v>
      </c>
      <c r="N178" s="113">
        <f t="shared" si="68"/>
        <v>0.79783875729421483</v>
      </c>
      <c r="O178" s="113">
        <f t="shared" si="68"/>
        <v>0.83165794884720556</v>
      </c>
      <c r="P178" s="113">
        <f t="shared" si="68"/>
        <v>0.84826443315427091</v>
      </c>
      <c r="Q178" s="113">
        <f t="shared" si="68"/>
        <v>0.84811392781969863</v>
      </c>
      <c r="R178" s="113">
        <f t="shared" ref="R178:V178" si="69">IF(R154=0,"",R154/R130)</f>
        <v>0.83745242296865352</v>
      </c>
      <c r="S178" s="113">
        <f t="shared" si="69"/>
        <v>0.84131805907206059</v>
      </c>
      <c r="T178" s="113">
        <f t="shared" si="69"/>
        <v>0.8589947767727818</v>
      </c>
      <c r="U178" s="113">
        <f t="shared" si="69"/>
        <v>0.86316417347614083</v>
      </c>
      <c r="V178" s="113">
        <f t="shared" si="69"/>
        <v>0.88526253439272284</v>
      </c>
      <c r="W178" s="113">
        <f t="shared" ref="W178" si="70">IF(W154=0,"",W154/W130)</f>
        <v>0.88844808171706824</v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>
        <f t="shared" si="71"/>
        <v>0.59920249132669012</v>
      </c>
      <c r="F179" s="111">
        <f t="shared" si="71"/>
        <v>0.59986360046636833</v>
      </c>
      <c r="G179" s="111">
        <f t="shared" si="71"/>
        <v>0.60189179169819218</v>
      </c>
      <c r="H179" s="111">
        <f t="shared" si="71"/>
        <v>0.60277184982848897</v>
      </c>
      <c r="I179" s="111">
        <f t="shared" si="71"/>
        <v>0.6048477957181233</v>
      </c>
      <c r="J179" s="111">
        <f t="shared" si="71"/>
        <v>0.60607491501967559</v>
      </c>
      <c r="K179" s="111">
        <f t="shared" si="71"/>
        <v>0.61042069363649942</v>
      </c>
      <c r="L179" s="111">
        <f t="shared" si="71"/>
        <v>0.61389544505907856</v>
      </c>
      <c r="M179" s="111">
        <f t="shared" si="71"/>
        <v>0.61815554448732679</v>
      </c>
      <c r="N179" s="111">
        <f t="shared" si="71"/>
        <v>0.62054825821296666</v>
      </c>
      <c r="O179" s="111">
        <f t="shared" si="71"/>
        <v>0.63416596835724393</v>
      </c>
      <c r="P179" s="111">
        <f t="shared" si="71"/>
        <v>0.65058338610486743</v>
      </c>
      <c r="Q179" s="111">
        <f t="shared" si="71"/>
        <v>0.66695093376867165</v>
      </c>
      <c r="R179" s="111">
        <f t="shared" ref="R179:V179" si="72">IF(R155=0,"",R155/R131)</f>
        <v>0.68985164027083334</v>
      </c>
      <c r="S179" s="111">
        <f t="shared" si="72"/>
        <v>0.70634317892810605</v>
      </c>
      <c r="T179" s="111">
        <f t="shared" si="72"/>
        <v>0.72255095861118201</v>
      </c>
      <c r="U179" s="111">
        <f t="shared" si="72"/>
        <v>0.73277734612990797</v>
      </c>
      <c r="V179" s="111">
        <f t="shared" si="72"/>
        <v>0.7454923720173936</v>
      </c>
      <c r="W179" s="111">
        <f t="shared" ref="W179" si="73">IF(W155=0,"",W155/W131)</f>
        <v>0.76391203082487569</v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0.64520688177251617</v>
      </c>
      <c r="C181" s="112">
        <f t="shared" si="77"/>
        <v>0.64891544582099525</v>
      </c>
      <c r="D181" s="112">
        <f t="shared" si="77"/>
        <v>0.65379344466173417</v>
      </c>
      <c r="E181" s="112">
        <f t="shared" si="77"/>
        <v>0.65854786524656417</v>
      </c>
      <c r="F181" s="112">
        <f t="shared" si="77"/>
        <v>0.66284810840924524</v>
      </c>
      <c r="G181" s="112">
        <f t="shared" si="77"/>
        <v>0.66759364163095092</v>
      </c>
      <c r="H181" s="112">
        <f t="shared" si="77"/>
        <v>0.67163765840434075</v>
      </c>
      <c r="I181" s="112">
        <f t="shared" si="77"/>
        <v>0.67377580856267916</v>
      </c>
      <c r="J181" s="112">
        <f t="shared" si="77"/>
        <v>0.67485280496714239</v>
      </c>
      <c r="K181" s="112">
        <f t="shared" si="77"/>
        <v>0.67595123014513525</v>
      </c>
      <c r="L181" s="112">
        <f t="shared" si="77"/>
        <v>0.67736970495286541</v>
      </c>
      <c r="M181" s="112">
        <f t="shared" si="77"/>
        <v>0.6788884328658279</v>
      </c>
      <c r="N181" s="112">
        <f t="shared" si="77"/>
        <v>0.68149494666300481</v>
      </c>
      <c r="O181" s="112">
        <f t="shared" si="77"/>
        <v>0.68527307400658166</v>
      </c>
      <c r="P181" s="112">
        <f t="shared" si="77"/>
        <v>0.69078087333442628</v>
      </c>
      <c r="Q181" s="112">
        <f t="shared" si="77"/>
        <v>0.69852341928583728</v>
      </c>
      <c r="R181" s="112">
        <f t="shared" ref="R181:V181" si="78">IF(R157=0,"",R157/R133)</f>
        <v>0.70709558314819609</v>
      </c>
      <c r="S181" s="112">
        <f t="shared" si="78"/>
        <v>0.71512211408492909</v>
      </c>
      <c r="T181" s="112">
        <f t="shared" si="78"/>
        <v>0.72391555709121236</v>
      </c>
      <c r="U181" s="112">
        <f t="shared" si="78"/>
        <v>0.73278287249856788</v>
      </c>
      <c r="V181" s="112">
        <f t="shared" si="78"/>
        <v>0.74247342771572367</v>
      </c>
      <c r="W181" s="112">
        <f t="shared" ref="W181" si="79">IF(W157=0,"",W157/W133)</f>
        <v>0.75090035939844768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0.80754175166291597</v>
      </c>
      <c r="C182" s="113">
        <f t="shared" si="80"/>
        <v>0.82170326219955014</v>
      </c>
      <c r="D182" s="113">
        <f t="shared" si="80"/>
        <v>0.82049483475099427</v>
      </c>
      <c r="E182" s="113">
        <f t="shared" si="80"/>
        <v>0.82039233872441286</v>
      </c>
      <c r="F182" s="113">
        <f t="shared" si="80"/>
        <v>0.82977574453527492</v>
      </c>
      <c r="G182" s="113">
        <f t="shared" si="80"/>
        <v>0.82751585779835379</v>
      </c>
      <c r="H182" s="113">
        <f t="shared" si="80"/>
        <v>0.82708000082458832</v>
      </c>
      <c r="I182" s="113">
        <f t="shared" si="80"/>
        <v>0.82113960321913448</v>
      </c>
      <c r="J182" s="113">
        <f t="shared" si="80"/>
        <v>0.83791968516628701</v>
      </c>
      <c r="K182" s="113">
        <f t="shared" si="80"/>
        <v>0.83553305733531791</v>
      </c>
      <c r="L182" s="113">
        <f t="shared" si="80"/>
        <v>0.83532454672887047</v>
      </c>
      <c r="M182" s="113">
        <f t="shared" si="80"/>
        <v>0.83957105602143833</v>
      </c>
      <c r="N182" s="113">
        <f t="shared" si="80"/>
        <v>0.83727444911756588</v>
      </c>
      <c r="O182" s="113">
        <f t="shared" si="80"/>
        <v>0.86086851371303663</v>
      </c>
      <c r="P182" s="113">
        <f t="shared" si="80"/>
        <v>0.87070353707904458</v>
      </c>
      <c r="Q182" s="113">
        <f t="shared" si="80"/>
        <v>0.86822299844194817</v>
      </c>
      <c r="R182" s="113">
        <f t="shared" ref="R182:V182" si="81">IF(R158=0,"",R158/R134)</f>
        <v>0.85158316525011368</v>
      </c>
      <c r="S182" s="113">
        <f t="shared" si="81"/>
        <v>0.85134869252896106</v>
      </c>
      <c r="T182" s="113">
        <f t="shared" si="81"/>
        <v>0.86208540986361326</v>
      </c>
      <c r="U182" s="113">
        <f t="shared" si="81"/>
        <v>0.86329862825937986</v>
      </c>
      <c r="V182" s="113">
        <f t="shared" si="81"/>
        <v>0.88183655934156546</v>
      </c>
      <c r="W182" s="113">
        <f t="shared" ref="W182" si="82">IF(W158=0,"",W158/W134)</f>
        <v>0.87941984015723351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0.64520688177251617</v>
      </c>
      <c r="C183" s="111">
        <f t="shared" si="83"/>
        <v>0.66112394017429588</v>
      </c>
      <c r="D183" s="111">
        <f t="shared" si="83"/>
        <v>0.66433112173011977</v>
      </c>
      <c r="E183" s="111">
        <f t="shared" si="83"/>
        <v>0.66797027857609115</v>
      </c>
      <c r="F183" s="111">
        <f t="shared" si="83"/>
        <v>0.66864594464069016</v>
      </c>
      <c r="G183" s="111">
        <f t="shared" si="83"/>
        <v>0.6697225074809573</v>
      </c>
      <c r="H183" s="111">
        <f t="shared" si="83"/>
        <v>0.67225115839930127</v>
      </c>
      <c r="I183" s="111">
        <f t="shared" si="83"/>
        <v>0.67511742301407229</v>
      </c>
      <c r="J183" s="111">
        <f t="shared" si="83"/>
        <v>0.67621457230859638</v>
      </c>
      <c r="K183" s="111">
        <f t="shared" si="83"/>
        <v>0.67809686843221573</v>
      </c>
      <c r="L183" s="111">
        <f t="shared" si="83"/>
        <v>0.67892339407254398</v>
      </c>
      <c r="M183" s="111">
        <f t="shared" si="83"/>
        <v>0.67992242653211532</v>
      </c>
      <c r="N183" s="111">
        <f t="shared" si="83"/>
        <v>0.680867887060147</v>
      </c>
      <c r="O183" s="111">
        <f t="shared" si="83"/>
        <v>0.68485697873703655</v>
      </c>
      <c r="P183" s="111">
        <f t="shared" si="83"/>
        <v>0.69178010626855746</v>
      </c>
      <c r="Q183" s="111">
        <f t="shared" si="83"/>
        <v>0.70304052373750381</v>
      </c>
      <c r="R183" s="111">
        <f t="shared" ref="R183:V183" si="84">IF(R159=0,"",R159/R135)</f>
        <v>0.71248459017817578</v>
      </c>
      <c r="S183" s="111">
        <f t="shared" si="84"/>
        <v>0.72227384080717683</v>
      </c>
      <c r="T183" s="111">
        <f t="shared" si="84"/>
        <v>0.72805511120156674</v>
      </c>
      <c r="U183" s="111">
        <f t="shared" si="84"/>
        <v>0.73318916397097911</v>
      </c>
      <c r="V183" s="111">
        <f t="shared" si="84"/>
        <v>0.73942879888093105</v>
      </c>
      <c r="W183" s="111">
        <f t="shared" ref="W183" si="85">IF(W159=0,"",W159/W135)</f>
        <v>0.74794174044977535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0.74716766557761494</v>
      </c>
      <c r="C185" s="124">
        <f t="shared" si="89"/>
        <v>0.7494037198947604</v>
      </c>
      <c r="D185" s="124">
        <f t="shared" si="89"/>
        <v>0.75183366922567496</v>
      </c>
      <c r="E185" s="124">
        <f t="shared" si="89"/>
        <v>0.75459408990360288</v>
      </c>
      <c r="F185" s="124">
        <f t="shared" si="89"/>
        <v>0.75721549397518917</v>
      </c>
      <c r="G185" s="124">
        <f t="shared" si="89"/>
        <v>0.76021737748014007</v>
      </c>
      <c r="H185" s="124">
        <f t="shared" si="89"/>
        <v>0.76103461094522162</v>
      </c>
      <c r="I185" s="124">
        <f t="shared" si="89"/>
        <v>0.76117357402357921</v>
      </c>
      <c r="J185" s="124">
        <f t="shared" si="89"/>
        <v>0.76196371366804638</v>
      </c>
      <c r="K185" s="124">
        <f t="shared" si="89"/>
        <v>0.76198011451875702</v>
      </c>
      <c r="L185" s="124">
        <f t="shared" si="89"/>
        <v>0.76370110056668705</v>
      </c>
      <c r="M185" s="124">
        <f t="shared" si="89"/>
        <v>0.76400608789868296</v>
      </c>
      <c r="N185" s="124">
        <f t="shared" si="89"/>
        <v>0.76622001445642784</v>
      </c>
      <c r="O185" s="124">
        <f t="shared" si="89"/>
        <v>0.76873085135479524</v>
      </c>
      <c r="P185" s="124">
        <f t="shared" si="89"/>
        <v>0.77039947470717629</v>
      </c>
      <c r="Q185" s="124">
        <f t="shared" si="89"/>
        <v>0.77608513246622568</v>
      </c>
      <c r="R185" s="124">
        <f t="shared" ref="R185:V185" si="90">IF(R161=0,"",R161/R137)</f>
        <v>0.78023124589957082</v>
      </c>
      <c r="S185" s="124">
        <f t="shared" si="90"/>
        <v>0.78660899664295614</v>
      </c>
      <c r="T185" s="124">
        <f t="shared" si="90"/>
        <v>0.79397932598619403</v>
      </c>
      <c r="U185" s="124">
        <f t="shared" si="90"/>
        <v>0.80164252175410644</v>
      </c>
      <c r="V185" s="124">
        <f t="shared" si="90"/>
        <v>0.81460458466810937</v>
      </c>
      <c r="W185" s="124">
        <f t="shared" ref="W185" si="91">IF(W161=0,"",W161/W137)</f>
        <v>0.82500545403686021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0.60782016510697878</v>
      </c>
      <c r="C187" s="111">
        <f t="shared" si="95"/>
        <v>0.60912489186663465</v>
      </c>
      <c r="D187" s="111">
        <f t="shared" si="95"/>
        <v>0.61073220452905241</v>
      </c>
      <c r="E187" s="111">
        <f t="shared" si="95"/>
        <v>0.61206607467429086</v>
      </c>
      <c r="F187" s="111">
        <f t="shared" si="95"/>
        <v>0.61311393823571603</v>
      </c>
      <c r="G187" s="111">
        <f t="shared" si="95"/>
        <v>0.61396240444524319</v>
      </c>
      <c r="H187" s="111">
        <f t="shared" si="95"/>
        <v>0.61456049563384385</v>
      </c>
      <c r="I187" s="111">
        <f t="shared" si="95"/>
        <v>0.61483026935144858</v>
      </c>
      <c r="J187" s="111">
        <f t="shared" si="95"/>
        <v>0.61493539733146652</v>
      </c>
      <c r="K187" s="111">
        <f t="shared" si="95"/>
        <v>0.61504866138659808</v>
      </c>
      <c r="L187" s="111">
        <f t="shared" si="95"/>
        <v>0.61514936442788259</v>
      </c>
      <c r="M187" s="111">
        <f t="shared" si="95"/>
        <v>0.61523324905000087</v>
      </c>
      <c r="N187" s="111">
        <f t="shared" si="95"/>
        <v>0.61531141108883447</v>
      </c>
      <c r="O187" s="111">
        <f t="shared" si="95"/>
        <v>0.61538257634049398</v>
      </c>
      <c r="P187" s="111">
        <f t="shared" si="95"/>
        <v>0.61544662379275228</v>
      </c>
      <c r="Q187" s="111">
        <f t="shared" si="95"/>
        <v>0.61549947502036051</v>
      </c>
      <c r="R187" s="111">
        <f t="shared" ref="R187:V187" si="96">IF(R163=0,"",R163/R139)</f>
        <v>0.6156135418248817</v>
      </c>
      <c r="S187" s="111">
        <f t="shared" si="96"/>
        <v>0.61581094194738017</v>
      </c>
      <c r="T187" s="111">
        <f t="shared" si="96"/>
        <v>0.61607781294423536</v>
      </c>
      <c r="U187" s="111">
        <f t="shared" si="96"/>
        <v>0.61644861730263967</v>
      </c>
      <c r="V187" s="111">
        <f t="shared" si="96"/>
        <v>0.61688702435480802</v>
      </c>
      <c r="W187" s="111">
        <f t="shared" ref="W187" si="97">IF(W163=0,"",W163/W139)</f>
        <v>0.61751448844415324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0.75383693184338896</v>
      </c>
      <c r="C188" s="45">
        <f t="shared" si="98"/>
        <v>0.75626727520858794</v>
      </c>
      <c r="D188" s="45">
        <f t="shared" si="98"/>
        <v>0.75951528564557136</v>
      </c>
      <c r="E188" s="45">
        <f t="shared" si="98"/>
        <v>0.76309588157856756</v>
      </c>
      <c r="F188" s="45">
        <f t="shared" si="98"/>
        <v>0.76636900051654944</v>
      </c>
      <c r="G188" s="45">
        <f t="shared" si="98"/>
        <v>0.76968075868760455</v>
      </c>
      <c r="H188" s="45">
        <f t="shared" si="98"/>
        <v>0.77254773831502177</v>
      </c>
      <c r="I188" s="45">
        <f t="shared" si="98"/>
        <v>0.77440356536624566</v>
      </c>
      <c r="J188" s="45">
        <f t="shared" si="98"/>
        <v>0.77551402670295888</v>
      </c>
      <c r="K188" s="45">
        <f t="shared" si="98"/>
        <v>0.77678460650469972</v>
      </c>
      <c r="L188" s="45">
        <f t="shared" si="98"/>
        <v>0.7781741812404166</v>
      </c>
      <c r="M188" s="45">
        <f t="shared" si="98"/>
        <v>0.77955028829505013</v>
      </c>
      <c r="N188" s="45">
        <f t="shared" si="98"/>
        <v>0.78141394078937787</v>
      </c>
      <c r="O188" s="45">
        <f t="shared" si="98"/>
        <v>0.78386258880446014</v>
      </c>
      <c r="P188" s="45">
        <f t="shared" si="98"/>
        <v>0.78709858207918992</v>
      </c>
      <c r="Q188" s="45">
        <f t="shared" si="98"/>
        <v>0.79183384863354145</v>
      </c>
      <c r="R188" s="45">
        <f t="shared" ref="R188:V188" si="99">IF(R164=0,"",R164/R140)</f>
        <v>0.79775723322238712</v>
      </c>
      <c r="S188" s="45">
        <f t="shared" si="99"/>
        <v>0.8045863582996341</v>
      </c>
      <c r="T188" s="45">
        <f t="shared" si="99"/>
        <v>0.81255049176686678</v>
      </c>
      <c r="U188" s="45">
        <f t="shared" si="99"/>
        <v>0.82182051187649618</v>
      </c>
      <c r="V188" s="45">
        <f t="shared" si="99"/>
        <v>0.83319377492399604</v>
      </c>
      <c r="W188" s="45">
        <f t="shared" ref="W188" si="100">IF(W164=0,"",W164/W140)</f>
        <v>0.84463165080018276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3.1954181915105515</v>
      </c>
      <c r="C190" s="117">
        <f t="shared" si="101"/>
        <v>3.1961886891941895</v>
      </c>
      <c r="D190" s="117">
        <f t="shared" si="101"/>
        <v>3.6695970204481823</v>
      </c>
      <c r="E190" s="117">
        <f t="shared" si="101"/>
        <v>5.700369470149627</v>
      </c>
      <c r="F190" s="117">
        <f t="shared" si="101"/>
        <v>10.094206343422172</v>
      </c>
      <c r="G190" s="117">
        <f t="shared" si="101"/>
        <v>14.488578588810487</v>
      </c>
      <c r="H190" s="117">
        <f t="shared" si="101"/>
        <v>18.469787819445045</v>
      </c>
      <c r="I190" s="117">
        <f t="shared" si="101"/>
        <v>20.786204294326097</v>
      </c>
      <c r="J190" s="117">
        <f t="shared" si="101"/>
        <v>20.21830944100666</v>
      </c>
      <c r="K190" s="117">
        <f t="shared" si="101"/>
        <v>23.751306486908074</v>
      </c>
      <c r="L190" s="117">
        <f t="shared" si="101"/>
        <v>25.094043504240268</v>
      </c>
      <c r="M190" s="117">
        <f t="shared" si="101"/>
        <v>26.156091882266459</v>
      </c>
      <c r="N190" s="117">
        <f t="shared" si="101"/>
        <v>27.193336545160264</v>
      </c>
      <c r="O190" s="117">
        <f t="shared" si="101"/>
        <v>27.244120681121327</v>
      </c>
      <c r="P190" s="117">
        <f t="shared" si="101"/>
        <v>30.442249338511605</v>
      </c>
      <c r="Q190" s="117">
        <f t="shared" si="101"/>
        <v>28.343636136424102</v>
      </c>
      <c r="R190" s="117">
        <f t="shared" ref="R190:V190" si="102">R191+R194+R196+R209</f>
        <v>31.056263072791474</v>
      </c>
      <c r="S190" s="117">
        <f t="shared" si="102"/>
        <v>28.815175585931691</v>
      </c>
      <c r="T190" s="117">
        <f t="shared" si="102"/>
        <v>26.334826070337098</v>
      </c>
      <c r="U190" s="117">
        <f t="shared" si="102"/>
        <v>25.805352806396606</v>
      </c>
      <c r="V190" s="117">
        <f t="shared" si="102"/>
        <v>23.237649603014116</v>
      </c>
      <c r="W190" s="117">
        <f t="shared" ref="W190" si="103">W191+W194+W196+W209</f>
        <v>22.740754171170035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2.9384736332333543</v>
      </c>
      <c r="C196" s="122">
        <v>2.9311296827783471</v>
      </c>
      <c r="D196" s="122">
        <v>3.356975632484009</v>
      </c>
      <c r="E196" s="122">
        <v>5.2765611488941175</v>
      </c>
      <c r="F196" s="122">
        <v>9.5707021871815723</v>
      </c>
      <c r="G196" s="122">
        <v>13.796255114136654</v>
      </c>
      <c r="H196" s="122">
        <v>17.433453088515154</v>
      </c>
      <c r="I196" s="122">
        <v>19.213034024654974</v>
      </c>
      <c r="J196" s="122">
        <v>18.545657723409189</v>
      </c>
      <c r="K196" s="122">
        <v>21.570080399835977</v>
      </c>
      <c r="L196" s="122">
        <v>22.727854991428426</v>
      </c>
      <c r="M196" s="122">
        <v>23.647720807029689</v>
      </c>
      <c r="N196" s="122">
        <v>24.53977695887535</v>
      </c>
      <c r="O196" s="122">
        <v>24.571826881939799</v>
      </c>
      <c r="P196" s="122">
        <v>27.454408127918402</v>
      </c>
      <c r="Q196" s="122">
        <v>25.418300571258325</v>
      </c>
      <c r="R196" s="122">
        <v>27.806695635991485</v>
      </c>
      <c r="S196" s="122">
        <v>25.609111173685946</v>
      </c>
      <c r="T196" s="122">
        <v>23.220189753931542</v>
      </c>
      <c r="U196" s="122">
        <v>22.650114525077925</v>
      </c>
      <c r="V196" s="122">
        <v>20.381318541170124</v>
      </c>
      <c r="W196" s="122">
        <v>19.904240286090285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2.9384736332333543</v>
      </c>
      <c r="C201" s="101">
        <v>2.9311296827783471</v>
      </c>
      <c r="D201" s="101">
        <v>3.356975632484009</v>
      </c>
      <c r="E201" s="101">
        <v>5.2761679031264483</v>
      </c>
      <c r="F201" s="101">
        <v>9.5701044418829877</v>
      </c>
      <c r="G201" s="101">
        <v>13.794781462469082</v>
      </c>
      <c r="H201" s="101">
        <v>17.43139441813576</v>
      </c>
      <c r="I201" s="101">
        <v>19.209645544253291</v>
      </c>
      <c r="J201" s="101">
        <v>18.542221287880551</v>
      </c>
      <c r="K201" s="101">
        <v>21.56315974763627</v>
      </c>
      <c r="L201" s="101">
        <v>22.718805202302381</v>
      </c>
      <c r="M201" s="101">
        <v>23.636903738590988</v>
      </c>
      <c r="N201" s="101">
        <v>24.528658441427911</v>
      </c>
      <c r="O201" s="101">
        <v>24.560806622870629</v>
      </c>
      <c r="P201" s="101">
        <v>27.440570218851693</v>
      </c>
      <c r="Q201" s="101">
        <v>25.403317707723676</v>
      </c>
      <c r="R201" s="101">
        <v>27.783648457678208</v>
      </c>
      <c r="S201" s="101">
        <v>25.585229344434666</v>
      </c>
      <c r="T201" s="101">
        <v>23.199274610855348</v>
      </c>
      <c r="U201" s="101">
        <v>22.628977595361789</v>
      </c>
      <c r="V201" s="101">
        <v>20.364481895563632</v>
      </c>
      <c r="W201" s="101">
        <v>19.886831053493992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3.9324576766886871E-4</v>
      </c>
      <c r="F202" s="104">
        <v>5.9774529858467641E-4</v>
      </c>
      <c r="G202" s="104">
        <v>1.4736516675718976E-3</v>
      </c>
      <c r="H202" s="104">
        <v>2.0586703793929215E-3</v>
      </c>
      <c r="I202" s="104">
        <v>3.3884804016828187E-3</v>
      </c>
      <c r="J202" s="104">
        <v>3.436435528636306E-3</v>
      </c>
      <c r="K202" s="104">
        <v>6.9206521997074791E-3</v>
      </c>
      <c r="L202" s="104">
        <v>9.0497891260437717E-3</v>
      </c>
      <c r="M202" s="104">
        <v>1.0817068438702044E-2</v>
      </c>
      <c r="N202" s="104">
        <v>1.1118517447440761E-2</v>
      </c>
      <c r="O202" s="104">
        <v>1.1020259069171291E-2</v>
      </c>
      <c r="P202" s="104">
        <v>1.3837909066710393E-2</v>
      </c>
      <c r="Q202" s="104">
        <v>1.4982863534649166E-2</v>
      </c>
      <c r="R202" s="104">
        <v>2.3047178313276691E-2</v>
      </c>
      <c r="S202" s="104">
        <v>2.3881829251278752E-2</v>
      </c>
      <c r="T202" s="104">
        <v>2.0915143076193875E-2</v>
      </c>
      <c r="U202" s="104">
        <v>2.1136929716136385E-2</v>
      </c>
      <c r="V202" s="104">
        <v>1.683664560649192E-2</v>
      </c>
      <c r="W202" s="104">
        <v>1.7409232596292665E-2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3.9324576766886871E-4</v>
      </c>
      <c r="F203" s="98">
        <v>5.9774529858467641E-4</v>
      </c>
      <c r="G203" s="98">
        <v>1.4736516675718976E-3</v>
      </c>
      <c r="H203" s="98">
        <v>2.0586703793929215E-3</v>
      </c>
      <c r="I203" s="98">
        <v>3.3884804016828187E-3</v>
      </c>
      <c r="J203" s="98">
        <v>3.436435528636306E-3</v>
      </c>
      <c r="K203" s="98">
        <v>6.9206521997074791E-3</v>
      </c>
      <c r="L203" s="98">
        <v>9.0497891260437717E-3</v>
      </c>
      <c r="M203" s="98">
        <v>1.0817068438702044E-2</v>
      </c>
      <c r="N203" s="98">
        <v>1.1118517447440761E-2</v>
      </c>
      <c r="O203" s="98">
        <v>1.1020259069171291E-2</v>
      </c>
      <c r="P203" s="98">
        <v>1.3837909066710393E-2</v>
      </c>
      <c r="Q203" s="98">
        <v>1.4982863534649166E-2</v>
      </c>
      <c r="R203" s="98">
        <v>2.3047178313276691E-2</v>
      </c>
      <c r="S203" s="98">
        <v>2.3881829251278752E-2</v>
      </c>
      <c r="T203" s="98">
        <v>2.0915143076193875E-2</v>
      </c>
      <c r="U203" s="98">
        <v>2.1136929716136385E-2</v>
      </c>
      <c r="V203" s="98">
        <v>1.683664560649192E-2</v>
      </c>
      <c r="W203" s="98">
        <v>1.7409232596292665E-2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0.25694455827719742</v>
      </c>
      <c r="C209" s="122">
        <v>0.26505900641584257</v>
      </c>
      <c r="D209" s="122">
        <v>0.31262138796417321</v>
      </c>
      <c r="E209" s="122">
        <v>0.42380832125550966</v>
      </c>
      <c r="F209" s="122">
        <v>0.52350415624059987</v>
      </c>
      <c r="G209" s="122">
        <v>0.69232347467383359</v>
      </c>
      <c r="H209" s="122">
        <v>1.0363347309298923</v>
      </c>
      <c r="I209" s="122">
        <v>1.5731702696711241</v>
      </c>
      <c r="J209" s="122">
        <v>1.6726517175974729</v>
      </c>
      <c r="K209" s="122">
        <v>2.1812260870720985</v>
      </c>
      <c r="L209" s="122">
        <v>2.3661885128118425</v>
      </c>
      <c r="M209" s="122">
        <v>2.5083710752367705</v>
      </c>
      <c r="N209" s="122">
        <v>2.6535595862849153</v>
      </c>
      <c r="O209" s="122">
        <v>2.6722937991815274</v>
      </c>
      <c r="P209" s="122">
        <v>2.9878412105932042</v>
      </c>
      <c r="Q209" s="122">
        <v>2.925335565165776</v>
      </c>
      <c r="R209" s="122">
        <v>3.2495674367999876</v>
      </c>
      <c r="S209" s="122">
        <v>3.2060644122457442</v>
      </c>
      <c r="T209" s="122">
        <v>3.1146363164055564</v>
      </c>
      <c r="U209" s="122">
        <v>3.1552382813186792</v>
      </c>
      <c r="V209" s="122">
        <v>2.8563310618439921</v>
      </c>
      <c r="W209" s="122">
        <v>2.8365138850797504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0.25694455827719742</v>
      </c>
      <c r="C211" s="98">
        <v>0.26505900641584257</v>
      </c>
      <c r="D211" s="98">
        <v>0.31262138796417321</v>
      </c>
      <c r="E211" s="98">
        <v>0.42380832125550966</v>
      </c>
      <c r="F211" s="98">
        <v>0.52350415624059987</v>
      </c>
      <c r="G211" s="98">
        <v>0.69232347467383359</v>
      </c>
      <c r="H211" s="98">
        <v>1.0363347309298923</v>
      </c>
      <c r="I211" s="98">
        <v>1.5731702696711241</v>
      </c>
      <c r="J211" s="98">
        <v>1.6726517175974729</v>
      </c>
      <c r="K211" s="98">
        <v>2.1812260870720985</v>
      </c>
      <c r="L211" s="98">
        <v>2.3661885128118425</v>
      </c>
      <c r="M211" s="98">
        <v>2.5083710752367705</v>
      </c>
      <c r="N211" s="98">
        <v>2.6535595862849153</v>
      </c>
      <c r="O211" s="98">
        <v>2.6722937991815274</v>
      </c>
      <c r="P211" s="98">
        <v>2.9878412105932042</v>
      </c>
      <c r="Q211" s="98">
        <v>2.925335565165776</v>
      </c>
      <c r="R211" s="98">
        <v>3.2495674367999876</v>
      </c>
      <c r="S211" s="98">
        <v>3.2060644122457442</v>
      </c>
      <c r="T211" s="98">
        <v>3.1146363164055564</v>
      </c>
      <c r="U211" s="98">
        <v>3.1552382813186792</v>
      </c>
      <c r="V211" s="98">
        <v>2.8563310618439921</v>
      </c>
      <c r="W211" s="98">
        <v>2.8365138850797504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24351.306001740355</v>
      </c>
      <c r="C214" s="117">
        <f t="shared" si="108"/>
        <v>26455.655665992614</v>
      </c>
      <c r="D214" s="117">
        <f t="shared" si="108"/>
        <v>21567.093126255186</v>
      </c>
      <c r="E214" s="117">
        <f t="shared" si="108"/>
        <v>23831.625702438148</v>
      </c>
      <c r="F214" s="117">
        <f t="shared" si="108"/>
        <v>21437.910715163089</v>
      </c>
      <c r="G214" s="117">
        <f t="shared" si="108"/>
        <v>18364.41541490185</v>
      </c>
      <c r="H214" s="117">
        <f t="shared" si="108"/>
        <v>15521.211580603953</v>
      </c>
      <c r="I214" s="117">
        <f t="shared" si="108"/>
        <v>18874.296628700871</v>
      </c>
      <c r="J214" s="117">
        <f t="shared" si="108"/>
        <v>18249.684763082689</v>
      </c>
      <c r="K214" s="117">
        <f t="shared" si="108"/>
        <v>16955.3250526966</v>
      </c>
      <c r="L214" s="117">
        <f t="shared" si="108"/>
        <v>21102.55898342386</v>
      </c>
      <c r="M214" s="117">
        <f t="shared" si="108"/>
        <v>15357.029393467035</v>
      </c>
      <c r="N214" s="117">
        <f t="shared" si="108"/>
        <v>17116.014766080014</v>
      </c>
      <c r="O214" s="117">
        <f t="shared" si="108"/>
        <v>19097.164149691576</v>
      </c>
      <c r="P214" s="117">
        <f t="shared" si="108"/>
        <v>14370.975592260729</v>
      </c>
      <c r="Q214" s="117">
        <f t="shared" si="108"/>
        <v>16152.318250007682</v>
      </c>
      <c r="R214" s="117">
        <f t="shared" ref="R214:V214" si="109">R215+R218+R220+R233</f>
        <v>17411.984478412807</v>
      </c>
      <c r="S214" s="117">
        <f t="shared" si="109"/>
        <v>16511.741260663188</v>
      </c>
      <c r="T214" s="117">
        <f t="shared" si="109"/>
        <v>16247.717809831573</v>
      </c>
      <c r="U214" s="117">
        <f t="shared" si="109"/>
        <v>16171.465226240687</v>
      </c>
      <c r="V214" s="117">
        <f t="shared" si="109"/>
        <v>14827.297231084629</v>
      </c>
      <c r="W214" s="117">
        <f t="shared" ref="W214" si="110">W215+W218+W220+W233</f>
        <v>17931.273897434468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22081.385853862063</v>
      </c>
      <c r="C215" s="122">
        <f t="shared" si="111"/>
        <v>24287.711957281088</v>
      </c>
      <c r="D215" s="122">
        <f t="shared" si="111"/>
        <v>19411.069393550359</v>
      </c>
      <c r="E215" s="122">
        <f t="shared" si="111"/>
        <v>21637.268473792305</v>
      </c>
      <c r="F215" s="122">
        <f t="shared" si="111"/>
        <v>19146.093451777735</v>
      </c>
      <c r="G215" s="122">
        <f t="shared" si="111"/>
        <v>15993.881851405555</v>
      </c>
      <c r="H215" s="122">
        <f t="shared" si="111"/>
        <v>13069.622859318721</v>
      </c>
      <c r="I215" s="122">
        <f t="shared" si="111"/>
        <v>16404.500051081719</v>
      </c>
      <c r="J215" s="122">
        <f t="shared" si="111"/>
        <v>15946.918677810749</v>
      </c>
      <c r="K215" s="122">
        <f t="shared" si="111"/>
        <v>14553.630173410918</v>
      </c>
      <c r="L215" s="122">
        <f t="shared" si="111"/>
        <v>18731.674880028721</v>
      </c>
      <c r="M215" s="122">
        <f t="shared" si="111"/>
        <v>13048.80766459563</v>
      </c>
      <c r="N215" s="122">
        <f t="shared" si="111"/>
        <v>14707.82216481198</v>
      </c>
      <c r="O215" s="122">
        <f t="shared" si="111"/>
        <v>16702.717678778583</v>
      </c>
      <c r="P215" s="122">
        <f t="shared" si="111"/>
        <v>11913.94106188592</v>
      </c>
      <c r="Q215" s="122">
        <f t="shared" si="111"/>
        <v>13744.600362498177</v>
      </c>
      <c r="R215" s="122">
        <f t="shared" ref="R215:V215" si="112">SUM(R216:R217)</f>
        <v>14981.037404517459</v>
      </c>
      <c r="S215" s="122">
        <f t="shared" si="112"/>
        <v>14106.324274424742</v>
      </c>
      <c r="T215" s="122">
        <f t="shared" si="112"/>
        <v>13859.290760975962</v>
      </c>
      <c r="U215" s="122">
        <f t="shared" si="112"/>
        <v>13798.38255396032</v>
      </c>
      <c r="V215" s="122">
        <f t="shared" si="112"/>
        <v>12598.23853784958</v>
      </c>
      <c r="W215" s="122">
        <f t="shared" ref="W215" si="113">SUM(W216:W217)</f>
        <v>15706.558504600673</v>
      </c>
      <c r="DA215" s="130" t="s">
        <v>2318</v>
      </c>
    </row>
    <row r="216" spans="1:105" ht="12" customHeight="1" x14ac:dyDescent="0.25">
      <c r="A216" s="97" t="s">
        <v>204</v>
      </c>
      <c r="B216" s="98">
        <v>21983.894670716549</v>
      </c>
      <c r="C216" s="98">
        <v>24180.71948815796</v>
      </c>
      <c r="D216" s="98">
        <v>19324.830204027992</v>
      </c>
      <c r="E216" s="98">
        <v>21538.799366058807</v>
      </c>
      <c r="F216" s="98">
        <v>19055.501251921167</v>
      </c>
      <c r="G216" s="98">
        <v>15915.896895542377</v>
      </c>
      <c r="H216" s="98">
        <v>13004.635369411002</v>
      </c>
      <c r="I216" s="98">
        <v>16320.741700903158</v>
      </c>
      <c r="J216" s="98">
        <v>15863.416489426994</v>
      </c>
      <c r="K216" s="98">
        <v>14476.779527812067</v>
      </c>
      <c r="L216" s="98">
        <v>18632.372943151466</v>
      </c>
      <c r="M216" s="98">
        <v>12979.693402398761</v>
      </c>
      <c r="N216" s="98">
        <v>14629.589825171923</v>
      </c>
      <c r="O216" s="98">
        <v>16613.780606515338</v>
      </c>
      <c r="P216" s="98">
        <v>11850.708409779318</v>
      </c>
      <c r="Q216" s="98">
        <v>13671.738001508103</v>
      </c>
      <c r="R216" s="98">
        <v>14901.203445356363</v>
      </c>
      <c r="S216" s="98">
        <v>14030.89067638093</v>
      </c>
      <c r="T216" s="98">
        <v>13784.579896159634</v>
      </c>
      <c r="U216" s="98">
        <v>13723.033193421808</v>
      </c>
      <c r="V216" s="98">
        <v>12529.400757802432</v>
      </c>
      <c r="W216" s="98">
        <v>15618.510460151145</v>
      </c>
      <c r="DA216" s="63" t="s">
        <v>2319</v>
      </c>
    </row>
    <row r="217" spans="1:105" ht="12" customHeight="1" x14ac:dyDescent="0.25">
      <c r="A217" s="97" t="s">
        <v>53</v>
      </c>
      <c r="B217" s="98">
        <v>97.491183145515564</v>
      </c>
      <c r="C217" s="98">
        <v>106.99246912312952</v>
      </c>
      <c r="D217" s="98">
        <v>86.239189522366758</v>
      </c>
      <c r="E217" s="98">
        <v>98.469107733497353</v>
      </c>
      <c r="F217" s="98">
        <v>90.592199856569408</v>
      </c>
      <c r="G217" s="98">
        <v>77.984955863177191</v>
      </c>
      <c r="H217" s="98">
        <v>64.987489907719279</v>
      </c>
      <c r="I217" s="98">
        <v>83.758350178561074</v>
      </c>
      <c r="J217" s="98">
        <v>83.502188383753861</v>
      </c>
      <c r="K217" s="98">
        <v>76.850645598851301</v>
      </c>
      <c r="L217" s="98">
        <v>99.301936877255287</v>
      </c>
      <c r="M217" s="98">
        <v>69.114262196867884</v>
      </c>
      <c r="N217" s="98">
        <v>78.232339640056594</v>
      </c>
      <c r="O217" s="98">
        <v>88.93707226324419</v>
      </c>
      <c r="P217" s="98">
        <v>63.232652106603055</v>
      </c>
      <c r="Q217" s="98">
        <v>72.86236099007327</v>
      </c>
      <c r="R217" s="98">
        <v>79.833959161097084</v>
      </c>
      <c r="S217" s="98">
        <v>75.433598043811983</v>
      </c>
      <c r="T217" s="98">
        <v>74.710864816327884</v>
      </c>
      <c r="U217" s="98">
        <v>75.349360538511874</v>
      </c>
      <c r="V217" s="98">
        <v>68.837780047147461</v>
      </c>
      <c r="W217" s="98">
        <v>88.048044449527296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1.9901824942869448</v>
      </c>
      <c r="C218" s="122">
        <f t="shared" si="114"/>
        <v>2.4718970478944313</v>
      </c>
      <c r="D218" s="122">
        <f t="shared" si="114"/>
        <v>2.7640847905867916</v>
      </c>
      <c r="E218" s="122">
        <f t="shared" si="114"/>
        <v>7.2629934150592286</v>
      </c>
      <c r="F218" s="122">
        <f t="shared" si="114"/>
        <v>3.5088395364113603</v>
      </c>
      <c r="G218" s="122">
        <f t="shared" si="114"/>
        <v>5.2126546963681433</v>
      </c>
      <c r="H218" s="122">
        <f t="shared" si="114"/>
        <v>14.080926693326067</v>
      </c>
      <c r="I218" s="122">
        <f t="shared" si="114"/>
        <v>6.8694577799039385</v>
      </c>
      <c r="J218" s="122">
        <f t="shared" si="114"/>
        <v>8.6617174251784732</v>
      </c>
      <c r="K218" s="122">
        <f t="shared" si="114"/>
        <v>10.519862347521684</v>
      </c>
      <c r="L218" s="122">
        <f t="shared" si="114"/>
        <v>14.971273189991246</v>
      </c>
      <c r="M218" s="122">
        <f t="shared" si="114"/>
        <v>12.250171475146461</v>
      </c>
      <c r="N218" s="122">
        <f t="shared" si="114"/>
        <v>12.198079397547572</v>
      </c>
      <c r="O218" s="122">
        <f t="shared" si="114"/>
        <v>12.090007672649762</v>
      </c>
      <c r="P218" s="122">
        <f t="shared" si="114"/>
        <v>9.073203986431583</v>
      </c>
      <c r="Q218" s="122">
        <f t="shared" si="114"/>
        <v>12.281437447093237</v>
      </c>
      <c r="R218" s="122">
        <f t="shared" si="114"/>
        <v>10.157778411474071</v>
      </c>
      <c r="S218" s="122">
        <f t="shared" si="114"/>
        <v>9.6766232707881894</v>
      </c>
      <c r="T218" s="122">
        <f t="shared" si="114"/>
        <v>9.4597696330940693</v>
      </c>
      <c r="U218" s="122">
        <f t="shared" si="114"/>
        <v>9.2228093187582108</v>
      </c>
      <c r="V218" s="122">
        <f t="shared" si="114"/>
        <v>14.202691833307069</v>
      </c>
      <c r="W218" s="122">
        <f t="shared" si="114"/>
        <v>14.685375029678411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1.9901824942869448</v>
      </c>
      <c r="C219" s="98">
        <f>RES_hhdet_fech!C86</f>
        <v>2.4718970478944313</v>
      </c>
      <c r="D219" s="98">
        <f>RES_hhdet_fech!D86</f>
        <v>2.7640847905867916</v>
      </c>
      <c r="E219" s="98">
        <f>RES_hhdet_fech!E86</f>
        <v>7.2629934150592286</v>
      </c>
      <c r="F219" s="98">
        <f>RES_hhdet_fech!F86</f>
        <v>3.5088395364113603</v>
      </c>
      <c r="G219" s="98">
        <f>RES_hhdet_fech!G86</f>
        <v>5.2126546963681433</v>
      </c>
      <c r="H219" s="98">
        <f>RES_hhdet_fech!H86</f>
        <v>14.080926693326067</v>
      </c>
      <c r="I219" s="98">
        <f>RES_hhdet_fech!I86</f>
        <v>6.8694577799039385</v>
      </c>
      <c r="J219" s="98">
        <f>RES_hhdet_fech!J86</f>
        <v>8.6617174251784732</v>
      </c>
      <c r="K219" s="98">
        <f>RES_hhdet_fech!K86</f>
        <v>10.519862347521684</v>
      </c>
      <c r="L219" s="98">
        <f>RES_hhdet_fech!L86</f>
        <v>14.971273189991246</v>
      </c>
      <c r="M219" s="98">
        <f>RES_hhdet_fech!M86</f>
        <v>12.250171475146461</v>
      </c>
      <c r="N219" s="98">
        <f>RES_hhdet_fech!N86</f>
        <v>12.198079397547572</v>
      </c>
      <c r="O219" s="98">
        <f>RES_hhdet_fech!O86</f>
        <v>12.090007672649762</v>
      </c>
      <c r="P219" s="98">
        <f>RES_hhdet_fech!P86</f>
        <v>9.073203986431583</v>
      </c>
      <c r="Q219" s="98">
        <f>RES_hhdet_fech!Q86</f>
        <v>12.281437447093237</v>
      </c>
      <c r="R219" s="98">
        <f>RES_hhdet_fech!R86</f>
        <v>10.157778411474071</v>
      </c>
      <c r="S219" s="98">
        <f>RES_hhdet_fech!S86</f>
        <v>9.6766232707881894</v>
      </c>
      <c r="T219" s="98">
        <f>RES_hhdet_fech!T86</f>
        <v>9.4597696330940693</v>
      </c>
      <c r="U219" s="98">
        <f>RES_hhdet_fech!U86</f>
        <v>9.2228093187582108</v>
      </c>
      <c r="V219" s="98">
        <f>RES_hhdet_fech!V86</f>
        <v>14.202691833307069</v>
      </c>
      <c r="W219" s="98">
        <f>RES_hhdet_fech!W86</f>
        <v>14.685375029678411</v>
      </c>
      <c r="DA219" s="63" t="s">
        <v>2322</v>
      </c>
    </row>
    <row r="220" spans="1:105" ht="12" customHeight="1" x14ac:dyDescent="0.25">
      <c r="A220" s="121" t="s">
        <v>55</v>
      </c>
      <c r="B220" s="122">
        <v>1959.1129720682454</v>
      </c>
      <c r="C220" s="122">
        <v>1859.5311340022106</v>
      </c>
      <c r="D220" s="122">
        <v>1853.886832280464</v>
      </c>
      <c r="E220" s="122">
        <v>1863.0982217175183</v>
      </c>
      <c r="F220" s="122">
        <v>1962.5695861936767</v>
      </c>
      <c r="G220" s="122">
        <v>2027.3056703539894</v>
      </c>
      <c r="H220" s="122">
        <v>2109.1403497127221</v>
      </c>
      <c r="I220" s="122">
        <v>2140.7170102426776</v>
      </c>
      <c r="J220" s="122">
        <v>2012.8502502926353</v>
      </c>
      <c r="K220" s="122">
        <v>2099.0791970566293</v>
      </c>
      <c r="L220" s="122">
        <v>2066.0244061885774</v>
      </c>
      <c r="M220" s="122">
        <v>2022.0508311655278</v>
      </c>
      <c r="N220" s="122">
        <v>2109.6455541746486</v>
      </c>
      <c r="O220" s="122">
        <v>2094.5368628078581</v>
      </c>
      <c r="P220" s="122">
        <v>2155.5347284963473</v>
      </c>
      <c r="Q220" s="122">
        <v>2091.5948245865375</v>
      </c>
      <c r="R220" s="122">
        <v>2117.5629130865282</v>
      </c>
      <c r="S220" s="122">
        <v>2094.0166356313403</v>
      </c>
      <c r="T220" s="122">
        <v>2080.0897310210948</v>
      </c>
      <c r="U220" s="122">
        <v>2070.9738012894941</v>
      </c>
      <c r="V220" s="122">
        <v>1913.6320037353546</v>
      </c>
      <c r="W220" s="122">
        <v>1911.4578548749946</v>
      </c>
      <c r="DA220" s="130" t="s">
        <v>2323</v>
      </c>
    </row>
    <row r="221" spans="1:105" ht="12" customHeight="1" x14ac:dyDescent="0.25">
      <c r="A221" s="97" t="s">
        <v>132</v>
      </c>
      <c r="B221" s="98">
        <v>2440.861807776897</v>
      </c>
      <c r="C221" s="98">
        <v>2479.0153566348195</v>
      </c>
      <c r="D221" s="98">
        <v>2050.603504455089</v>
      </c>
      <c r="E221" s="98">
        <v>2131.5105761987929</v>
      </c>
      <c r="F221" s="98">
        <v>2296.475636230633</v>
      </c>
      <c r="G221" s="98">
        <v>1981.2423946897495</v>
      </c>
      <c r="H221" s="98">
        <v>1765.6664277761245</v>
      </c>
      <c r="I221" s="98">
        <v>2380.3413591898175</v>
      </c>
      <c r="J221" s="98">
        <v>2049.2492328240642</v>
      </c>
      <c r="K221" s="98">
        <v>2041.8038015515874</v>
      </c>
      <c r="L221" s="98">
        <v>2250.3249883826479</v>
      </c>
      <c r="M221" s="98">
        <v>1939.1105845035024</v>
      </c>
      <c r="N221" s="98">
        <v>2066.2084725259524</v>
      </c>
      <c r="O221" s="98">
        <v>2090.2167067347641</v>
      </c>
      <c r="P221" s="98">
        <v>2003.3578625665591</v>
      </c>
      <c r="Q221" s="98">
        <v>1935.5650281115054</v>
      </c>
      <c r="R221" s="98">
        <v>1971.7605911475835</v>
      </c>
      <c r="S221" s="98">
        <v>2033.4356329574373</v>
      </c>
      <c r="T221" s="98">
        <v>2166.9474428975695</v>
      </c>
      <c r="U221" s="98">
        <v>2089.5152998214839</v>
      </c>
      <c r="V221" s="98">
        <v>1856.3875310642015</v>
      </c>
      <c r="W221" s="98">
        <v>1844.5342035248518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1780.0311427773622</v>
      </c>
      <c r="J222" s="98">
        <v>1591.940719675232</v>
      </c>
      <c r="K222" s="98">
        <v>1614.3622129451612</v>
      </c>
      <c r="L222" s="98">
        <v>1802.0430185450798</v>
      </c>
      <c r="M222" s="98">
        <v>1570.1915666677769</v>
      </c>
      <c r="N222" s="98">
        <v>1704.6626476423548</v>
      </c>
      <c r="O222" s="98">
        <v>1702.6972394964591</v>
      </c>
      <c r="P222" s="98">
        <v>1628.944068796065</v>
      </c>
      <c r="Q222" s="98">
        <v>1594.9095495391489</v>
      </c>
      <c r="R222" s="98">
        <v>1665.2022717937514</v>
      </c>
      <c r="S222" s="98">
        <v>1747.2595674182799</v>
      </c>
      <c r="T222" s="98">
        <v>1870.9453241505435</v>
      </c>
      <c r="U222" s="98">
        <v>1838.3102138343688</v>
      </c>
      <c r="V222" s="98">
        <v>1632.2998795318892</v>
      </c>
      <c r="W222" s="98">
        <v>1652.1082761626701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775.09897265642053</v>
      </c>
      <c r="J223" s="101">
        <v>776.68121189986221</v>
      </c>
      <c r="K223" s="101">
        <v>797.21553688488927</v>
      </c>
      <c r="L223" s="101">
        <v>892.77249123367483</v>
      </c>
      <c r="M223" s="101">
        <v>757.62954589011395</v>
      </c>
      <c r="N223" s="101">
        <v>837.76504839470135</v>
      </c>
      <c r="O223" s="101">
        <v>717.54347627840514</v>
      </c>
      <c r="P223" s="101">
        <v>654.68150148589257</v>
      </c>
      <c r="Q223" s="101">
        <v>684.18241692559411</v>
      </c>
      <c r="R223" s="101">
        <v>831.6118798736569</v>
      </c>
      <c r="S223" s="101">
        <v>905.19947779774373</v>
      </c>
      <c r="T223" s="101">
        <v>915.1824035093083</v>
      </c>
      <c r="U223" s="101">
        <v>912.23903740147057</v>
      </c>
      <c r="V223" s="101">
        <v>716.55423541769187</v>
      </c>
      <c r="W223" s="101">
        <v>766.86645885095129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1004.9321701209419</v>
      </c>
      <c r="J224" s="104">
        <v>815.25950777536991</v>
      </c>
      <c r="K224" s="104">
        <v>817.14667606027206</v>
      </c>
      <c r="L224" s="104">
        <v>909.27052731140498</v>
      </c>
      <c r="M224" s="104">
        <v>812.56202077766284</v>
      </c>
      <c r="N224" s="104">
        <v>866.89759924765337</v>
      </c>
      <c r="O224" s="104">
        <v>985.15376321805434</v>
      </c>
      <c r="P224" s="104">
        <v>974.26256731017259</v>
      </c>
      <c r="Q224" s="104">
        <v>910.72713261355466</v>
      </c>
      <c r="R224" s="104">
        <v>833.59039192009448</v>
      </c>
      <c r="S224" s="104">
        <v>842.06008962053636</v>
      </c>
      <c r="T224" s="104">
        <v>955.76292064123527</v>
      </c>
      <c r="U224" s="104">
        <v>926.07117643289837</v>
      </c>
      <c r="V224" s="104">
        <v>915.74564411419738</v>
      </c>
      <c r="W224" s="104">
        <v>885.24181731171905</v>
      </c>
      <c r="DA224" s="132" t="s">
        <v>2327</v>
      </c>
    </row>
    <row r="225" spans="1:105" ht="12" customHeight="1" x14ac:dyDescent="0.25">
      <c r="A225" s="106" t="s">
        <v>124</v>
      </c>
      <c r="B225" s="101">
        <v>2135.6612338572095</v>
      </c>
      <c r="C225" s="101">
        <v>2049.7808857950849</v>
      </c>
      <c r="D225" s="101">
        <v>2043.7038697524545</v>
      </c>
      <c r="E225" s="101">
        <v>1994.5606867082818</v>
      </c>
      <c r="F225" s="101">
        <v>2130.8662032630968</v>
      </c>
      <c r="G225" s="101">
        <v>2201.4558312771583</v>
      </c>
      <c r="H225" s="101">
        <v>2354.5933290367479</v>
      </c>
      <c r="I225" s="101">
        <v>2365.2388423164998</v>
      </c>
      <c r="J225" s="101">
        <v>2213.1133663687642</v>
      </c>
      <c r="K225" s="101">
        <v>2392.986429426694</v>
      </c>
      <c r="L225" s="101">
        <v>2352.1248592484012</v>
      </c>
      <c r="M225" s="101">
        <v>2313.90485061854</v>
      </c>
      <c r="N225" s="101">
        <v>2308.4907547020457</v>
      </c>
      <c r="O225" s="101">
        <v>2272.6946913134075</v>
      </c>
      <c r="P225" s="101">
        <v>2428.7436914518039</v>
      </c>
      <c r="Q225" s="101">
        <v>2190.8562343573176</v>
      </c>
      <c r="R225" s="101">
        <v>2356.8951774401621</v>
      </c>
      <c r="S225" s="101">
        <v>2230.181851157969</v>
      </c>
      <c r="T225" s="101">
        <v>2098.7538996252501</v>
      </c>
      <c r="U225" s="101">
        <v>2109.8572785693118</v>
      </c>
      <c r="V225" s="101">
        <v>1921.2658502958989</v>
      </c>
      <c r="W225" s="101">
        <v>1945.4983264751063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1524.9883796629495</v>
      </c>
      <c r="F226" s="104">
        <v>1621.9872163314305</v>
      </c>
      <c r="G226" s="104">
        <v>1688.9538023649366</v>
      </c>
      <c r="H226" s="104">
        <v>1815.8141813001907</v>
      </c>
      <c r="I226" s="104">
        <v>1845.5746900513063</v>
      </c>
      <c r="J226" s="104">
        <v>1686.5094591729678</v>
      </c>
      <c r="K226" s="104">
        <v>1831.4630655365395</v>
      </c>
      <c r="L226" s="104">
        <v>1806.8211612937462</v>
      </c>
      <c r="M226" s="104">
        <v>1778.7077129619001</v>
      </c>
      <c r="N226" s="104">
        <v>1801.3723733574063</v>
      </c>
      <c r="O226" s="104">
        <v>1728.3098213139574</v>
      </c>
      <c r="P226" s="104">
        <v>1845.7852852538995</v>
      </c>
      <c r="Q226" s="104">
        <v>1701.5092221799159</v>
      </c>
      <c r="R226" s="104">
        <v>1897.9060867386324</v>
      </c>
      <c r="S226" s="104">
        <v>1835.4495543676098</v>
      </c>
      <c r="T226" s="104">
        <v>1741.982022557251</v>
      </c>
      <c r="U226" s="104">
        <v>1799.1282483072559</v>
      </c>
      <c r="V226" s="104">
        <v>1644.0660498232378</v>
      </c>
      <c r="W226" s="104">
        <v>1689.558945614398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865.57001159726326</v>
      </c>
      <c r="F227" s="98">
        <v>877.12816015829719</v>
      </c>
      <c r="G227" s="98">
        <v>926.75500438451013</v>
      </c>
      <c r="H227" s="98">
        <v>1006.9605267911609</v>
      </c>
      <c r="I227" s="98">
        <v>1065.4794611987832</v>
      </c>
      <c r="J227" s="98">
        <v>889.87174850489043</v>
      </c>
      <c r="K227" s="98">
        <v>982.77357436104126</v>
      </c>
      <c r="L227" s="98">
        <v>971.67883452125409</v>
      </c>
      <c r="M227" s="98">
        <v>933.70039245914961</v>
      </c>
      <c r="N227" s="98">
        <v>959.72066397363176</v>
      </c>
      <c r="O227" s="98">
        <v>795.29840086508602</v>
      </c>
      <c r="P227" s="98">
        <v>801.53966753727912</v>
      </c>
      <c r="Q227" s="98">
        <v>775.96840447516468</v>
      </c>
      <c r="R227" s="98">
        <v>994.68536961408756</v>
      </c>
      <c r="S227" s="98">
        <v>991.81315352817342</v>
      </c>
      <c r="T227" s="98">
        <v>885.31055187270044</v>
      </c>
      <c r="U227" s="98">
        <v>921.27369186007411</v>
      </c>
      <c r="V227" s="98">
        <v>741.18003198150723</v>
      </c>
      <c r="W227" s="98">
        <v>798.31912695038102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659.41836806568631</v>
      </c>
      <c r="F228" s="98">
        <v>744.85905617313335</v>
      </c>
      <c r="G228" s="98">
        <v>762.19879798042643</v>
      </c>
      <c r="H228" s="98">
        <v>808.85365450902987</v>
      </c>
      <c r="I228" s="98">
        <v>780.09522885252329</v>
      </c>
      <c r="J228" s="98">
        <v>796.63771066807772</v>
      </c>
      <c r="K228" s="98">
        <v>848.68949117549812</v>
      </c>
      <c r="L228" s="98">
        <v>835.14232677249231</v>
      </c>
      <c r="M228" s="98">
        <v>845.00732050275076</v>
      </c>
      <c r="N228" s="98">
        <v>841.65170938377435</v>
      </c>
      <c r="O228" s="98">
        <v>933.01142044887126</v>
      </c>
      <c r="P228" s="98">
        <v>1044.2456177166209</v>
      </c>
      <c r="Q228" s="98">
        <v>925.54081770475148</v>
      </c>
      <c r="R228" s="98">
        <v>903.22071712454488</v>
      </c>
      <c r="S228" s="98">
        <v>843.63640083943608</v>
      </c>
      <c r="T228" s="98">
        <v>856.67147068455051</v>
      </c>
      <c r="U228" s="98">
        <v>877.85455644718206</v>
      </c>
      <c r="V228" s="98">
        <v>902.88601784173068</v>
      </c>
      <c r="W228" s="98">
        <v>891.23981866401698</v>
      </c>
      <c r="DA228" s="63" t="s">
        <v>2331</v>
      </c>
    </row>
    <row r="229" spans="1:105" ht="12" customHeight="1" x14ac:dyDescent="0.25">
      <c r="A229" s="106" t="s">
        <v>122</v>
      </c>
      <c r="B229" s="101">
        <v>1935.470630681066</v>
      </c>
      <c r="C229" s="101">
        <v>1833.163344332502</v>
      </c>
      <c r="D229" s="101">
        <v>1836.2909569788055</v>
      </c>
      <c r="E229" s="101">
        <v>1846.1817065359742</v>
      </c>
      <c r="F229" s="101">
        <v>1925.6098806549019</v>
      </c>
      <c r="G229" s="101">
        <v>1994.1879315931196</v>
      </c>
      <c r="H229" s="101">
        <v>2076.4650593006504</v>
      </c>
      <c r="I229" s="101">
        <v>2115.0660282382678</v>
      </c>
      <c r="J229" s="101">
        <v>2008.4131127911176</v>
      </c>
      <c r="K229" s="101">
        <v>2106.3362666443481</v>
      </c>
      <c r="L229" s="101">
        <v>2069.075206886359</v>
      </c>
      <c r="M229" s="101">
        <v>2035.8546533430526</v>
      </c>
      <c r="N229" s="101">
        <v>2132.697850166453</v>
      </c>
      <c r="O229" s="101">
        <v>2127.1235234066698</v>
      </c>
      <c r="P229" s="101">
        <v>2189.153004704272</v>
      </c>
      <c r="Q229" s="101">
        <v>2151.3739903400783</v>
      </c>
      <c r="R229" s="101">
        <v>2154.8265378498318</v>
      </c>
      <c r="S229" s="101">
        <v>2140.4306627611968</v>
      </c>
      <c r="T229" s="101">
        <v>2134.311917617099</v>
      </c>
      <c r="U229" s="101">
        <v>2122.3303039641055</v>
      </c>
      <c r="V229" s="101">
        <v>1970.5423527549485</v>
      </c>
      <c r="W229" s="101">
        <v>1961.6652072242296</v>
      </c>
      <c r="DA229" s="131" t="s">
        <v>2332</v>
      </c>
    </row>
    <row r="230" spans="1:105" ht="12" customHeight="1" x14ac:dyDescent="0.25">
      <c r="A230" s="107" t="s">
        <v>121</v>
      </c>
      <c r="B230" s="104">
        <v>1546.3955489762479</v>
      </c>
      <c r="C230" s="104">
        <v>1447.6443879236017</v>
      </c>
      <c r="D230" s="104">
        <v>1463.1583268875722</v>
      </c>
      <c r="E230" s="104">
        <v>1481.7912438276035</v>
      </c>
      <c r="F230" s="104">
        <v>1538.2437540197172</v>
      </c>
      <c r="G230" s="104">
        <v>1609.231141851425</v>
      </c>
      <c r="H230" s="104">
        <v>1686.0048774926811</v>
      </c>
      <c r="I230" s="104">
        <v>1733.4721256799792</v>
      </c>
      <c r="J230" s="104">
        <v>1616.7147859899228</v>
      </c>
      <c r="K230" s="104">
        <v>1703.1330480866823</v>
      </c>
      <c r="L230" s="104">
        <v>1677.3498973856044</v>
      </c>
      <c r="M230" s="104">
        <v>1645.8873456481604</v>
      </c>
      <c r="N230" s="104">
        <v>1735.1882220240377</v>
      </c>
      <c r="O230" s="104">
        <v>1692.8133372964326</v>
      </c>
      <c r="P230" s="104">
        <v>1736.8783083235478</v>
      </c>
      <c r="Q230" s="104">
        <v>1731.283895488021</v>
      </c>
      <c r="R230" s="104">
        <v>1789.3753465221882</v>
      </c>
      <c r="S230" s="104">
        <v>1798.0455846055443</v>
      </c>
      <c r="T230" s="104">
        <v>1792.4097377787509</v>
      </c>
      <c r="U230" s="104">
        <v>1801.8220811965189</v>
      </c>
      <c r="V230" s="104">
        <v>1659.7581535758527</v>
      </c>
      <c r="W230" s="104">
        <v>1675.699847829949</v>
      </c>
      <c r="DA230" s="132" t="s">
        <v>2333</v>
      </c>
    </row>
    <row r="231" spans="1:105" ht="12" customHeight="1" x14ac:dyDescent="0.25">
      <c r="A231" s="108" t="s">
        <v>53</v>
      </c>
      <c r="B231" s="98">
        <v>838.84540962659912</v>
      </c>
      <c r="C231" s="98">
        <v>761.66570159798937</v>
      </c>
      <c r="D231" s="98">
        <v>782.4510827668812</v>
      </c>
      <c r="E231" s="98">
        <v>801.55794084087938</v>
      </c>
      <c r="F231" s="98">
        <v>790.23145640192035</v>
      </c>
      <c r="G231" s="98">
        <v>840.40499093475148</v>
      </c>
      <c r="H231" s="98">
        <v>889.53468333220496</v>
      </c>
      <c r="I231" s="98">
        <v>954.34330484617328</v>
      </c>
      <c r="J231" s="98">
        <v>809.29411609997192</v>
      </c>
      <c r="K231" s="98">
        <v>870.1657669677378</v>
      </c>
      <c r="L231" s="98">
        <v>860.2880108576511</v>
      </c>
      <c r="M231" s="98">
        <v>824.94992044953722</v>
      </c>
      <c r="N231" s="98">
        <v>884.77294469826427</v>
      </c>
      <c r="O231" s="98">
        <v>747.35475556642689</v>
      </c>
      <c r="P231" s="98">
        <v>728.61040561528796</v>
      </c>
      <c r="Q231" s="98">
        <v>768.26442269007873</v>
      </c>
      <c r="R231" s="98">
        <v>923.68414365992533</v>
      </c>
      <c r="S231" s="98">
        <v>962.39341594959774</v>
      </c>
      <c r="T231" s="98">
        <v>909.00570124504122</v>
      </c>
      <c r="U231" s="98">
        <v>923.16921530620334</v>
      </c>
      <c r="V231" s="98">
        <v>752.66465843166657</v>
      </c>
      <c r="W231" s="98">
        <v>801.62481428057936</v>
      </c>
      <c r="DA231" s="63" t="s">
        <v>2334</v>
      </c>
    </row>
    <row r="232" spans="1:105" ht="12" customHeight="1" x14ac:dyDescent="0.25">
      <c r="A232" s="108" t="s">
        <v>52</v>
      </c>
      <c r="B232" s="98">
        <v>707.55013934964893</v>
      </c>
      <c r="C232" s="98">
        <v>685.97868632561256</v>
      </c>
      <c r="D232" s="98">
        <v>680.70724412069092</v>
      </c>
      <c r="E232" s="98">
        <v>680.23330298672408</v>
      </c>
      <c r="F232" s="98">
        <v>748.01229761779678</v>
      </c>
      <c r="G232" s="98">
        <v>768.82615091667356</v>
      </c>
      <c r="H232" s="98">
        <v>796.47019416047613</v>
      </c>
      <c r="I232" s="98">
        <v>779.128820833806</v>
      </c>
      <c r="J232" s="98">
        <v>807.42066988995123</v>
      </c>
      <c r="K232" s="98">
        <v>832.96728111894447</v>
      </c>
      <c r="L232" s="98">
        <v>817.06188652795322</v>
      </c>
      <c r="M232" s="98">
        <v>820.9374251986228</v>
      </c>
      <c r="N232" s="98">
        <v>850.41527732577367</v>
      </c>
      <c r="O232" s="98">
        <v>945.45858173000579</v>
      </c>
      <c r="P232" s="98">
        <v>1008.26790270826</v>
      </c>
      <c r="Q232" s="98">
        <v>963.01947279794229</v>
      </c>
      <c r="R232" s="98">
        <v>865.6912028622628</v>
      </c>
      <c r="S232" s="98">
        <v>835.65216865594675</v>
      </c>
      <c r="T232" s="98">
        <v>883.4040365337097</v>
      </c>
      <c r="U232" s="98">
        <v>878.65286589031564</v>
      </c>
      <c r="V232" s="98">
        <v>907.09349514418614</v>
      </c>
      <c r="W232" s="98">
        <v>874.07503354936978</v>
      </c>
      <c r="DA232" s="63" t="s">
        <v>2335</v>
      </c>
    </row>
    <row r="233" spans="1:105" ht="12" customHeight="1" x14ac:dyDescent="0.25">
      <c r="A233" s="121" t="s">
        <v>54</v>
      </c>
      <c r="B233" s="122">
        <v>308.81699331576198</v>
      </c>
      <c r="C233" s="122">
        <v>305.94067766142149</v>
      </c>
      <c r="D233" s="122">
        <v>299.37281563377854</v>
      </c>
      <c r="E233" s="122">
        <v>323.99601351326345</v>
      </c>
      <c r="F233" s="122">
        <v>325.7388376552679</v>
      </c>
      <c r="G233" s="122">
        <v>338.01523844593856</v>
      </c>
      <c r="H233" s="122">
        <v>328.36744487918526</v>
      </c>
      <c r="I233" s="122">
        <v>322.21010959657002</v>
      </c>
      <c r="J233" s="122">
        <v>281.25411755412779</v>
      </c>
      <c r="K233" s="122">
        <v>292.09581988153269</v>
      </c>
      <c r="L233" s="122">
        <v>289.88842401656763</v>
      </c>
      <c r="M233" s="122">
        <v>273.92072623073057</v>
      </c>
      <c r="N233" s="122">
        <v>286.34896769583673</v>
      </c>
      <c r="O233" s="122">
        <v>287.81960043248586</v>
      </c>
      <c r="P233" s="122">
        <v>292.42659789202941</v>
      </c>
      <c r="Q233" s="122">
        <v>303.84162547587567</v>
      </c>
      <c r="R233" s="122">
        <v>303.22638239734283</v>
      </c>
      <c r="S233" s="122">
        <v>301.72372733631545</v>
      </c>
      <c r="T233" s="122">
        <v>298.87754820142032</v>
      </c>
      <c r="U233" s="122">
        <v>292.88606167211367</v>
      </c>
      <c r="V233" s="122">
        <v>301.22399766638807</v>
      </c>
      <c r="W233" s="122">
        <v>298.57216292912329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380.59121483733338</v>
      </c>
      <c r="C235" s="98">
        <v>368.08781705558988</v>
      </c>
      <c r="D235" s="98">
        <v>365.23798050180073</v>
      </c>
      <c r="E235" s="98">
        <v>405.93602954572918</v>
      </c>
      <c r="F235" s="98">
        <v>403.4596200784635</v>
      </c>
      <c r="G235" s="98">
        <v>396.37598713845233</v>
      </c>
      <c r="H235" s="98">
        <v>412.22875534170663</v>
      </c>
      <c r="I235" s="98">
        <v>405.46745767592432</v>
      </c>
      <c r="J235" s="98">
        <v>343.90358993189665</v>
      </c>
      <c r="K235" s="98">
        <v>369.08661797409383</v>
      </c>
      <c r="L235" s="98">
        <v>354.16667195207719</v>
      </c>
      <c r="M235" s="98">
        <v>352.59794094776805</v>
      </c>
      <c r="N235" s="98">
        <v>355.77316750684832</v>
      </c>
      <c r="O235" s="98">
        <v>352.16068326599225</v>
      </c>
      <c r="P235" s="98">
        <v>383.54839842308195</v>
      </c>
      <c r="Q235" s="98">
        <v>368.77133837024712</v>
      </c>
      <c r="R235" s="98">
        <v>394.12585676659012</v>
      </c>
      <c r="S235" s="98">
        <v>387.33420607735309</v>
      </c>
      <c r="T235" s="98">
        <v>383.69107451115389</v>
      </c>
      <c r="U235" s="98">
        <v>398.11796976050573</v>
      </c>
      <c r="V235" s="98">
        <v>382.23776211244825</v>
      </c>
      <c r="W235" s="98">
        <v>398.96653377914606</v>
      </c>
      <c r="DA235" s="63" t="s">
        <v>2338</v>
      </c>
    </row>
    <row r="236" spans="1:105" ht="12" customHeight="1" x14ac:dyDescent="0.25">
      <c r="A236" s="109" t="s">
        <v>120</v>
      </c>
      <c r="B236" s="33">
        <v>306.05458737996673</v>
      </c>
      <c r="C236" s="33">
        <v>303.43404316159308</v>
      </c>
      <c r="D236" s="33">
        <v>296.46229679687571</v>
      </c>
      <c r="E236" s="33">
        <v>320.14131522174046</v>
      </c>
      <c r="F236" s="33">
        <v>321.80112990740969</v>
      </c>
      <c r="G236" s="33">
        <v>334.82540786455894</v>
      </c>
      <c r="H236" s="33">
        <v>323.19939933540479</v>
      </c>
      <c r="I236" s="33">
        <v>316.33786083253858</v>
      </c>
      <c r="J236" s="33">
        <v>276.61006599243126</v>
      </c>
      <c r="K236" s="33">
        <v>286.08295776307597</v>
      </c>
      <c r="L236" s="33">
        <v>284.85158316625041</v>
      </c>
      <c r="M236" s="33">
        <v>267.68007395046754</v>
      </c>
      <c r="N236" s="33">
        <v>280.83150337012773</v>
      </c>
      <c r="O236" s="33">
        <v>282.72256246746207</v>
      </c>
      <c r="P236" s="33">
        <v>285.12642289936173</v>
      </c>
      <c r="Q236" s="33">
        <v>298.68415314880423</v>
      </c>
      <c r="R236" s="33">
        <v>295.95922970635991</v>
      </c>
      <c r="S236" s="33">
        <v>294.86401530722287</v>
      </c>
      <c r="T236" s="33">
        <v>292.13647969963125</v>
      </c>
      <c r="U236" s="33">
        <v>284.68717681737832</v>
      </c>
      <c r="V236" s="33">
        <v>295.33880127030289</v>
      </c>
      <c r="W236" s="33">
        <v>291.63082359246596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11531.111830498496</v>
      </c>
      <c r="C238" s="117">
        <f t="shared" si="115"/>
        <v>12701.822445032025</v>
      </c>
      <c r="D238" s="117">
        <f t="shared" si="115"/>
        <v>10745.45705462164</v>
      </c>
      <c r="E238" s="117">
        <f t="shared" si="115"/>
        <v>12296.11088163457</v>
      </c>
      <c r="F238" s="117">
        <f t="shared" si="115"/>
        <v>11496.893881880642</v>
      </c>
      <c r="G238" s="117">
        <f t="shared" si="115"/>
        <v>10314.507603758218</v>
      </c>
      <c r="H238" s="117">
        <f t="shared" si="115"/>
        <v>9113.3615436879591</v>
      </c>
      <c r="I238" s="117">
        <f t="shared" si="115"/>
        <v>11407.851338761282</v>
      </c>
      <c r="J238" s="117">
        <f t="shared" si="115"/>
        <v>11272.406206023603</v>
      </c>
      <c r="K238" s="117">
        <f t="shared" si="115"/>
        <v>10696.844876457113</v>
      </c>
      <c r="L238" s="117">
        <f t="shared" si="115"/>
        <v>13493.64713334662</v>
      </c>
      <c r="M238" s="117">
        <f t="shared" si="115"/>
        <v>9971.6132430777907</v>
      </c>
      <c r="N238" s="117">
        <f t="shared" si="115"/>
        <v>11233.518357972142</v>
      </c>
      <c r="O238" s="117">
        <f t="shared" si="115"/>
        <v>12646.848494352707</v>
      </c>
      <c r="P238" s="117">
        <f t="shared" si="115"/>
        <v>9607.2877259487614</v>
      </c>
      <c r="Q238" s="117">
        <f t="shared" si="115"/>
        <v>10878.046824113651</v>
      </c>
      <c r="R238" s="117">
        <f t="shared" ref="R238:V238" si="116">R239+R242+R244+R257</f>
        <v>11826.769895314541</v>
      </c>
      <c r="S238" s="117">
        <f t="shared" si="116"/>
        <v>11341.143331587502</v>
      </c>
      <c r="T238" s="117">
        <f t="shared" si="116"/>
        <v>11291.636547580303</v>
      </c>
      <c r="U238" s="117">
        <f t="shared" si="116"/>
        <v>11392.195045633422</v>
      </c>
      <c r="V238" s="117">
        <f t="shared" si="116"/>
        <v>10647.691056378035</v>
      </c>
      <c r="W238" s="117">
        <f t="shared" ref="W238" si="117">W239+W242+W244+W257</f>
        <v>13051.380961640865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10050.445252374573</v>
      </c>
      <c r="C239" s="122">
        <f t="shared" si="118"/>
        <v>11277.146470851556</v>
      </c>
      <c r="D239" s="122">
        <f t="shared" si="118"/>
        <v>9317.1197675735821</v>
      </c>
      <c r="E239" s="122">
        <f t="shared" si="118"/>
        <v>10824.001544815867</v>
      </c>
      <c r="F239" s="122">
        <f t="shared" si="118"/>
        <v>9965.0150599549725</v>
      </c>
      <c r="G239" s="122">
        <f t="shared" si="118"/>
        <v>8717.4479238824442</v>
      </c>
      <c r="H239" s="122">
        <f t="shared" si="118"/>
        <v>7431.3642220589682</v>
      </c>
      <c r="I239" s="122">
        <f t="shared" si="118"/>
        <v>9713.402293846304</v>
      </c>
      <c r="J239" s="122">
        <f t="shared" si="118"/>
        <v>9677.8402899386529</v>
      </c>
      <c r="K239" s="122">
        <f t="shared" si="118"/>
        <v>9015.3629144068982</v>
      </c>
      <c r="L239" s="122">
        <f t="shared" si="118"/>
        <v>11814.123693722686</v>
      </c>
      <c r="M239" s="122">
        <f t="shared" si="118"/>
        <v>8336.252221801933</v>
      </c>
      <c r="N239" s="122">
        <f t="shared" si="118"/>
        <v>9520.5321667399094</v>
      </c>
      <c r="O239" s="122">
        <f t="shared" si="118"/>
        <v>10926.195144285499</v>
      </c>
      <c r="P239" s="122">
        <f t="shared" si="118"/>
        <v>7833.1659291190626</v>
      </c>
      <c r="Q239" s="122">
        <f t="shared" si="118"/>
        <v>9103.1239072652425</v>
      </c>
      <c r="R239" s="122">
        <f t="shared" ref="R239:V239" si="119">SUM(R240:R241)</f>
        <v>10022.350181469043</v>
      </c>
      <c r="S239" s="122">
        <f t="shared" si="119"/>
        <v>9532.4114490537359</v>
      </c>
      <c r="T239" s="122">
        <f t="shared" si="119"/>
        <v>9468.9656698376111</v>
      </c>
      <c r="U239" s="122">
        <f t="shared" si="119"/>
        <v>9558.7186082553471</v>
      </c>
      <c r="V239" s="122">
        <f t="shared" si="119"/>
        <v>8876.1105947191954</v>
      </c>
      <c r="W239" s="122">
        <f t="shared" ref="W239" si="120">SUM(W240:W241)</f>
        <v>11261.6158973657</v>
      </c>
      <c r="DA239" s="130" t="s">
        <v>2486</v>
      </c>
    </row>
    <row r="240" spans="1:105" ht="12" customHeight="1" x14ac:dyDescent="0.25">
      <c r="A240" s="97" t="s">
        <v>204</v>
      </c>
      <c r="B240" s="98">
        <v>9952.9540692290575</v>
      </c>
      <c r="C240" s="98">
        <v>11170.154001728426</v>
      </c>
      <c r="D240" s="98">
        <v>9230.8805780512157</v>
      </c>
      <c r="E240" s="98">
        <v>10725.532437082369</v>
      </c>
      <c r="F240" s="98">
        <v>9874.4228600984025</v>
      </c>
      <c r="G240" s="98">
        <v>8639.4629680192666</v>
      </c>
      <c r="H240" s="98">
        <v>7366.3767321512487</v>
      </c>
      <c r="I240" s="98">
        <v>9629.6439436677429</v>
      </c>
      <c r="J240" s="98">
        <v>9594.3381015548985</v>
      </c>
      <c r="K240" s="98">
        <v>8938.5122688080464</v>
      </c>
      <c r="L240" s="98">
        <v>11714.821756845431</v>
      </c>
      <c r="M240" s="98">
        <v>8267.1379596050647</v>
      </c>
      <c r="N240" s="98">
        <v>9442.2998270998523</v>
      </c>
      <c r="O240" s="98">
        <v>10837.258072022254</v>
      </c>
      <c r="P240" s="98">
        <v>7769.9332770124593</v>
      </c>
      <c r="Q240" s="98">
        <v>9030.2615462751692</v>
      </c>
      <c r="R240" s="98">
        <v>9942.516222307946</v>
      </c>
      <c r="S240" s="98">
        <v>9456.9778510099241</v>
      </c>
      <c r="T240" s="98">
        <v>9394.2548050212827</v>
      </c>
      <c r="U240" s="98">
        <v>9483.3692477168352</v>
      </c>
      <c r="V240" s="98">
        <v>8807.2728146720474</v>
      </c>
      <c r="W240" s="98">
        <v>11173.567852916172</v>
      </c>
      <c r="DA240" s="63" t="s">
        <v>2487</v>
      </c>
    </row>
    <row r="241" spans="1:105" ht="12" customHeight="1" x14ac:dyDescent="0.25">
      <c r="A241" s="97" t="s">
        <v>53</v>
      </c>
      <c r="B241" s="98">
        <v>97.491183145515564</v>
      </c>
      <c r="C241" s="98">
        <v>106.99246912312952</v>
      </c>
      <c r="D241" s="98">
        <v>86.239189522366758</v>
      </c>
      <c r="E241" s="98">
        <v>98.469107733497353</v>
      </c>
      <c r="F241" s="98">
        <v>90.592199856569408</v>
      </c>
      <c r="G241" s="98">
        <v>77.984955863177191</v>
      </c>
      <c r="H241" s="98">
        <v>64.987489907719279</v>
      </c>
      <c r="I241" s="98">
        <v>83.758350178561074</v>
      </c>
      <c r="J241" s="98">
        <v>83.502188383753861</v>
      </c>
      <c r="K241" s="98">
        <v>76.850645598851301</v>
      </c>
      <c r="L241" s="98">
        <v>99.301936877255287</v>
      </c>
      <c r="M241" s="98">
        <v>69.114262196867884</v>
      </c>
      <c r="N241" s="98">
        <v>78.232339640056594</v>
      </c>
      <c r="O241" s="98">
        <v>88.93707226324419</v>
      </c>
      <c r="P241" s="98">
        <v>63.232652106603055</v>
      </c>
      <c r="Q241" s="98">
        <v>72.86236099007327</v>
      </c>
      <c r="R241" s="98">
        <v>79.833959161097084</v>
      </c>
      <c r="S241" s="98">
        <v>75.433598043811983</v>
      </c>
      <c r="T241" s="98">
        <v>74.710864816327884</v>
      </c>
      <c r="U241" s="98">
        <v>75.349360538511874</v>
      </c>
      <c r="V241" s="98">
        <v>68.837780047147461</v>
      </c>
      <c r="W241" s="98">
        <v>88.048044449527296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3.8668315259747192</v>
      </c>
      <c r="C242" s="122">
        <f t="shared" si="121"/>
        <v>5.1282772778579249</v>
      </c>
      <c r="D242" s="122">
        <f t="shared" si="121"/>
        <v>6.0400514376263441</v>
      </c>
      <c r="E242" s="122">
        <f t="shared" si="121"/>
        <v>17.059679768863024</v>
      </c>
      <c r="F242" s="122">
        <f t="shared" si="121"/>
        <v>8.8939338293444745</v>
      </c>
      <c r="G242" s="122">
        <f t="shared" si="121"/>
        <v>14.41629641002992</v>
      </c>
      <c r="H242" s="122">
        <f t="shared" si="121"/>
        <v>41.251105606523303</v>
      </c>
      <c r="I242" s="122">
        <f t="shared" si="121"/>
        <v>20.759083292260787</v>
      </c>
      <c r="J242" s="122">
        <f t="shared" si="121"/>
        <v>26.756352898457539</v>
      </c>
      <c r="K242" s="122">
        <f t="shared" si="121"/>
        <v>33.148865161618708</v>
      </c>
      <c r="L242" s="122">
        <f t="shared" si="121"/>
        <v>48.158937979728449</v>
      </c>
      <c r="M242" s="122">
        <f t="shared" si="121"/>
        <v>40.136764116358826</v>
      </c>
      <c r="N242" s="122">
        <f t="shared" si="121"/>
        <v>40.934600180332815</v>
      </c>
      <c r="O242" s="122">
        <f t="shared" si="121"/>
        <v>41.838424248733482</v>
      </c>
      <c r="P242" s="122">
        <f t="shared" si="121"/>
        <v>32.505038791933899</v>
      </c>
      <c r="Q242" s="122">
        <f t="shared" si="121"/>
        <v>45.523812954693888</v>
      </c>
      <c r="R242" s="122">
        <f t="shared" si="121"/>
        <v>39.257502690806973</v>
      </c>
      <c r="S242" s="122">
        <f t="shared" si="121"/>
        <v>38.943702187428201</v>
      </c>
      <c r="T242" s="122">
        <f t="shared" si="121"/>
        <v>39.626324376031242</v>
      </c>
      <c r="U242" s="122">
        <f t="shared" si="121"/>
        <v>40.069172437071003</v>
      </c>
      <c r="V242" s="122">
        <f t="shared" si="121"/>
        <v>63.579946326335197</v>
      </c>
      <c r="W242" s="122">
        <f t="shared" si="121"/>
        <v>67.038401883818878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3.8668315259747192</v>
      </c>
      <c r="C243" s="98">
        <f>RES_hhdet_tesh!C86</f>
        <v>5.1282772778579249</v>
      </c>
      <c r="D243" s="98">
        <f>RES_hhdet_tesh!D86</f>
        <v>6.0400514376263441</v>
      </c>
      <c r="E243" s="98">
        <f>RES_hhdet_tesh!E86</f>
        <v>17.059679768863024</v>
      </c>
      <c r="F243" s="98">
        <f>RES_hhdet_tesh!F86</f>
        <v>8.8939338293444745</v>
      </c>
      <c r="G243" s="98">
        <f>RES_hhdet_tesh!G86</f>
        <v>14.41629641002992</v>
      </c>
      <c r="H243" s="98">
        <f>RES_hhdet_tesh!H86</f>
        <v>41.251105606523303</v>
      </c>
      <c r="I243" s="98">
        <f>RES_hhdet_tesh!I86</f>
        <v>20.759083292260787</v>
      </c>
      <c r="J243" s="98">
        <f>RES_hhdet_tesh!J86</f>
        <v>26.756352898457539</v>
      </c>
      <c r="K243" s="98">
        <f>RES_hhdet_tesh!K86</f>
        <v>33.148865161618708</v>
      </c>
      <c r="L243" s="98">
        <f>RES_hhdet_tesh!L86</f>
        <v>48.158937979728449</v>
      </c>
      <c r="M243" s="98">
        <f>RES_hhdet_tesh!M86</f>
        <v>40.136764116358826</v>
      </c>
      <c r="N243" s="98">
        <f>RES_hhdet_tesh!N86</f>
        <v>40.934600180332815</v>
      </c>
      <c r="O243" s="98">
        <f>RES_hhdet_tesh!O86</f>
        <v>41.838424248733482</v>
      </c>
      <c r="P243" s="98">
        <f>RES_hhdet_tesh!P86</f>
        <v>32.505038791933899</v>
      </c>
      <c r="Q243" s="98">
        <f>RES_hhdet_tesh!Q86</f>
        <v>45.523812954693888</v>
      </c>
      <c r="R243" s="98">
        <f>RES_hhdet_tesh!R86</f>
        <v>39.257502690806973</v>
      </c>
      <c r="S243" s="98">
        <f>RES_hhdet_tesh!S86</f>
        <v>38.943702187428201</v>
      </c>
      <c r="T243" s="98">
        <f>RES_hhdet_tesh!T86</f>
        <v>39.626324376031242</v>
      </c>
      <c r="U243" s="98">
        <f>RES_hhdet_tesh!U86</f>
        <v>40.069172437071003</v>
      </c>
      <c r="V243" s="98">
        <f>RES_hhdet_tesh!V86</f>
        <v>63.579946326335197</v>
      </c>
      <c r="W243" s="98">
        <f>RES_hhdet_tesh!W86</f>
        <v>67.038401883818878</v>
      </c>
      <c r="DA243" s="63" t="s">
        <v>2490</v>
      </c>
    </row>
    <row r="244" spans="1:105" ht="12" customHeight="1" x14ac:dyDescent="0.25">
      <c r="A244" s="121" t="s">
        <v>55</v>
      </c>
      <c r="B244" s="122">
        <v>1246.0616746115118</v>
      </c>
      <c r="C244" s="122">
        <v>1190.2746149960194</v>
      </c>
      <c r="D244" s="122">
        <v>1197.2186731660665</v>
      </c>
      <c r="E244" s="122">
        <v>1210.5641801004044</v>
      </c>
      <c r="F244" s="122">
        <v>1276.3303932342885</v>
      </c>
      <c r="G244" s="122">
        <v>1325.6783253460492</v>
      </c>
      <c r="H244" s="122">
        <v>1390.8472253617595</v>
      </c>
      <c r="I244" s="122">
        <v>1428.4321409145671</v>
      </c>
      <c r="J244" s="122">
        <v>1353.5041312905196</v>
      </c>
      <c r="K244" s="122">
        <v>1425.761890604816</v>
      </c>
      <c r="L244" s="122">
        <v>1409.9763931812099</v>
      </c>
      <c r="M244" s="122">
        <v>1385.9471547175906</v>
      </c>
      <c r="N244" s="122">
        <v>1452.6452808844124</v>
      </c>
      <c r="O244" s="122">
        <v>1457.5591193414136</v>
      </c>
      <c r="P244" s="122">
        <v>1516.3314606313393</v>
      </c>
      <c r="Q244" s="122">
        <v>1493.5921357375173</v>
      </c>
      <c r="R244" s="122">
        <v>1528.5755130271939</v>
      </c>
      <c r="S244" s="122">
        <v>1532.4495819229478</v>
      </c>
      <c r="T244" s="122">
        <v>1545.7419590932923</v>
      </c>
      <c r="U244" s="122">
        <v>1558.6173438755407</v>
      </c>
      <c r="V244" s="122">
        <v>1462.6220658214079</v>
      </c>
      <c r="W244" s="122">
        <v>1476.4029995512378</v>
      </c>
      <c r="DA244" s="130" t="s">
        <v>2491</v>
      </c>
    </row>
    <row r="245" spans="1:105" ht="12" customHeight="1" x14ac:dyDescent="0.25">
      <c r="A245" s="97" t="s">
        <v>132</v>
      </c>
      <c r="B245" s="98">
        <v>1180.9178307847142</v>
      </c>
      <c r="C245" s="98">
        <v>1232.043452451971</v>
      </c>
      <c r="D245" s="98">
        <v>1063.6542907336243</v>
      </c>
      <c r="E245" s="98">
        <v>1159.7873134507263</v>
      </c>
      <c r="F245" s="98">
        <v>1305.6945889630231</v>
      </c>
      <c r="G245" s="98">
        <v>1183.5068718818991</v>
      </c>
      <c r="H245" s="98">
        <v>1101.1898863431024</v>
      </c>
      <c r="I245" s="98">
        <v>1544.3377181578323</v>
      </c>
      <c r="J245" s="98">
        <v>1366.9354815713332</v>
      </c>
      <c r="K245" s="98">
        <v>1390.9461262583743</v>
      </c>
      <c r="L245" s="98">
        <v>1562.3701629290763</v>
      </c>
      <c r="M245" s="98">
        <v>1366.4700096557522</v>
      </c>
      <c r="N245" s="98">
        <v>1478.9933159161701</v>
      </c>
      <c r="O245" s="98">
        <v>1518.0849370275598</v>
      </c>
      <c r="P245" s="98">
        <v>1460.3844971444732</v>
      </c>
      <c r="Q245" s="98">
        <v>1421.186848700203</v>
      </c>
      <c r="R245" s="98">
        <v>1466.659479571412</v>
      </c>
      <c r="S245" s="98">
        <v>1541.9027816042585</v>
      </c>
      <c r="T245" s="98">
        <v>1671.2406061054239</v>
      </c>
      <c r="U245" s="98">
        <v>1637.7850388875534</v>
      </c>
      <c r="V245" s="98">
        <v>1475.6516839098915</v>
      </c>
      <c r="W245" s="98">
        <v>1491.7214658836917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1545.7107433916883</v>
      </c>
      <c r="J246" s="98">
        <v>1364.5043871451223</v>
      </c>
      <c r="K246" s="98">
        <v>1388.4710968541801</v>
      </c>
      <c r="L246" s="98">
        <v>1560.4444826467375</v>
      </c>
      <c r="M246" s="98">
        <v>1365.1648763993062</v>
      </c>
      <c r="N246" s="98">
        <v>1477.9500068448385</v>
      </c>
      <c r="O246" s="98">
        <v>1518.3946899784789</v>
      </c>
      <c r="P246" s="98">
        <v>1460.7877495832986</v>
      </c>
      <c r="Q246" s="98">
        <v>1422.2458904486011</v>
      </c>
      <c r="R246" s="98">
        <v>1466.942135907906</v>
      </c>
      <c r="S246" s="98">
        <v>1541.9063387629981</v>
      </c>
      <c r="T246" s="98">
        <v>1671.6039974493262</v>
      </c>
      <c r="U246" s="98">
        <v>1639.6099992247455</v>
      </c>
      <c r="V246" s="98">
        <v>1477.9468971361555</v>
      </c>
      <c r="W246" s="98">
        <v>1494.2216919636724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540.77857327074639</v>
      </c>
      <c r="J247" s="101">
        <v>549.24487936975231</v>
      </c>
      <c r="K247" s="101">
        <v>571.3244207939083</v>
      </c>
      <c r="L247" s="101">
        <v>651.17395533533249</v>
      </c>
      <c r="M247" s="101">
        <v>552.60285562164347</v>
      </c>
      <c r="N247" s="101">
        <v>611.05240759718504</v>
      </c>
      <c r="O247" s="101">
        <v>533.24092676042449</v>
      </c>
      <c r="P247" s="101">
        <v>486.52518227312601</v>
      </c>
      <c r="Q247" s="101">
        <v>511.51875783504642</v>
      </c>
      <c r="R247" s="101">
        <v>633.35174398781169</v>
      </c>
      <c r="S247" s="101">
        <v>699.84624914246206</v>
      </c>
      <c r="T247" s="101">
        <v>715.84107680809097</v>
      </c>
      <c r="U247" s="101">
        <v>713.53882279184711</v>
      </c>
      <c r="V247" s="101">
        <v>562.20125302195822</v>
      </c>
      <c r="W247" s="101">
        <v>608.97987465195342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1004.9321701209419</v>
      </c>
      <c r="J248" s="104">
        <v>815.25950777536991</v>
      </c>
      <c r="K248" s="104">
        <v>817.14667606027206</v>
      </c>
      <c r="L248" s="104">
        <v>909.27052731140498</v>
      </c>
      <c r="M248" s="104">
        <v>812.56202077766284</v>
      </c>
      <c r="N248" s="104">
        <v>866.89759924765337</v>
      </c>
      <c r="O248" s="104">
        <v>985.15376321805434</v>
      </c>
      <c r="P248" s="104">
        <v>974.26256731017259</v>
      </c>
      <c r="Q248" s="104">
        <v>910.72713261355466</v>
      </c>
      <c r="R248" s="104">
        <v>833.59039192009448</v>
      </c>
      <c r="S248" s="104">
        <v>842.06008962053636</v>
      </c>
      <c r="T248" s="104">
        <v>955.76292064123527</v>
      </c>
      <c r="U248" s="104">
        <v>926.07117643289837</v>
      </c>
      <c r="V248" s="104">
        <v>915.74564411419738</v>
      </c>
      <c r="W248" s="104">
        <v>885.24181731171905</v>
      </c>
      <c r="DA248" s="132" t="s">
        <v>2495</v>
      </c>
    </row>
    <row r="249" spans="1:105" ht="12" customHeight="1" x14ac:dyDescent="0.25">
      <c r="A249" s="106" t="s">
        <v>124</v>
      </c>
      <c r="B249" s="101">
        <v>1229.9449206891682</v>
      </c>
      <c r="C249" s="101">
        <v>1187.8657027356539</v>
      </c>
      <c r="D249" s="101">
        <v>1194.5605789515093</v>
      </c>
      <c r="E249" s="101">
        <v>1180.5979934887312</v>
      </c>
      <c r="F249" s="101">
        <v>1272.0148919227681</v>
      </c>
      <c r="G249" s="101">
        <v>1320.4218548521565</v>
      </c>
      <c r="H249" s="101">
        <v>1416.9102567111722</v>
      </c>
      <c r="I249" s="101">
        <v>1426.3870501335364</v>
      </c>
      <c r="J249" s="101">
        <v>1337.1258440941847</v>
      </c>
      <c r="K249" s="101">
        <v>1451.2516290616666</v>
      </c>
      <c r="L249" s="101">
        <v>1434.2570977812725</v>
      </c>
      <c r="M249" s="101">
        <v>1423.4358606776277</v>
      </c>
      <c r="N249" s="101">
        <v>1438.5567527479102</v>
      </c>
      <c r="O249" s="101">
        <v>1437.888676777322</v>
      </c>
      <c r="P249" s="101">
        <v>1566.2272486367574</v>
      </c>
      <c r="Q249" s="101">
        <v>1442.7408794158428</v>
      </c>
      <c r="R249" s="101">
        <v>1589.2717539662258</v>
      </c>
      <c r="S249" s="101">
        <v>1543.3263811105458</v>
      </c>
      <c r="T249" s="101">
        <v>1495.3896486013218</v>
      </c>
      <c r="U249" s="101">
        <v>1550.0130512112719</v>
      </c>
      <c r="V249" s="101">
        <v>1451.373527792708</v>
      </c>
      <c r="W249" s="101">
        <v>1498.8710347594531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1178.0700754324387</v>
      </c>
      <c r="F250" s="104">
        <v>1271.0163123961308</v>
      </c>
      <c r="G250" s="104">
        <v>1320.0050280346854</v>
      </c>
      <c r="H250" s="104">
        <v>1415.8211139472078</v>
      </c>
      <c r="I250" s="104">
        <v>1424.5481323415408</v>
      </c>
      <c r="J250" s="104">
        <v>1335.9666550215893</v>
      </c>
      <c r="K250" s="104">
        <v>1448.5948181245867</v>
      </c>
      <c r="L250" s="104">
        <v>1431.6515373454044</v>
      </c>
      <c r="M250" s="104">
        <v>1422.179394991367</v>
      </c>
      <c r="N250" s="104">
        <v>1437.2046957836033</v>
      </c>
      <c r="O250" s="104">
        <v>1437.3626009664461</v>
      </c>
      <c r="P250" s="104">
        <v>1565.7140087203934</v>
      </c>
      <c r="Q250" s="104">
        <v>1443.0736696444487</v>
      </c>
      <c r="R250" s="104">
        <v>1589.4060509062233</v>
      </c>
      <c r="S250" s="104">
        <v>1544.1968566052358</v>
      </c>
      <c r="T250" s="104">
        <v>1496.3534586087649</v>
      </c>
      <c r="U250" s="104">
        <v>1552.9430474277099</v>
      </c>
      <c r="V250" s="104">
        <v>1455.4300779755517</v>
      </c>
      <c r="W250" s="104">
        <v>1501.0854041790242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518.65170736675225</v>
      </c>
      <c r="F251" s="98">
        <v>526.15725622299749</v>
      </c>
      <c r="G251" s="98">
        <v>557.80623005425878</v>
      </c>
      <c r="H251" s="98">
        <v>606.9674594381778</v>
      </c>
      <c r="I251" s="98">
        <v>644.45290348901767</v>
      </c>
      <c r="J251" s="98">
        <v>539.32894435351147</v>
      </c>
      <c r="K251" s="98">
        <v>599.90532694908859</v>
      </c>
      <c r="L251" s="98">
        <v>596.50921057291202</v>
      </c>
      <c r="M251" s="98">
        <v>577.17207448861632</v>
      </c>
      <c r="N251" s="98">
        <v>595.55298639982902</v>
      </c>
      <c r="O251" s="98">
        <v>504.35118051757485</v>
      </c>
      <c r="P251" s="98">
        <v>521.46839100377258</v>
      </c>
      <c r="Q251" s="98">
        <v>517.53285193969737</v>
      </c>
      <c r="R251" s="98">
        <v>686.18533378167854</v>
      </c>
      <c r="S251" s="98">
        <v>700.56045576579982</v>
      </c>
      <c r="T251" s="98">
        <v>639.68198792421413</v>
      </c>
      <c r="U251" s="98">
        <v>675.08849098052781</v>
      </c>
      <c r="V251" s="98">
        <v>552.54406013382152</v>
      </c>
      <c r="W251" s="98">
        <v>609.8455855150072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659.41836806568631</v>
      </c>
      <c r="F252" s="98">
        <v>744.85905617313335</v>
      </c>
      <c r="G252" s="98">
        <v>762.19879798042643</v>
      </c>
      <c r="H252" s="98">
        <v>808.85365450902987</v>
      </c>
      <c r="I252" s="98">
        <v>780.09522885252329</v>
      </c>
      <c r="J252" s="98">
        <v>796.63771066807772</v>
      </c>
      <c r="K252" s="98">
        <v>848.68949117549812</v>
      </c>
      <c r="L252" s="98">
        <v>835.14232677249231</v>
      </c>
      <c r="M252" s="98">
        <v>845.00732050275076</v>
      </c>
      <c r="N252" s="98">
        <v>841.65170938377435</v>
      </c>
      <c r="O252" s="98">
        <v>933.01142044887126</v>
      </c>
      <c r="P252" s="98">
        <v>1044.2456177166209</v>
      </c>
      <c r="Q252" s="98">
        <v>925.54081770475148</v>
      </c>
      <c r="R252" s="98">
        <v>903.22071712454488</v>
      </c>
      <c r="S252" s="98">
        <v>843.63640083943608</v>
      </c>
      <c r="T252" s="98">
        <v>856.67147068455051</v>
      </c>
      <c r="U252" s="98">
        <v>877.85455644718206</v>
      </c>
      <c r="V252" s="98">
        <v>902.88601784173068</v>
      </c>
      <c r="W252" s="98">
        <v>891.23981866401698</v>
      </c>
      <c r="DA252" s="63" t="s">
        <v>2499</v>
      </c>
    </row>
    <row r="253" spans="1:105" ht="12" customHeight="1" x14ac:dyDescent="0.25">
      <c r="A253" s="106" t="s">
        <v>122</v>
      </c>
      <c r="B253" s="101">
        <v>1248.7789703840156</v>
      </c>
      <c r="C253" s="101">
        <v>1189.5680088502322</v>
      </c>
      <c r="D253" s="101">
        <v>1200.5549901643658</v>
      </c>
      <c r="E253" s="101">
        <v>1215.7990216965247</v>
      </c>
      <c r="F253" s="101">
        <v>1276.386866926254</v>
      </c>
      <c r="G253" s="101">
        <v>1331.3071833487445</v>
      </c>
      <c r="H253" s="101">
        <v>1394.6321301871194</v>
      </c>
      <c r="I253" s="101">
        <v>1425.080323339693</v>
      </c>
      <c r="J253" s="101">
        <v>1355.3832226998754</v>
      </c>
      <c r="K253" s="101">
        <v>1423.7805905375587</v>
      </c>
      <c r="L253" s="101">
        <v>1401.5288624139018</v>
      </c>
      <c r="M253" s="101">
        <v>1382.1181751506683</v>
      </c>
      <c r="N253" s="101">
        <v>1453.4228076474922</v>
      </c>
      <c r="O253" s="101">
        <v>1457.6604756765998</v>
      </c>
      <c r="P253" s="101">
        <v>1512.2250244523007</v>
      </c>
      <c r="Q253" s="101">
        <v>1502.7851158949675</v>
      </c>
      <c r="R253" s="101">
        <v>1523.6683273641349</v>
      </c>
      <c r="S253" s="101">
        <v>1530.6693006059932</v>
      </c>
      <c r="T253" s="101">
        <v>1545.0616008481961</v>
      </c>
      <c r="U253" s="101">
        <v>1555.2072965295758</v>
      </c>
      <c r="V253" s="101">
        <v>1463.0753351089734</v>
      </c>
      <c r="W253" s="101">
        <v>1473.0151091241041</v>
      </c>
      <c r="DA253" s="131" t="s">
        <v>2500</v>
      </c>
    </row>
    <row r="254" spans="1:105" ht="12" customHeight="1" x14ac:dyDescent="0.25">
      <c r="A254" s="107" t="s">
        <v>121</v>
      </c>
      <c r="B254" s="104">
        <v>1248.7789703840158</v>
      </c>
      <c r="C254" s="104">
        <v>1189.5341160616947</v>
      </c>
      <c r="D254" s="104">
        <v>1200.5138496341599</v>
      </c>
      <c r="E254" s="104">
        <v>1215.6501840250844</v>
      </c>
      <c r="F254" s="104">
        <v>1276.3973562684469</v>
      </c>
      <c r="G254" s="104">
        <v>1331.6642887450066</v>
      </c>
      <c r="H254" s="104">
        <v>1394.4609154669065</v>
      </c>
      <c r="I254" s="104">
        <v>1423.4226134722876</v>
      </c>
      <c r="J254" s="104">
        <v>1354.6771444803574</v>
      </c>
      <c r="K254" s="104">
        <v>1423.0239627166845</v>
      </c>
      <c r="L254" s="104">
        <v>1401.1315427393474</v>
      </c>
      <c r="M254" s="104">
        <v>1381.8393768781477</v>
      </c>
      <c r="N254" s="104">
        <v>1452.8287627104651</v>
      </c>
      <c r="O254" s="104">
        <v>1457.2897016719851</v>
      </c>
      <c r="P254" s="104">
        <v>1512.3060865331806</v>
      </c>
      <c r="Q254" s="104">
        <v>1503.1404948948662</v>
      </c>
      <c r="R254" s="104">
        <v>1523.8019214118838</v>
      </c>
      <c r="S254" s="104">
        <v>1530.7637575614017</v>
      </c>
      <c r="T254" s="104">
        <v>1545.2102834365262</v>
      </c>
      <c r="U254" s="104">
        <v>1555.5105310644158</v>
      </c>
      <c r="V254" s="104">
        <v>1463.6354194884395</v>
      </c>
      <c r="W254" s="104">
        <v>1473.6436923301142</v>
      </c>
      <c r="DA254" s="132" t="s">
        <v>2501</v>
      </c>
    </row>
    <row r="255" spans="1:105" ht="12" customHeight="1" x14ac:dyDescent="0.25">
      <c r="A255" s="108" t="s">
        <v>53</v>
      </c>
      <c r="B255" s="98">
        <v>541.22883103436698</v>
      </c>
      <c r="C255" s="98">
        <v>503.55542973608215</v>
      </c>
      <c r="D255" s="98">
        <v>519.80660551346898</v>
      </c>
      <c r="E255" s="98">
        <v>535.4168810383602</v>
      </c>
      <c r="F255" s="98">
        <v>528.38505865065042</v>
      </c>
      <c r="G255" s="98">
        <v>562.83813782833306</v>
      </c>
      <c r="H255" s="98">
        <v>597.99072130643049</v>
      </c>
      <c r="I255" s="98">
        <v>644.2937926384817</v>
      </c>
      <c r="J255" s="98">
        <v>547.25647459040601</v>
      </c>
      <c r="K255" s="98">
        <v>590.05668159774018</v>
      </c>
      <c r="L255" s="98">
        <v>584.06965621139409</v>
      </c>
      <c r="M255" s="98">
        <v>560.90195167952493</v>
      </c>
      <c r="N255" s="98">
        <v>602.41348538469163</v>
      </c>
      <c r="O255" s="98">
        <v>511.83111994197947</v>
      </c>
      <c r="P255" s="98">
        <v>504.03818382492068</v>
      </c>
      <c r="Q255" s="98">
        <v>540.12102209692398</v>
      </c>
      <c r="R255" s="98">
        <v>658.11071854962108</v>
      </c>
      <c r="S255" s="98">
        <v>695.11158890545471</v>
      </c>
      <c r="T255" s="98">
        <v>661.80624690281661</v>
      </c>
      <c r="U255" s="98">
        <v>676.85766517410002</v>
      </c>
      <c r="V255" s="98">
        <v>556.5419243442534</v>
      </c>
      <c r="W255" s="98">
        <v>599.56865878074439</v>
      </c>
      <c r="DA255" s="63" t="s">
        <v>2502</v>
      </c>
    </row>
    <row r="256" spans="1:105" ht="12" customHeight="1" x14ac:dyDescent="0.25">
      <c r="A256" s="108" t="s">
        <v>52</v>
      </c>
      <c r="B256" s="98">
        <v>707.55013934964893</v>
      </c>
      <c r="C256" s="98">
        <v>685.97868632561256</v>
      </c>
      <c r="D256" s="98">
        <v>680.70724412069092</v>
      </c>
      <c r="E256" s="98">
        <v>680.23330298672408</v>
      </c>
      <c r="F256" s="98">
        <v>748.01229761779678</v>
      </c>
      <c r="G256" s="98">
        <v>768.82615091667356</v>
      </c>
      <c r="H256" s="98">
        <v>796.47019416047613</v>
      </c>
      <c r="I256" s="98">
        <v>779.128820833806</v>
      </c>
      <c r="J256" s="98">
        <v>807.42066988995123</v>
      </c>
      <c r="K256" s="98">
        <v>832.96728111894447</v>
      </c>
      <c r="L256" s="98">
        <v>817.06188652795322</v>
      </c>
      <c r="M256" s="98">
        <v>820.9374251986228</v>
      </c>
      <c r="N256" s="98">
        <v>850.41527732577367</v>
      </c>
      <c r="O256" s="98">
        <v>945.45858173000579</v>
      </c>
      <c r="P256" s="98">
        <v>1008.26790270826</v>
      </c>
      <c r="Q256" s="98">
        <v>963.01947279794229</v>
      </c>
      <c r="R256" s="98">
        <v>865.6912028622628</v>
      </c>
      <c r="S256" s="98">
        <v>835.65216865594675</v>
      </c>
      <c r="T256" s="98">
        <v>883.4040365337097</v>
      </c>
      <c r="U256" s="98">
        <v>878.65286589031564</v>
      </c>
      <c r="V256" s="98">
        <v>907.09349514418614</v>
      </c>
      <c r="W256" s="98">
        <v>874.07503354936978</v>
      </c>
      <c r="DA256" s="63" t="s">
        <v>2503</v>
      </c>
    </row>
    <row r="257" spans="1:105" ht="12" customHeight="1" x14ac:dyDescent="0.25">
      <c r="A257" s="121" t="s">
        <v>54</v>
      </c>
      <c r="B257" s="122">
        <v>230.73807198643578</v>
      </c>
      <c r="C257" s="122">
        <v>229.27308190659306</v>
      </c>
      <c r="D257" s="122">
        <v>225.07856244436522</v>
      </c>
      <c r="E257" s="122">
        <v>244.48547694943645</v>
      </c>
      <c r="F257" s="122">
        <v>246.65449486203764</v>
      </c>
      <c r="G257" s="122">
        <v>256.96505811969564</v>
      </c>
      <c r="H257" s="122">
        <v>249.89899066070728</v>
      </c>
      <c r="I257" s="122">
        <v>245.25782070815035</v>
      </c>
      <c r="J257" s="122">
        <v>214.30543189597248</v>
      </c>
      <c r="K257" s="122">
        <v>222.57120628378053</v>
      </c>
      <c r="L257" s="122">
        <v>221.38810846299512</v>
      </c>
      <c r="M257" s="122">
        <v>209.27710244190664</v>
      </c>
      <c r="N257" s="122">
        <v>219.40631016748722</v>
      </c>
      <c r="O257" s="122">
        <v>221.25580647706187</v>
      </c>
      <c r="P257" s="122">
        <v>225.28529740642611</v>
      </c>
      <c r="Q257" s="122">
        <v>235.80696815619828</v>
      </c>
      <c r="R257" s="122">
        <v>236.58669812749844</v>
      </c>
      <c r="S257" s="122">
        <v>237.33859842339197</v>
      </c>
      <c r="T257" s="122">
        <v>237.30259427336989</v>
      </c>
      <c r="U257" s="122">
        <v>234.7899210654619</v>
      </c>
      <c r="V257" s="122">
        <v>245.37844951109557</v>
      </c>
      <c r="W257" s="122">
        <v>246.32366284010877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231.33101504069359</v>
      </c>
      <c r="C259" s="98">
        <v>224.21145176141181</v>
      </c>
      <c r="D259" s="98">
        <v>223.06259700960382</v>
      </c>
      <c r="E259" s="98">
        <v>248.45967217292142</v>
      </c>
      <c r="F259" s="98">
        <v>247.3667165853926</v>
      </c>
      <c r="G259" s="98">
        <v>243.35995412788097</v>
      </c>
      <c r="H259" s="98">
        <v>253.33950819732181</v>
      </c>
      <c r="I259" s="98">
        <v>249.29366621613565</v>
      </c>
      <c r="J259" s="98">
        <v>211.47849071848862</v>
      </c>
      <c r="K259" s="98">
        <v>227.00623032067315</v>
      </c>
      <c r="L259" s="98">
        <v>217.86540315285868</v>
      </c>
      <c r="M259" s="98">
        <v>216.92997681763566</v>
      </c>
      <c r="N259" s="98">
        <v>218.9112897261831</v>
      </c>
      <c r="O259" s="98">
        <v>216.713548554055</v>
      </c>
      <c r="P259" s="98">
        <v>236.05356687060322</v>
      </c>
      <c r="Q259" s="98">
        <v>226.97856516944279</v>
      </c>
      <c r="R259" s="98">
        <v>242.62921460884661</v>
      </c>
      <c r="S259" s="98">
        <v>238.52464229293543</v>
      </c>
      <c r="T259" s="98">
        <v>236.38355803105532</v>
      </c>
      <c r="U259" s="98">
        <v>245.4192719821979</v>
      </c>
      <c r="V259" s="98">
        <v>235.79751566558917</v>
      </c>
      <c r="W259" s="98">
        <v>246.36761501296638</v>
      </c>
      <c r="DA259" s="63" t="s">
        <v>2506</v>
      </c>
    </row>
    <row r="260" spans="1:105" ht="12" customHeight="1" x14ac:dyDescent="0.25">
      <c r="A260" s="109" t="s">
        <v>120</v>
      </c>
      <c r="B260" s="33">
        <v>230.7152511271085</v>
      </c>
      <c r="C260" s="33">
        <v>229.47723702734305</v>
      </c>
      <c r="D260" s="33">
        <v>225.16764603482116</v>
      </c>
      <c r="E260" s="33">
        <v>244.29851916885613</v>
      </c>
      <c r="F260" s="33">
        <v>246.6184102922378</v>
      </c>
      <c r="G260" s="33">
        <v>257.70867395308039</v>
      </c>
      <c r="H260" s="33">
        <v>249.68696498134057</v>
      </c>
      <c r="I260" s="33">
        <v>244.97316728904912</v>
      </c>
      <c r="J260" s="33">
        <v>214.51498610436158</v>
      </c>
      <c r="K260" s="33">
        <v>222.2248377736916</v>
      </c>
      <c r="L260" s="33">
        <v>221.66414750543339</v>
      </c>
      <c r="M260" s="33">
        <v>208.67007881892727</v>
      </c>
      <c r="N260" s="33">
        <v>219.445651746257</v>
      </c>
      <c r="O260" s="33">
        <v>221.61563972917554</v>
      </c>
      <c r="P260" s="33">
        <v>224.42260317739908</v>
      </c>
      <c r="Q260" s="33">
        <v>236.50822251366782</v>
      </c>
      <c r="R260" s="33">
        <v>236.10361623717463</v>
      </c>
      <c r="S260" s="33">
        <v>237.24356426964604</v>
      </c>
      <c r="T260" s="33">
        <v>237.37564024297669</v>
      </c>
      <c r="U260" s="33">
        <v>233.96176137673237</v>
      </c>
      <c r="V260" s="33">
        <v>246.07445071193158</v>
      </c>
      <c r="W260" s="33">
        <v>246.32062395512142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39.847094367400132</v>
      </c>
      <c r="C262" s="117">
        <f t="shared" si="122"/>
        <v>39.09041496495022</v>
      </c>
      <c r="D262" s="117">
        <f t="shared" si="122"/>
        <v>41.213830279747775</v>
      </c>
      <c r="E262" s="117">
        <f t="shared" si="122"/>
        <v>55.725355056500156</v>
      </c>
      <c r="F262" s="117">
        <f t="shared" si="122"/>
        <v>85.216975031634249</v>
      </c>
      <c r="G262" s="117">
        <f t="shared" si="122"/>
        <v>97.654304819234113</v>
      </c>
      <c r="H262" s="117">
        <f t="shared" si="122"/>
        <v>96.877984890873577</v>
      </c>
      <c r="I262" s="117">
        <f t="shared" si="122"/>
        <v>80.18069716452618</v>
      </c>
      <c r="J262" s="117">
        <f t="shared" si="122"/>
        <v>65.16758831077631</v>
      </c>
      <c r="K262" s="117">
        <f t="shared" si="122"/>
        <v>66.134942631185226</v>
      </c>
      <c r="L262" s="117">
        <f t="shared" si="122"/>
        <v>61.999944419644734</v>
      </c>
      <c r="M262" s="117">
        <f t="shared" si="122"/>
        <v>61.379537290276275</v>
      </c>
      <c r="N262" s="117">
        <f t="shared" si="122"/>
        <v>60.975434657692112</v>
      </c>
      <c r="O262" s="117">
        <f t="shared" si="122"/>
        <v>59.866136100415147</v>
      </c>
      <c r="P262" s="117">
        <f t="shared" si="122"/>
        <v>65.843430826273149</v>
      </c>
      <c r="Q262" s="117">
        <f t="shared" si="122"/>
        <v>59.726515753479774</v>
      </c>
      <c r="R262" s="117">
        <f t="shared" ref="R262:V262" si="123">R263+R266+R268+R281</f>
        <v>63.341865062720217</v>
      </c>
      <c r="S262" s="117">
        <f t="shared" si="123"/>
        <v>58.663891614324548</v>
      </c>
      <c r="T262" s="117">
        <f t="shared" si="123"/>
        <v>54.260683914412603</v>
      </c>
      <c r="U262" s="117">
        <f t="shared" si="123"/>
        <v>53.461987309341069</v>
      </c>
      <c r="V262" s="117">
        <f t="shared" si="123"/>
        <v>47.840475000646684</v>
      </c>
      <c r="W262" s="117">
        <f t="shared" ref="W262" si="124">W263+W266+W268+W281</f>
        <v>46.988038843748328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36.642977269969002</v>
      </c>
      <c r="C268" s="122">
        <v>35.84865812311466</v>
      </c>
      <c r="D268" s="122">
        <v>37.702729536647375</v>
      </c>
      <c r="E268" s="122">
        <v>51.582313223591974</v>
      </c>
      <c r="F268" s="122">
        <v>80.797465553270683</v>
      </c>
      <c r="G268" s="122">
        <v>92.987983191139847</v>
      </c>
      <c r="H268" s="122">
        <v>91.442187718411517</v>
      </c>
      <c r="I268" s="122">
        <v>74.112350717302647</v>
      </c>
      <c r="J268" s="122">
        <v>59.776302810979459</v>
      </c>
      <c r="K268" s="122">
        <v>60.061370964141453</v>
      </c>
      <c r="L268" s="122">
        <v>56.153793867783818</v>
      </c>
      <c r="M268" s="122">
        <v>55.493235290598307</v>
      </c>
      <c r="N268" s="122">
        <v>55.025375940362515</v>
      </c>
      <c r="O268" s="122">
        <v>53.994046993389787</v>
      </c>
      <c r="P268" s="122">
        <v>59.381039894447206</v>
      </c>
      <c r="Q268" s="122">
        <v>53.562165495943219</v>
      </c>
      <c r="R268" s="122">
        <v>56.71409849558529</v>
      </c>
      <c r="S268" s="122">
        <v>52.136767924668703</v>
      </c>
      <c r="T268" s="122">
        <v>47.843238960667783</v>
      </c>
      <c r="U268" s="122">
        <v>46.925153257144238</v>
      </c>
      <c r="V268" s="122">
        <v>41.96000786682805</v>
      </c>
      <c r="W268" s="122">
        <v>41.12709757461797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485.13680588300389</v>
      </c>
      <c r="C273" s="101">
        <v>465.62822601721166</v>
      </c>
      <c r="D273" s="101">
        <v>464.24777105296766</v>
      </c>
      <c r="E273" s="101">
        <v>453.08440559265335</v>
      </c>
      <c r="F273" s="101">
        <v>484.04756673324511</v>
      </c>
      <c r="G273" s="101">
        <v>500.08270663291944</v>
      </c>
      <c r="H273" s="101">
        <v>534.86942062398771</v>
      </c>
      <c r="I273" s="101">
        <v>537.28765542061615</v>
      </c>
      <c r="J273" s="101">
        <v>502.7308323043286</v>
      </c>
      <c r="K273" s="101">
        <v>543.59079730856786</v>
      </c>
      <c r="L273" s="101">
        <v>534.3086830268669</v>
      </c>
      <c r="M273" s="101">
        <v>525.62662586650777</v>
      </c>
      <c r="N273" s="101">
        <v>524.39675983811674</v>
      </c>
      <c r="O273" s="101">
        <v>516.26532607875367</v>
      </c>
      <c r="P273" s="101">
        <v>551.71341695019191</v>
      </c>
      <c r="Q273" s="101">
        <v>497.67490219660834</v>
      </c>
      <c r="R273" s="101">
        <v>535.39230850730735</v>
      </c>
      <c r="S273" s="101">
        <v>506.60810930904438</v>
      </c>
      <c r="T273" s="101">
        <v>476.75293583887196</v>
      </c>
      <c r="U273" s="101">
        <v>479.27517939980487</v>
      </c>
      <c r="V273" s="101">
        <v>436.43475055321642</v>
      </c>
      <c r="W273" s="101">
        <v>441.93939984208521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196.62288383443436</v>
      </c>
      <c r="F274" s="104">
        <v>199.24843286155883</v>
      </c>
      <c r="G274" s="104">
        <v>210.52166679598537</v>
      </c>
      <c r="H274" s="104">
        <v>228.74115326588014</v>
      </c>
      <c r="I274" s="104">
        <v>242.03431440591564</v>
      </c>
      <c r="J274" s="104">
        <v>202.14326639037094</v>
      </c>
      <c r="K274" s="104">
        <v>223.24684515185416</v>
      </c>
      <c r="L274" s="104">
        <v>220.72656404984809</v>
      </c>
      <c r="M274" s="104">
        <v>212.09938115102048</v>
      </c>
      <c r="N274" s="104">
        <v>218.01014602825023</v>
      </c>
      <c r="O274" s="104">
        <v>180.65998474051295</v>
      </c>
      <c r="P274" s="104">
        <v>182.07775087776835</v>
      </c>
      <c r="Q274" s="104">
        <v>176.26898276057844</v>
      </c>
      <c r="R274" s="104">
        <v>225.95272856153619</v>
      </c>
      <c r="S274" s="104">
        <v>225.30027595545994</v>
      </c>
      <c r="T274" s="104">
        <v>201.10714496340265</v>
      </c>
      <c r="U274" s="104">
        <v>209.27653184293453</v>
      </c>
      <c r="V274" s="104">
        <v>168.36645606491919</v>
      </c>
      <c r="W274" s="104">
        <v>181.34617287804861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196.62288383443436</v>
      </c>
      <c r="F275" s="98">
        <v>199.24843286155883</v>
      </c>
      <c r="G275" s="98">
        <v>210.52166679598537</v>
      </c>
      <c r="H275" s="98">
        <v>228.74115326588014</v>
      </c>
      <c r="I275" s="98">
        <v>242.03431440591564</v>
      </c>
      <c r="J275" s="98">
        <v>202.14326639037094</v>
      </c>
      <c r="K275" s="98">
        <v>223.24684515185416</v>
      </c>
      <c r="L275" s="98">
        <v>220.72656404984809</v>
      </c>
      <c r="M275" s="98">
        <v>212.09938115102048</v>
      </c>
      <c r="N275" s="98">
        <v>218.01014602825023</v>
      </c>
      <c r="O275" s="98">
        <v>180.65998474051295</v>
      </c>
      <c r="P275" s="98">
        <v>182.07775087776835</v>
      </c>
      <c r="Q275" s="98">
        <v>176.26898276057844</v>
      </c>
      <c r="R275" s="98">
        <v>225.95272856153619</v>
      </c>
      <c r="S275" s="98">
        <v>225.30027595545994</v>
      </c>
      <c r="T275" s="98">
        <v>201.10714496340265</v>
      </c>
      <c r="U275" s="98">
        <v>209.27653184293453</v>
      </c>
      <c r="V275" s="98">
        <v>168.36645606491919</v>
      </c>
      <c r="W275" s="98">
        <v>181.34617287804861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3.204117097431133</v>
      </c>
      <c r="C281" s="122">
        <v>3.2417568418355582</v>
      </c>
      <c r="D281" s="122">
        <v>3.511100743100398</v>
      </c>
      <c r="E281" s="122">
        <v>4.1430418329081835</v>
      </c>
      <c r="F281" s="122">
        <v>4.4195094783635689</v>
      </c>
      <c r="G281" s="122">
        <v>4.6663216280942637</v>
      </c>
      <c r="H281" s="122">
        <v>5.4357971724620624</v>
      </c>
      <c r="I281" s="122">
        <v>6.0683464472235364</v>
      </c>
      <c r="J281" s="122">
        <v>5.3912854997968518</v>
      </c>
      <c r="K281" s="122">
        <v>6.0735716670437734</v>
      </c>
      <c r="L281" s="122">
        <v>5.8461505518609149</v>
      </c>
      <c r="M281" s="122">
        <v>5.8863019996779684</v>
      </c>
      <c r="N281" s="122">
        <v>5.9500587173295978</v>
      </c>
      <c r="O281" s="122">
        <v>5.8720891070253565</v>
      </c>
      <c r="P281" s="122">
        <v>6.4623909318259471</v>
      </c>
      <c r="Q281" s="122">
        <v>6.1643502575365572</v>
      </c>
      <c r="R281" s="122">
        <v>6.6277665671349304</v>
      </c>
      <c r="S281" s="122">
        <v>6.5271236896558458</v>
      </c>
      <c r="T281" s="122">
        <v>6.4174449537448179</v>
      </c>
      <c r="U281" s="122">
        <v>6.5368340521968307</v>
      </c>
      <c r="V281" s="122">
        <v>5.880467133818633</v>
      </c>
      <c r="W281" s="122">
        <v>5.8609412691303584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86.455100362448661</v>
      </c>
      <c r="C283" s="98">
        <v>83.614828522347807</v>
      </c>
      <c r="D283" s="98">
        <v>82.967459650789067</v>
      </c>
      <c r="E283" s="98">
        <v>92.212428471607851</v>
      </c>
      <c r="F283" s="98">
        <v>91.649887297023781</v>
      </c>
      <c r="G283" s="98">
        <v>90.040769238370871</v>
      </c>
      <c r="H283" s="98">
        <v>93.641884063422097</v>
      </c>
      <c r="I283" s="98">
        <v>92.105987685662996</v>
      </c>
      <c r="J283" s="98">
        <v>78.121139488929657</v>
      </c>
      <c r="K283" s="98">
        <v>83.841716138995181</v>
      </c>
      <c r="L283" s="98">
        <v>80.452501200633861</v>
      </c>
      <c r="M283" s="98">
        <v>80.096148265695007</v>
      </c>
      <c r="N283" s="98">
        <v>80.817432730855685</v>
      </c>
      <c r="O283" s="98">
        <v>79.996820810702815</v>
      </c>
      <c r="P283" s="98">
        <v>87.126854185787309</v>
      </c>
      <c r="Q283" s="98">
        <v>83.770097224185321</v>
      </c>
      <c r="R283" s="98">
        <v>89.529629623098629</v>
      </c>
      <c r="S283" s="98">
        <v>87.986838252531541</v>
      </c>
      <c r="T283" s="98">
        <v>87.159264485953713</v>
      </c>
      <c r="U283" s="98">
        <v>90.436478010796506</v>
      </c>
      <c r="V283" s="98">
        <v>86.82913004146377</v>
      </c>
      <c r="W283" s="98">
        <v>90.629237813270819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195.47194209019887</v>
      </c>
      <c r="C286" s="118">
        <f t="shared" si="129"/>
        <v>212.3771729202783</v>
      </c>
      <c r="D286" s="118">
        <f t="shared" si="129"/>
        <v>173.14882179740999</v>
      </c>
      <c r="E286" s="118">
        <f t="shared" si="129"/>
        <v>191.35263819306437</v>
      </c>
      <c r="F286" s="118">
        <f t="shared" si="129"/>
        <v>172.16008871977598</v>
      </c>
      <c r="G286" s="118">
        <f t="shared" si="129"/>
        <v>147.50435293769294</v>
      </c>
      <c r="H286" s="118">
        <f t="shared" si="129"/>
        <v>124.68733596000139</v>
      </c>
      <c r="I286" s="118">
        <f t="shared" si="129"/>
        <v>151.65188355141805</v>
      </c>
      <c r="J286" s="118">
        <f t="shared" si="129"/>
        <v>146.66244410436101</v>
      </c>
      <c r="K286" s="118">
        <f t="shared" si="129"/>
        <v>136.29062058646466</v>
      </c>
      <c r="L286" s="118">
        <f t="shared" si="129"/>
        <v>169.66669946235135</v>
      </c>
      <c r="M286" s="118">
        <f t="shared" si="129"/>
        <v>123.5146982062448</v>
      </c>
      <c r="N286" s="118">
        <f t="shared" si="129"/>
        <v>137.69923383813367</v>
      </c>
      <c r="O286" s="118">
        <f t="shared" si="129"/>
        <v>153.68103200001505</v>
      </c>
      <c r="P286" s="118">
        <f t="shared" si="129"/>
        <v>115.68151779702525</v>
      </c>
      <c r="Q286" s="118">
        <f t="shared" si="129"/>
        <v>130.06316674100796</v>
      </c>
      <c r="R286" s="118">
        <f t="shared" ref="R286:V286" si="130">R287+R290+R292+R305</f>
        <v>140.25125558177044</v>
      </c>
      <c r="S286" s="118">
        <f t="shared" si="130"/>
        <v>133.04491057728978</v>
      </c>
      <c r="T286" s="118">
        <f t="shared" si="130"/>
        <v>130.96894165874309</v>
      </c>
      <c r="U286" s="118">
        <f t="shared" si="130"/>
        <v>130.41034591245611</v>
      </c>
      <c r="V286" s="118">
        <f t="shared" si="130"/>
        <v>119.6223514603912</v>
      </c>
      <c r="W286" s="118">
        <f t="shared" ref="W286" si="131">W287+W290+W292+W305</f>
        <v>144.73320352476225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177.25091937939516</v>
      </c>
      <c r="C287" s="123">
        <f t="shared" si="132"/>
        <v>194.97364447557203</v>
      </c>
      <c r="D287" s="123">
        <f t="shared" si="132"/>
        <v>155.83944371387798</v>
      </c>
      <c r="E287" s="123">
        <f t="shared" si="132"/>
        <v>173.7333599246731</v>
      </c>
      <c r="F287" s="123">
        <f t="shared" si="132"/>
        <v>153.75533516723581</v>
      </c>
      <c r="G287" s="123">
        <f t="shared" si="132"/>
        <v>128.46405072818897</v>
      </c>
      <c r="H287" s="123">
        <f t="shared" si="132"/>
        <v>104.99286398278559</v>
      </c>
      <c r="I287" s="123">
        <f t="shared" si="132"/>
        <v>131.80747237398438</v>
      </c>
      <c r="J287" s="123">
        <f t="shared" si="132"/>
        <v>128.15640925219702</v>
      </c>
      <c r="K287" s="123">
        <f t="shared" si="132"/>
        <v>116.9852705244721</v>
      </c>
      <c r="L287" s="123">
        <f t="shared" si="132"/>
        <v>150.60455249966375</v>
      </c>
      <c r="M287" s="123">
        <f t="shared" si="132"/>
        <v>104.94995479591239</v>
      </c>
      <c r="N287" s="123">
        <f t="shared" si="132"/>
        <v>118.32519842970217</v>
      </c>
      <c r="O287" s="123">
        <f t="shared" si="132"/>
        <v>134.41214988567003</v>
      </c>
      <c r="P287" s="123">
        <f t="shared" si="132"/>
        <v>95.90321660037381</v>
      </c>
      <c r="Q287" s="123">
        <f t="shared" si="132"/>
        <v>110.67552168465157</v>
      </c>
      <c r="R287" s="123">
        <f t="shared" ref="R287:V287" si="133">SUM(R288:R289)</f>
        <v>120.67029513528308</v>
      </c>
      <c r="S287" s="123">
        <f t="shared" si="133"/>
        <v>113.66303662571516</v>
      </c>
      <c r="T287" s="123">
        <f t="shared" si="133"/>
        <v>111.71640622706225</v>
      </c>
      <c r="U287" s="123">
        <f t="shared" si="133"/>
        <v>111.27327157556991</v>
      </c>
      <c r="V287" s="123">
        <f t="shared" si="133"/>
        <v>101.63894974716486</v>
      </c>
      <c r="W287" s="123">
        <f t="shared" ref="W287" si="134">SUM(W288:W289)</f>
        <v>126.77629831114248</v>
      </c>
      <c r="DA287" s="130" t="s">
        <v>2822</v>
      </c>
    </row>
    <row r="288" spans="1:105" ht="12" customHeight="1" x14ac:dyDescent="0.25">
      <c r="A288" s="97" t="s">
        <v>204</v>
      </c>
      <c r="B288" s="99">
        <v>176.46834160287824</v>
      </c>
      <c r="C288" s="99">
        <v>194.11474464700572</v>
      </c>
      <c r="D288" s="99">
        <v>155.14708271876626</v>
      </c>
      <c r="E288" s="99">
        <v>172.94271627406414</v>
      </c>
      <c r="F288" s="99">
        <v>153.02782205404819</v>
      </c>
      <c r="G288" s="99">
        <v>127.83766975206825</v>
      </c>
      <c r="H288" s="99">
        <v>104.4707966850595</v>
      </c>
      <c r="I288" s="99">
        <v>131.13448774215323</v>
      </c>
      <c r="J288" s="99">
        <v>127.48534916565799</v>
      </c>
      <c r="K288" s="99">
        <v>116.36752818402242</v>
      </c>
      <c r="L288" s="99">
        <v>149.8061549264871</v>
      </c>
      <c r="M288" s="99">
        <v>104.39407728742596</v>
      </c>
      <c r="N288" s="99">
        <v>117.6958151663067</v>
      </c>
      <c r="O288" s="99">
        <v>133.69644461438784</v>
      </c>
      <c r="P288" s="99">
        <v>95.394215028207583</v>
      </c>
      <c r="Q288" s="99">
        <v>110.0888127516109</v>
      </c>
      <c r="R288" s="99">
        <v>120.0272430452534</v>
      </c>
      <c r="S288" s="99">
        <v>113.05522330379911</v>
      </c>
      <c r="T288" s="99">
        <v>111.11417993227252</v>
      </c>
      <c r="U288" s="99">
        <v>110.66563732384083</v>
      </c>
      <c r="V288" s="99">
        <v>101.08358642030784</v>
      </c>
      <c r="W288" s="99">
        <v>126.06561397214</v>
      </c>
      <c r="DA288" s="63" t="s">
        <v>2823</v>
      </c>
    </row>
    <row r="289" spans="1:105" ht="12" customHeight="1" x14ac:dyDescent="0.25">
      <c r="A289" s="97" t="s">
        <v>53</v>
      </c>
      <c r="B289" s="99">
        <v>0.78257777651692373</v>
      </c>
      <c r="C289" s="99">
        <v>0.8588998285663112</v>
      </c>
      <c r="D289" s="99">
        <v>0.69236099511172788</v>
      </c>
      <c r="E289" s="99">
        <v>0.7906436506089507</v>
      </c>
      <c r="F289" s="99">
        <v>0.72751311318762601</v>
      </c>
      <c r="G289" s="99">
        <v>0.62638097612071331</v>
      </c>
      <c r="H289" s="99">
        <v>0.5220672977261025</v>
      </c>
      <c r="I289" s="99">
        <v>0.67298463183114299</v>
      </c>
      <c r="J289" s="99">
        <v>0.67106008653902105</v>
      </c>
      <c r="K289" s="99">
        <v>0.61774234044968057</v>
      </c>
      <c r="L289" s="99">
        <v>0.79839757317664684</v>
      </c>
      <c r="M289" s="99">
        <v>0.55587750848643547</v>
      </c>
      <c r="N289" s="99">
        <v>0.62938326339546735</v>
      </c>
      <c r="O289" s="99">
        <v>0.71570527128217731</v>
      </c>
      <c r="P289" s="99">
        <v>0.50900157216622155</v>
      </c>
      <c r="Q289" s="99">
        <v>0.58670893304067395</v>
      </c>
      <c r="R289" s="99">
        <v>0.64305209002967711</v>
      </c>
      <c r="S289" s="99">
        <v>0.60781332191606141</v>
      </c>
      <c r="T289" s="99">
        <v>0.60222629478972467</v>
      </c>
      <c r="U289" s="99">
        <v>0.60763425172908669</v>
      </c>
      <c r="V289" s="99">
        <v>0.55536332685701573</v>
      </c>
      <c r="W289" s="99">
        <v>0.71068433900248618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1.5975522513838974E-2</v>
      </c>
      <c r="C290" s="123">
        <f t="shared" si="135"/>
        <v>1.984356439355343E-2</v>
      </c>
      <c r="D290" s="123">
        <f t="shared" si="135"/>
        <v>2.2191123395095446E-2</v>
      </c>
      <c r="E290" s="123">
        <f t="shared" si="135"/>
        <v>5.8317169315404767E-2</v>
      </c>
      <c r="F290" s="123">
        <f t="shared" si="135"/>
        <v>2.8178218200375679E-2</v>
      </c>
      <c r="G290" s="123">
        <f t="shared" si="135"/>
        <v>4.1868430914032376E-2</v>
      </c>
      <c r="H290" s="123">
        <f t="shared" si="135"/>
        <v>0.11311702234849515</v>
      </c>
      <c r="I290" s="123">
        <f t="shared" si="135"/>
        <v>5.5194968681123259E-2</v>
      </c>
      <c r="J290" s="123">
        <f t="shared" si="135"/>
        <v>6.9609347460499557E-2</v>
      </c>
      <c r="K290" s="123">
        <f t="shared" si="135"/>
        <v>8.4560960251238951E-2</v>
      </c>
      <c r="L290" s="123">
        <f t="shared" si="135"/>
        <v>0.12037054420225916</v>
      </c>
      <c r="M290" s="123">
        <f t="shared" si="135"/>
        <v>9.8526622171546716E-2</v>
      </c>
      <c r="N290" s="123">
        <f t="shared" si="135"/>
        <v>9.8134186625483288E-2</v>
      </c>
      <c r="O290" s="123">
        <f t="shared" si="135"/>
        <v>9.7292186497277541E-2</v>
      </c>
      <c r="P290" s="123">
        <f t="shared" si="135"/>
        <v>7.3036239028731825E-2</v>
      </c>
      <c r="Q290" s="123">
        <f t="shared" si="135"/>
        <v>9.8893708121420093E-2</v>
      </c>
      <c r="R290" s="123">
        <f t="shared" si="135"/>
        <v>8.1819575356094257E-2</v>
      </c>
      <c r="S290" s="123">
        <f t="shared" si="135"/>
        <v>7.7970303520879372E-2</v>
      </c>
      <c r="T290" s="123">
        <f t="shared" si="135"/>
        <v>7.6252925591319701E-2</v>
      </c>
      <c r="U290" s="123">
        <f t="shared" si="135"/>
        <v>7.4374816178823161E-2</v>
      </c>
      <c r="V290" s="123">
        <f t="shared" si="135"/>
        <v>0.11458321551723595</v>
      </c>
      <c r="W290" s="123">
        <f t="shared" si="135"/>
        <v>0.11853376314284114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1.5975522513838974E-2</v>
      </c>
      <c r="C291" s="99">
        <f>RES_hhdet_fecs!C86</f>
        <v>1.984356439355343E-2</v>
      </c>
      <c r="D291" s="99">
        <f>RES_hhdet_fecs!D86</f>
        <v>2.2191123395095446E-2</v>
      </c>
      <c r="E291" s="99">
        <f>RES_hhdet_fecs!E86</f>
        <v>5.8317169315404767E-2</v>
      </c>
      <c r="F291" s="99">
        <f>RES_hhdet_fecs!F86</f>
        <v>2.8178218200375679E-2</v>
      </c>
      <c r="G291" s="99">
        <f>RES_hhdet_fecs!G86</f>
        <v>4.1868430914032376E-2</v>
      </c>
      <c r="H291" s="99">
        <f>RES_hhdet_fecs!H86</f>
        <v>0.11311702234849515</v>
      </c>
      <c r="I291" s="99">
        <f>RES_hhdet_fecs!I86</f>
        <v>5.5194968681123259E-2</v>
      </c>
      <c r="J291" s="99">
        <f>RES_hhdet_fecs!J86</f>
        <v>6.9609347460499557E-2</v>
      </c>
      <c r="K291" s="99">
        <f>RES_hhdet_fecs!K86</f>
        <v>8.4560960251238951E-2</v>
      </c>
      <c r="L291" s="99">
        <f>RES_hhdet_fecs!L86</f>
        <v>0.12037054420225916</v>
      </c>
      <c r="M291" s="99">
        <f>RES_hhdet_fecs!M86</f>
        <v>9.8526622171546716E-2</v>
      </c>
      <c r="N291" s="99">
        <f>RES_hhdet_fecs!N86</f>
        <v>9.8134186625483288E-2</v>
      </c>
      <c r="O291" s="99">
        <f>RES_hhdet_fecs!O86</f>
        <v>9.7292186497277541E-2</v>
      </c>
      <c r="P291" s="99">
        <f>RES_hhdet_fecs!P86</f>
        <v>7.3036239028731825E-2</v>
      </c>
      <c r="Q291" s="99">
        <f>RES_hhdet_fecs!Q86</f>
        <v>9.8893708121420093E-2</v>
      </c>
      <c r="R291" s="99">
        <f>RES_hhdet_fecs!R86</f>
        <v>8.1819575356094257E-2</v>
      </c>
      <c r="S291" s="99">
        <f>RES_hhdet_fecs!S86</f>
        <v>7.7970303520879372E-2</v>
      </c>
      <c r="T291" s="99">
        <f>RES_hhdet_fecs!T86</f>
        <v>7.6252925591319701E-2</v>
      </c>
      <c r="U291" s="99">
        <f>RES_hhdet_fecs!U86</f>
        <v>7.4374816178823161E-2</v>
      </c>
      <c r="V291" s="99">
        <f>RES_hhdet_fecs!V86</f>
        <v>0.11458321551723595</v>
      </c>
      <c r="W291" s="99">
        <f>RES_hhdet_fecs!W86</f>
        <v>0.11853376314284114</v>
      </c>
      <c r="DA291" s="63" t="s">
        <v>2826</v>
      </c>
    </row>
    <row r="292" spans="1:105" ht="12" customHeight="1" x14ac:dyDescent="0.25">
      <c r="A292" s="121" t="s">
        <v>55</v>
      </c>
      <c r="B292" s="123">
        <v>15.726122344194284</v>
      </c>
      <c r="C292" s="123">
        <v>14.927695241523747</v>
      </c>
      <c r="D292" s="123">
        <v>14.883708197296205</v>
      </c>
      <c r="E292" s="123">
        <v>14.959481337522874</v>
      </c>
      <c r="F292" s="123">
        <v>15.760684824517751</v>
      </c>
      <c r="G292" s="123">
        <v>16.283470198012793</v>
      </c>
      <c r="H292" s="123">
        <v>16.943464110756743</v>
      </c>
      <c r="I292" s="123">
        <v>17.200310726292098</v>
      </c>
      <c r="J292" s="123">
        <v>16.176144473529341</v>
      </c>
      <c r="K292" s="123">
        <v>16.872858853359851</v>
      </c>
      <c r="L292" s="123">
        <v>16.611044294771418</v>
      </c>
      <c r="M292" s="123">
        <v>16.263106084523283</v>
      </c>
      <c r="N292" s="123">
        <v>16.972208802692265</v>
      </c>
      <c r="O292" s="123">
        <v>16.85541288304757</v>
      </c>
      <c r="P292" s="123">
        <v>17.351329243850557</v>
      </c>
      <c r="Q292" s="123">
        <v>16.842130164485752</v>
      </c>
      <c r="R292" s="123">
        <v>17.056692056094075</v>
      </c>
      <c r="S292" s="123">
        <v>16.872736293333798</v>
      </c>
      <c r="T292" s="123">
        <v>16.767102544223498</v>
      </c>
      <c r="U292" s="123">
        <v>16.700800207241372</v>
      </c>
      <c r="V292" s="123">
        <v>15.438630287708749</v>
      </c>
      <c r="W292" s="123">
        <v>15.428430814288673</v>
      </c>
      <c r="DA292" s="130" t="s">
        <v>2827</v>
      </c>
    </row>
    <row r="293" spans="1:105" ht="12" customHeight="1" x14ac:dyDescent="0.25">
      <c r="A293" s="97" t="s">
        <v>132</v>
      </c>
      <c r="B293" s="99">
        <v>19.59319955594351</v>
      </c>
      <c r="C293" s="99">
        <v>19.900707800065206</v>
      </c>
      <c r="D293" s="99">
        <v>16.463024418334747</v>
      </c>
      <c r="E293" s="99">
        <v>17.114660039760935</v>
      </c>
      <c r="F293" s="99">
        <v>18.442163255985086</v>
      </c>
      <c r="G293" s="99">
        <v>15.913486535721489</v>
      </c>
      <c r="H293" s="99">
        <v>14.18421763855954</v>
      </c>
      <c r="I293" s="99">
        <v>19.125653141826511</v>
      </c>
      <c r="J293" s="99">
        <v>16.468662607966944</v>
      </c>
      <c r="K293" s="99">
        <v>16.412466665450964</v>
      </c>
      <c r="L293" s="99">
        <v>18.092839536496378</v>
      </c>
      <c r="M293" s="99">
        <v>15.596027883841478</v>
      </c>
      <c r="N293" s="99">
        <v>16.622755209380149</v>
      </c>
      <c r="O293" s="99">
        <v>16.820647195403577</v>
      </c>
      <c r="P293" s="99">
        <v>16.126356679438668</v>
      </c>
      <c r="Q293" s="99">
        <v>15.585732839879547</v>
      </c>
      <c r="R293" s="99">
        <v>15.882273439765365</v>
      </c>
      <c r="S293" s="99">
        <v>16.384599157692403</v>
      </c>
      <c r="T293" s="99">
        <v>17.467241648835376</v>
      </c>
      <c r="U293" s="99">
        <v>16.850323036710684</v>
      </c>
      <c r="V293" s="99">
        <v>14.976798416241468</v>
      </c>
      <c r="W293" s="99">
        <v>14.88825310539392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14.302258828118811</v>
      </c>
      <c r="J294" s="99">
        <v>12.793531496452349</v>
      </c>
      <c r="K294" s="99">
        <v>12.976597450642311</v>
      </c>
      <c r="L294" s="99">
        <v>14.488607352590824</v>
      </c>
      <c r="M294" s="99">
        <v>12.628857607413648</v>
      </c>
      <c r="N294" s="99">
        <v>13.714100141933667</v>
      </c>
      <c r="O294" s="99">
        <v>13.702153204438927</v>
      </c>
      <c r="P294" s="99">
        <v>13.112451626893829</v>
      </c>
      <c r="Q294" s="99">
        <v>12.842675798468591</v>
      </c>
      <c r="R294" s="99">
        <v>13.412986308725403</v>
      </c>
      <c r="S294" s="99">
        <v>14.078708552458403</v>
      </c>
      <c r="T294" s="99">
        <v>15.081239831547199</v>
      </c>
      <c r="U294" s="99">
        <v>14.824548519668761</v>
      </c>
      <c r="V294" s="99">
        <v>13.168923967394862</v>
      </c>
      <c r="W294" s="99">
        <v>13.33507729269628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6.2277933559321177</v>
      </c>
      <c r="J295" s="102">
        <v>6.2417497236773922</v>
      </c>
      <c r="K295" s="102">
        <v>6.4081932918138191</v>
      </c>
      <c r="L295" s="102">
        <v>7.1779807405055385</v>
      </c>
      <c r="M295" s="102">
        <v>6.0935212348138421</v>
      </c>
      <c r="N295" s="102">
        <v>6.7398636234489251</v>
      </c>
      <c r="O295" s="102">
        <v>5.7743035078391234</v>
      </c>
      <c r="P295" s="102">
        <v>5.2699657917663698</v>
      </c>
      <c r="Q295" s="102">
        <v>5.5092359125487791</v>
      </c>
      <c r="R295" s="102">
        <v>6.6985248265985531</v>
      </c>
      <c r="S295" s="102">
        <v>7.2937300601434645</v>
      </c>
      <c r="T295" s="102">
        <v>7.3770650263134634</v>
      </c>
      <c r="U295" s="102">
        <v>7.3565015141195822</v>
      </c>
      <c r="V295" s="102">
        <v>5.780952607456217</v>
      </c>
      <c r="W295" s="102">
        <v>6.1898022360290081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8.0744654721866951</v>
      </c>
      <c r="J296" s="105">
        <v>6.5517817727749579</v>
      </c>
      <c r="K296" s="105">
        <v>6.5684041588284918</v>
      </c>
      <c r="L296" s="105">
        <v>7.3106266120852856</v>
      </c>
      <c r="M296" s="105">
        <v>6.5353363725998053</v>
      </c>
      <c r="N296" s="105">
        <v>6.9742365184847417</v>
      </c>
      <c r="O296" s="105">
        <v>7.9278496965998064</v>
      </c>
      <c r="P296" s="105">
        <v>7.8424858351274604</v>
      </c>
      <c r="Q296" s="105">
        <v>7.3334398859198107</v>
      </c>
      <c r="R296" s="105">
        <v>6.7144614821268505</v>
      </c>
      <c r="S296" s="105">
        <v>6.7849784923149397</v>
      </c>
      <c r="T296" s="105">
        <v>7.7041748052337358</v>
      </c>
      <c r="U296" s="105">
        <v>7.468047005549181</v>
      </c>
      <c r="V296" s="105">
        <v>7.3879713599386463</v>
      </c>
      <c r="W296" s="105">
        <v>7.1452750566672725</v>
      </c>
      <c r="DA296" s="132" t="s">
        <v>2831</v>
      </c>
    </row>
    <row r="297" spans="1:105" ht="12" customHeight="1" x14ac:dyDescent="0.25">
      <c r="A297" s="106" t="s">
        <v>124</v>
      </c>
      <c r="B297" s="102">
        <v>17.143304305690364</v>
      </c>
      <c r="C297" s="102">
        <v>16.454956744495814</v>
      </c>
      <c r="D297" s="102">
        <v>16.407631528222016</v>
      </c>
      <c r="E297" s="102">
        <v>16.015040442614573</v>
      </c>
      <c r="F297" s="102">
        <v>17.112213940898304</v>
      </c>
      <c r="G297" s="102">
        <v>17.682257266406086</v>
      </c>
      <c r="H297" s="102">
        <v>18.915273974724027</v>
      </c>
      <c r="I297" s="102">
        <v>19.004306891141709</v>
      </c>
      <c r="J297" s="102">
        <v>17.785546413835466</v>
      </c>
      <c r="K297" s="102">
        <v>19.235349632514549</v>
      </c>
      <c r="L297" s="102">
        <v>18.911320750507112</v>
      </c>
      <c r="M297" s="102">
        <v>18.610452059413024</v>
      </c>
      <c r="N297" s="102">
        <v>18.571928839115412</v>
      </c>
      <c r="O297" s="102">
        <v>18.289106321979272</v>
      </c>
      <c r="P297" s="102">
        <v>19.550569462966855</v>
      </c>
      <c r="Q297" s="102">
        <v>17.641411920215049</v>
      </c>
      <c r="R297" s="102">
        <v>18.984482114627664</v>
      </c>
      <c r="S297" s="102">
        <v>17.96990034390166</v>
      </c>
      <c r="T297" s="102">
        <v>16.917549913979478</v>
      </c>
      <c r="U297" s="102">
        <v>17.014365345056589</v>
      </c>
      <c r="V297" s="102">
        <v>15.500217956858975</v>
      </c>
      <c r="W297" s="102">
        <v>15.703190239210667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12.244676603510834</v>
      </c>
      <c r="F298" s="105">
        <v>13.025591289008089</v>
      </c>
      <c r="G298" s="105">
        <v>13.565802783863218</v>
      </c>
      <c r="H298" s="105">
        <v>14.587072129578036</v>
      </c>
      <c r="I298" s="105">
        <v>14.828890500507612</v>
      </c>
      <c r="J298" s="105">
        <v>13.553527225182062</v>
      </c>
      <c r="K298" s="105">
        <v>14.721701707716029</v>
      </c>
      <c r="L298" s="105">
        <v>14.527024101496158</v>
      </c>
      <c r="M298" s="105">
        <v>14.305927320622901</v>
      </c>
      <c r="N298" s="105">
        <v>14.492134942537461</v>
      </c>
      <c r="O298" s="105">
        <v>13.908265901331754</v>
      </c>
      <c r="P298" s="105">
        <v>14.857950454009259</v>
      </c>
      <c r="Q298" s="105">
        <v>13.701047382201244</v>
      </c>
      <c r="R298" s="105">
        <v>15.287385074997596</v>
      </c>
      <c r="S298" s="105">
        <v>14.789307679604288</v>
      </c>
      <c r="T298" s="105">
        <v>14.041697705066488</v>
      </c>
      <c r="U298" s="105">
        <v>14.508576305250653</v>
      </c>
      <c r="V298" s="105">
        <v>13.263850030857311</v>
      </c>
      <c r="W298" s="105">
        <v>13.637362305735484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6.9499709053836218</v>
      </c>
      <c r="F299" s="99">
        <v>7.0438982547240032</v>
      </c>
      <c r="G299" s="99">
        <v>7.4437652473587637</v>
      </c>
      <c r="H299" s="99">
        <v>8.0892670556317441</v>
      </c>
      <c r="I299" s="99">
        <v>8.5609530439634351</v>
      </c>
      <c r="J299" s="99">
        <v>7.1513983539682213</v>
      </c>
      <c r="K299" s="99">
        <v>7.8997494845633707</v>
      </c>
      <c r="L299" s="99">
        <v>7.8123956871839484</v>
      </c>
      <c r="M299" s="99">
        <v>7.5096373937204541</v>
      </c>
      <c r="N299" s="99">
        <v>7.721002928186901</v>
      </c>
      <c r="O299" s="99">
        <v>6.400022434476587</v>
      </c>
      <c r="P299" s="99">
        <v>6.4521246118579585</v>
      </c>
      <c r="Q299" s="99">
        <v>6.2483233932664275</v>
      </c>
      <c r="R299" s="99">
        <v>8.0120604386106073</v>
      </c>
      <c r="S299" s="99">
        <v>7.9916279111580319</v>
      </c>
      <c r="T299" s="99">
        <v>7.1362752218606698</v>
      </c>
      <c r="U299" s="99">
        <v>7.4293590070345816</v>
      </c>
      <c r="V299" s="99">
        <v>5.9796264214115418</v>
      </c>
      <c r="W299" s="99">
        <v>6.4436740713191307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5.2947056981272143</v>
      </c>
      <c r="F300" s="99">
        <v>5.9816930342840857</v>
      </c>
      <c r="G300" s="99">
        <v>6.1220375365044539</v>
      </c>
      <c r="H300" s="99">
        <v>6.4978050739462923</v>
      </c>
      <c r="I300" s="99">
        <v>6.2679374565441774</v>
      </c>
      <c r="J300" s="99">
        <v>6.4021288712138436</v>
      </c>
      <c r="K300" s="99">
        <v>6.8219522231526586</v>
      </c>
      <c r="L300" s="99">
        <v>6.7146284143122115</v>
      </c>
      <c r="M300" s="99">
        <v>6.7962899269024488</v>
      </c>
      <c r="N300" s="99">
        <v>6.7711320143505578</v>
      </c>
      <c r="O300" s="99">
        <v>7.5082434668551663</v>
      </c>
      <c r="P300" s="99">
        <v>8.4058258421513052</v>
      </c>
      <c r="Q300" s="99">
        <v>7.4527239889348191</v>
      </c>
      <c r="R300" s="99">
        <v>7.2753246363869879</v>
      </c>
      <c r="S300" s="99">
        <v>6.7976797684462538</v>
      </c>
      <c r="T300" s="99">
        <v>6.9054224832058191</v>
      </c>
      <c r="U300" s="99">
        <v>7.0792172982160722</v>
      </c>
      <c r="V300" s="99">
        <v>7.2842236094457693</v>
      </c>
      <c r="W300" s="99">
        <v>7.1936882344163529</v>
      </c>
      <c r="DA300" s="63" t="s">
        <v>2835</v>
      </c>
    </row>
    <row r="301" spans="1:105" ht="12" customHeight="1" x14ac:dyDescent="0.25">
      <c r="A301" s="106" t="s">
        <v>122</v>
      </c>
      <c r="B301" s="102">
        <v>15.536341377777898</v>
      </c>
      <c r="C301" s="102">
        <v>14.716023427492404</v>
      </c>
      <c r="D301" s="102">
        <v>14.742441821751726</v>
      </c>
      <c r="E301" s="102">
        <v>14.823652592583734</v>
      </c>
      <c r="F301" s="102">
        <v>15.463874828937737</v>
      </c>
      <c r="G301" s="102">
        <v>16.017466052696104</v>
      </c>
      <c r="H301" s="102">
        <v>16.680972043559368</v>
      </c>
      <c r="I301" s="102">
        <v>16.994209285139743</v>
      </c>
      <c r="J301" s="102">
        <v>16.140485696994411</v>
      </c>
      <c r="K301" s="102">
        <v>16.931192769971616</v>
      </c>
      <c r="L301" s="102">
        <v>16.635573039627275</v>
      </c>
      <c r="M301" s="102">
        <v>16.374128528165603</v>
      </c>
      <c r="N301" s="102">
        <v>17.157665729416355</v>
      </c>
      <c r="O301" s="102">
        <v>17.117648238569739</v>
      </c>
      <c r="P301" s="102">
        <v>17.621945055037845</v>
      </c>
      <c r="Q301" s="102">
        <v>17.323489402379508</v>
      </c>
      <c r="R301" s="102">
        <v>17.356845675405001</v>
      </c>
      <c r="S301" s="102">
        <v>17.246721689031286</v>
      </c>
      <c r="T301" s="102">
        <v>17.204174536488431</v>
      </c>
      <c r="U301" s="102">
        <v>17.114950637332424</v>
      </c>
      <c r="V301" s="102">
        <v>15.897766546060899</v>
      </c>
      <c r="W301" s="102">
        <v>15.833682052296975</v>
      </c>
      <c r="DA301" s="131" t="s">
        <v>2836</v>
      </c>
    </row>
    <row r="302" spans="1:105" ht="12" customHeight="1" x14ac:dyDescent="0.25">
      <c r="A302" s="107" t="s">
        <v>121</v>
      </c>
      <c r="B302" s="105">
        <v>12.413171645759904</v>
      </c>
      <c r="C302" s="105">
        <v>11.621205929752406</v>
      </c>
      <c r="D302" s="105">
        <v>11.746791230536237</v>
      </c>
      <c r="E302" s="105">
        <v>11.897831364848331</v>
      </c>
      <c r="F302" s="105">
        <v>12.35307790405923</v>
      </c>
      <c r="G302" s="105">
        <v>12.925464434515344</v>
      </c>
      <c r="H302" s="105">
        <v>13.54426846760057</v>
      </c>
      <c r="I302" s="105">
        <v>13.928164747792449</v>
      </c>
      <c r="J302" s="105">
        <v>12.992626722659551</v>
      </c>
      <c r="K302" s="105">
        <v>13.690156888389124</v>
      </c>
      <c r="L302" s="105">
        <v>13.486062100642679</v>
      </c>
      <c r="M302" s="105">
        <v>13.23766944573871</v>
      </c>
      <c r="N302" s="105">
        <v>13.95967998410328</v>
      </c>
      <c r="O302" s="105">
        <v>13.622614259369334</v>
      </c>
      <c r="P302" s="105">
        <v>13.981285936064253</v>
      </c>
      <c r="Q302" s="105">
        <v>13.94080171586349</v>
      </c>
      <c r="R302" s="105">
        <v>14.413184170244506</v>
      </c>
      <c r="S302" s="105">
        <v>14.487921669875245</v>
      </c>
      <c r="T302" s="105">
        <v>14.448183377093113</v>
      </c>
      <c r="U302" s="105">
        <v>14.530299981739105</v>
      </c>
      <c r="V302" s="105">
        <v>13.390449391549488</v>
      </c>
      <c r="W302" s="105">
        <v>13.525497882059861</v>
      </c>
      <c r="DA302" s="132" t="s">
        <v>2837</v>
      </c>
    </row>
    <row r="303" spans="1:105" ht="12" customHeight="1" x14ac:dyDescent="0.25">
      <c r="A303" s="108" t="s">
        <v>53</v>
      </c>
      <c r="B303" s="99">
        <v>6.7335501973257994</v>
      </c>
      <c r="C303" s="99">
        <v>6.1143980122048527</v>
      </c>
      <c r="D303" s="99">
        <v>6.2818147212552713</v>
      </c>
      <c r="E303" s="99">
        <v>6.4359951167246887</v>
      </c>
      <c r="F303" s="99">
        <v>6.3460623309288469</v>
      </c>
      <c r="G303" s="99">
        <v>6.7501955054255536</v>
      </c>
      <c r="H303" s="99">
        <v>7.1459440735489475</v>
      </c>
      <c r="I303" s="99">
        <v>7.6679922214706151</v>
      </c>
      <c r="J303" s="99">
        <v>6.5038412776644066</v>
      </c>
      <c r="K303" s="99">
        <v>6.9945832370974426</v>
      </c>
      <c r="L303" s="99">
        <v>6.916802246775049</v>
      </c>
      <c r="M303" s="99">
        <v>6.6349707257144583</v>
      </c>
      <c r="N303" s="99">
        <v>7.1180446073874846</v>
      </c>
      <c r="O303" s="99">
        <v>6.0142044758735764</v>
      </c>
      <c r="P303" s="99">
        <v>5.865068593511082</v>
      </c>
      <c r="Q303" s="99">
        <v>6.1862886901374914</v>
      </c>
      <c r="R303" s="99">
        <v>7.4401548582752888</v>
      </c>
      <c r="S303" s="99">
        <v>7.754575604344466</v>
      </c>
      <c r="T303" s="99">
        <v>7.3272761163902054</v>
      </c>
      <c r="U303" s="99">
        <v>7.4446449359740186</v>
      </c>
      <c r="V303" s="99">
        <v>6.0722810704821848</v>
      </c>
      <c r="W303" s="99">
        <v>6.4703560973641006</v>
      </c>
      <c r="DA303" s="63" t="s">
        <v>2838</v>
      </c>
    </row>
    <row r="304" spans="1:105" ht="12" customHeight="1" x14ac:dyDescent="0.25">
      <c r="A304" s="108" t="s">
        <v>52</v>
      </c>
      <c r="B304" s="99">
        <v>5.6796214484341059</v>
      </c>
      <c r="C304" s="99">
        <v>5.5068079175475555</v>
      </c>
      <c r="D304" s="99">
        <v>5.464976509280965</v>
      </c>
      <c r="E304" s="99">
        <v>5.4618362481236433</v>
      </c>
      <c r="F304" s="99">
        <v>6.0070155731303814</v>
      </c>
      <c r="G304" s="99">
        <v>6.1752689290897909</v>
      </c>
      <c r="H304" s="99">
        <v>6.3983243940516239</v>
      </c>
      <c r="I304" s="99">
        <v>6.260172526321834</v>
      </c>
      <c r="J304" s="99">
        <v>6.4887854449951483</v>
      </c>
      <c r="K304" s="99">
        <v>6.6955736512916815</v>
      </c>
      <c r="L304" s="99">
        <v>6.5692598538676297</v>
      </c>
      <c r="M304" s="99">
        <v>6.6026987200242493</v>
      </c>
      <c r="N304" s="99">
        <v>6.8416353767157982</v>
      </c>
      <c r="O304" s="99">
        <v>7.6084097834957589</v>
      </c>
      <c r="P304" s="99">
        <v>8.1162173425531741</v>
      </c>
      <c r="Q304" s="99">
        <v>7.7545130257259984</v>
      </c>
      <c r="R304" s="99">
        <v>6.9730293119692153</v>
      </c>
      <c r="S304" s="99">
        <v>6.7333460655307809</v>
      </c>
      <c r="T304" s="99">
        <v>7.1209072607029071</v>
      </c>
      <c r="U304" s="99">
        <v>7.0856550457650878</v>
      </c>
      <c r="V304" s="99">
        <v>7.3181683210673043</v>
      </c>
      <c r="W304" s="99">
        <v>7.0551417846957616</v>
      </c>
      <c r="DA304" s="63" t="s">
        <v>2839</v>
      </c>
    </row>
    <row r="305" spans="1:105" ht="12" customHeight="1" x14ac:dyDescent="0.25">
      <c r="A305" s="121" t="s">
        <v>54</v>
      </c>
      <c r="B305" s="123">
        <v>2.4789248440955789</v>
      </c>
      <c r="C305" s="123">
        <v>2.4559896387889801</v>
      </c>
      <c r="D305" s="123">
        <v>2.4034787628407006</v>
      </c>
      <c r="E305" s="123">
        <v>2.6014797615529814</v>
      </c>
      <c r="F305" s="123">
        <v>2.6158905098220528</v>
      </c>
      <c r="G305" s="123">
        <v>2.7149635805771513</v>
      </c>
      <c r="H305" s="123">
        <v>2.6378908441105766</v>
      </c>
      <c r="I305" s="123">
        <v>2.5889054824604614</v>
      </c>
      <c r="J305" s="123">
        <v>2.2602810311741459</v>
      </c>
      <c r="K305" s="123">
        <v>2.3479302483814579</v>
      </c>
      <c r="L305" s="123">
        <v>2.3307321237139154</v>
      </c>
      <c r="M305" s="123">
        <v>2.2031107036375754</v>
      </c>
      <c r="N305" s="123">
        <v>2.3036924191137307</v>
      </c>
      <c r="O305" s="123">
        <v>2.3161770448001708</v>
      </c>
      <c r="P305" s="123">
        <v>2.3539357137721457</v>
      </c>
      <c r="Q305" s="123">
        <v>2.4466211837492065</v>
      </c>
      <c r="R305" s="123">
        <v>2.4424488150371948</v>
      </c>
      <c r="S305" s="123">
        <v>2.4311673547199431</v>
      </c>
      <c r="T305" s="123">
        <v>2.4091799618660272</v>
      </c>
      <c r="U305" s="123">
        <v>2.361899313466008</v>
      </c>
      <c r="V305" s="123">
        <v>2.430188210000352</v>
      </c>
      <c r="W305" s="123">
        <v>2.4099406361882667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3.0550683360229116</v>
      </c>
      <c r="C307" s="99">
        <v>2.9548861294392612</v>
      </c>
      <c r="D307" s="99">
        <v>2.9322693433620368</v>
      </c>
      <c r="E307" s="99">
        <v>3.2594054287805507</v>
      </c>
      <c r="F307" s="99">
        <v>3.2400379360861127</v>
      </c>
      <c r="G307" s="99">
        <v>3.1837214625113179</v>
      </c>
      <c r="H307" s="99">
        <v>3.311578161455909</v>
      </c>
      <c r="I307" s="99">
        <v>3.2578646444421802</v>
      </c>
      <c r="J307" s="99">
        <v>2.7637595766972614</v>
      </c>
      <c r="K307" s="99">
        <v>2.9667991653069707</v>
      </c>
      <c r="L307" s="99">
        <v>2.8475357105683443</v>
      </c>
      <c r="M307" s="99">
        <v>2.8359018628194947</v>
      </c>
      <c r="N307" s="99">
        <v>2.8622137369818854</v>
      </c>
      <c r="O307" s="99">
        <v>2.8339504656256609</v>
      </c>
      <c r="P307" s="99">
        <v>3.0874355462752843</v>
      </c>
      <c r="Q307" s="99">
        <v>2.9694541259878471</v>
      </c>
      <c r="R307" s="99">
        <v>3.1746321814889442</v>
      </c>
      <c r="S307" s="99">
        <v>3.1209818514935463</v>
      </c>
      <c r="T307" s="99">
        <v>3.0928413787580844</v>
      </c>
      <c r="U307" s="99">
        <v>3.2105131739198391</v>
      </c>
      <c r="V307" s="99">
        <v>3.0837838621721567</v>
      </c>
      <c r="W307" s="99">
        <v>3.2202789864967607</v>
      </c>
      <c r="DA307" s="63" t="s">
        <v>2842</v>
      </c>
    </row>
    <row r="308" spans="1:105" ht="12" customHeight="1" x14ac:dyDescent="0.25">
      <c r="A308" s="109" t="s">
        <v>120</v>
      </c>
      <c r="B308" s="110">
        <v>2.4567505568900878</v>
      </c>
      <c r="C308" s="110">
        <v>2.4358672137264894</v>
      </c>
      <c r="D308" s="110">
        <v>2.3801120112586158</v>
      </c>
      <c r="E308" s="110">
        <v>2.5705290116238335</v>
      </c>
      <c r="F308" s="110">
        <v>2.5842682065001004</v>
      </c>
      <c r="G308" s="110">
        <v>2.6893426236745173</v>
      </c>
      <c r="H308" s="110">
        <v>2.596374121809129</v>
      </c>
      <c r="I308" s="110">
        <v>2.541722924971475</v>
      </c>
      <c r="J308" s="110">
        <v>2.2229594028048218</v>
      </c>
      <c r="K308" s="110">
        <v>2.2995975442263714</v>
      </c>
      <c r="L308" s="110">
        <v>2.2902354160178606</v>
      </c>
      <c r="M308" s="110">
        <v>2.1529179050658214</v>
      </c>
      <c r="N308" s="110">
        <v>2.2593041300895234</v>
      </c>
      <c r="O308" s="110">
        <v>2.2751595383019212</v>
      </c>
      <c r="P308" s="110">
        <v>2.2951717615328509</v>
      </c>
      <c r="Q308" s="110">
        <v>2.4050917157895402</v>
      </c>
      <c r="R308" s="110">
        <v>2.383912851449677</v>
      </c>
      <c r="S308" s="110">
        <v>2.3758945788758328</v>
      </c>
      <c r="T308" s="110">
        <v>2.3548418315721729</v>
      </c>
      <c r="U308" s="110">
        <v>2.2957816552919383</v>
      </c>
      <c r="V308" s="110">
        <v>2.3827081453106103</v>
      </c>
      <c r="W308" s="110">
        <v>2.3539132571691663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92.56213296345247</v>
      </c>
      <c r="C310" s="118">
        <f t="shared" si="136"/>
        <v>101.96599078354484</v>
      </c>
      <c r="D310" s="118">
        <f t="shared" si="136"/>
        <v>86.268613845664987</v>
      </c>
      <c r="E310" s="118">
        <f t="shared" si="136"/>
        <v>98.729867869421255</v>
      </c>
      <c r="F310" s="118">
        <f t="shared" si="136"/>
        <v>92.327386609855239</v>
      </c>
      <c r="G310" s="118">
        <f t="shared" si="136"/>
        <v>82.846893603196222</v>
      </c>
      <c r="H310" s="118">
        <f t="shared" si="136"/>
        <v>73.210829362237291</v>
      </c>
      <c r="I310" s="118">
        <f t="shared" si="136"/>
        <v>91.660217958373423</v>
      </c>
      <c r="J310" s="118">
        <f t="shared" si="136"/>
        <v>90.589983694234917</v>
      </c>
      <c r="K310" s="118">
        <f t="shared" si="136"/>
        <v>85.983584625976917</v>
      </c>
      <c r="L310" s="118">
        <f t="shared" si="136"/>
        <v>108.49028189533269</v>
      </c>
      <c r="M310" s="118">
        <f t="shared" si="136"/>
        <v>80.200458616826879</v>
      </c>
      <c r="N310" s="118">
        <f t="shared" si="136"/>
        <v>90.37424262246293</v>
      </c>
      <c r="O310" s="118">
        <f t="shared" si="136"/>
        <v>101.77326397392621</v>
      </c>
      <c r="P310" s="118">
        <f t="shared" si="136"/>
        <v>77.335433416851942</v>
      </c>
      <c r="Q310" s="118">
        <f t="shared" si="136"/>
        <v>87.593198450043715</v>
      </c>
      <c r="R310" s="118">
        <f t="shared" ref="R310:V310" si="137">R311+R314+R316+R329</f>
        <v>95.263083271812647</v>
      </c>
      <c r="S310" s="118">
        <f t="shared" si="137"/>
        <v>91.382330704876992</v>
      </c>
      <c r="T310" s="118">
        <f t="shared" si="137"/>
        <v>91.019163770613659</v>
      </c>
      <c r="U310" s="118">
        <f t="shared" si="137"/>
        <v>91.869232368166081</v>
      </c>
      <c r="V310" s="118">
        <f t="shared" si="137"/>
        <v>85.902496047456992</v>
      </c>
      <c r="W310" s="118">
        <f t="shared" ref="W310" si="138">W311+W314+W316+W329</f>
        <v>105.34489561673811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80.676578587303311</v>
      </c>
      <c r="C311" s="123">
        <f t="shared" si="139"/>
        <v>90.529167612579997</v>
      </c>
      <c r="D311" s="123">
        <f t="shared" si="139"/>
        <v>74.801379159289667</v>
      </c>
      <c r="E311" s="123">
        <f t="shared" si="139"/>
        <v>86.909775995450516</v>
      </c>
      <c r="F311" s="123">
        <f t="shared" si="139"/>
        <v>80.025423167861163</v>
      </c>
      <c r="G311" s="123">
        <f t="shared" si="139"/>
        <v>70.019191258160021</v>
      </c>
      <c r="H311" s="123">
        <f t="shared" si="139"/>
        <v>59.698754996350985</v>
      </c>
      <c r="I311" s="123">
        <f t="shared" si="139"/>
        <v>78.045597276164457</v>
      </c>
      <c r="J311" s="123">
        <f t="shared" si="139"/>
        <v>77.775354971901606</v>
      </c>
      <c r="K311" s="123">
        <f t="shared" si="139"/>
        <v>72.467463914606512</v>
      </c>
      <c r="L311" s="123">
        <f t="shared" si="139"/>
        <v>94.986744296196719</v>
      </c>
      <c r="M311" s="123">
        <f t="shared" si="139"/>
        <v>67.047451103077393</v>
      </c>
      <c r="N311" s="123">
        <f t="shared" si="139"/>
        <v>76.593179137086963</v>
      </c>
      <c r="O311" s="123">
        <f t="shared" si="139"/>
        <v>87.926612163223581</v>
      </c>
      <c r="P311" s="123">
        <f t="shared" si="139"/>
        <v>63.054349930455196</v>
      </c>
      <c r="Q311" s="123">
        <f t="shared" si="139"/>
        <v>73.301002635589583</v>
      </c>
      <c r="R311" s="123">
        <f t="shared" ref="R311:V311" si="140">SUM(R312:R313)</f>
        <v>80.72871869222746</v>
      </c>
      <c r="S311" s="123">
        <f t="shared" si="140"/>
        <v>76.808303182819458</v>
      </c>
      <c r="T311" s="123">
        <f t="shared" si="140"/>
        <v>76.327052629581516</v>
      </c>
      <c r="U311" s="123">
        <f t="shared" si="140"/>
        <v>77.083664512952268</v>
      </c>
      <c r="V311" s="123">
        <f t="shared" si="140"/>
        <v>71.609896572170584</v>
      </c>
      <c r="W311" s="123">
        <f t="shared" ref="W311" si="141">SUM(W312:W313)</f>
        <v>90.898714447964096</v>
      </c>
      <c r="DA311" s="130" t="s">
        <v>2990</v>
      </c>
    </row>
    <row r="312" spans="1:105" ht="12" customHeight="1" x14ac:dyDescent="0.25">
      <c r="A312" s="97" t="s">
        <v>204</v>
      </c>
      <c r="B312" s="99">
        <v>79.89400081078638</v>
      </c>
      <c r="C312" s="99">
        <v>89.670267784013689</v>
      </c>
      <c r="D312" s="99">
        <v>74.10901816417794</v>
      </c>
      <c r="E312" s="99">
        <v>86.11913234484156</v>
      </c>
      <c r="F312" s="99">
        <v>79.297910054673537</v>
      </c>
      <c r="G312" s="99">
        <v>69.392810282039306</v>
      </c>
      <c r="H312" s="99">
        <v>59.176687698624882</v>
      </c>
      <c r="I312" s="99">
        <v>77.372612644333316</v>
      </c>
      <c r="J312" s="99">
        <v>77.104294885362592</v>
      </c>
      <c r="K312" s="99">
        <v>71.849721574156831</v>
      </c>
      <c r="L312" s="99">
        <v>94.188346723020075</v>
      </c>
      <c r="M312" s="99">
        <v>66.49157359459096</v>
      </c>
      <c r="N312" s="99">
        <v>75.963795873691495</v>
      </c>
      <c r="O312" s="99">
        <v>87.210906891941406</v>
      </c>
      <c r="P312" s="99">
        <v>62.545348358288976</v>
      </c>
      <c r="Q312" s="99">
        <v>72.714293702548915</v>
      </c>
      <c r="R312" s="99">
        <v>80.085666602197776</v>
      </c>
      <c r="S312" s="99">
        <v>76.200489860903403</v>
      </c>
      <c r="T312" s="99">
        <v>75.724826334791786</v>
      </c>
      <c r="U312" s="99">
        <v>76.476030261223187</v>
      </c>
      <c r="V312" s="99">
        <v>71.054533245313564</v>
      </c>
      <c r="W312" s="99">
        <v>90.188030108961613</v>
      </c>
      <c r="DA312" s="63" t="s">
        <v>2991</v>
      </c>
    </row>
    <row r="313" spans="1:105" ht="12" customHeight="1" x14ac:dyDescent="0.25">
      <c r="A313" s="97" t="s">
        <v>53</v>
      </c>
      <c r="B313" s="99">
        <v>0.78257777651692373</v>
      </c>
      <c r="C313" s="99">
        <v>0.8588998285663112</v>
      </c>
      <c r="D313" s="99">
        <v>0.69236099511172788</v>
      </c>
      <c r="E313" s="99">
        <v>0.7906436506089507</v>
      </c>
      <c r="F313" s="99">
        <v>0.72751311318762601</v>
      </c>
      <c r="G313" s="99">
        <v>0.62638097612071331</v>
      </c>
      <c r="H313" s="99">
        <v>0.5220672977261025</v>
      </c>
      <c r="I313" s="99">
        <v>0.67298463183114299</v>
      </c>
      <c r="J313" s="99">
        <v>0.67106008653902105</v>
      </c>
      <c r="K313" s="99">
        <v>0.61774234044968057</v>
      </c>
      <c r="L313" s="99">
        <v>0.79839757317664684</v>
      </c>
      <c r="M313" s="99">
        <v>0.55587750848643547</v>
      </c>
      <c r="N313" s="99">
        <v>0.62938326339546735</v>
      </c>
      <c r="O313" s="99">
        <v>0.71570527128217731</v>
      </c>
      <c r="P313" s="99">
        <v>0.50900157216622155</v>
      </c>
      <c r="Q313" s="99">
        <v>0.58670893304067395</v>
      </c>
      <c r="R313" s="99">
        <v>0.64305209002967711</v>
      </c>
      <c r="S313" s="99">
        <v>0.60781332191606141</v>
      </c>
      <c r="T313" s="99">
        <v>0.60222629478972467</v>
      </c>
      <c r="U313" s="99">
        <v>0.60763425172908669</v>
      </c>
      <c r="V313" s="99">
        <v>0.55536332685701573</v>
      </c>
      <c r="W313" s="99">
        <v>0.71068433900248618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3.103969323303914E-2</v>
      </c>
      <c r="C314" s="123">
        <f t="shared" si="142"/>
        <v>4.1168098193188465E-2</v>
      </c>
      <c r="D314" s="123">
        <f t="shared" si="142"/>
        <v>4.8491828912612792E-2</v>
      </c>
      <c r="E314" s="123">
        <f t="shared" si="142"/>
        <v>0.13697826456576201</v>
      </c>
      <c r="F314" s="123">
        <f t="shared" si="142"/>
        <v>7.1423958121289946E-2</v>
      </c>
      <c r="G314" s="123">
        <f t="shared" si="142"/>
        <v>0.11579276691780359</v>
      </c>
      <c r="H314" s="123">
        <f t="shared" si="142"/>
        <v>0.33138459821716626</v>
      </c>
      <c r="I314" s="123">
        <f t="shared" si="142"/>
        <v>0.16679583583978091</v>
      </c>
      <c r="J314" s="123">
        <f t="shared" si="142"/>
        <v>0.21502574769646204</v>
      </c>
      <c r="K314" s="123">
        <f t="shared" si="142"/>
        <v>0.26645784675744222</v>
      </c>
      <c r="L314" s="123">
        <f t="shared" si="142"/>
        <v>0.38720271143660495</v>
      </c>
      <c r="M314" s="123">
        <f t="shared" si="142"/>
        <v>0.32281505620587247</v>
      </c>
      <c r="N314" s="123">
        <f t="shared" si="142"/>
        <v>0.32932099903727124</v>
      </c>
      <c r="O314" s="123">
        <f t="shared" si="142"/>
        <v>0.33668727803775295</v>
      </c>
      <c r="P314" s="123">
        <f t="shared" si="142"/>
        <v>0.26165462458422889</v>
      </c>
      <c r="Q314" s="123">
        <f t="shared" si="142"/>
        <v>0.36657098896686197</v>
      </c>
      <c r="R314" s="123">
        <f t="shared" si="142"/>
        <v>0.31621404499967154</v>
      </c>
      <c r="S314" s="123">
        <f t="shared" si="142"/>
        <v>0.31379254878578972</v>
      </c>
      <c r="T314" s="123">
        <f t="shared" si="142"/>
        <v>0.31941826083503749</v>
      </c>
      <c r="U314" s="123">
        <f t="shared" si="142"/>
        <v>0.32312685120611162</v>
      </c>
      <c r="V314" s="123">
        <f t="shared" si="142"/>
        <v>0.51294464302887133</v>
      </c>
      <c r="W314" s="123">
        <f t="shared" si="142"/>
        <v>0.54110392375489746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3.103969323303914E-2</v>
      </c>
      <c r="C315" s="99">
        <f>RES_hhdet_tess!C86</f>
        <v>4.1168098193188465E-2</v>
      </c>
      <c r="D315" s="99">
        <f>RES_hhdet_tess!D86</f>
        <v>4.8491828912612792E-2</v>
      </c>
      <c r="E315" s="99">
        <f>RES_hhdet_tess!E86</f>
        <v>0.13697826456576201</v>
      </c>
      <c r="F315" s="99">
        <f>RES_hhdet_tess!F86</f>
        <v>7.1423958121289946E-2</v>
      </c>
      <c r="G315" s="99">
        <f>RES_hhdet_tess!G86</f>
        <v>0.11579276691780359</v>
      </c>
      <c r="H315" s="99">
        <f>RES_hhdet_tess!H86</f>
        <v>0.33138459821716626</v>
      </c>
      <c r="I315" s="99">
        <f>RES_hhdet_tess!I86</f>
        <v>0.16679583583978091</v>
      </c>
      <c r="J315" s="99">
        <f>RES_hhdet_tess!J86</f>
        <v>0.21502574769646204</v>
      </c>
      <c r="K315" s="99">
        <f>RES_hhdet_tess!K86</f>
        <v>0.26645784675744222</v>
      </c>
      <c r="L315" s="99">
        <f>RES_hhdet_tess!L86</f>
        <v>0.38720271143660495</v>
      </c>
      <c r="M315" s="99">
        <f>RES_hhdet_tess!M86</f>
        <v>0.32281505620587247</v>
      </c>
      <c r="N315" s="99">
        <f>RES_hhdet_tess!N86</f>
        <v>0.32932099903727124</v>
      </c>
      <c r="O315" s="99">
        <f>RES_hhdet_tess!O86</f>
        <v>0.33668727803775295</v>
      </c>
      <c r="P315" s="99">
        <f>RES_hhdet_tess!P86</f>
        <v>0.26165462458422889</v>
      </c>
      <c r="Q315" s="99">
        <f>RES_hhdet_tess!Q86</f>
        <v>0.36657098896686197</v>
      </c>
      <c r="R315" s="99">
        <f>RES_hhdet_tess!R86</f>
        <v>0.31621404499967154</v>
      </c>
      <c r="S315" s="99">
        <f>RES_hhdet_tess!S86</f>
        <v>0.31379254878578972</v>
      </c>
      <c r="T315" s="99">
        <f>RES_hhdet_tess!T86</f>
        <v>0.31941826083503749</v>
      </c>
      <c r="U315" s="99">
        <f>RES_hhdet_tess!U86</f>
        <v>0.32312685120611162</v>
      </c>
      <c r="V315" s="99">
        <f>RES_hhdet_tess!V86</f>
        <v>0.51294464302887133</v>
      </c>
      <c r="W315" s="99">
        <f>RES_hhdet_tess!W86</f>
        <v>0.54110392375489746</v>
      </c>
      <c r="DA315" s="63" t="s">
        <v>2994</v>
      </c>
    </row>
    <row r="316" spans="1:105" ht="12" customHeight="1" x14ac:dyDescent="0.25">
      <c r="A316" s="121" t="s">
        <v>55</v>
      </c>
      <c r="B316" s="123">
        <v>10.002342194010867</v>
      </c>
      <c r="C316" s="123">
        <v>9.5551273014402067</v>
      </c>
      <c r="D316" s="123">
        <v>9.6117266002901989</v>
      </c>
      <c r="E316" s="123">
        <v>9.7200523563332641</v>
      </c>
      <c r="F316" s="123">
        <v>10.249746659292867</v>
      </c>
      <c r="G316" s="123">
        <v>10.647947084937933</v>
      </c>
      <c r="H316" s="123">
        <v>11.173163535405489</v>
      </c>
      <c r="I316" s="123">
        <v>11.477218407475515</v>
      </c>
      <c r="J316" s="123">
        <v>10.877350846189961</v>
      </c>
      <c r="K316" s="123">
        <v>11.460586705069206</v>
      </c>
      <c r="L316" s="123">
        <v>11.336352199692911</v>
      </c>
      <c r="M316" s="123">
        <v>11.147002467649756</v>
      </c>
      <c r="N316" s="123">
        <v>11.686607247662208</v>
      </c>
      <c r="O316" s="123">
        <v>11.729447781127188</v>
      </c>
      <c r="P316" s="123">
        <v>12.205958024427986</v>
      </c>
      <c r="Q316" s="123">
        <v>12.026838500002592</v>
      </c>
      <c r="R316" s="123">
        <v>12.312475652583119</v>
      </c>
      <c r="S316" s="123">
        <v>12.347856859704377</v>
      </c>
      <c r="T316" s="123">
        <v>12.459853797895278</v>
      </c>
      <c r="U316" s="123">
        <v>12.569042082231519</v>
      </c>
      <c r="V316" s="123">
        <v>11.800012374784858</v>
      </c>
      <c r="W316" s="123">
        <v>11.91686307625873</v>
      </c>
      <c r="DA316" s="130" t="s">
        <v>2995</v>
      </c>
    </row>
    <row r="317" spans="1:105" ht="12" customHeight="1" x14ac:dyDescent="0.25">
      <c r="A317" s="97" t="s">
        <v>132</v>
      </c>
      <c r="B317" s="99">
        <v>9.4794218353600961</v>
      </c>
      <c r="C317" s="99">
        <v>9.8904335863063384</v>
      </c>
      <c r="D317" s="99">
        <v>8.5394209670325356</v>
      </c>
      <c r="E317" s="99">
        <v>9.3123467506011597</v>
      </c>
      <c r="F317" s="99">
        <v>10.48555986931189</v>
      </c>
      <c r="G317" s="99">
        <v>9.5060153775761016</v>
      </c>
      <c r="H317" s="99">
        <v>8.8462445474166689</v>
      </c>
      <c r="I317" s="99">
        <v>12.408500746035722</v>
      </c>
      <c r="J317" s="99">
        <v>10.985291048192286</v>
      </c>
      <c r="K317" s="99">
        <v>11.180729957161327</v>
      </c>
      <c r="L317" s="99">
        <v>12.561613456019982</v>
      </c>
      <c r="M317" s="99">
        <v>10.990350185975045</v>
      </c>
      <c r="N317" s="99">
        <v>11.898578567306275</v>
      </c>
      <c r="O317" s="99">
        <v>12.216518534236986</v>
      </c>
      <c r="P317" s="99">
        <v>11.755603794073517</v>
      </c>
      <c r="Q317" s="99">
        <v>11.4438100594343</v>
      </c>
      <c r="R317" s="99">
        <v>11.813750108485467</v>
      </c>
      <c r="S317" s="99">
        <v>12.424026906607033</v>
      </c>
      <c r="T317" s="99">
        <v>13.471468177906068</v>
      </c>
      <c r="U317" s="99">
        <v>13.207468245054146</v>
      </c>
      <c r="V317" s="99">
        <v>11.905131570150258</v>
      </c>
      <c r="W317" s="99">
        <v>12.040506868555021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12.419532779015496</v>
      </c>
      <c r="J318" s="99">
        <v>10.965753710697129</v>
      </c>
      <c r="K318" s="99">
        <v>11.160835128107978</v>
      </c>
      <c r="L318" s="99">
        <v>12.546130792614997</v>
      </c>
      <c r="M318" s="99">
        <v>10.979853159749554</v>
      </c>
      <c r="N318" s="99">
        <v>11.890185091269819</v>
      </c>
      <c r="O318" s="99">
        <v>12.219011216018908</v>
      </c>
      <c r="P318" s="99">
        <v>11.758849840514776</v>
      </c>
      <c r="Q318" s="99">
        <v>11.452337771764851</v>
      </c>
      <c r="R318" s="99">
        <v>11.816026868273564</v>
      </c>
      <c r="S318" s="99">
        <v>12.424055568748654</v>
      </c>
      <c r="T318" s="99">
        <v>13.47439738804351</v>
      </c>
      <c r="U318" s="99">
        <v>13.222185137155151</v>
      </c>
      <c r="V318" s="99">
        <v>11.923648687528408</v>
      </c>
      <c r="W318" s="99">
        <v>12.060687572511783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4.3450673068288017</v>
      </c>
      <c r="J319" s="102">
        <v>4.4139719379221702</v>
      </c>
      <c r="K319" s="102">
        <v>4.5924309692794871</v>
      </c>
      <c r="L319" s="102">
        <v>5.2355041805297127</v>
      </c>
      <c r="M319" s="102">
        <v>4.4445167871497491</v>
      </c>
      <c r="N319" s="102">
        <v>4.9159485727850765</v>
      </c>
      <c r="O319" s="102">
        <v>4.2911615194191004</v>
      </c>
      <c r="P319" s="102">
        <v>3.9163640053873157</v>
      </c>
      <c r="Q319" s="102">
        <v>4.1188978858450405</v>
      </c>
      <c r="R319" s="102">
        <v>5.1015653861467145</v>
      </c>
      <c r="S319" s="102">
        <v>5.6390770764337166</v>
      </c>
      <c r="T319" s="102">
        <v>5.7702225828097742</v>
      </c>
      <c r="U319" s="102">
        <v>5.7541381316059708</v>
      </c>
      <c r="V319" s="102">
        <v>4.5356773275897613</v>
      </c>
      <c r="W319" s="102">
        <v>4.9154125158445119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8.0744654721866951</v>
      </c>
      <c r="J320" s="105">
        <v>6.5517817727749579</v>
      </c>
      <c r="K320" s="105">
        <v>6.5684041588284918</v>
      </c>
      <c r="L320" s="105">
        <v>7.3106266120852856</v>
      </c>
      <c r="M320" s="105">
        <v>6.5353363725998053</v>
      </c>
      <c r="N320" s="105">
        <v>6.9742365184847417</v>
      </c>
      <c r="O320" s="105">
        <v>7.9278496965998064</v>
      </c>
      <c r="P320" s="105">
        <v>7.8424858351274604</v>
      </c>
      <c r="Q320" s="105">
        <v>7.3334398859198107</v>
      </c>
      <c r="R320" s="105">
        <v>6.7144614821268505</v>
      </c>
      <c r="S320" s="105">
        <v>6.7849784923149397</v>
      </c>
      <c r="T320" s="105">
        <v>7.7041748052337358</v>
      </c>
      <c r="U320" s="105">
        <v>7.468047005549181</v>
      </c>
      <c r="V320" s="105">
        <v>7.3879713599386463</v>
      </c>
      <c r="W320" s="105">
        <v>7.1452750566672725</v>
      </c>
      <c r="DA320" s="132" t="s">
        <v>2999</v>
      </c>
    </row>
    <row r="321" spans="1:105" ht="12" customHeight="1" x14ac:dyDescent="0.25">
      <c r="A321" s="106" t="s">
        <v>124</v>
      </c>
      <c r="B321" s="102">
        <v>9.8729703570685192</v>
      </c>
      <c r="C321" s="102">
        <v>9.5357893578969257</v>
      </c>
      <c r="D321" s="102">
        <v>9.5903864095290796</v>
      </c>
      <c r="E321" s="102">
        <v>9.4794431366213789</v>
      </c>
      <c r="F321" s="102">
        <v>10.215090432828777</v>
      </c>
      <c r="G321" s="102">
        <v>10.605726722273484</v>
      </c>
      <c r="H321" s="102">
        <v>11.382537006614482</v>
      </c>
      <c r="I321" s="102">
        <v>11.460786437846231</v>
      </c>
      <c r="J321" s="102">
        <v>10.745727770962008</v>
      </c>
      <c r="K321" s="102">
        <v>11.665478811948532</v>
      </c>
      <c r="L321" s="102">
        <v>11.531571509983618</v>
      </c>
      <c r="M321" s="102">
        <v>11.448519517865629</v>
      </c>
      <c r="N321" s="102">
        <v>11.573264302074902</v>
      </c>
      <c r="O321" s="102">
        <v>11.571153393046774</v>
      </c>
      <c r="P321" s="102">
        <v>12.607602328329929</v>
      </c>
      <c r="Q321" s="102">
        <v>11.617369386802539</v>
      </c>
      <c r="R321" s="102">
        <v>12.801375927640615</v>
      </c>
      <c r="S321" s="102">
        <v>12.435497693728866</v>
      </c>
      <c r="T321" s="102">
        <v>12.053975945239848</v>
      </c>
      <c r="U321" s="102">
        <v>12.49965512397009</v>
      </c>
      <c r="V321" s="102">
        <v>11.709262418908626</v>
      </c>
      <c r="W321" s="102">
        <v>12.098214983055348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9.4591455792810937</v>
      </c>
      <c r="F322" s="105">
        <v>10.207071202681595</v>
      </c>
      <c r="G322" s="105">
        <v>10.60237873821796</v>
      </c>
      <c r="H322" s="105">
        <v>11.373787540826095</v>
      </c>
      <c r="I322" s="105">
        <v>11.446011034431818</v>
      </c>
      <c r="J322" s="105">
        <v>10.736412020866981</v>
      </c>
      <c r="K322" s="105">
        <v>11.64412278307441</v>
      </c>
      <c r="L322" s="105">
        <v>11.510622541673628</v>
      </c>
      <c r="M322" s="105">
        <v>11.438413918920105</v>
      </c>
      <c r="N322" s="105">
        <v>11.562386933094153</v>
      </c>
      <c r="O322" s="105">
        <v>11.566919891523096</v>
      </c>
      <c r="P322" s="105">
        <v>12.603470919704408</v>
      </c>
      <c r="Q322" s="105">
        <v>11.620049110562498</v>
      </c>
      <c r="R322" s="105">
        <v>12.802457671911569</v>
      </c>
      <c r="S322" s="105">
        <v>12.442511632024198</v>
      </c>
      <c r="T322" s="105">
        <v>12.061744985674473</v>
      </c>
      <c r="U322" s="105">
        <v>12.523283274837201</v>
      </c>
      <c r="V322" s="105">
        <v>11.741989494121736</v>
      </c>
      <c r="W322" s="105">
        <v>12.116088380211345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4.1644398811538785</v>
      </c>
      <c r="F323" s="99">
        <v>4.2253781683975085</v>
      </c>
      <c r="G323" s="99">
        <v>4.4803412017135029</v>
      </c>
      <c r="H323" s="99">
        <v>4.8759824668798011</v>
      </c>
      <c r="I323" s="99">
        <v>5.1780735778876412</v>
      </c>
      <c r="J323" s="99">
        <v>4.3342831496531371</v>
      </c>
      <c r="K323" s="99">
        <v>4.8221705599217506</v>
      </c>
      <c r="L323" s="99">
        <v>4.7959941273614159</v>
      </c>
      <c r="M323" s="99">
        <v>4.6421239920176571</v>
      </c>
      <c r="N323" s="99">
        <v>4.7912549187435962</v>
      </c>
      <c r="O323" s="99">
        <v>4.0586764246679303</v>
      </c>
      <c r="P323" s="99">
        <v>4.1976450775531031</v>
      </c>
      <c r="Q323" s="99">
        <v>4.1673251216276785</v>
      </c>
      <c r="R323" s="99">
        <v>5.5271330355245807</v>
      </c>
      <c r="S323" s="99">
        <v>5.6448318635779451</v>
      </c>
      <c r="T323" s="99">
        <v>5.156322502468651</v>
      </c>
      <c r="U323" s="99">
        <v>5.4440659766211299</v>
      </c>
      <c r="V323" s="99">
        <v>4.4577658846759691</v>
      </c>
      <c r="W323" s="99">
        <v>4.9224001457949917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5.2947056981272143</v>
      </c>
      <c r="F324" s="99">
        <v>5.9816930342840857</v>
      </c>
      <c r="G324" s="99">
        <v>6.1220375365044539</v>
      </c>
      <c r="H324" s="99">
        <v>6.4978050739462923</v>
      </c>
      <c r="I324" s="99">
        <v>6.2679374565441774</v>
      </c>
      <c r="J324" s="99">
        <v>6.4021288712138436</v>
      </c>
      <c r="K324" s="99">
        <v>6.8219522231526586</v>
      </c>
      <c r="L324" s="99">
        <v>6.7146284143122115</v>
      </c>
      <c r="M324" s="99">
        <v>6.7962899269024488</v>
      </c>
      <c r="N324" s="99">
        <v>6.7711320143505578</v>
      </c>
      <c r="O324" s="99">
        <v>7.5082434668551663</v>
      </c>
      <c r="P324" s="99">
        <v>8.4058258421513052</v>
      </c>
      <c r="Q324" s="99">
        <v>7.4527239889348191</v>
      </c>
      <c r="R324" s="99">
        <v>7.2753246363869879</v>
      </c>
      <c r="S324" s="99">
        <v>6.7976797684462538</v>
      </c>
      <c r="T324" s="99">
        <v>6.9054224832058191</v>
      </c>
      <c r="U324" s="99">
        <v>7.0792172982160722</v>
      </c>
      <c r="V324" s="99">
        <v>7.2842236094457693</v>
      </c>
      <c r="W324" s="99">
        <v>7.1936882344163529</v>
      </c>
      <c r="DA324" s="63" t="s">
        <v>3003</v>
      </c>
    </row>
    <row r="325" spans="1:105" ht="12" customHeight="1" x14ac:dyDescent="0.25">
      <c r="A325" s="106" t="s">
        <v>122</v>
      </c>
      <c r="B325" s="102">
        <v>10.024154374509392</v>
      </c>
      <c r="C325" s="102">
        <v>9.5494549031634453</v>
      </c>
      <c r="D325" s="102">
        <v>9.6385118213682741</v>
      </c>
      <c r="E325" s="102">
        <v>9.7620847700027156</v>
      </c>
      <c r="F325" s="102">
        <v>10.250200179038719</v>
      </c>
      <c r="G325" s="102">
        <v>10.693158491819524</v>
      </c>
      <c r="H325" s="102">
        <v>11.203569003244484</v>
      </c>
      <c r="I325" s="102">
        <v>11.450287101978418</v>
      </c>
      <c r="J325" s="102">
        <v>10.892452046148719</v>
      </c>
      <c r="K325" s="102">
        <v>11.444660580686733</v>
      </c>
      <c r="L325" s="102">
        <v>11.268433201574169</v>
      </c>
      <c r="M325" s="102">
        <v>11.116206456029991</v>
      </c>
      <c r="N325" s="102">
        <v>11.692862491130267</v>
      </c>
      <c r="O325" s="102">
        <v>11.730263428208035</v>
      </c>
      <c r="P325" s="102">
        <v>12.172902594970319</v>
      </c>
      <c r="Q325" s="102">
        <v>12.100863051312102</v>
      </c>
      <c r="R325" s="102">
        <v>12.272948914463742</v>
      </c>
      <c r="S325" s="102">
        <v>12.333512075294454</v>
      </c>
      <c r="T325" s="102">
        <v>12.454369593876475</v>
      </c>
      <c r="U325" s="102">
        <v>12.541542690695646</v>
      </c>
      <c r="V325" s="102">
        <v>11.803669220478197</v>
      </c>
      <c r="W325" s="102">
        <v>11.889517543670548</v>
      </c>
      <c r="DA325" s="131" t="s">
        <v>3004</v>
      </c>
    </row>
    <row r="326" spans="1:105" ht="12" customHeight="1" x14ac:dyDescent="0.25">
      <c r="A326" s="107" t="s">
        <v>121</v>
      </c>
      <c r="B326" s="105">
        <v>10.024154374509395</v>
      </c>
      <c r="C326" s="105">
        <v>9.5491828231703089</v>
      </c>
      <c r="D326" s="105">
        <v>9.6381815295532594</v>
      </c>
      <c r="E326" s="105">
        <v>9.7608896991565963</v>
      </c>
      <c r="F326" s="105">
        <v>10.250284415142998</v>
      </c>
      <c r="G326" s="105">
        <v>10.696026788970082</v>
      </c>
      <c r="H326" s="105">
        <v>11.202193575351526</v>
      </c>
      <c r="I326" s="105">
        <v>11.436967674573026</v>
      </c>
      <c r="J326" s="105">
        <v>10.886777692933981</v>
      </c>
      <c r="K326" s="105">
        <v>11.438578640355926</v>
      </c>
      <c r="L326" s="105">
        <v>11.265238711376744</v>
      </c>
      <c r="M326" s="105">
        <v>11.113964115821574</v>
      </c>
      <c r="N326" s="105">
        <v>11.688083368547588</v>
      </c>
      <c r="O326" s="105">
        <v>11.727279690349297</v>
      </c>
      <c r="P326" s="105">
        <v>12.173555117444648</v>
      </c>
      <c r="Q326" s="105">
        <v>12.103724666431656</v>
      </c>
      <c r="R326" s="105">
        <v>12.274024997029647</v>
      </c>
      <c r="S326" s="105">
        <v>12.334273171110294</v>
      </c>
      <c r="T326" s="105">
        <v>12.455568088425961</v>
      </c>
      <c r="U326" s="105">
        <v>12.543988042432662</v>
      </c>
      <c r="V326" s="105">
        <v>11.808187819481359</v>
      </c>
      <c r="W326" s="105">
        <v>11.894591185488082</v>
      </c>
      <c r="DA326" s="132" t="s">
        <v>3005</v>
      </c>
    </row>
    <row r="327" spans="1:105" ht="12" customHeight="1" x14ac:dyDescent="0.25">
      <c r="A327" s="108" t="s">
        <v>53</v>
      </c>
      <c r="B327" s="99">
        <v>4.3445329260752894</v>
      </c>
      <c r="C327" s="99">
        <v>4.0423749056227543</v>
      </c>
      <c r="D327" s="99">
        <v>4.1732050202722943</v>
      </c>
      <c r="E327" s="99">
        <v>4.2990534510329521</v>
      </c>
      <c r="F327" s="99">
        <v>4.2432688420126192</v>
      </c>
      <c r="G327" s="99">
        <v>4.5207578598802902</v>
      </c>
      <c r="H327" s="99">
        <v>4.8038691812999019</v>
      </c>
      <c r="I327" s="99">
        <v>5.1767951482511929</v>
      </c>
      <c r="J327" s="99">
        <v>4.3979922479388316</v>
      </c>
      <c r="K327" s="99">
        <v>4.7430049890642465</v>
      </c>
      <c r="L327" s="99">
        <v>4.6959788575091146</v>
      </c>
      <c r="M327" s="99">
        <v>4.5112653957973254</v>
      </c>
      <c r="N327" s="99">
        <v>4.8464479918317913</v>
      </c>
      <c r="O327" s="99">
        <v>4.118869906853539</v>
      </c>
      <c r="P327" s="99">
        <v>4.057337774891475</v>
      </c>
      <c r="Q327" s="99">
        <v>4.3492116407056587</v>
      </c>
      <c r="R327" s="99">
        <v>5.3009956850604318</v>
      </c>
      <c r="S327" s="99">
        <v>5.6009271055795109</v>
      </c>
      <c r="T327" s="99">
        <v>5.3346608277230549</v>
      </c>
      <c r="U327" s="99">
        <v>5.4583329966675738</v>
      </c>
      <c r="V327" s="99">
        <v>4.490019498414056</v>
      </c>
      <c r="W327" s="99">
        <v>4.8394494007923212</v>
      </c>
      <c r="DA327" s="63" t="s">
        <v>3006</v>
      </c>
    </row>
    <row r="328" spans="1:105" ht="12" customHeight="1" x14ac:dyDescent="0.25">
      <c r="A328" s="108" t="s">
        <v>52</v>
      </c>
      <c r="B328" s="99">
        <v>5.6796214484341059</v>
      </c>
      <c r="C328" s="99">
        <v>5.5068079175475555</v>
      </c>
      <c r="D328" s="99">
        <v>5.464976509280965</v>
      </c>
      <c r="E328" s="99">
        <v>5.4618362481236433</v>
      </c>
      <c r="F328" s="99">
        <v>6.0070155731303814</v>
      </c>
      <c r="G328" s="99">
        <v>6.1752689290897909</v>
      </c>
      <c r="H328" s="99">
        <v>6.3983243940516239</v>
      </c>
      <c r="I328" s="99">
        <v>6.260172526321834</v>
      </c>
      <c r="J328" s="99">
        <v>6.4887854449951483</v>
      </c>
      <c r="K328" s="99">
        <v>6.6955736512916815</v>
      </c>
      <c r="L328" s="99">
        <v>6.5692598538676297</v>
      </c>
      <c r="M328" s="99">
        <v>6.6026987200242493</v>
      </c>
      <c r="N328" s="99">
        <v>6.8416353767157982</v>
      </c>
      <c r="O328" s="99">
        <v>7.6084097834957589</v>
      </c>
      <c r="P328" s="99">
        <v>8.1162173425531741</v>
      </c>
      <c r="Q328" s="99">
        <v>7.7545130257259984</v>
      </c>
      <c r="R328" s="99">
        <v>6.9730293119692153</v>
      </c>
      <c r="S328" s="99">
        <v>6.7333460655307809</v>
      </c>
      <c r="T328" s="99">
        <v>7.1209072607029071</v>
      </c>
      <c r="U328" s="99">
        <v>7.0856550457650878</v>
      </c>
      <c r="V328" s="99">
        <v>7.3181683210673043</v>
      </c>
      <c r="W328" s="99">
        <v>7.0551417846957616</v>
      </c>
      <c r="DA328" s="63" t="s">
        <v>3007</v>
      </c>
    </row>
    <row r="329" spans="1:105" ht="12" customHeight="1" x14ac:dyDescent="0.25">
      <c r="A329" s="121" t="s">
        <v>54</v>
      </c>
      <c r="B329" s="123">
        <v>1.8521724889052467</v>
      </c>
      <c r="C329" s="123">
        <v>1.8405277713314505</v>
      </c>
      <c r="D329" s="123">
        <v>1.8070162571725097</v>
      </c>
      <c r="E329" s="123">
        <v>1.9630612530717138</v>
      </c>
      <c r="F329" s="123">
        <v>1.9807928245799151</v>
      </c>
      <c r="G329" s="123">
        <v>2.063962493180453</v>
      </c>
      <c r="H329" s="123">
        <v>2.0075262322636549</v>
      </c>
      <c r="I329" s="123">
        <v>1.9706064388936679</v>
      </c>
      <c r="J329" s="123">
        <v>1.7222521284468937</v>
      </c>
      <c r="K329" s="123">
        <v>1.7890761595437572</v>
      </c>
      <c r="L329" s="123">
        <v>1.7799826880064489</v>
      </c>
      <c r="M329" s="123">
        <v>1.6831899898938592</v>
      </c>
      <c r="N329" s="123">
        <v>1.765135238676486</v>
      </c>
      <c r="O329" s="123">
        <v>1.7805167515376692</v>
      </c>
      <c r="P329" s="123">
        <v>1.8134708373845232</v>
      </c>
      <c r="Q329" s="123">
        <v>1.8987863254846766</v>
      </c>
      <c r="R329" s="123">
        <v>1.9056748820024005</v>
      </c>
      <c r="S329" s="123">
        <v>1.9123781135673643</v>
      </c>
      <c r="T329" s="123">
        <v>1.9128390823018324</v>
      </c>
      <c r="U329" s="123">
        <v>1.8933989217761831</v>
      </c>
      <c r="V329" s="123">
        <v>1.9796424574726725</v>
      </c>
      <c r="W329" s="123">
        <v>1.9882141687603807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1.8569321404145489</v>
      </c>
      <c r="C331" s="99">
        <v>1.7998946940729088</v>
      </c>
      <c r="D331" s="99">
        <v>1.7908313203444537</v>
      </c>
      <c r="E331" s="99">
        <v>1.9949714865657857</v>
      </c>
      <c r="F331" s="99">
        <v>1.9865124190268784</v>
      </c>
      <c r="G331" s="99">
        <v>1.954685284207375</v>
      </c>
      <c r="H331" s="99">
        <v>2.0351651162345568</v>
      </c>
      <c r="I331" s="99">
        <v>2.003033796852947</v>
      </c>
      <c r="J331" s="99">
        <v>1.6995335934249765</v>
      </c>
      <c r="K331" s="99">
        <v>1.824725855224929</v>
      </c>
      <c r="L331" s="99">
        <v>1.7516597825418161</v>
      </c>
      <c r="M331" s="99">
        <v>1.7447411170493874</v>
      </c>
      <c r="N331" s="99">
        <v>1.7611527733401697</v>
      </c>
      <c r="O331" s="99">
        <v>1.7439637387580615</v>
      </c>
      <c r="P331" s="99">
        <v>1.900151783132856</v>
      </c>
      <c r="Q331" s="99">
        <v>1.8276974556425629</v>
      </c>
      <c r="R331" s="99">
        <v>1.95434656123766</v>
      </c>
      <c r="S331" s="99">
        <v>1.9219347737689192</v>
      </c>
      <c r="T331" s="99">
        <v>1.9054309524087139</v>
      </c>
      <c r="U331" s="99">
        <v>1.9791164068947944</v>
      </c>
      <c r="V331" s="99">
        <v>1.9023462504887592</v>
      </c>
      <c r="W331" s="99">
        <v>1.9885689309940036</v>
      </c>
      <c r="DA331" s="63" t="s">
        <v>3010</v>
      </c>
    </row>
    <row r="332" spans="1:105" ht="12" customHeight="1" x14ac:dyDescent="0.25">
      <c r="A332" s="109" t="s">
        <v>120</v>
      </c>
      <c r="B332" s="110">
        <v>1.8519893021105609</v>
      </c>
      <c r="C332" s="110">
        <v>1.8421666604948672</v>
      </c>
      <c r="D332" s="110">
        <v>1.8077314540995426</v>
      </c>
      <c r="E332" s="110">
        <v>1.9615601022483731</v>
      </c>
      <c r="F332" s="110">
        <v>1.9805030424821772</v>
      </c>
      <c r="G332" s="110">
        <v>2.0699352709607157</v>
      </c>
      <c r="H332" s="110">
        <v>2.005822955623294</v>
      </c>
      <c r="I332" s="110">
        <v>1.9683192952710329</v>
      </c>
      <c r="J332" s="110">
        <v>1.7239361976663725</v>
      </c>
      <c r="K332" s="110">
        <v>1.7862919735110558</v>
      </c>
      <c r="L332" s="110">
        <v>1.7822020697075041</v>
      </c>
      <c r="M332" s="110">
        <v>1.6783077735696359</v>
      </c>
      <c r="N332" s="110">
        <v>1.7654517437349719</v>
      </c>
      <c r="O332" s="110">
        <v>1.7834124456365046</v>
      </c>
      <c r="P332" s="110">
        <v>1.8065264391307034</v>
      </c>
      <c r="Q332" s="110">
        <v>1.9044330296302796</v>
      </c>
      <c r="R332" s="110">
        <v>1.9017837206157862</v>
      </c>
      <c r="S332" s="110">
        <v>1.9116123669215495</v>
      </c>
      <c r="T332" s="110">
        <v>1.9134278882771585</v>
      </c>
      <c r="U332" s="110">
        <v>1.8867204551086902</v>
      </c>
      <c r="V332" s="110">
        <v>1.9852575941335009</v>
      </c>
      <c r="W332" s="110">
        <v>1.988189640243228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0.31985918628308718</v>
      </c>
      <c r="C334" s="118">
        <f t="shared" si="143"/>
        <v>0.31380480315248244</v>
      </c>
      <c r="D334" s="118">
        <f t="shared" si="143"/>
        <v>0.33088029587118645</v>
      </c>
      <c r="E334" s="118">
        <f t="shared" si="143"/>
        <v>0.4474387873260196</v>
      </c>
      <c r="F334" s="118">
        <f t="shared" si="143"/>
        <v>0.68434663138606489</v>
      </c>
      <c r="G334" s="118">
        <f t="shared" si="143"/>
        <v>0.78436665249103676</v>
      </c>
      <c r="H334" s="118">
        <f t="shared" si="143"/>
        <v>0.77825482801299872</v>
      </c>
      <c r="I334" s="118">
        <f t="shared" si="143"/>
        <v>0.64423877555129794</v>
      </c>
      <c r="J334" s="118">
        <f t="shared" si="143"/>
        <v>0.52371522588595054</v>
      </c>
      <c r="K334" s="118">
        <f t="shared" si="143"/>
        <v>0.53160717035153149</v>
      </c>
      <c r="L334" s="118">
        <f t="shared" si="143"/>
        <v>0.49848579713926267</v>
      </c>
      <c r="M334" s="118">
        <f t="shared" si="143"/>
        <v>0.49366806758034459</v>
      </c>
      <c r="N334" s="118">
        <f t="shared" si="143"/>
        <v>0.49055056039977568</v>
      </c>
      <c r="O334" s="118">
        <f t="shared" si="143"/>
        <v>0.48176208287520755</v>
      </c>
      <c r="P334" s="118">
        <f t="shared" si="143"/>
        <v>0.53001746235298508</v>
      </c>
      <c r="Q334" s="118">
        <f t="shared" si="143"/>
        <v>0.4809352847725486</v>
      </c>
      <c r="R334" s="118">
        <f t="shared" ref="R334:V334" si="144">R335+R338+R340+R353</f>
        <v>0.51021043103682995</v>
      </c>
      <c r="S334" s="118">
        <f t="shared" si="144"/>
        <v>0.47268983269122206</v>
      </c>
      <c r="T334" s="118">
        <f t="shared" si="144"/>
        <v>0.43738230988047122</v>
      </c>
      <c r="U334" s="118">
        <f t="shared" si="144"/>
        <v>0.43112953344916283</v>
      </c>
      <c r="V334" s="118">
        <f t="shared" si="144"/>
        <v>0.38596313443841235</v>
      </c>
      <c r="W334" s="118">
        <f t="shared" ref="W334" si="145">W335+W338+W340+W353</f>
        <v>0.37926638275123792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0.29413921086679895</v>
      </c>
      <c r="C340" s="123">
        <v>0.2877810613085407</v>
      </c>
      <c r="D340" s="123">
        <v>0.30269184445026909</v>
      </c>
      <c r="E340" s="123">
        <v>0.41417282407324402</v>
      </c>
      <c r="F340" s="123">
        <v>0.64885515304182484</v>
      </c>
      <c r="G340" s="123">
        <v>0.74688640948843721</v>
      </c>
      <c r="H340" s="123">
        <v>0.73458716297709503</v>
      </c>
      <c r="I340" s="123">
        <v>0.59548060528048619</v>
      </c>
      <c r="J340" s="123">
        <v>0.48038849895726876</v>
      </c>
      <c r="K340" s="123">
        <v>0.48278646953305238</v>
      </c>
      <c r="L340" s="123">
        <v>0.45148215793733532</v>
      </c>
      <c r="M340" s="123">
        <v>0.44632526472354156</v>
      </c>
      <c r="N340" s="123">
        <v>0.44268202687339114</v>
      </c>
      <c r="O340" s="123">
        <v>0.43450749015714274</v>
      </c>
      <c r="P340" s="123">
        <v>0.47799738989569446</v>
      </c>
      <c r="Q340" s="123">
        <v>0.43129814272356926</v>
      </c>
      <c r="R340" s="123">
        <v>0.45682463897527575</v>
      </c>
      <c r="S340" s="123">
        <v>0.42009691872120913</v>
      </c>
      <c r="T340" s="123">
        <v>0.38565283109566501</v>
      </c>
      <c r="U340" s="123">
        <v>0.37841502811565442</v>
      </c>
      <c r="V340" s="123">
        <v>0.33852122407067403</v>
      </c>
      <c r="W340" s="123">
        <v>0.33195949254344903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3.8942730060806245</v>
      </c>
      <c r="C345" s="102">
        <v>3.7379079740796701</v>
      </c>
      <c r="D345" s="102">
        <v>3.7271575779509138</v>
      </c>
      <c r="E345" s="102">
        <v>3.637976586944327</v>
      </c>
      <c r="F345" s="102">
        <v>3.8872105188144586</v>
      </c>
      <c r="G345" s="102">
        <v>4.0167015606368075</v>
      </c>
      <c r="H345" s="102">
        <v>4.2967936360983101</v>
      </c>
      <c r="I345" s="102">
        <v>4.3170183533917506</v>
      </c>
      <c r="J345" s="102">
        <v>4.0401647233668658</v>
      </c>
      <c r="K345" s="102">
        <v>4.3695020225220054</v>
      </c>
      <c r="L345" s="102">
        <v>4.2958956216851965</v>
      </c>
      <c r="M345" s="102">
        <v>4.2275502898162642</v>
      </c>
      <c r="N345" s="102">
        <v>4.2187993550934575</v>
      </c>
      <c r="O345" s="102">
        <v>4.1545533921008113</v>
      </c>
      <c r="P345" s="102">
        <v>4.4411073592075523</v>
      </c>
      <c r="Q345" s="102">
        <v>4.0074231317960507</v>
      </c>
      <c r="R345" s="102">
        <v>4.3125149571588208</v>
      </c>
      <c r="S345" s="102">
        <v>4.0820425621207015</v>
      </c>
      <c r="T345" s="102">
        <v>3.8429906384595793</v>
      </c>
      <c r="U345" s="102">
        <v>3.8649832317830546</v>
      </c>
      <c r="V345" s="102">
        <v>3.5210295110800853</v>
      </c>
      <c r="W345" s="102">
        <v>3.5671366947390957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1.5787553908669438</v>
      </c>
      <c r="F346" s="105">
        <v>1.6000919275431049</v>
      </c>
      <c r="G346" s="105">
        <v>1.6909257135900171</v>
      </c>
      <c r="H346" s="105">
        <v>1.8375579043573074</v>
      </c>
      <c r="I346" s="105">
        <v>1.9447060934667342</v>
      </c>
      <c r="J346" s="105">
        <v>1.6245116500874215</v>
      </c>
      <c r="K346" s="105">
        <v>1.7945070929134155</v>
      </c>
      <c r="L346" s="105">
        <v>1.7746638043007057</v>
      </c>
      <c r="M346" s="105">
        <v>1.7058892303575388</v>
      </c>
      <c r="N346" s="105">
        <v>1.7539030251669367</v>
      </c>
      <c r="O346" s="105">
        <v>1.4538290962157017</v>
      </c>
      <c r="P346" s="105">
        <v>1.465664626829654</v>
      </c>
      <c r="Q346" s="105">
        <v>1.4193691420144019</v>
      </c>
      <c r="R346" s="105">
        <v>1.8200196492347862</v>
      </c>
      <c r="S346" s="105">
        <v>1.815378196298659</v>
      </c>
      <c r="T346" s="105">
        <v>1.6210762793978699</v>
      </c>
      <c r="U346" s="105">
        <v>1.6876531920379765</v>
      </c>
      <c r="V346" s="105">
        <v>1.3583319378878458</v>
      </c>
      <c r="W346" s="105">
        <v>1.4637450020408542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1.5787553908669438</v>
      </c>
      <c r="F347" s="99">
        <v>1.6000919275431049</v>
      </c>
      <c r="G347" s="99">
        <v>1.6909257135900171</v>
      </c>
      <c r="H347" s="99">
        <v>1.8375579043573074</v>
      </c>
      <c r="I347" s="99">
        <v>1.9447060934667342</v>
      </c>
      <c r="J347" s="99">
        <v>1.6245116500874215</v>
      </c>
      <c r="K347" s="99">
        <v>1.7945070929134155</v>
      </c>
      <c r="L347" s="99">
        <v>1.7746638043007057</v>
      </c>
      <c r="M347" s="99">
        <v>1.7058892303575388</v>
      </c>
      <c r="N347" s="99">
        <v>1.7539030251669367</v>
      </c>
      <c r="O347" s="99">
        <v>1.4538290962157017</v>
      </c>
      <c r="P347" s="99">
        <v>1.465664626829654</v>
      </c>
      <c r="Q347" s="99">
        <v>1.4193691420144019</v>
      </c>
      <c r="R347" s="99">
        <v>1.8200196492347862</v>
      </c>
      <c r="S347" s="99">
        <v>1.815378196298659</v>
      </c>
      <c r="T347" s="99">
        <v>1.6210762793978699</v>
      </c>
      <c r="U347" s="99">
        <v>1.6876531920379765</v>
      </c>
      <c r="V347" s="99">
        <v>1.3583319378878458</v>
      </c>
      <c r="W347" s="99">
        <v>1.4637450020408542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2.5719975416288246E-2</v>
      </c>
      <c r="C353" s="123">
        <v>2.6023741843941715E-2</v>
      </c>
      <c r="D353" s="123">
        <v>2.8188451420917339E-2</v>
      </c>
      <c r="E353" s="123">
        <v>3.3265963252775602E-2</v>
      </c>
      <c r="F353" s="123">
        <v>3.549147834424006E-2</v>
      </c>
      <c r="G353" s="123">
        <v>3.7480243002599542E-2</v>
      </c>
      <c r="H353" s="123">
        <v>4.3667665035903705E-2</v>
      </c>
      <c r="I353" s="123">
        <v>4.8758170270811751E-2</v>
      </c>
      <c r="J353" s="123">
        <v>4.3326726928681746E-2</v>
      </c>
      <c r="K353" s="123">
        <v>4.8820700818479119E-2</v>
      </c>
      <c r="L353" s="123">
        <v>4.7003639201927322E-2</v>
      </c>
      <c r="M353" s="123">
        <v>4.7342802856803048E-2</v>
      </c>
      <c r="N353" s="123">
        <v>4.7868533526384538E-2</v>
      </c>
      <c r="O353" s="123">
        <v>4.7254592718064793E-2</v>
      </c>
      <c r="P353" s="123">
        <v>5.2020072457290602E-2</v>
      </c>
      <c r="Q353" s="123">
        <v>4.963714204897933E-2</v>
      </c>
      <c r="R353" s="123">
        <v>5.3385792061554152E-2</v>
      </c>
      <c r="S353" s="123">
        <v>5.2592913970012929E-2</v>
      </c>
      <c r="T353" s="123">
        <v>5.1729478784806208E-2</v>
      </c>
      <c r="U353" s="123">
        <v>5.2714505333508438E-2</v>
      </c>
      <c r="V353" s="123">
        <v>4.7441910367738337E-2</v>
      </c>
      <c r="W353" s="123">
        <v>4.730689020778886E-2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0.69398932321096474</v>
      </c>
      <c r="C355" s="99">
        <v>0.67123193316342267</v>
      </c>
      <c r="D355" s="99">
        <v>0.66609430403812042</v>
      </c>
      <c r="E355" s="99">
        <v>0.74040653720178995</v>
      </c>
      <c r="F355" s="99">
        <v>0.73600701756132147</v>
      </c>
      <c r="G355" s="99">
        <v>0.7232141674240713</v>
      </c>
      <c r="H355" s="99">
        <v>0.75225809515632436</v>
      </c>
      <c r="I355" s="99">
        <v>0.74005653263148585</v>
      </c>
      <c r="J355" s="99">
        <v>0.6278156254425501</v>
      </c>
      <c r="K355" s="99">
        <v>0.67393809839113172</v>
      </c>
      <c r="L355" s="99">
        <v>0.6468462120127052</v>
      </c>
      <c r="M355" s="99">
        <v>0.64420346715807653</v>
      </c>
      <c r="N355" s="99">
        <v>0.65018047249280519</v>
      </c>
      <c r="O355" s="99">
        <v>0.64376018777152522</v>
      </c>
      <c r="P355" s="99">
        <v>0.70134185869189369</v>
      </c>
      <c r="Q355" s="99">
        <v>0.67454119925939926</v>
      </c>
      <c r="R355" s="99">
        <v>0.72114944634702871</v>
      </c>
      <c r="S355" s="99">
        <v>0.7089622373852742</v>
      </c>
      <c r="T355" s="99">
        <v>0.70256984759868646</v>
      </c>
      <c r="U355" s="99">
        <v>0.72930017258763091</v>
      </c>
      <c r="V355" s="99">
        <v>0.70051234213102731</v>
      </c>
      <c r="W355" s="99">
        <v>0.73151857457260416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4.9556439038568056</v>
      </c>
      <c r="D360" s="117">
        <f t="shared" si="150"/>
        <v>7.3120059765770211</v>
      </c>
      <c r="E360" s="117">
        <f t="shared" si="150"/>
        <v>10.85226724706488</v>
      </c>
      <c r="F360" s="117">
        <f t="shared" si="150"/>
        <v>9.1586001696853714</v>
      </c>
      <c r="G360" s="117">
        <f t="shared" si="150"/>
        <v>15.351423794050008</v>
      </c>
      <c r="H360" s="117">
        <f t="shared" si="150"/>
        <v>18.823662163294539</v>
      </c>
      <c r="I360" s="117">
        <f t="shared" si="150"/>
        <v>41.031661445868465</v>
      </c>
      <c r="J360" s="117">
        <f t="shared" si="150"/>
        <v>30.412607112783828</v>
      </c>
      <c r="K360" s="117">
        <f t="shared" si="150"/>
        <v>28.020216847564107</v>
      </c>
      <c r="L360" s="117">
        <f t="shared" si="150"/>
        <v>29.432465695118466</v>
      </c>
      <c r="M360" s="117">
        <f t="shared" si="150"/>
        <v>13.721613350482443</v>
      </c>
      <c r="N360" s="117">
        <f t="shared" si="150"/>
        <v>10.819050655445277</v>
      </c>
      <c r="O360" s="117">
        <f t="shared" si="150"/>
        <v>8.6131729809930313</v>
      </c>
      <c r="P360" s="117">
        <f t="shared" si="150"/>
        <v>10.215967518686243</v>
      </c>
      <c r="Q360" s="117">
        <f t="shared" si="150"/>
        <v>13.75476240067994</v>
      </c>
      <c r="R360" s="117">
        <f t="shared" ref="R360:V360" si="151">R361+R364+R366+R379</f>
        <v>14.537639207124943</v>
      </c>
      <c r="S360" s="117">
        <f t="shared" si="151"/>
        <v>8.5067482634399152</v>
      </c>
      <c r="T360" s="117">
        <f t="shared" si="151"/>
        <v>8.0101038732896672</v>
      </c>
      <c r="U360" s="117">
        <f t="shared" si="151"/>
        <v>9.8145665627351075</v>
      </c>
      <c r="V360" s="117">
        <f t="shared" si="151"/>
        <v>10.334298163283949</v>
      </c>
      <c r="W360" s="117">
        <f t="shared" ref="W360" si="152">W361+W364+W366+W379</f>
        <v>12.832739691492158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4.4735630867907004</v>
      </c>
      <c r="D361" s="122">
        <f t="shared" si="153"/>
        <v>6.4424005341980237</v>
      </c>
      <c r="E361" s="122">
        <f t="shared" si="153"/>
        <v>9.6655380366005623</v>
      </c>
      <c r="F361" s="122">
        <f t="shared" si="153"/>
        <v>7.9918957937635424</v>
      </c>
      <c r="G361" s="122">
        <f t="shared" si="153"/>
        <v>13.03750313307194</v>
      </c>
      <c r="H361" s="122">
        <f t="shared" si="153"/>
        <v>15.404129781463748</v>
      </c>
      <c r="I361" s="122">
        <f t="shared" si="153"/>
        <v>34.987708399721939</v>
      </c>
      <c r="J361" s="122">
        <f t="shared" si="153"/>
        <v>26.048301207846997</v>
      </c>
      <c r="K361" s="122">
        <f t="shared" si="153"/>
        <v>23.532321316879731</v>
      </c>
      <c r="L361" s="122">
        <f t="shared" si="153"/>
        <v>25.527158269774702</v>
      </c>
      <c r="M361" s="122">
        <f t="shared" si="153"/>
        <v>11.243882150119941</v>
      </c>
      <c r="N361" s="122">
        <f t="shared" si="153"/>
        <v>8.9384917366739174</v>
      </c>
      <c r="O361" s="122">
        <f t="shared" si="153"/>
        <v>7.2596539331347101</v>
      </c>
      <c r="P361" s="122">
        <f t="shared" si="153"/>
        <v>8.015508624106177</v>
      </c>
      <c r="Q361" s="122">
        <f t="shared" si="153"/>
        <v>11.096349588290011</v>
      </c>
      <c r="R361" s="122">
        <f t="shared" ref="R361:V361" si="154">SUM(R362:R363)</f>
        <v>11.775658806088202</v>
      </c>
      <c r="S361" s="122">
        <f t="shared" si="154"/>
        <v>6.7494099278982524</v>
      </c>
      <c r="T361" s="122">
        <f t="shared" si="154"/>
        <v>6.2403261883095098</v>
      </c>
      <c r="U361" s="122">
        <f t="shared" si="154"/>
        <v>7.5165241760315196</v>
      </c>
      <c r="V361" s="122">
        <f t="shared" si="154"/>
        <v>7.6995528248384471</v>
      </c>
      <c r="W361" s="122">
        <f t="shared" ref="W361" si="155">SUM(W362:W363)</f>
        <v>9.8360684081632535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4.4491808727078732</v>
      </c>
      <c r="D362" s="98">
        <v>6.4074639953691293</v>
      </c>
      <c r="E362" s="98">
        <v>9.6130068619229903</v>
      </c>
      <c r="F362" s="98">
        <v>7.9476426647831362</v>
      </c>
      <c r="G362" s="98">
        <v>12.965096884291246</v>
      </c>
      <c r="H362" s="98">
        <v>15.318913429738593</v>
      </c>
      <c r="I362" s="98">
        <v>34.793279899624146</v>
      </c>
      <c r="J362" s="98">
        <v>25.900787191246227</v>
      </c>
      <c r="K362" s="98">
        <v>23.398282592721856</v>
      </c>
      <c r="L362" s="98">
        <v>25.381263546930203</v>
      </c>
      <c r="M362" s="98">
        <v>11.179486267408155</v>
      </c>
      <c r="N362" s="98">
        <v>8.8870596729477978</v>
      </c>
      <c r="O362" s="98">
        <v>7.2178142158326981</v>
      </c>
      <c r="P362" s="98">
        <v>7.9692526936214332</v>
      </c>
      <c r="Q362" s="98">
        <v>11.032133620062003</v>
      </c>
      <c r="R362" s="98">
        <v>11.706712475769468</v>
      </c>
      <c r="S362" s="98">
        <v>6.7094322252910867</v>
      </c>
      <c r="T362" s="98">
        <v>6.2028065084347004</v>
      </c>
      <c r="U362" s="98">
        <v>7.4706346672957942</v>
      </c>
      <c r="V362" s="98">
        <v>7.6526830478293064</v>
      </c>
      <c r="W362" s="98">
        <v>9.7750594329225287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2.4382214082827119E-2</v>
      </c>
      <c r="D363" s="98">
        <v>3.4936538828894199E-2</v>
      </c>
      <c r="E363" s="98">
        <v>5.2531174677571194E-2</v>
      </c>
      <c r="F363" s="98">
        <v>4.4253128980406252E-2</v>
      </c>
      <c r="G363" s="98">
        <v>7.2406248780694585E-2</v>
      </c>
      <c r="H363" s="98">
        <v>8.5216351725154807E-2</v>
      </c>
      <c r="I363" s="98">
        <v>0.19442850009779231</v>
      </c>
      <c r="J363" s="98">
        <v>0.1475140166007694</v>
      </c>
      <c r="K363" s="98">
        <v>0.13403872415787516</v>
      </c>
      <c r="L363" s="98">
        <v>0.14589472284449909</v>
      </c>
      <c r="M363" s="98">
        <v>6.4395882711786173E-2</v>
      </c>
      <c r="N363" s="98">
        <v>5.1432063726119477E-2</v>
      </c>
      <c r="O363" s="98">
        <v>4.1839717302011935E-2</v>
      </c>
      <c r="P363" s="98">
        <v>4.6255930484744377E-2</v>
      </c>
      <c r="Q363" s="98">
        <v>6.4215968228007361E-2</v>
      </c>
      <c r="R363" s="98">
        <v>6.8946330318734636E-2</v>
      </c>
      <c r="S363" s="98">
        <v>3.9977702607166071E-2</v>
      </c>
      <c r="T363" s="98">
        <v>3.7519679874809808E-2</v>
      </c>
      <c r="U363" s="98">
        <v>4.5889508735725018E-2</v>
      </c>
      <c r="V363" s="98">
        <v>4.6869777009140919E-2</v>
      </c>
      <c r="W363" s="98">
        <v>6.1008975240725405E-2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1.1329285992708114E-3</v>
      </c>
      <c r="D364" s="122">
        <f t="shared" si="156"/>
        <v>6.7961425972810875E-4</v>
      </c>
      <c r="E364" s="122">
        <f t="shared" si="156"/>
        <v>3.041653012232234E-3</v>
      </c>
      <c r="F364" s="122">
        <f t="shared" si="156"/>
        <v>1.2220875589536171E-3</v>
      </c>
      <c r="G364" s="122">
        <f t="shared" si="156"/>
        <v>1.486841570788568E-2</v>
      </c>
      <c r="H364" s="122">
        <f t="shared" si="156"/>
        <v>5.5868496554691144E-2</v>
      </c>
      <c r="I364" s="122">
        <f t="shared" si="156"/>
        <v>2.7850289129076538E-2</v>
      </c>
      <c r="J364" s="122">
        <f t="shared" si="156"/>
        <v>1.7944809127132835E-2</v>
      </c>
      <c r="K364" s="122">
        <f t="shared" si="156"/>
        <v>4.9762315834261201E-3</v>
      </c>
      <c r="L364" s="122">
        <f t="shared" si="156"/>
        <v>2.2385089624940971E-2</v>
      </c>
      <c r="M364" s="122">
        <f t="shared" si="156"/>
        <v>2.2713337938511601E-3</v>
      </c>
      <c r="N364" s="122">
        <f t="shared" si="156"/>
        <v>1.0059619024128144E-2</v>
      </c>
      <c r="O364" s="122">
        <f t="shared" si="156"/>
        <v>1.1057217555450716E-2</v>
      </c>
      <c r="P364" s="122">
        <f t="shared" si="156"/>
        <v>1.0253074780546489E-2</v>
      </c>
      <c r="Q364" s="122">
        <f t="shared" si="156"/>
        <v>8.2150600461930925E-3</v>
      </c>
      <c r="R364" s="122">
        <f t="shared" si="156"/>
        <v>1.2941097807924037E-2</v>
      </c>
      <c r="S364" s="122">
        <f t="shared" si="156"/>
        <v>7.741537138234918E-3</v>
      </c>
      <c r="T364" s="122">
        <f t="shared" si="156"/>
        <v>1.2059219192441576E-2</v>
      </c>
      <c r="U364" s="122">
        <f t="shared" si="156"/>
        <v>3.1382378054188614E-2</v>
      </c>
      <c r="V364" s="122">
        <f t="shared" si="156"/>
        <v>6.4536390859457282E-2</v>
      </c>
      <c r="W364" s="122">
        <f t="shared" si="156"/>
        <v>4.8375362565180942E-2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1.1329285992708114E-3</v>
      </c>
      <c r="D365" s="98">
        <v>6.7961425972810875E-4</v>
      </c>
      <c r="E365" s="98">
        <v>3.041653012232234E-3</v>
      </c>
      <c r="F365" s="98">
        <v>1.2220875589536171E-3</v>
      </c>
      <c r="G365" s="98">
        <v>1.486841570788568E-2</v>
      </c>
      <c r="H365" s="98">
        <v>5.5868496554691144E-2</v>
      </c>
      <c r="I365" s="98">
        <v>2.7850289129076538E-2</v>
      </c>
      <c r="J365" s="98">
        <v>1.7944809127132835E-2</v>
      </c>
      <c r="K365" s="98">
        <v>4.9762315834261201E-3</v>
      </c>
      <c r="L365" s="98">
        <v>2.2385089624940971E-2</v>
      </c>
      <c r="M365" s="98">
        <v>2.2713337938511601E-3</v>
      </c>
      <c r="N365" s="98">
        <v>1.0059619024128144E-2</v>
      </c>
      <c r="O365" s="98">
        <v>1.1057217555450716E-2</v>
      </c>
      <c r="P365" s="98">
        <v>1.0253074780546489E-2</v>
      </c>
      <c r="Q365" s="98">
        <v>8.2150600461930925E-3</v>
      </c>
      <c r="R365" s="98">
        <v>1.2941097807924037E-2</v>
      </c>
      <c r="S365" s="98">
        <v>7.741537138234918E-3</v>
      </c>
      <c r="T365" s="98">
        <v>1.2059219192441576E-2</v>
      </c>
      <c r="U365" s="98">
        <v>3.1382378054188614E-2</v>
      </c>
      <c r="V365" s="98">
        <v>6.4536390859457282E-2</v>
      </c>
      <c r="W365" s="98">
        <v>4.8375362565180942E-2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0.41137272978339551</v>
      </c>
      <c r="D366" s="122">
        <v>0.74615398451328796</v>
      </c>
      <c r="E366" s="122">
        <v>1.0063651796779891</v>
      </c>
      <c r="F366" s="122">
        <v>0.99956302602122904</v>
      </c>
      <c r="G366" s="122">
        <v>1.9671116641906439</v>
      </c>
      <c r="H366" s="122">
        <v>2.9004949748280673</v>
      </c>
      <c r="I366" s="122">
        <v>5.1999127184949767</v>
      </c>
      <c r="J366" s="122">
        <v>3.7962152747334938</v>
      </c>
      <c r="K366" s="122">
        <v>3.9076194193996328</v>
      </c>
      <c r="L366" s="122">
        <v>3.3923074499798447</v>
      </c>
      <c r="M366" s="122">
        <v>2.1732310599960156</v>
      </c>
      <c r="N366" s="122">
        <v>1.6407041823721933</v>
      </c>
      <c r="O366" s="122">
        <v>1.1714733906855177</v>
      </c>
      <c r="P366" s="122">
        <v>1.9099024608980968</v>
      </c>
      <c r="Q366" s="122">
        <v>2.2869563129448647</v>
      </c>
      <c r="R366" s="122">
        <v>2.3783629718829014</v>
      </c>
      <c r="S366" s="122">
        <v>1.5121145225832258</v>
      </c>
      <c r="T366" s="122">
        <v>1.5224852214152509</v>
      </c>
      <c r="U366" s="122">
        <v>1.968486799027223</v>
      </c>
      <c r="V366" s="122">
        <v>2.1998638146542069</v>
      </c>
      <c r="W366" s="122">
        <v>2.5191024734806815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1.2073983926228831E-3</v>
      </c>
      <c r="D367" s="98">
        <v>3.4872291967182924E-3</v>
      </c>
      <c r="E367" s="98">
        <v>6.6481071901137254E-3</v>
      </c>
      <c r="F367" s="98">
        <v>7.6438700617590793E-3</v>
      </c>
      <c r="G367" s="98">
        <v>1.6532622087854491E-2</v>
      </c>
      <c r="H367" s="98">
        <v>2.5122106699705667E-2</v>
      </c>
      <c r="I367" s="98">
        <v>7.1256614191437972E-2</v>
      </c>
      <c r="J367" s="98">
        <v>5.885734525281712E-2</v>
      </c>
      <c r="K367" s="98">
        <v>4.3227251174691443E-2</v>
      </c>
      <c r="L367" s="98">
        <v>3.6316286234692456E-2</v>
      </c>
      <c r="M367" s="98">
        <v>1.5079181904986333E-2</v>
      </c>
      <c r="N367" s="98">
        <v>1.0396890547202374E-2</v>
      </c>
      <c r="O367" s="98">
        <v>7.0966773606298845E-3</v>
      </c>
      <c r="P367" s="98">
        <v>4.1181055108602338E-3</v>
      </c>
      <c r="Q367" s="98">
        <v>1.1939782581816822E-2</v>
      </c>
      <c r="R367" s="98">
        <v>2.8438169772272565E-2</v>
      </c>
      <c r="S367" s="98">
        <v>3.6311713798531577E-2</v>
      </c>
      <c r="T367" s="98">
        <v>3.6248382053625267E-2</v>
      </c>
      <c r="U367" s="98">
        <v>3.9459959376778167E-2</v>
      </c>
      <c r="V367" s="98">
        <v>2.4480132917448556E-2</v>
      </c>
      <c r="W367" s="98">
        <v>3.3080984614210267E-2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1.3423426129887458E-4</v>
      </c>
      <c r="K368" s="98">
        <v>1.3516715564066523E-4</v>
      </c>
      <c r="L368" s="98">
        <v>1.4991415919453485E-4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1.3051168753595448E-4</v>
      </c>
      <c r="S368" s="98">
        <v>1.3560001195888553E-4</v>
      </c>
      <c r="T368" s="98">
        <v>1.4377239588474127E-4</v>
      </c>
      <c r="U368" s="98">
        <v>0</v>
      </c>
      <c r="V368" s="98">
        <v>0</v>
      </c>
      <c r="W368" s="98">
        <v>1.2147961284805821E-4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6.5259277615890054E-5</v>
      </c>
      <c r="K369" s="101">
        <v>6.6292513962553867E-5</v>
      </c>
      <c r="L369" s="101">
        <v>7.3696390973208704E-5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6.3275241870626561E-5</v>
      </c>
      <c r="S369" s="101">
        <v>6.810583395115447E-5</v>
      </c>
      <c r="T369" s="101">
        <v>6.7767153370871454E-5</v>
      </c>
      <c r="U369" s="101">
        <v>0</v>
      </c>
      <c r="V369" s="101">
        <v>0</v>
      </c>
      <c r="W369" s="101">
        <v>5.3369895444115304E-5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6.8974983682984508E-5</v>
      </c>
      <c r="K370" s="104">
        <v>6.8874641678111381E-5</v>
      </c>
      <c r="L370" s="104">
        <v>7.6217768221326131E-5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6.7236445665327929E-5</v>
      </c>
      <c r="S370" s="104">
        <v>6.7494178007731047E-5</v>
      </c>
      <c r="T370" s="104">
        <v>7.6005242513869814E-5</v>
      </c>
      <c r="U370" s="104">
        <v>0</v>
      </c>
      <c r="V370" s="104">
        <v>0</v>
      </c>
      <c r="W370" s="104">
        <v>6.8109717403942914E-5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3.936696741375538E-2</v>
      </c>
      <c r="D371" s="101">
        <v>7.9997465035247323E-2</v>
      </c>
      <c r="E371" s="101">
        <v>0.22755117427724161</v>
      </c>
      <c r="F371" s="101">
        <v>0.33926017761013444</v>
      </c>
      <c r="G371" s="101">
        <v>0.43880222504429817</v>
      </c>
      <c r="H371" s="101">
        <v>0.36642355860176257</v>
      </c>
      <c r="I371" s="101">
        <v>0.34942852015083337</v>
      </c>
      <c r="J371" s="101">
        <v>0.24181737754899904</v>
      </c>
      <c r="K371" s="101">
        <v>0.42202397206725378</v>
      </c>
      <c r="L371" s="101">
        <v>0.41707565626070725</v>
      </c>
      <c r="M371" s="101">
        <v>0.38122890967006395</v>
      </c>
      <c r="N371" s="101">
        <v>0.2393702819911436</v>
      </c>
      <c r="O371" s="101">
        <v>0.13653334791338972</v>
      </c>
      <c r="P371" s="101">
        <v>0.22465657991133139</v>
      </c>
      <c r="Q371" s="101">
        <v>0.19702107075640782</v>
      </c>
      <c r="R371" s="101">
        <v>0.2244390337506697</v>
      </c>
      <c r="S371" s="101">
        <v>0.14450529094807349</v>
      </c>
      <c r="T371" s="101">
        <v>0.1544587446150418</v>
      </c>
      <c r="U371" s="101">
        <v>0.21197315393353527</v>
      </c>
      <c r="V371" s="101">
        <v>0.2153998684313771</v>
      </c>
      <c r="W371" s="101">
        <v>0.20422267555881907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1.3067836404735082E-4</v>
      </c>
      <c r="F372" s="104">
        <v>0</v>
      </c>
      <c r="G372" s="104">
        <v>1.4357849986696734E-4</v>
      </c>
      <c r="H372" s="104">
        <v>1.5378648380196964E-4</v>
      </c>
      <c r="I372" s="104">
        <v>3.1164585373236284E-4</v>
      </c>
      <c r="J372" s="104">
        <v>1.4166879933321362E-4</v>
      </c>
      <c r="K372" s="104">
        <v>9.218341182633845E-4</v>
      </c>
      <c r="L372" s="104">
        <v>6.0328496051896096E-4</v>
      </c>
      <c r="M372" s="104">
        <v>4.4125809271477838E-4</v>
      </c>
      <c r="N372" s="104">
        <v>1.4648731374835379E-4</v>
      </c>
      <c r="O372" s="104">
        <v>2.783285507636627E-4</v>
      </c>
      <c r="P372" s="104">
        <v>4.4100457709530448E-4</v>
      </c>
      <c r="Q372" s="104">
        <v>4.0092157783701418E-4</v>
      </c>
      <c r="R372" s="104">
        <v>7.4007876966253414E-4</v>
      </c>
      <c r="S372" s="104">
        <v>2.8386313272524895E-4</v>
      </c>
      <c r="T372" s="104">
        <v>2.6842656205165283E-4</v>
      </c>
      <c r="U372" s="104">
        <v>2.7431104886205E-4</v>
      </c>
      <c r="V372" s="104">
        <v>3.7523507696416445E-4</v>
      </c>
      <c r="W372" s="104">
        <v>6.421384068270111E-4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7.4171891794333873E-5</v>
      </c>
      <c r="F373" s="98">
        <v>0</v>
      </c>
      <c r="G373" s="98">
        <v>7.8693371183190846E-5</v>
      </c>
      <c r="H373" s="98">
        <v>8.5086357867749138E-5</v>
      </c>
      <c r="I373" s="98">
        <v>1.7944304525559747E-4</v>
      </c>
      <c r="J373" s="98">
        <v>7.4413430716790515E-5</v>
      </c>
      <c r="K373" s="98">
        <v>4.9264347546768418E-4</v>
      </c>
      <c r="L373" s="98">
        <v>3.2283477507315803E-4</v>
      </c>
      <c r="M373" s="98">
        <v>2.2948729034113572E-4</v>
      </c>
      <c r="N373" s="98">
        <v>7.6538336677103587E-5</v>
      </c>
      <c r="O373" s="98">
        <v>1.2420450749146296E-4</v>
      </c>
      <c r="P373" s="98">
        <v>1.8359610108200752E-4</v>
      </c>
      <c r="Q373" s="98">
        <v>1.743300149862188E-4</v>
      </c>
      <c r="R373" s="98">
        <v>3.7370900212292923E-4</v>
      </c>
      <c r="S373" s="98">
        <v>1.4801680882046595E-4</v>
      </c>
      <c r="T373" s="98">
        <v>1.3147344965445306E-4</v>
      </c>
      <c r="U373" s="98">
        <v>1.3523070603721092E-4</v>
      </c>
      <c r="V373" s="98">
        <v>1.6258764874118526E-4</v>
      </c>
      <c r="W373" s="98">
        <v>2.9506789774880058E-4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5.6506472253016956E-5</v>
      </c>
      <c r="F374" s="98">
        <v>0</v>
      </c>
      <c r="G374" s="98">
        <v>6.4885128683776498E-5</v>
      </c>
      <c r="H374" s="98">
        <v>6.8700125934220506E-5</v>
      </c>
      <c r="I374" s="98">
        <v>1.322028084767654E-4</v>
      </c>
      <c r="J374" s="98">
        <v>6.7255368616423103E-5</v>
      </c>
      <c r="K374" s="98">
        <v>4.2919064279570032E-4</v>
      </c>
      <c r="L374" s="98">
        <v>2.8045018544580288E-4</v>
      </c>
      <c r="M374" s="98">
        <v>2.1177080237364267E-4</v>
      </c>
      <c r="N374" s="98">
        <v>6.9948977071250217E-5</v>
      </c>
      <c r="O374" s="98">
        <v>1.5412404327219974E-4</v>
      </c>
      <c r="P374" s="98">
        <v>2.5740847601329696E-4</v>
      </c>
      <c r="Q374" s="98">
        <v>2.2659156285079535E-4</v>
      </c>
      <c r="R374" s="98">
        <v>3.6636976753960497E-4</v>
      </c>
      <c r="S374" s="98">
        <v>1.3584632390478297E-4</v>
      </c>
      <c r="T374" s="98">
        <v>1.3695311239719977E-4</v>
      </c>
      <c r="U374" s="98">
        <v>1.3908034282483905E-4</v>
      </c>
      <c r="V374" s="98">
        <v>2.1264742822297918E-4</v>
      </c>
      <c r="W374" s="98">
        <v>3.4707050907821046E-4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0.35992475149480208</v>
      </c>
      <c r="D375" s="101">
        <v>0.65418074124217607</v>
      </c>
      <c r="E375" s="101">
        <v>0.74346462510578226</v>
      </c>
      <c r="F375" s="101">
        <v>0.65017321646418269</v>
      </c>
      <c r="G375" s="101">
        <v>1.5018087544456127</v>
      </c>
      <c r="H375" s="101">
        <v>2.4481078951444699</v>
      </c>
      <c r="I375" s="101">
        <v>4.3631054599958832</v>
      </c>
      <c r="J375" s="101">
        <v>3.2094217437289569</v>
      </c>
      <c r="K375" s="101">
        <v>2.6684829679940139</v>
      </c>
      <c r="L375" s="101">
        <v>2.6560953856476996</v>
      </c>
      <c r="M375" s="101">
        <v>1.613282797628129</v>
      </c>
      <c r="N375" s="101">
        <v>1.3338014063518431</v>
      </c>
      <c r="O375" s="101">
        <v>0.90278455383540512</v>
      </c>
      <c r="P375" s="101">
        <v>1.4218530042545836</v>
      </c>
      <c r="Q375" s="101">
        <v>1.6502993430661788</v>
      </c>
      <c r="R375" s="101">
        <v>1.758816954371871</v>
      </c>
      <c r="S375" s="101">
        <v>1.0633217715906542</v>
      </c>
      <c r="T375" s="101">
        <v>1.1665383482162837</v>
      </c>
      <c r="U375" s="101">
        <v>1.5344112159614829</v>
      </c>
      <c r="V375" s="101">
        <v>1.7276594257529125</v>
      </c>
      <c r="W375" s="101">
        <v>1.9116757483444085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1.0873612482215189E-2</v>
      </c>
      <c r="D376" s="104">
        <v>8.4885490391462953E-3</v>
      </c>
      <c r="E376" s="104">
        <v>2.8570594740804155E-2</v>
      </c>
      <c r="F376" s="104">
        <v>2.4857618851528498E-3</v>
      </c>
      <c r="G376" s="104">
        <v>9.824484113011598E-3</v>
      </c>
      <c r="H376" s="104">
        <v>6.0687627898327143E-2</v>
      </c>
      <c r="I376" s="104">
        <v>0.41581047830309037</v>
      </c>
      <c r="J376" s="104">
        <v>0.28584290514208854</v>
      </c>
      <c r="K376" s="104">
        <v>0.77282822688976993</v>
      </c>
      <c r="L376" s="104">
        <v>0.2820669227170316</v>
      </c>
      <c r="M376" s="104">
        <v>0.16319891270012188</v>
      </c>
      <c r="N376" s="104">
        <v>5.6989116168255916E-2</v>
      </c>
      <c r="O376" s="104">
        <v>0.12478048302532949</v>
      </c>
      <c r="P376" s="104">
        <v>0.25883376664422608</v>
      </c>
      <c r="Q376" s="104">
        <v>0.42729519496262425</v>
      </c>
      <c r="R376" s="104">
        <v>0.36579822353088981</v>
      </c>
      <c r="S376" s="104">
        <v>0.26755628310128232</v>
      </c>
      <c r="T376" s="104">
        <v>0.16482754757236373</v>
      </c>
      <c r="U376" s="104">
        <v>0.18236815870656475</v>
      </c>
      <c r="V376" s="104">
        <v>0.23194915247550452</v>
      </c>
      <c r="W376" s="104">
        <v>0.36935944694356854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5.692031670213202E-3</v>
      </c>
      <c r="D377" s="98">
        <v>4.5233669134082831E-3</v>
      </c>
      <c r="E377" s="98">
        <v>1.5426618732581594E-2</v>
      </c>
      <c r="F377" s="98">
        <v>1.2739796890037058E-3</v>
      </c>
      <c r="G377" s="98">
        <v>5.1179004305482775E-3</v>
      </c>
      <c r="H377" s="98">
        <v>3.1964763271900849E-2</v>
      </c>
      <c r="I377" s="98">
        <v>0.22876058535477267</v>
      </c>
      <c r="J377" s="98">
        <v>0.14291579241861468</v>
      </c>
      <c r="K377" s="98">
        <v>0.39438522845307866</v>
      </c>
      <c r="L377" s="98">
        <v>0.14435899144587502</v>
      </c>
      <c r="M377" s="98">
        <v>8.1445922450283564E-2</v>
      </c>
      <c r="N377" s="98">
        <v>2.88247157512675E-2</v>
      </c>
      <c r="O377" s="98">
        <v>5.4341175668197163E-2</v>
      </c>
      <c r="P377" s="98">
        <v>0.10657463182482488</v>
      </c>
      <c r="Q377" s="98">
        <v>0.18616932202107531</v>
      </c>
      <c r="R377" s="98">
        <v>0.18595918788106389</v>
      </c>
      <c r="S377" s="98">
        <v>0.14124460471169084</v>
      </c>
      <c r="T377" s="98">
        <v>8.2241718261879246E-2</v>
      </c>
      <c r="U377" s="98">
        <v>9.1788394143403437E-2</v>
      </c>
      <c r="V377" s="98">
        <v>0.10306728364735489</v>
      </c>
      <c r="W377" s="98">
        <v>0.17369077123203172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5.1815808120019881E-3</v>
      </c>
      <c r="D378" s="98">
        <v>3.9651821257380131E-3</v>
      </c>
      <c r="E378" s="98">
        <v>1.3143976008222561E-2</v>
      </c>
      <c r="F378" s="98">
        <v>1.2117821961491442E-3</v>
      </c>
      <c r="G378" s="98">
        <v>4.7065836824633214E-3</v>
      </c>
      <c r="H378" s="98">
        <v>2.8722864626426294E-2</v>
      </c>
      <c r="I378" s="98">
        <v>0.18704989294831767</v>
      </c>
      <c r="J378" s="98">
        <v>0.14292711272347386</v>
      </c>
      <c r="K378" s="98">
        <v>0.37844299843669121</v>
      </c>
      <c r="L378" s="98">
        <v>0.13770793127115658</v>
      </c>
      <c r="M378" s="98">
        <v>8.1752990249838314E-2</v>
      </c>
      <c r="N378" s="98">
        <v>2.8164400416988412E-2</v>
      </c>
      <c r="O378" s="98">
        <v>7.0439307357132316E-2</v>
      </c>
      <c r="P378" s="98">
        <v>0.15225913481940118</v>
      </c>
      <c r="Q378" s="98">
        <v>0.24112587294154897</v>
      </c>
      <c r="R378" s="98">
        <v>0.17983903564982592</v>
      </c>
      <c r="S378" s="98">
        <v>0.12631167838959145</v>
      </c>
      <c r="T378" s="98">
        <v>8.2585829310484499E-2</v>
      </c>
      <c r="U378" s="98">
        <v>9.0579764563161316E-2</v>
      </c>
      <c r="V378" s="98">
        <v>0.12888186882814964</v>
      </c>
      <c r="W378" s="98">
        <v>0.19566867571153682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6.957515868343904E-2</v>
      </c>
      <c r="D379" s="122">
        <v>0.12277184360598047</v>
      </c>
      <c r="E379" s="122">
        <v>0.17732237777409729</v>
      </c>
      <c r="F379" s="122">
        <v>0.16591926234164672</v>
      </c>
      <c r="G379" s="122">
        <v>0.33194058107953833</v>
      </c>
      <c r="H379" s="122">
        <v>0.46316891044803132</v>
      </c>
      <c r="I379" s="122">
        <v>0.81619003852247429</v>
      </c>
      <c r="J379" s="122">
        <v>0.55014582107620358</v>
      </c>
      <c r="K379" s="122">
        <v>0.57529987970131458</v>
      </c>
      <c r="L379" s="122">
        <v>0.49061488573897916</v>
      </c>
      <c r="M379" s="122">
        <v>0.30222880657263568</v>
      </c>
      <c r="N379" s="122">
        <v>0.22979511737503894</v>
      </c>
      <c r="O379" s="122">
        <v>0.17098843961735127</v>
      </c>
      <c r="P379" s="122">
        <v>0.28030335890142249</v>
      </c>
      <c r="Q379" s="122">
        <v>0.36324143939887171</v>
      </c>
      <c r="R379" s="122">
        <v>0.37067633134591477</v>
      </c>
      <c r="S379" s="122">
        <v>0.23748227582020204</v>
      </c>
      <c r="T379" s="122">
        <v>0.23523324437246534</v>
      </c>
      <c r="U379" s="122">
        <v>0.29817320962217586</v>
      </c>
      <c r="V379" s="122">
        <v>0.37034513293183635</v>
      </c>
      <c r="W379" s="122">
        <v>0.42919344728304093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3.9554510699338127E-3</v>
      </c>
      <c r="D381" s="98">
        <v>8.0868899519239649E-3</v>
      </c>
      <c r="E381" s="98">
        <v>1.1195815842990434E-2</v>
      </c>
      <c r="F381" s="98">
        <v>1.1316761951038305E-2</v>
      </c>
      <c r="G381" s="98">
        <v>2.2329387198571547E-2</v>
      </c>
      <c r="H381" s="98">
        <v>3.988937096030875E-2</v>
      </c>
      <c r="I381" s="98">
        <v>8.2841883897588647E-2</v>
      </c>
      <c r="J381" s="98">
        <v>5.1962636355066372E-2</v>
      </c>
      <c r="K381" s="98">
        <v>5.919105050612581E-2</v>
      </c>
      <c r="L381" s="98">
        <v>4.1089744807419122E-2</v>
      </c>
      <c r="M381" s="98">
        <v>2.8090500274957405E-2</v>
      </c>
      <c r="N381" s="98">
        <v>2.0182374704668007E-2</v>
      </c>
      <c r="O381" s="98">
        <v>1.4803182469122574E-2</v>
      </c>
      <c r="P381" s="98">
        <v>2.9775460528438349E-2</v>
      </c>
      <c r="Q381" s="98">
        <v>3.310133540128235E-2</v>
      </c>
      <c r="R381" s="98">
        <v>3.8032902225321338E-2</v>
      </c>
      <c r="S381" s="98">
        <v>2.3510438212192529E-2</v>
      </c>
      <c r="T381" s="98">
        <v>2.0929873098637294E-2</v>
      </c>
      <c r="U381" s="98">
        <v>2.6508489310902796E-2</v>
      </c>
      <c r="V381" s="98">
        <v>2.2030148846291498E-2</v>
      </c>
      <c r="W381" s="98">
        <v>3.258723888571595E-2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6.5619707613505232E-2</v>
      </c>
      <c r="D382" s="33">
        <v>0.1146849536540565</v>
      </c>
      <c r="E382" s="33">
        <v>0.16612656193110686</v>
      </c>
      <c r="F382" s="33">
        <v>0.15460250039060841</v>
      </c>
      <c r="G382" s="33">
        <v>0.30961119388096681</v>
      </c>
      <c r="H382" s="33">
        <v>0.42327953948772257</v>
      </c>
      <c r="I382" s="33">
        <v>0.73334815462488567</v>
      </c>
      <c r="J382" s="33">
        <v>0.49818318472113715</v>
      </c>
      <c r="K382" s="33">
        <v>0.51610882919518875</v>
      </c>
      <c r="L382" s="33">
        <v>0.44952514093156004</v>
      </c>
      <c r="M382" s="33">
        <v>0.27413830629767827</v>
      </c>
      <c r="N382" s="33">
        <v>0.20961274267037094</v>
      </c>
      <c r="O382" s="33">
        <v>0.1561852571482287</v>
      </c>
      <c r="P382" s="33">
        <v>0.25052789837298417</v>
      </c>
      <c r="Q382" s="33">
        <v>0.33014010399758936</v>
      </c>
      <c r="R382" s="33">
        <v>0.33264342912059341</v>
      </c>
      <c r="S382" s="33">
        <v>0.2139718376080095</v>
      </c>
      <c r="T382" s="33">
        <v>0.21430337127382804</v>
      </c>
      <c r="U382" s="33">
        <v>0.27166472031127309</v>
      </c>
      <c r="V382" s="33">
        <v>0.34831498408554484</v>
      </c>
      <c r="W382" s="33">
        <v>0.39660620839732497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2.8993710660757266</v>
      </c>
      <c r="D384" s="117">
        <f t="shared" si="157"/>
        <v>4.3643920782622958</v>
      </c>
      <c r="E384" s="117">
        <f t="shared" si="157"/>
        <v>6.5805601970897083</v>
      </c>
      <c r="F384" s="117">
        <f t="shared" si="157"/>
        <v>5.6455438671818721</v>
      </c>
      <c r="G384" s="117">
        <f t="shared" si="157"/>
        <v>9.686313251305668</v>
      </c>
      <c r="H384" s="117">
        <f t="shared" si="157"/>
        <v>12.20894783034541</v>
      </c>
      <c r="I384" s="117">
        <f t="shared" si="157"/>
        <v>26.810706162109796</v>
      </c>
      <c r="J384" s="117">
        <f t="shared" si="157"/>
        <v>20.180261321682597</v>
      </c>
      <c r="K384" s="117">
        <f t="shared" si="157"/>
        <v>18.932540048098776</v>
      </c>
      <c r="L384" s="117">
        <f t="shared" si="157"/>
        <v>20.145198153150236</v>
      </c>
      <c r="M384" s="117">
        <f t="shared" si="157"/>
        <v>9.503796053812712</v>
      </c>
      <c r="N384" s="117">
        <f t="shared" si="157"/>
        <v>7.6083577841862535</v>
      </c>
      <c r="O384" s="117">
        <f t="shared" si="157"/>
        <v>6.1556425839050837</v>
      </c>
      <c r="P384" s="117">
        <f t="shared" si="157"/>
        <v>7.3953961198558318</v>
      </c>
      <c r="Q384" s="117">
        <f t="shared" si="157"/>
        <v>10.07291367526541</v>
      </c>
      <c r="R384" s="117">
        <f t="shared" ref="R384:V384" si="158">R385+R388+R390+R403</f>
        <v>10.807978298752522</v>
      </c>
      <c r="S384" s="117">
        <f t="shared" si="158"/>
        <v>6.4414721649075801</v>
      </c>
      <c r="T384" s="117">
        <f t="shared" si="158"/>
        <v>6.1768973719359295</v>
      </c>
      <c r="U384" s="117">
        <f t="shared" si="158"/>
        <v>7.7434465018830467</v>
      </c>
      <c r="V384" s="117">
        <f t="shared" si="158"/>
        <v>8.387455509467566</v>
      </c>
      <c r="W384" s="117">
        <f t="shared" ref="W384" si="159">W385+W388+W390+W403</f>
        <v>10.401051960732346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2.5699173198748055</v>
      </c>
      <c r="D385" s="122">
        <f t="shared" si="160"/>
        <v>3.774477918172797</v>
      </c>
      <c r="E385" s="122">
        <f t="shared" si="160"/>
        <v>5.7743746129995293</v>
      </c>
      <c r="F385" s="122">
        <f t="shared" si="160"/>
        <v>4.8677821869660631</v>
      </c>
      <c r="G385" s="122">
        <f t="shared" si="160"/>
        <v>8.0938393325092512</v>
      </c>
      <c r="H385" s="122">
        <f t="shared" si="160"/>
        <v>9.744548500702864</v>
      </c>
      <c r="I385" s="122">
        <f t="shared" si="160"/>
        <v>22.54774878937851</v>
      </c>
      <c r="J385" s="122">
        <f t="shared" si="160"/>
        <v>17.096762621701085</v>
      </c>
      <c r="K385" s="122">
        <f t="shared" si="160"/>
        <v>15.724106589488255</v>
      </c>
      <c r="L385" s="122">
        <f t="shared" si="160"/>
        <v>17.35734826679991</v>
      </c>
      <c r="M385" s="122">
        <f t="shared" si="160"/>
        <v>7.7671424575426018</v>
      </c>
      <c r="N385" s="122">
        <f t="shared" si="160"/>
        <v>6.2590562848975688</v>
      </c>
      <c r="O385" s="122">
        <f t="shared" si="160"/>
        <v>5.1401390262815134</v>
      </c>
      <c r="P385" s="122">
        <f t="shared" si="160"/>
        <v>5.7301151639496561</v>
      </c>
      <c r="Q385" s="122">
        <f t="shared" si="160"/>
        <v>8.0228791334966427</v>
      </c>
      <c r="R385" s="122">
        <f t="shared" ref="R385:V385" si="161">SUM(R386:R387)</f>
        <v>8.6555179455301214</v>
      </c>
      <c r="S385" s="122">
        <f t="shared" si="161"/>
        <v>5.0519121442156401</v>
      </c>
      <c r="T385" s="122">
        <f t="shared" si="161"/>
        <v>4.7552998021276753</v>
      </c>
      <c r="U385" s="122">
        <f t="shared" si="161"/>
        <v>5.8214814026414325</v>
      </c>
      <c r="V385" s="122">
        <f t="shared" si="161"/>
        <v>6.043502913632981</v>
      </c>
      <c r="W385" s="122">
        <f t="shared" ref="W385" si="162">SUM(W386:W387)</f>
        <v>7.8032357191850341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2.5455351057919784</v>
      </c>
      <c r="D386" s="98">
        <v>3.739541379343903</v>
      </c>
      <c r="E386" s="98">
        <v>5.7218434383219581</v>
      </c>
      <c r="F386" s="98">
        <v>4.8235290579856569</v>
      </c>
      <c r="G386" s="98">
        <v>8.0214330837285566</v>
      </c>
      <c r="H386" s="98">
        <v>9.6593321489777093</v>
      </c>
      <c r="I386" s="98">
        <v>22.353320289280717</v>
      </c>
      <c r="J386" s="98">
        <v>16.949248605100316</v>
      </c>
      <c r="K386" s="98">
        <v>15.590067865330379</v>
      </c>
      <c r="L386" s="98">
        <v>17.211453543955411</v>
      </c>
      <c r="M386" s="98">
        <v>7.7027465748308153</v>
      </c>
      <c r="N386" s="98">
        <v>6.2076242211714492</v>
      </c>
      <c r="O386" s="98">
        <v>5.0982993089795015</v>
      </c>
      <c r="P386" s="98">
        <v>5.6838592334649114</v>
      </c>
      <c r="Q386" s="98">
        <v>7.9586631652686348</v>
      </c>
      <c r="R386" s="98">
        <v>8.5865716152113869</v>
      </c>
      <c r="S386" s="98">
        <v>5.0119344416084743</v>
      </c>
      <c r="T386" s="98">
        <v>4.7177801222528659</v>
      </c>
      <c r="U386" s="98">
        <v>5.7755918939057072</v>
      </c>
      <c r="V386" s="98">
        <v>5.9966331366238403</v>
      </c>
      <c r="W386" s="98">
        <v>7.7422267439443084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2.4382214082827119E-2</v>
      </c>
      <c r="D387" s="98">
        <v>3.4936538828894199E-2</v>
      </c>
      <c r="E387" s="98">
        <v>5.2531174677571194E-2</v>
      </c>
      <c r="F387" s="98">
        <v>4.4253128980406252E-2</v>
      </c>
      <c r="G387" s="98">
        <v>7.2406248780694585E-2</v>
      </c>
      <c r="H387" s="98">
        <v>8.5216351725154807E-2</v>
      </c>
      <c r="I387" s="98">
        <v>0.19442850009779231</v>
      </c>
      <c r="J387" s="98">
        <v>0.1475140166007694</v>
      </c>
      <c r="K387" s="98">
        <v>0.13403872415787516</v>
      </c>
      <c r="L387" s="98">
        <v>0.14589472284449909</v>
      </c>
      <c r="M387" s="98">
        <v>6.4395882711786173E-2</v>
      </c>
      <c r="N387" s="98">
        <v>5.1432063726119477E-2</v>
      </c>
      <c r="O387" s="98">
        <v>4.1839717302011935E-2</v>
      </c>
      <c r="P387" s="98">
        <v>4.6255930484744377E-2</v>
      </c>
      <c r="Q387" s="98">
        <v>6.4215968228007361E-2</v>
      </c>
      <c r="R387" s="98">
        <v>6.8946330318734636E-2</v>
      </c>
      <c r="S387" s="98">
        <v>3.9977702607166071E-2</v>
      </c>
      <c r="T387" s="98">
        <v>3.7519679874809808E-2</v>
      </c>
      <c r="U387" s="98">
        <v>4.5889508735725018E-2</v>
      </c>
      <c r="V387" s="98">
        <v>4.6869777009140919E-2</v>
      </c>
      <c r="W387" s="98">
        <v>6.1008975240725405E-2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2.9232366822850462E-3</v>
      </c>
      <c r="D388" s="122">
        <f t="shared" si="163"/>
        <v>1.8165409923820109E-3</v>
      </c>
      <c r="E388" s="122">
        <f t="shared" si="163"/>
        <v>8.414825680284942E-3</v>
      </c>
      <c r="F388" s="122">
        <f t="shared" si="163"/>
        <v>3.4954898765369351E-3</v>
      </c>
      <c r="G388" s="122">
        <f t="shared" si="163"/>
        <v>4.3934429284355099E-2</v>
      </c>
      <c r="H388" s="122">
        <f t="shared" si="163"/>
        <v>0.17041531193240358</v>
      </c>
      <c r="I388" s="122">
        <f t="shared" si="163"/>
        <v>8.7636007912196862E-2</v>
      </c>
      <c r="J388" s="122">
        <f t="shared" si="163"/>
        <v>5.8227973594142481E-2</v>
      </c>
      <c r="K388" s="122">
        <f t="shared" si="163"/>
        <v>1.6647580112531465E-2</v>
      </c>
      <c r="L388" s="122">
        <f t="shared" si="163"/>
        <v>7.7197070585257821E-2</v>
      </c>
      <c r="M388" s="122">
        <f t="shared" si="163"/>
        <v>8.1128073390158827E-3</v>
      </c>
      <c r="N388" s="122">
        <f t="shared" si="163"/>
        <v>3.7430139181019062E-2</v>
      </c>
      <c r="O388" s="122">
        <f t="shared" si="163"/>
        <v>4.3109545127129618E-2</v>
      </c>
      <c r="P388" s="122">
        <f t="shared" si="163"/>
        <v>4.1952924336150228E-2</v>
      </c>
      <c r="Q388" s="122">
        <f t="shared" si="163"/>
        <v>3.4976250343312955E-2</v>
      </c>
      <c r="R388" s="122">
        <f t="shared" si="163"/>
        <v>5.644409453270572E-2</v>
      </c>
      <c r="S388" s="122">
        <f t="shared" si="163"/>
        <v>3.4406683636802597E-2</v>
      </c>
      <c r="T388" s="122">
        <f t="shared" si="163"/>
        <v>5.4430684159264886E-2</v>
      </c>
      <c r="U388" s="122">
        <f t="shared" si="163"/>
        <v>0.14362475324264437</v>
      </c>
      <c r="V388" s="122">
        <f t="shared" si="163"/>
        <v>0.29950238900366044</v>
      </c>
      <c r="W388" s="122">
        <f t="shared" si="163"/>
        <v>0.22754348822585224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2.9232366822850462E-3</v>
      </c>
      <c r="D389" s="98">
        <v>1.8165409923820109E-3</v>
      </c>
      <c r="E389" s="98">
        <v>8.414825680284942E-3</v>
      </c>
      <c r="F389" s="98">
        <v>3.4954898765369351E-3</v>
      </c>
      <c r="G389" s="98">
        <v>4.3934429284355099E-2</v>
      </c>
      <c r="H389" s="98">
        <v>0.17041531193240358</v>
      </c>
      <c r="I389" s="98">
        <v>8.7636007912196862E-2</v>
      </c>
      <c r="J389" s="98">
        <v>5.8227973594142481E-2</v>
      </c>
      <c r="K389" s="98">
        <v>1.6647580112531465E-2</v>
      </c>
      <c r="L389" s="98">
        <v>7.7197070585257821E-2</v>
      </c>
      <c r="M389" s="98">
        <v>8.1128073390158827E-3</v>
      </c>
      <c r="N389" s="98">
        <v>3.7430139181019062E-2</v>
      </c>
      <c r="O389" s="98">
        <v>4.3109545127129618E-2</v>
      </c>
      <c r="P389" s="98">
        <v>4.1952924336150228E-2</v>
      </c>
      <c r="Q389" s="98">
        <v>3.4976250343312955E-2</v>
      </c>
      <c r="R389" s="98">
        <v>5.644409453270572E-2</v>
      </c>
      <c r="S389" s="98">
        <v>3.4406683636802597E-2</v>
      </c>
      <c r="T389" s="98">
        <v>5.4430684159264886E-2</v>
      </c>
      <c r="U389" s="98">
        <v>0.14362475324264437</v>
      </c>
      <c r="V389" s="98">
        <v>0.29950238900366044</v>
      </c>
      <c r="W389" s="98">
        <v>0.22754348822585224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0.27368743268916068</v>
      </c>
      <c r="D390" s="122">
        <v>0.49486352529675282</v>
      </c>
      <c r="E390" s="122">
        <v>0.66279772450349905</v>
      </c>
      <c r="F390" s="122">
        <v>0.64788237236082724</v>
      </c>
      <c r="G390" s="122">
        <v>1.2951856004289559</v>
      </c>
      <c r="H390" s="122">
        <v>1.9412132271830669</v>
      </c>
      <c r="I390" s="122">
        <v>3.5545277156990198</v>
      </c>
      <c r="J390" s="122">
        <v>2.6053688885172011</v>
      </c>
      <c r="K390" s="122">
        <v>2.7525498139334506</v>
      </c>
      <c r="L390" s="122">
        <v>2.3336548099031509</v>
      </c>
      <c r="M390" s="122">
        <v>1.496048698315086</v>
      </c>
      <c r="N390" s="122">
        <v>1.1341752367315043</v>
      </c>
      <c r="O390" s="122">
        <v>0.83940207792014632</v>
      </c>
      <c r="P390" s="122">
        <v>1.4047562582204105</v>
      </c>
      <c r="Q390" s="122">
        <v>1.7281993602254544</v>
      </c>
      <c r="R390" s="122">
        <v>1.8005103882841615</v>
      </c>
      <c r="S390" s="122">
        <v>1.1627714967686003</v>
      </c>
      <c r="T390" s="122">
        <v>1.1729935728144762</v>
      </c>
      <c r="U390" s="122">
        <v>1.5284448224710339</v>
      </c>
      <c r="V390" s="122">
        <v>1.7274332504809142</v>
      </c>
      <c r="W390" s="122">
        <v>2.0012327377356272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7.4007998832655529E-4</v>
      </c>
      <c r="D391" s="98">
        <v>2.1857780642914951E-3</v>
      </c>
      <c r="E391" s="98">
        <v>4.2598907240099723E-3</v>
      </c>
      <c r="F391" s="98">
        <v>5.0056493588216599E-3</v>
      </c>
      <c r="G391" s="98">
        <v>1.1061205568198267E-2</v>
      </c>
      <c r="H391" s="98">
        <v>1.7166878191371675E-2</v>
      </c>
      <c r="I391" s="98">
        <v>4.9715006106234264E-2</v>
      </c>
      <c r="J391" s="98">
        <v>4.1910240988962677E-2</v>
      </c>
      <c r="K391" s="98">
        <v>3.1400405232917782E-2</v>
      </c>
      <c r="L391" s="98">
        <v>2.6897712397106588E-2</v>
      </c>
      <c r="M391" s="98">
        <v>1.1366292625878979E-2</v>
      </c>
      <c r="N391" s="98">
        <v>7.9558415170232245E-3</v>
      </c>
      <c r="O391" s="98">
        <v>5.4975808478097757E-3</v>
      </c>
      <c r="P391" s="98">
        <v>3.2242805994997822E-3</v>
      </c>
      <c r="Q391" s="98">
        <v>9.4660166636027498E-3</v>
      </c>
      <c r="R391" s="98">
        <v>2.2959627954020172E-2</v>
      </c>
      <c r="S391" s="98">
        <v>2.9908063870549926E-2</v>
      </c>
      <c r="T391" s="98">
        <v>3.0449444253653122E-2</v>
      </c>
      <c r="U391" s="98">
        <v>3.3742413800101213E-2</v>
      </c>
      <c r="V391" s="98">
        <v>2.1242588330395697E-2</v>
      </c>
      <c r="W391" s="98">
        <v>2.9042377958997306E-2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1.1544381505652767E-4</v>
      </c>
      <c r="K392" s="98">
        <v>1.1702972315485788E-4</v>
      </c>
      <c r="L392" s="98">
        <v>1.3080111180144307E-4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1.1832187147450547E-4</v>
      </c>
      <c r="S392" s="98">
        <v>1.235893995957181E-4</v>
      </c>
      <c r="T392" s="98">
        <v>1.329311531860329E-4</v>
      </c>
      <c r="U392" s="98">
        <v>0</v>
      </c>
      <c r="V392" s="98">
        <v>0</v>
      </c>
      <c r="W392" s="98">
        <v>1.149640868610827E-4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4.6468831373543159E-5</v>
      </c>
      <c r="K393" s="101">
        <v>4.8155081476746488E-5</v>
      </c>
      <c r="L393" s="101">
        <v>5.4583343580116942E-5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5.1085425809177533E-5</v>
      </c>
      <c r="S393" s="101">
        <v>5.6095221587987045E-5</v>
      </c>
      <c r="T393" s="101">
        <v>5.6925910672163087E-5</v>
      </c>
      <c r="U393" s="101">
        <v>0</v>
      </c>
      <c r="V393" s="101">
        <v>0</v>
      </c>
      <c r="W393" s="101">
        <v>4.6854369457139797E-5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6.8974983682984508E-5</v>
      </c>
      <c r="K394" s="104">
        <v>6.8874641678111381E-5</v>
      </c>
      <c r="L394" s="104">
        <v>7.6217768221326131E-5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6.7236445665327929E-5</v>
      </c>
      <c r="S394" s="104">
        <v>6.7494178007731047E-5</v>
      </c>
      <c r="T394" s="104">
        <v>7.6005242513869814E-5</v>
      </c>
      <c r="U394" s="104">
        <v>0</v>
      </c>
      <c r="V394" s="104">
        <v>0</v>
      </c>
      <c r="W394" s="104">
        <v>6.8109717403942914E-5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2.3446484899373787E-2</v>
      </c>
      <c r="D395" s="101">
        <v>4.7779044023449076E-2</v>
      </c>
      <c r="E395" s="101">
        <v>0.13634923053123704</v>
      </c>
      <c r="F395" s="101">
        <v>0.20395836317000499</v>
      </c>
      <c r="G395" s="101">
        <v>0.26478351413973283</v>
      </c>
      <c r="H395" s="101">
        <v>0.22201199718252465</v>
      </c>
      <c r="I395" s="101">
        <v>0.21267476535247082</v>
      </c>
      <c r="J395" s="101">
        <v>0.14796397990326007</v>
      </c>
      <c r="K395" s="101">
        <v>0.25988937457372713</v>
      </c>
      <c r="L395" s="101">
        <v>0.25878966130882897</v>
      </c>
      <c r="M395" s="101">
        <v>0.24029133484623644</v>
      </c>
      <c r="N395" s="101">
        <v>0.15479630014179102</v>
      </c>
      <c r="O395" s="101">
        <v>9.1583631071434454E-2</v>
      </c>
      <c r="P395" s="101">
        <v>0.15729099494373164</v>
      </c>
      <c r="Q395" s="101">
        <v>0.14319458296717064</v>
      </c>
      <c r="R395" s="101">
        <v>0.16715986076309056</v>
      </c>
      <c r="S395" s="101">
        <v>0.1101313369964719</v>
      </c>
      <c r="T395" s="101">
        <v>0.12014236228870023</v>
      </c>
      <c r="U395" s="101">
        <v>0.16765226887629989</v>
      </c>
      <c r="V395" s="101">
        <v>0.17240585270658923</v>
      </c>
      <c r="W395" s="101">
        <v>0.16437093092459154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1.009504546025955E-4</v>
      </c>
      <c r="F396" s="104">
        <v>0</v>
      </c>
      <c r="G396" s="104">
        <v>1.1237054733516128E-4</v>
      </c>
      <c r="H396" s="104">
        <v>1.2025301274992957E-4</v>
      </c>
      <c r="I396" s="104">
        <v>2.4141829989513517E-4</v>
      </c>
      <c r="J396" s="104">
        <v>1.1278769337617198E-4</v>
      </c>
      <c r="K396" s="104">
        <v>7.3256868101462974E-4</v>
      </c>
      <c r="L396" s="104">
        <v>4.8076468677376124E-4</v>
      </c>
      <c r="M396" s="104">
        <v>3.5641829874017415E-4</v>
      </c>
      <c r="N396" s="104">
        <v>1.1944489293043249E-4</v>
      </c>
      <c r="O396" s="104">
        <v>2.3743775355141434E-4</v>
      </c>
      <c r="P396" s="104">
        <v>3.8595139880851002E-4</v>
      </c>
      <c r="Q396" s="104">
        <v>3.5329432463547777E-4</v>
      </c>
      <c r="R396" s="104">
        <v>6.4470435006226722E-4</v>
      </c>
      <c r="S396" s="104">
        <v>2.4865388234364177E-4</v>
      </c>
      <c r="T396" s="104">
        <v>2.3921686482570589E-4</v>
      </c>
      <c r="U396" s="104">
        <v>2.4603603163810797E-4</v>
      </c>
      <c r="V396" s="104">
        <v>3.4278242981288821E-4</v>
      </c>
      <c r="W396" s="104">
        <v>5.8455924487221236E-4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4.4443982349578548E-5</v>
      </c>
      <c r="F397" s="98">
        <v>0</v>
      </c>
      <c r="G397" s="98">
        <v>4.7485418651384776E-5</v>
      </c>
      <c r="H397" s="98">
        <v>5.1552886815709073E-5</v>
      </c>
      <c r="I397" s="98">
        <v>1.0921549141836977E-4</v>
      </c>
      <c r="J397" s="98">
        <v>4.5532324759748869E-5</v>
      </c>
      <c r="K397" s="98">
        <v>3.0337803821892941E-4</v>
      </c>
      <c r="L397" s="98">
        <v>2.0031450132795836E-4</v>
      </c>
      <c r="M397" s="98">
        <v>1.4464749636653145E-4</v>
      </c>
      <c r="N397" s="98">
        <v>4.9495915859182275E-5</v>
      </c>
      <c r="O397" s="98">
        <v>8.3313710279214601E-5</v>
      </c>
      <c r="P397" s="98">
        <v>1.2854292279521306E-4</v>
      </c>
      <c r="Q397" s="98">
        <v>1.2670276178468245E-4</v>
      </c>
      <c r="R397" s="98">
        <v>2.783345825226623E-4</v>
      </c>
      <c r="S397" s="98">
        <v>1.1280755843885877E-4</v>
      </c>
      <c r="T397" s="98">
        <v>1.0226375242850613E-4</v>
      </c>
      <c r="U397" s="98">
        <v>1.0695568881326894E-4</v>
      </c>
      <c r="V397" s="98">
        <v>1.3013500158990903E-4</v>
      </c>
      <c r="W397" s="98">
        <v>2.3748873579400187E-4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5.6506472253016956E-5</v>
      </c>
      <c r="F398" s="98">
        <v>0</v>
      </c>
      <c r="G398" s="98">
        <v>6.4885128683776498E-5</v>
      </c>
      <c r="H398" s="98">
        <v>6.8700125934220506E-5</v>
      </c>
      <c r="I398" s="98">
        <v>1.322028084767654E-4</v>
      </c>
      <c r="J398" s="98">
        <v>6.7255368616423103E-5</v>
      </c>
      <c r="K398" s="98">
        <v>4.2919064279570032E-4</v>
      </c>
      <c r="L398" s="98">
        <v>2.8045018544580288E-4</v>
      </c>
      <c r="M398" s="98">
        <v>2.1177080237364267E-4</v>
      </c>
      <c r="N398" s="98">
        <v>6.9948977071250217E-5</v>
      </c>
      <c r="O398" s="98">
        <v>1.5412404327219974E-4</v>
      </c>
      <c r="P398" s="98">
        <v>2.5740847601329696E-4</v>
      </c>
      <c r="Q398" s="98">
        <v>2.2659156285079535E-4</v>
      </c>
      <c r="R398" s="98">
        <v>3.6636976753960497E-4</v>
      </c>
      <c r="S398" s="98">
        <v>1.3584632390478297E-4</v>
      </c>
      <c r="T398" s="98">
        <v>1.3695311239719977E-4</v>
      </c>
      <c r="U398" s="98">
        <v>1.3908034282483905E-4</v>
      </c>
      <c r="V398" s="98">
        <v>2.1264742822297918E-4</v>
      </c>
      <c r="W398" s="98">
        <v>3.4707050907821046E-4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0.24051565109739309</v>
      </c>
      <c r="D399" s="101">
        <v>0.43790559993387462</v>
      </c>
      <c r="E399" s="101">
        <v>0.49859795185860289</v>
      </c>
      <c r="F399" s="101">
        <v>0.43685059223451084</v>
      </c>
      <c r="G399" s="101">
        <v>1.0110763558739775</v>
      </c>
      <c r="H399" s="101">
        <v>1.6516260749689673</v>
      </c>
      <c r="I399" s="101">
        <v>2.9501673531121444</v>
      </c>
      <c r="J399" s="101">
        <v>2.1754656728298594</v>
      </c>
      <c r="K399" s="101">
        <v>1.8138862954534767</v>
      </c>
      <c r="L399" s="101">
        <v>1.8112086098657643</v>
      </c>
      <c r="M399" s="101">
        <v>1.1064242846438643</v>
      </c>
      <c r="N399" s="101">
        <v>0.92318827396148817</v>
      </c>
      <c r="O399" s="101">
        <v>0.63351127163671817</v>
      </c>
      <c r="P399" s="101">
        <v>1.0154807909607328</v>
      </c>
      <c r="Q399" s="101">
        <v>1.1988212553447239</v>
      </c>
      <c r="R399" s="101">
        <v>1.293072654623179</v>
      </c>
      <c r="S399" s="101">
        <v>0.79097968430567978</v>
      </c>
      <c r="T399" s="101">
        <v>0.87757423041434235</v>
      </c>
      <c r="U399" s="101">
        <v>1.1664475134085492</v>
      </c>
      <c r="V399" s="101">
        <v>1.3254854391248403</v>
      </c>
      <c r="W399" s="101">
        <v>1.4772329980107719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8.9852167040672809E-3</v>
      </c>
      <c r="D400" s="104">
        <v>6.9931032751376146E-3</v>
      </c>
      <c r="E400" s="104">
        <v>2.3489700935046542E-2</v>
      </c>
      <c r="F400" s="104">
        <v>2.0677675974897511E-3</v>
      </c>
      <c r="G400" s="104">
        <v>8.1521542997119827E-3</v>
      </c>
      <c r="H400" s="104">
        <v>5.0288023827453371E-2</v>
      </c>
      <c r="I400" s="104">
        <v>0.34172917282827531</v>
      </c>
      <c r="J400" s="104">
        <v>0.23980076328668604</v>
      </c>
      <c r="K400" s="104">
        <v>0.64652414026915905</v>
      </c>
      <c r="L400" s="104">
        <v>0.23614726053287582</v>
      </c>
      <c r="M400" s="104">
        <v>0.13761036790036624</v>
      </c>
      <c r="N400" s="104">
        <v>4.8115376218271645E-2</v>
      </c>
      <c r="O400" s="104">
        <v>0.10857215661063244</v>
      </c>
      <c r="P400" s="104">
        <v>0.22837424031763762</v>
      </c>
      <c r="Q400" s="104">
        <v>0.37636421092532146</v>
      </c>
      <c r="R400" s="104">
        <v>0.31655521872233511</v>
      </c>
      <c r="S400" s="104">
        <v>0.23138016831395941</v>
      </c>
      <c r="T400" s="104">
        <v>0.14445538783976869</v>
      </c>
      <c r="U400" s="104">
        <v>0.16035659035444541</v>
      </c>
      <c r="V400" s="104">
        <v>0.20795658788927612</v>
      </c>
      <c r="W400" s="104">
        <v>0.32988690750953287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3.8036358920652924E-3</v>
      </c>
      <c r="D401" s="98">
        <v>3.027921149399601E-3</v>
      </c>
      <c r="E401" s="98">
        <v>1.0345724926823983E-2</v>
      </c>
      <c r="F401" s="98">
        <v>8.5598540134060709E-4</v>
      </c>
      <c r="G401" s="98">
        <v>3.4455706172486613E-3</v>
      </c>
      <c r="H401" s="98">
        <v>2.1565159201027081E-2</v>
      </c>
      <c r="I401" s="98">
        <v>0.15467927987995761</v>
      </c>
      <c r="J401" s="98">
        <v>9.6873650563212177E-2</v>
      </c>
      <c r="K401" s="98">
        <v>0.26808114183246784</v>
      </c>
      <c r="L401" s="98">
        <v>9.8439329261719236E-2</v>
      </c>
      <c r="M401" s="98">
        <v>5.5857377650527937E-2</v>
      </c>
      <c r="N401" s="98">
        <v>1.9950975801283233E-2</v>
      </c>
      <c r="O401" s="98">
        <v>3.8132849253500127E-2</v>
      </c>
      <c r="P401" s="98">
        <v>7.6115105498236441E-2</v>
      </c>
      <c r="Q401" s="98">
        <v>0.13523833798377252</v>
      </c>
      <c r="R401" s="98">
        <v>0.13671618307250918</v>
      </c>
      <c r="S401" s="98">
        <v>0.10506848992436797</v>
      </c>
      <c r="T401" s="98">
        <v>6.1869558529284177E-2</v>
      </c>
      <c r="U401" s="98">
        <v>6.9776825791284094E-2</v>
      </c>
      <c r="V401" s="98">
        <v>7.9074719061126481E-2</v>
      </c>
      <c r="W401" s="98">
        <v>0.13421823179799605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5.1815808120019881E-3</v>
      </c>
      <c r="D402" s="98">
        <v>3.9651821257380131E-3</v>
      </c>
      <c r="E402" s="98">
        <v>1.3143976008222561E-2</v>
      </c>
      <c r="F402" s="98">
        <v>1.2117821961491442E-3</v>
      </c>
      <c r="G402" s="98">
        <v>4.7065836824633214E-3</v>
      </c>
      <c r="H402" s="98">
        <v>2.8722864626426294E-2</v>
      </c>
      <c r="I402" s="98">
        <v>0.18704989294831767</v>
      </c>
      <c r="J402" s="98">
        <v>0.14292711272347386</v>
      </c>
      <c r="K402" s="98">
        <v>0.37844299843669121</v>
      </c>
      <c r="L402" s="98">
        <v>0.13770793127115658</v>
      </c>
      <c r="M402" s="98">
        <v>8.1752990249838314E-2</v>
      </c>
      <c r="N402" s="98">
        <v>2.8164400416988412E-2</v>
      </c>
      <c r="O402" s="98">
        <v>7.0439307357132316E-2</v>
      </c>
      <c r="P402" s="98">
        <v>0.15225913481940118</v>
      </c>
      <c r="Q402" s="98">
        <v>0.24112587294154897</v>
      </c>
      <c r="R402" s="98">
        <v>0.17983903564982592</v>
      </c>
      <c r="S402" s="98">
        <v>0.12631167838959145</v>
      </c>
      <c r="T402" s="98">
        <v>8.2585829310484499E-2</v>
      </c>
      <c r="U402" s="98">
        <v>9.0579764563161316E-2</v>
      </c>
      <c r="V402" s="98">
        <v>0.12888186882814964</v>
      </c>
      <c r="W402" s="98">
        <v>0.19566867571153682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5.2843076829475442E-2</v>
      </c>
      <c r="D403" s="122">
        <v>9.323409380036432E-2</v>
      </c>
      <c r="E403" s="122">
        <v>0.13497303390639429</v>
      </c>
      <c r="F403" s="122">
        <v>0.12638381797844425</v>
      </c>
      <c r="G403" s="122">
        <v>0.25335388908310413</v>
      </c>
      <c r="H403" s="122">
        <v>0.35277079052707655</v>
      </c>
      <c r="I403" s="122">
        <v>0.62079364912006885</v>
      </c>
      <c r="J403" s="122">
        <v>0.41990183787016638</v>
      </c>
      <c r="K403" s="122">
        <v>0.43923606456453795</v>
      </c>
      <c r="L403" s="122">
        <v>0.37699800586191862</v>
      </c>
      <c r="M403" s="122">
        <v>0.23249209061600734</v>
      </c>
      <c r="N403" s="122">
        <v>0.17769612337616059</v>
      </c>
      <c r="O403" s="122">
        <v>0.1329919345762946</v>
      </c>
      <c r="P403" s="122">
        <v>0.21857177334961497</v>
      </c>
      <c r="Q403" s="122">
        <v>0.28685893119999994</v>
      </c>
      <c r="R403" s="122">
        <v>0.29550587040553333</v>
      </c>
      <c r="S403" s="122">
        <v>0.19238184028653621</v>
      </c>
      <c r="T403" s="122">
        <v>0.19417331283451317</v>
      </c>
      <c r="U403" s="122">
        <v>0.24989552352793629</v>
      </c>
      <c r="V403" s="122">
        <v>0.31701695635000898</v>
      </c>
      <c r="W403" s="122">
        <v>0.36904001558583283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2.4291180500376516E-3</v>
      </c>
      <c r="D405" s="98">
        <v>4.9676021174107823E-3</v>
      </c>
      <c r="E405" s="98">
        <v>6.8791070025520781E-3</v>
      </c>
      <c r="F405" s="98">
        <v>6.9551948687380395E-3</v>
      </c>
      <c r="G405" s="98">
        <v>1.3726924325699906E-2</v>
      </c>
      <c r="H405" s="98">
        <v>2.4527969581271226E-2</v>
      </c>
      <c r="I405" s="98">
        <v>5.0951938486307378E-2</v>
      </c>
      <c r="J405" s="98">
        <v>3.1967255948676103E-2</v>
      </c>
      <c r="K405" s="98">
        <v>3.6422495767702172E-2</v>
      </c>
      <c r="L405" s="98">
        <v>2.5289621174235544E-2</v>
      </c>
      <c r="M405" s="98">
        <v>1.7290979235593137E-2</v>
      </c>
      <c r="N405" s="98">
        <v>1.2423168634503923E-2</v>
      </c>
      <c r="O405" s="98">
        <v>9.1120314052392896E-3</v>
      </c>
      <c r="P405" s="98">
        <v>1.8328148829247975E-2</v>
      </c>
      <c r="Q405" s="98">
        <v>2.0375375927506333E-2</v>
      </c>
      <c r="R405" s="98">
        <v>2.3428427171602404E-2</v>
      </c>
      <c r="S405" s="98">
        <v>1.4500165270946289E-2</v>
      </c>
      <c r="T405" s="98">
        <v>1.2926908246582216E-2</v>
      </c>
      <c r="U405" s="98">
        <v>1.6396455230452987E-2</v>
      </c>
      <c r="V405" s="98">
        <v>1.3645032505841774E-2</v>
      </c>
      <c r="W405" s="98">
        <v>2.0209346923677613E-2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5.0413958779437794E-2</v>
      </c>
      <c r="D406" s="33">
        <v>8.8266491682953543E-2</v>
      </c>
      <c r="E406" s="33">
        <v>0.12809392690384222</v>
      </c>
      <c r="F406" s="33">
        <v>0.11942862310970621</v>
      </c>
      <c r="G406" s="33">
        <v>0.23962696475740422</v>
      </c>
      <c r="H406" s="33">
        <v>0.32824282094580531</v>
      </c>
      <c r="I406" s="33">
        <v>0.56984171063376143</v>
      </c>
      <c r="J406" s="33">
        <v>0.38793458192149027</v>
      </c>
      <c r="K406" s="33">
        <v>0.40281356879683577</v>
      </c>
      <c r="L406" s="33">
        <v>0.35170838468768306</v>
      </c>
      <c r="M406" s="33">
        <v>0.2152011113804142</v>
      </c>
      <c r="N406" s="33">
        <v>0.16527295474165665</v>
      </c>
      <c r="O406" s="33">
        <v>0.12387990317105532</v>
      </c>
      <c r="P406" s="33">
        <v>0.20024362452036701</v>
      </c>
      <c r="Q406" s="33">
        <v>0.26648355527249362</v>
      </c>
      <c r="R406" s="33">
        <v>0.2720774432339309</v>
      </c>
      <c r="S406" s="33">
        <v>0.17788167501558991</v>
      </c>
      <c r="T406" s="33">
        <v>0.18124640458793095</v>
      </c>
      <c r="U406" s="33">
        <v>0.23349906829748329</v>
      </c>
      <c r="V406" s="33">
        <v>0.30337192384416722</v>
      </c>
      <c r="W406" s="33">
        <v>0.34883066866215523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0.5850644481979923</v>
      </c>
      <c r="D408" s="119">
        <f t="shared" si="164"/>
        <v>0.59688026681638517</v>
      </c>
      <c r="E408" s="119">
        <f t="shared" si="164"/>
        <v>0.60637653379476963</v>
      </c>
      <c r="F408" s="119">
        <f t="shared" si="164"/>
        <v>0.61641995092966428</v>
      </c>
      <c r="G408" s="119">
        <f t="shared" si="164"/>
        <v>0.63097165326514826</v>
      </c>
      <c r="H408" s="119">
        <f t="shared" si="164"/>
        <v>0.64859577931399648</v>
      </c>
      <c r="I408" s="119">
        <f t="shared" si="164"/>
        <v>0.65341507551382383</v>
      </c>
      <c r="J408" s="119">
        <f t="shared" si="164"/>
        <v>0.66354920664463191</v>
      </c>
      <c r="K408" s="119">
        <f t="shared" si="164"/>
        <v>0.67567428728677548</v>
      </c>
      <c r="L408" s="119">
        <f t="shared" si="164"/>
        <v>0.68445499476081706</v>
      </c>
      <c r="M408" s="119">
        <f t="shared" si="164"/>
        <v>0.69261505998334849</v>
      </c>
      <c r="N408" s="119">
        <f t="shared" si="164"/>
        <v>0.70323709782770383</v>
      </c>
      <c r="O408" s="119">
        <f t="shared" si="164"/>
        <v>0.71467769165775963</v>
      </c>
      <c r="P408" s="119">
        <f t="shared" si="164"/>
        <v>0.72390560231605627</v>
      </c>
      <c r="Q408" s="119">
        <f t="shared" si="164"/>
        <v>0.73232189563430583</v>
      </c>
      <c r="R408" s="119">
        <f t="shared" ref="R408:V408" si="165">IF(R384=0,"",R384/R360)</f>
        <v>0.74344796598442864</v>
      </c>
      <c r="S408" s="119">
        <f t="shared" si="165"/>
        <v>0.75721908835501506</v>
      </c>
      <c r="T408" s="119">
        <f t="shared" si="165"/>
        <v>0.77113823611367738</v>
      </c>
      <c r="U408" s="119">
        <f t="shared" si="165"/>
        <v>0.7889748826284505</v>
      </c>
      <c r="V408" s="119">
        <f t="shared" si="165"/>
        <v>0.81161346198301187</v>
      </c>
      <c r="W408" s="119">
        <f t="shared" ref="W408" si="166">IF(W384=0,"",W384/W360)</f>
        <v>0.81050907372710357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0.57446766034508845</v>
      </c>
      <c r="D409" s="124">
        <f t="shared" si="167"/>
        <v>0.58588066639707292</v>
      </c>
      <c r="E409" s="124">
        <f t="shared" si="167"/>
        <v>0.59741884943535095</v>
      </c>
      <c r="F409" s="124">
        <f t="shared" si="167"/>
        <v>0.60908979703722188</v>
      </c>
      <c r="G409" s="124">
        <f t="shared" si="167"/>
        <v>0.62081207190491805</v>
      </c>
      <c r="H409" s="124">
        <f t="shared" si="167"/>
        <v>0.63259324862536359</v>
      </c>
      <c r="I409" s="124">
        <f t="shared" si="167"/>
        <v>0.6444477166603374</v>
      </c>
      <c r="J409" s="124">
        <f t="shared" si="167"/>
        <v>0.65634846914894862</v>
      </c>
      <c r="K409" s="124">
        <f t="shared" si="167"/>
        <v>0.66819190413694352</v>
      </c>
      <c r="L409" s="124">
        <f t="shared" si="167"/>
        <v>0.67995615036209445</v>
      </c>
      <c r="M409" s="124">
        <f t="shared" si="167"/>
        <v>0.69078831971391197</v>
      </c>
      <c r="N409" s="124">
        <f t="shared" si="167"/>
        <v>0.70023628921836567</v>
      </c>
      <c r="O409" s="124">
        <f t="shared" si="167"/>
        <v>0.70804188100768151</v>
      </c>
      <c r="P409" s="124">
        <f t="shared" si="167"/>
        <v>0.71487854765905523</v>
      </c>
      <c r="Q409" s="124">
        <f t="shared" si="167"/>
        <v>0.72301968045087506</v>
      </c>
      <c r="R409" s="124">
        <f t="shared" ref="R409:V409" si="168">IF(R385=0,"",R385/R361)</f>
        <v>0.73503470914553681</v>
      </c>
      <c r="S409" s="124">
        <f t="shared" si="168"/>
        <v>0.74849686093800372</v>
      </c>
      <c r="T409" s="124">
        <f t="shared" si="168"/>
        <v>0.76202744193663297</v>
      </c>
      <c r="U409" s="124">
        <f t="shared" si="168"/>
        <v>0.77449114328732005</v>
      </c>
      <c r="V409" s="124">
        <f t="shared" si="168"/>
        <v>0.78491609202769341</v>
      </c>
      <c r="W409" s="124">
        <f t="shared" ref="W409" si="169">IF(W385=0,"",W385/W361)</f>
        <v>0.79332873617561372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0.57213567589638303</v>
      </c>
      <c r="D410" s="111">
        <f t="shared" si="170"/>
        <v>0.58362269098142172</v>
      </c>
      <c r="E410" s="111">
        <f t="shared" si="170"/>
        <v>0.59521890710242953</v>
      </c>
      <c r="F410" s="111">
        <f t="shared" si="170"/>
        <v>0.60691317682905344</v>
      </c>
      <c r="G410" s="111">
        <f t="shared" si="170"/>
        <v>0.61869441897094313</v>
      </c>
      <c r="H410" s="111">
        <f t="shared" si="170"/>
        <v>0.63054943115130191</v>
      </c>
      <c r="I410" s="111">
        <f t="shared" si="170"/>
        <v>0.64246085318108193</v>
      </c>
      <c r="J410" s="111">
        <f t="shared" si="170"/>
        <v>0.6543912538236949</v>
      </c>
      <c r="K410" s="111">
        <f t="shared" si="170"/>
        <v>0.66629111788656414</v>
      </c>
      <c r="L410" s="111">
        <f t="shared" si="170"/>
        <v>0.67811649771223037</v>
      </c>
      <c r="M410" s="111">
        <f t="shared" si="170"/>
        <v>0.68900720396131543</v>
      </c>
      <c r="N410" s="111">
        <f t="shared" si="170"/>
        <v>0.69850146725890139</v>
      </c>
      <c r="O410" s="111">
        <f t="shared" si="170"/>
        <v>0.70634947873777121</v>
      </c>
      <c r="P410" s="111">
        <f t="shared" si="170"/>
        <v>0.71322361731787676</v>
      </c>
      <c r="Q410" s="111">
        <f t="shared" si="170"/>
        <v>0.72140743027221466</v>
      </c>
      <c r="R410" s="111">
        <f t="shared" ref="R410:V410" si="171">IF(R386=0,"",R386/R362)</f>
        <v>0.73347420405035635</v>
      </c>
      <c r="S410" s="111">
        <f t="shared" si="171"/>
        <v>0.74699829632618919</v>
      </c>
      <c r="T410" s="111">
        <f t="shared" si="171"/>
        <v>0.76058798800793381</v>
      </c>
      <c r="U410" s="111">
        <f t="shared" si="171"/>
        <v>0.77310592086499985</v>
      </c>
      <c r="V410" s="111">
        <f t="shared" si="171"/>
        <v>0.78359878478500333</v>
      </c>
      <c r="W410" s="111">
        <f t="shared" ref="W410" si="172">IF(W386=0,"",W386/W362)</f>
        <v>0.79203884099859145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2.5802479381017775</v>
      </c>
      <c r="D412" s="124">
        <f t="shared" si="176"/>
        <v>2.6729000552589186</v>
      </c>
      <c r="E412" s="124">
        <f t="shared" si="176"/>
        <v>2.7665304511869349</v>
      </c>
      <c r="F412" s="124">
        <f t="shared" si="176"/>
        <v>2.8602614034708478</v>
      </c>
      <c r="G412" s="124">
        <f t="shared" si="176"/>
        <v>2.9548830317579724</v>
      </c>
      <c r="H412" s="124">
        <f t="shared" si="176"/>
        <v>3.0502935006597061</v>
      </c>
      <c r="I412" s="124">
        <f t="shared" si="176"/>
        <v>3.1466821585238853</v>
      </c>
      <c r="J412" s="124">
        <f t="shared" si="176"/>
        <v>3.2448366088275002</v>
      </c>
      <c r="K412" s="124">
        <f t="shared" si="176"/>
        <v>3.3454190853934609</v>
      </c>
      <c r="L412" s="124">
        <f t="shared" si="176"/>
        <v>3.4485933216566869</v>
      </c>
      <c r="M412" s="124">
        <f t="shared" si="176"/>
        <v>3.5718252248870086</v>
      </c>
      <c r="N412" s="124">
        <f t="shared" si="176"/>
        <v>3.7208306886416196</v>
      </c>
      <c r="O412" s="124">
        <f t="shared" si="176"/>
        <v>3.8987697321627293</v>
      </c>
      <c r="P412" s="124">
        <f t="shared" si="176"/>
        <v>4.0917407932836838</v>
      </c>
      <c r="Q412" s="124">
        <f t="shared" si="176"/>
        <v>4.2575769558155763</v>
      </c>
      <c r="R412" s="124">
        <f t="shared" ref="R412:V412" si="177">IF(R388=0,"",R388/R364)</f>
        <v>4.361615634969092</v>
      </c>
      <c r="S412" s="124">
        <f t="shared" si="177"/>
        <v>4.4444253153382629</v>
      </c>
      <c r="T412" s="124">
        <f t="shared" si="177"/>
        <v>4.5136159556151618</v>
      </c>
      <c r="U412" s="124">
        <f t="shared" si="177"/>
        <v>4.576605157029352</v>
      </c>
      <c r="V412" s="124">
        <f t="shared" si="177"/>
        <v>4.6408295384211247</v>
      </c>
      <c r="W412" s="124">
        <f t="shared" ref="W412" si="178">IF(W388=0,"",W388/W364)</f>
        <v>4.7037061049260407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2.5802479381017775</v>
      </c>
      <c r="D413" s="111">
        <f t="shared" si="179"/>
        <v>2.6729000552589186</v>
      </c>
      <c r="E413" s="111">
        <f t="shared" si="179"/>
        <v>2.7665304511869349</v>
      </c>
      <c r="F413" s="111">
        <f t="shared" si="179"/>
        <v>2.8602614034708478</v>
      </c>
      <c r="G413" s="111">
        <f t="shared" si="179"/>
        <v>2.9548830317579724</v>
      </c>
      <c r="H413" s="111">
        <f t="shared" si="179"/>
        <v>3.0502935006597061</v>
      </c>
      <c r="I413" s="111">
        <f t="shared" si="179"/>
        <v>3.1466821585238853</v>
      </c>
      <c r="J413" s="111">
        <f t="shared" si="179"/>
        <v>3.2448366088275002</v>
      </c>
      <c r="K413" s="111">
        <f t="shared" si="179"/>
        <v>3.3454190853934609</v>
      </c>
      <c r="L413" s="111">
        <f t="shared" si="179"/>
        <v>3.4485933216566869</v>
      </c>
      <c r="M413" s="111">
        <f t="shared" si="179"/>
        <v>3.5718252248870086</v>
      </c>
      <c r="N413" s="111">
        <f t="shared" si="179"/>
        <v>3.7208306886416196</v>
      </c>
      <c r="O413" s="111">
        <f t="shared" si="179"/>
        <v>3.8987697321627293</v>
      </c>
      <c r="P413" s="111">
        <f t="shared" si="179"/>
        <v>4.0917407932836838</v>
      </c>
      <c r="Q413" s="111">
        <f t="shared" si="179"/>
        <v>4.2575769558155763</v>
      </c>
      <c r="R413" s="111">
        <f t="shared" ref="R413:V413" si="180">IF(R389=0,"",R389/R365)</f>
        <v>4.361615634969092</v>
      </c>
      <c r="S413" s="111">
        <f t="shared" si="180"/>
        <v>4.4444253153382629</v>
      </c>
      <c r="T413" s="111">
        <f t="shared" si="180"/>
        <v>4.5136159556151618</v>
      </c>
      <c r="U413" s="111">
        <f t="shared" si="180"/>
        <v>4.576605157029352</v>
      </c>
      <c r="V413" s="111">
        <f t="shared" si="180"/>
        <v>4.6408295384211247</v>
      </c>
      <c r="W413" s="111">
        <f t="shared" ref="W413" si="181">IF(W389=0,"",W389/W365)</f>
        <v>4.7037061049260407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0.66530280904441153</v>
      </c>
      <c r="D414" s="124">
        <f t="shared" si="182"/>
        <v>0.66321903463338006</v>
      </c>
      <c r="E414" s="124">
        <f t="shared" si="182"/>
        <v>0.6586055816394375</v>
      </c>
      <c r="F414" s="124">
        <f t="shared" si="182"/>
        <v>0.64816560386365007</v>
      </c>
      <c r="G414" s="124">
        <f t="shared" si="182"/>
        <v>0.65841996873210151</v>
      </c>
      <c r="H414" s="124">
        <f t="shared" si="182"/>
        <v>0.66926963984763888</v>
      </c>
      <c r="I414" s="124">
        <f t="shared" si="182"/>
        <v>0.68357449598265863</v>
      </c>
      <c r="J414" s="124">
        <f t="shared" si="182"/>
        <v>0.68630693992982417</v>
      </c>
      <c r="K414" s="124">
        <f t="shared" si="182"/>
        <v>0.7044058078604678</v>
      </c>
      <c r="L414" s="124">
        <f t="shared" si="182"/>
        <v>0.687925503308085</v>
      </c>
      <c r="M414" s="124">
        <f t="shared" si="182"/>
        <v>0.68839836032797586</v>
      </c>
      <c r="N414" s="124">
        <f t="shared" si="182"/>
        <v>0.69127344765567067</v>
      </c>
      <c r="O414" s="124">
        <f t="shared" si="182"/>
        <v>0.71653533455757679</v>
      </c>
      <c r="P414" s="124">
        <f t="shared" si="182"/>
        <v>0.73551204157297623</v>
      </c>
      <c r="Q414" s="124">
        <f t="shared" si="182"/>
        <v>0.75567659532598985</v>
      </c>
      <c r="R414" s="124">
        <f t="shared" ref="R414:V414" si="183">IF(R390=0,"",R390/R366)</f>
        <v>0.75703768077869726</v>
      </c>
      <c r="S414" s="124">
        <f t="shared" si="183"/>
        <v>0.76897052399323285</v>
      </c>
      <c r="T414" s="124">
        <f t="shared" si="183"/>
        <v>0.77044660684725796</v>
      </c>
      <c r="U414" s="124">
        <f t="shared" si="183"/>
        <v>0.77645672972069368</v>
      </c>
      <c r="V414" s="124">
        <f t="shared" si="183"/>
        <v>0.78524554064381791</v>
      </c>
      <c r="W414" s="124">
        <f t="shared" ref="W414" si="184">IF(W390=0,"",W390/W366)</f>
        <v>0.79442291800479792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0.6129542600424106</v>
      </c>
      <c r="D415" s="111">
        <f t="shared" si="185"/>
        <v>0.62679506880375202</v>
      </c>
      <c r="E415" s="111">
        <f t="shared" si="185"/>
        <v>0.64076745488471898</v>
      </c>
      <c r="F415" s="111">
        <f t="shared" si="185"/>
        <v>0.65485798664527706</v>
      </c>
      <c r="G415" s="111">
        <f t="shared" si="185"/>
        <v>0.66905331225857145</v>
      </c>
      <c r="H415" s="111">
        <f t="shared" si="185"/>
        <v>0.68333752406094206</v>
      </c>
      <c r="I415" s="111">
        <f t="shared" si="185"/>
        <v>0.69768970460299951</v>
      </c>
      <c r="J415" s="111">
        <f t="shared" si="185"/>
        <v>0.71206475264795788</v>
      </c>
      <c r="K415" s="111">
        <f t="shared" si="185"/>
        <v>0.72640300689075488</v>
      </c>
      <c r="L415" s="111">
        <f t="shared" si="185"/>
        <v>0.74065151439993793</v>
      </c>
      <c r="M415" s="111">
        <f t="shared" si="185"/>
        <v>0.75377382523122238</v>
      </c>
      <c r="N415" s="111">
        <f t="shared" si="185"/>
        <v>0.76521354927257612</v>
      </c>
      <c r="O415" s="111">
        <f t="shared" si="185"/>
        <v>0.77466968955198823</v>
      </c>
      <c r="P415" s="111">
        <f t="shared" si="185"/>
        <v>0.78295240153433077</v>
      </c>
      <c r="Q415" s="111">
        <f t="shared" si="185"/>
        <v>0.79281315206012315</v>
      </c>
      <c r="R415" s="111">
        <f t="shared" ref="R415:V415" si="186">IF(R391=0,"",R391/R367)</f>
        <v>0.80735251733414948</v>
      </c>
      <c r="S415" s="111">
        <f t="shared" si="186"/>
        <v>0.82364781889637473</v>
      </c>
      <c r="T415" s="111">
        <f t="shared" si="186"/>
        <v>0.84002216177833011</v>
      </c>
      <c r="U415" s="111">
        <f t="shared" si="186"/>
        <v>0.85510513272242039</v>
      </c>
      <c r="V415" s="111">
        <f t="shared" si="186"/>
        <v>0.86774807971956502</v>
      </c>
      <c r="W415" s="111">
        <f t="shared" ref="W415" si="187">IF(W391=0,"",W391/W367)</f>
        <v>0.87791758007474374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>
        <f t="shared" si="188"/>
        <v>0.86001750923700693</v>
      </c>
      <c r="K416" s="111">
        <f t="shared" si="188"/>
        <v>0.86581479502295089</v>
      </c>
      <c r="L416" s="111">
        <f t="shared" si="188"/>
        <v>0.87250672320891387</v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>
        <f t="shared" ref="R416:V416" si="189">IF(R392=0,"",R392/R368)</f>
        <v>0.90659981269423973</v>
      </c>
      <c r="S416" s="111">
        <f t="shared" si="189"/>
        <v>0.91142617032505058</v>
      </c>
      <c r="T416" s="111">
        <f t="shared" si="189"/>
        <v>0.92459440748695931</v>
      </c>
      <c r="U416" s="111" t="str">
        <f t="shared" si="189"/>
        <v/>
      </c>
      <c r="V416" s="111" t="str">
        <f t="shared" si="189"/>
        <v/>
      </c>
      <c r="W416" s="111">
        <f t="shared" ref="W416" si="190">IF(W392=0,"",W392/W368)</f>
        <v>0.94636527204671894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>
        <f t="shared" si="191"/>
        <v>0.71206475264795777</v>
      </c>
      <c r="K417" s="112">
        <f t="shared" si="191"/>
        <v>0.72640300689075499</v>
      </c>
      <c r="L417" s="112">
        <f t="shared" si="191"/>
        <v>0.74065151439993793</v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>
        <f t="shared" ref="R417:V417" si="192">IF(R393=0,"",R393/R369)</f>
        <v>0.80735251733414948</v>
      </c>
      <c r="S417" s="112">
        <f t="shared" si="192"/>
        <v>0.82364781889637473</v>
      </c>
      <c r="T417" s="112">
        <f t="shared" si="192"/>
        <v>0.84002216177833011</v>
      </c>
      <c r="U417" s="112" t="str">
        <f t="shared" si="192"/>
        <v/>
      </c>
      <c r="V417" s="112" t="str">
        <f t="shared" si="192"/>
        <v/>
      </c>
      <c r="W417" s="112">
        <f t="shared" ref="W417" si="193">IF(W393=0,"",W393/W369)</f>
        <v>0.87791758007474374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 t="str">
        <f t="shared" si="195"/>
        <v/>
      </c>
      <c r="V418" s="113" t="str">
        <f t="shared" si="195"/>
        <v/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0.59558778437125059</v>
      </c>
      <c r="D419" s="112">
        <f t="shared" si="197"/>
        <v>0.59725697561038171</v>
      </c>
      <c r="E419" s="112">
        <f t="shared" si="197"/>
        <v>0.59920249132669023</v>
      </c>
      <c r="F419" s="112">
        <f t="shared" si="197"/>
        <v>0.60118568765352287</v>
      </c>
      <c r="G419" s="112">
        <f t="shared" si="197"/>
        <v>0.60342336257069407</v>
      </c>
      <c r="H419" s="112">
        <f t="shared" si="197"/>
        <v>0.60588898276546765</v>
      </c>
      <c r="I419" s="112">
        <f t="shared" si="197"/>
        <v>0.60863596726640457</v>
      </c>
      <c r="J419" s="112">
        <f t="shared" si="197"/>
        <v>0.61188315497829926</v>
      </c>
      <c r="K419" s="112">
        <f t="shared" si="197"/>
        <v>0.61581661653170527</v>
      </c>
      <c r="L419" s="112">
        <f t="shared" si="197"/>
        <v>0.62048613344880466</v>
      </c>
      <c r="M419" s="112">
        <f t="shared" si="197"/>
        <v>0.63030722159606811</v>
      </c>
      <c r="N419" s="112">
        <f t="shared" si="197"/>
        <v>0.64668136267441201</v>
      </c>
      <c r="O419" s="112">
        <f t="shared" si="197"/>
        <v>0.6707784762557113</v>
      </c>
      <c r="P419" s="112">
        <f t="shared" si="197"/>
        <v>0.70013971994860802</v>
      </c>
      <c r="Q419" s="112">
        <f t="shared" si="197"/>
        <v>0.72679831866416478</v>
      </c>
      <c r="R419" s="112">
        <f t="shared" ref="R419:V419" si="198">IF(R395=0,"",R395/R371)</f>
        <v>0.74478961154675605</v>
      </c>
      <c r="S419" s="112">
        <f t="shared" si="198"/>
        <v>0.76212667559727265</v>
      </c>
      <c r="T419" s="112">
        <f t="shared" si="198"/>
        <v>0.77782816756753759</v>
      </c>
      <c r="U419" s="112">
        <f t="shared" si="198"/>
        <v>0.79091274420942803</v>
      </c>
      <c r="V419" s="112">
        <f t="shared" si="198"/>
        <v>0.80039906227479862</v>
      </c>
      <c r="W419" s="112">
        <f t="shared" ref="W419" si="199">IF(W395=0,"",W395/W371)</f>
        <v>0.80486131363630264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>
        <f t="shared" si="200"/>
        <v>0.77251085394684371</v>
      </c>
      <c r="F420" s="113" t="str">
        <f t="shared" si="200"/>
        <v/>
      </c>
      <c r="G420" s="113">
        <f t="shared" si="200"/>
        <v>0.78264188189233208</v>
      </c>
      <c r="H420" s="113">
        <f t="shared" si="200"/>
        <v>0.78194786548848461</v>
      </c>
      <c r="I420" s="113">
        <f t="shared" si="200"/>
        <v>0.77465590189581623</v>
      </c>
      <c r="J420" s="113">
        <f t="shared" si="200"/>
        <v>0.7961364387008637</v>
      </c>
      <c r="K420" s="113">
        <f t="shared" si="200"/>
        <v>0.79468601400292471</v>
      </c>
      <c r="L420" s="113">
        <f t="shared" si="200"/>
        <v>0.79691144025900351</v>
      </c>
      <c r="M420" s="113">
        <f t="shared" si="200"/>
        <v>0.80773203851596387</v>
      </c>
      <c r="N420" s="113">
        <f t="shared" si="200"/>
        <v>0.81539411075298529</v>
      </c>
      <c r="O420" s="113">
        <f t="shared" si="200"/>
        <v>0.8530844316903371</v>
      </c>
      <c r="P420" s="113">
        <f t="shared" si="200"/>
        <v>0.87516415668652559</v>
      </c>
      <c r="Q420" s="113">
        <f t="shared" si="200"/>
        <v>0.88120556279737527</v>
      </c>
      <c r="R420" s="113">
        <f t="shared" ref="R420:V420" si="201">IF(R396=0,"",R396/R372)</f>
        <v>0.87112936688650544</v>
      </c>
      <c r="S420" s="113">
        <f t="shared" si="201"/>
        <v>0.87596398995678593</v>
      </c>
      <c r="T420" s="113">
        <f t="shared" si="201"/>
        <v>0.89118179287962507</v>
      </c>
      <c r="U420" s="113">
        <f t="shared" si="201"/>
        <v>0.89692352042968049</v>
      </c>
      <c r="V420" s="113">
        <f t="shared" si="201"/>
        <v>0.9135138233508604</v>
      </c>
      <c r="W420" s="113">
        <f t="shared" ref="W420" si="202">IF(W396=0,"",W396/W372)</f>
        <v>0.91033216306230025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>
        <f t="shared" si="203"/>
        <v>0.59920249132669023</v>
      </c>
      <c r="F421" s="111" t="str">
        <f t="shared" si="203"/>
        <v/>
      </c>
      <c r="G421" s="111">
        <f t="shared" si="203"/>
        <v>0.60342336257069407</v>
      </c>
      <c r="H421" s="111">
        <f t="shared" si="203"/>
        <v>0.60588898276546765</v>
      </c>
      <c r="I421" s="111">
        <f t="shared" si="203"/>
        <v>0.60863596726640457</v>
      </c>
      <c r="J421" s="111">
        <f t="shared" si="203"/>
        <v>0.61188315497829926</v>
      </c>
      <c r="K421" s="111">
        <f t="shared" si="203"/>
        <v>0.61581661653170527</v>
      </c>
      <c r="L421" s="111">
        <f t="shared" si="203"/>
        <v>0.62048613344880466</v>
      </c>
      <c r="M421" s="111">
        <f t="shared" si="203"/>
        <v>0.63030722159606811</v>
      </c>
      <c r="N421" s="111">
        <f t="shared" si="203"/>
        <v>0.64668136267441201</v>
      </c>
      <c r="O421" s="111">
        <f t="shared" si="203"/>
        <v>0.6707784762557113</v>
      </c>
      <c r="P421" s="111">
        <f t="shared" si="203"/>
        <v>0.70013971994860791</v>
      </c>
      <c r="Q421" s="111">
        <f t="shared" si="203"/>
        <v>0.72679831866416467</v>
      </c>
      <c r="R421" s="111">
        <f t="shared" ref="R421:V421" si="204">IF(R397=0,"",R397/R373)</f>
        <v>0.74478961154675605</v>
      </c>
      <c r="S421" s="111">
        <f t="shared" si="204"/>
        <v>0.76212667559727265</v>
      </c>
      <c r="T421" s="111">
        <f t="shared" si="204"/>
        <v>0.77782816756753759</v>
      </c>
      <c r="U421" s="111">
        <f t="shared" si="204"/>
        <v>0.79091274420942792</v>
      </c>
      <c r="V421" s="111">
        <f t="shared" si="204"/>
        <v>0.80039906227479862</v>
      </c>
      <c r="W421" s="111">
        <f t="shared" ref="W421" si="205">IF(W397=0,"",W397/W373)</f>
        <v>0.80486131363630264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>
        <f t="shared" si="206"/>
        <v>1</v>
      </c>
      <c r="F422" s="111" t="str">
        <f t="shared" si="206"/>
        <v/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0.66823870850367606</v>
      </c>
      <c r="D423" s="112">
        <f t="shared" si="209"/>
        <v>0.66939543206724128</v>
      </c>
      <c r="E423" s="112">
        <f t="shared" si="209"/>
        <v>0.67064112403150444</v>
      </c>
      <c r="F423" s="112">
        <f t="shared" si="209"/>
        <v>0.67189878200492814</v>
      </c>
      <c r="G423" s="112">
        <f t="shared" si="209"/>
        <v>0.67323908778732133</v>
      </c>
      <c r="H423" s="112">
        <f t="shared" si="209"/>
        <v>0.67465411889924076</v>
      </c>
      <c r="I423" s="112">
        <f t="shared" si="209"/>
        <v>0.67616228398818667</v>
      </c>
      <c r="J423" s="112">
        <f t="shared" si="209"/>
        <v>0.67783726993206983</v>
      </c>
      <c r="K423" s="112">
        <f t="shared" si="209"/>
        <v>0.67974437806400334</v>
      </c>
      <c r="L423" s="112">
        <f t="shared" si="209"/>
        <v>0.68190646301811697</v>
      </c>
      <c r="M423" s="112">
        <f t="shared" si="209"/>
        <v>0.68582165896180436</v>
      </c>
      <c r="N423" s="112">
        <f t="shared" si="209"/>
        <v>0.69214822353992977</v>
      </c>
      <c r="O423" s="112">
        <f t="shared" si="209"/>
        <v>0.70173029539029907</v>
      </c>
      <c r="P423" s="112">
        <f t="shared" si="209"/>
        <v>0.71419534081380354</v>
      </c>
      <c r="Q423" s="112">
        <f t="shared" si="209"/>
        <v>0.72642654823904262</v>
      </c>
      <c r="R423" s="112">
        <f t="shared" ref="R423:V423" si="210">IF(R399=0,"",R399/R375)</f>
        <v>0.73519455871118555</v>
      </c>
      <c r="S423" s="112">
        <f t="shared" si="210"/>
        <v>0.74387612991543484</v>
      </c>
      <c r="T423" s="112">
        <f t="shared" si="210"/>
        <v>0.75228922543027665</v>
      </c>
      <c r="U423" s="112">
        <f t="shared" si="210"/>
        <v>0.76019224916681638</v>
      </c>
      <c r="V423" s="112">
        <f t="shared" si="210"/>
        <v>0.76721454435222081</v>
      </c>
      <c r="W423" s="112">
        <f t="shared" ref="W423" si="211">IF(W399=0,"",W399/W375)</f>
        <v>0.77274244823690308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0.82633225331171622</v>
      </c>
      <c r="D424" s="113">
        <f t="shared" si="212"/>
        <v>0.82382787009744607</v>
      </c>
      <c r="E424" s="113">
        <f t="shared" si="212"/>
        <v>0.82216352680607152</v>
      </c>
      <c r="F424" s="113">
        <f t="shared" si="212"/>
        <v>0.83184459856765558</v>
      </c>
      <c r="G424" s="113">
        <f t="shared" si="212"/>
        <v>0.829779376294703</v>
      </c>
      <c r="H424" s="113">
        <f t="shared" si="212"/>
        <v>0.82863716327326686</v>
      </c>
      <c r="I424" s="113">
        <f t="shared" si="212"/>
        <v>0.82183877189161136</v>
      </c>
      <c r="J424" s="113">
        <f t="shared" si="212"/>
        <v>0.83892501430981614</v>
      </c>
      <c r="K424" s="113">
        <f t="shared" si="212"/>
        <v>0.83656900430653414</v>
      </c>
      <c r="L424" s="113">
        <f t="shared" si="212"/>
        <v>0.83720295261198641</v>
      </c>
      <c r="M424" s="113">
        <f t="shared" si="212"/>
        <v>0.84320640146191039</v>
      </c>
      <c r="N424" s="113">
        <f t="shared" si="212"/>
        <v>0.84429061991792875</v>
      </c>
      <c r="O424" s="113">
        <f t="shared" si="212"/>
        <v>0.87010527590755615</v>
      </c>
      <c r="P424" s="113">
        <f t="shared" si="212"/>
        <v>0.88232012105106872</v>
      </c>
      <c r="Q424" s="113">
        <f t="shared" si="212"/>
        <v>0.88080609228063578</v>
      </c>
      <c r="R424" s="113">
        <f t="shared" ref="R424:V424" si="213">IF(R400=0,"",R400/R376)</f>
        <v>0.865382055896189</v>
      </c>
      <c r="S424" s="113">
        <f t="shared" si="213"/>
        <v>0.86479063631771047</v>
      </c>
      <c r="T424" s="113">
        <f t="shared" si="213"/>
        <v>0.87640318604114942</v>
      </c>
      <c r="U424" s="113">
        <f t="shared" si="213"/>
        <v>0.87930147176878315</v>
      </c>
      <c r="V424" s="113">
        <f t="shared" si="213"/>
        <v>0.89656110259440513</v>
      </c>
      <c r="W424" s="113">
        <f t="shared" ref="W424" si="214">IF(W400=0,"",W400/W376)</f>
        <v>0.89313244926948798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0.66823870850367606</v>
      </c>
      <c r="D425" s="111">
        <f t="shared" si="215"/>
        <v>0.66939543206724128</v>
      </c>
      <c r="E425" s="111">
        <f t="shared" si="215"/>
        <v>0.67064112403150444</v>
      </c>
      <c r="F425" s="111">
        <f t="shared" si="215"/>
        <v>0.67189878200492814</v>
      </c>
      <c r="G425" s="111">
        <f t="shared" si="215"/>
        <v>0.67323908778732133</v>
      </c>
      <c r="H425" s="111">
        <f t="shared" si="215"/>
        <v>0.67465411889924076</v>
      </c>
      <c r="I425" s="111">
        <f t="shared" si="215"/>
        <v>0.67616228398818667</v>
      </c>
      <c r="J425" s="111">
        <f t="shared" si="215"/>
        <v>0.67783726993206983</v>
      </c>
      <c r="K425" s="111">
        <f t="shared" si="215"/>
        <v>0.67974437806400334</v>
      </c>
      <c r="L425" s="111">
        <f t="shared" si="215"/>
        <v>0.68190646301811697</v>
      </c>
      <c r="M425" s="111">
        <f t="shared" si="215"/>
        <v>0.68582165896180436</v>
      </c>
      <c r="N425" s="111">
        <f t="shared" si="215"/>
        <v>0.69214822353992977</v>
      </c>
      <c r="O425" s="111">
        <f t="shared" si="215"/>
        <v>0.70173029539029907</v>
      </c>
      <c r="P425" s="111">
        <f t="shared" si="215"/>
        <v>0.71419534081380354</v>
      </c>
      <c r="Q425" s="111">
        <f t="shared" si="215"/>
        <v>0.72642654823904262</v>
      </c>
      <c r="R425" s="111">
        <f t="shared" ref="R425:V425" si="216">IF(R401=0,"",R401/R377)</f>
        <v>0.73519455871118544</v>
      </c>
      <c r="S425" s="111">
        <f t="shared" si="216"/>
        <v>0.74387612991543484</v>
      </c>
      <c r="T425" s="111">
        <f t="shared" si="216"/>
        <v>0.75228922543027665</v>
      </c>
      <c r="U425" s="111">
        <f t="shared" si="216"/>
        <v>0.76019224916681638</v>
      </c>
      <c r="V425" s="111">
        <f t="shared" si="216"/>
        <v>0.76721454435222081</v>
      </c>
      <c r="W425" s="111">
        <f t="shared" ref="W425" si="217">IF(W401=0,"",W401/W377)</f>
        <v>0.77274244823690308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0.75951069073240463</v>
      </c>
      <c r="D427" s="124">
        <f t="shared" si="221"/>
        <v>0.75940941393359263</v>
      </c>
      <c r="E427" s="124">
        <f t="shared" si="221"/>
        <v>0.76117315592477197</v>
      </c>
      <c r="F427" s="124">
        <f t="shared" si="221"/>
        <v>0.76171877933139265</v>
      </c>
      <c r="G427" s="124">
        <f t="shared" si="221"/>
        <v>0.76325072475063371</v>
      </c>
      <c r="H427" s="124">
        <f t="shared" si="221"/>
        <v>0.76164609188867027</v>
      </c>
      <c r="I427" s="124">
        <f t="shared" si="221"/>
        <v>0.7605993945281101</v>
      </c>
      <c r="J427" s="124">
        <f t="shared" si="221"/>
        <v>0.76325552568725885</v>
      </c>
      <c r="K427" s="124">
        <f t="shared" si="221"/>
        <v>0.76349062473745255</v>
      </c>
      <c r="L427" s="124">
        <f t="shared" si="221"/>
        <v>0.76841941983491324</v>
      </c>
      <c r="M427" s="124">
        <f t="shared" si="221"/>
        <v>0.76925854041690012</v>
      </c>
      <c r="N427" s="124">
        <f t="shared" si="221"/>
        <v>0.77328067456781613</v>
      </c>
      <c r="O427" s="124">
        <f t="shared" si="221"/>
        <v>0.77778319326097334</v>
      </c>
      <c r="P427" s="124">
        <f t="shared" si="221"/>
        <v>0.77976865566738573</v>
      </c>
      <c r="Q427" s="124">
        <f t="shared" si="221"/>
        <v>0.78971972932031875</v>
      </c>
      <c r="R427" s="124">
        <f t="shared" ref="R427:V427" si="222">IF(R403=0,"",R403/R379)</f>
        <v>0.79720728143758268</v>
      </c>
      <c r="S427" s="124">
        <f t="shared" si="222"/>
        <v>0.81008925664915143</v>
      </c>
      <c r="T427" s="124">
        <f t="shared" si="222"/>
        <v>0.82545013292025005</v>
      </c>
      <c r="U427" s="124">
        <f t="shared" si="222"/>
        <v>0.83808845148961009</v>
      </c>
      <c r="V427" s="124">
        <f t="shared" si="222"/>
        <v>0.85600411119310527</v>
      </c>
      <c r="W427" s="124">
        <f t="shared" ref="W427" si="223">IF(W403=0,"",W403/W379)</f>
        <v>0.8598454098542222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0.61411909971580014</v>
      </c>
      <c r="D429" s="111">
        <f t="shared" si="227"/>
        <v>0.61427843669727844</v>
      </c>
      <c r="E429" s="111">
        <f t="shared" si="227"/>
        <v>0.61443552654173073</v>
      </c>
      <c r="F429" s="111">
        <f t="shared" si="227"/>
        <v>0.61459230995840686</v>
      </c>
      <c r="G429" s="111">
        <f t="shared" si="227"/>
        <v>0.61474702389405667</v>
      </c>
      <c r="H429" s="111">
        <f t="shared" si="227"/>
        <v>0.61489988412395302</v>
      </c>
      <c r="I429" s="111">
        <f t="shared" si="227"/>
        <v>0.61505045623172361</v>
      </c>
      <c r="J429" s="111">
        <f t="shared" si="227"/>
        <v>0.61519696056682638</v>
      </c>
      <c r="K429" s="111">
        <f t="shared" si="227"/>
        <v>0.61533788395819611</v>
      </c>
      <c r="L429" s="111">
        <f t="shared" si="227"/>
        <v>0.6154728215705364</v>
      </c>
      <c r="M429" s="111">
        <f t="shared" si="227"/>
        <v>0.61554543587135724</v>
      </c>
      <c r="N429" s="111">
        <f t="shared" si="227"/>
        <v>0.61554543587135724</v>
      </c>
      <c r="O429" s="111">
        <f t="shared" si="227"/>
        <v>0.61554543587135724</v>
      </c>
      <c r="P429" s="111">
        <f t="shared" si="227"/>
        <v>0.61554543587135724</v>
      </c>
      <c r="Q429" s="111">
        <f t="shared" si="227"/>
        <v>0.61554543587135724</v>
      </c>
      <c r="R429" s="111">
        <f t="shared" ref="R429:V429" si="228">IF(R405=0,"",R405/R381)</f>
        <v>0.61600419112913118</v>
      </c>
      <c r="S429" s="111">
        <f t="shared" si="228"/>
        <v>0.61675435991773619</v>
      </c>
      <c r="T429" s="111">
        <f t="shared" si="228"/>
        <v>0.61762955683777476</v>
      </c>
      <c r="U429" s="111">
        <f t="shared" si="228"/>
        <v>0.61853601079067211</v>
      </c>
      <c r="V429" s="111">
        <f t="shared" si="228"/>
        <v>0.61937995067785234</v>
      </c>
      <c r="W429" s="111">
        <f t="shared" ref="W429" si="229">IF(W405=0,"",W405/W381)</f>
        <v>0.62016137649931513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0.76827466340404826</v>
      </c>
      <c r="D430" s="45">
        <f t="shared" si="230"/>
        <v>0.76964317349952116</v>
      </c>
      <c r="E430" s="45">
        <f t="shared" si="230"/>
        <v>0.77106228778130692</v>
      </c>
      <c r="F430" s="45">
        <f t="shared" si="230"/>
        <v>0.77248830263395341</v>
      </c>
      <c r="G430" s="45">
        <f t="shared" si="230"/>
        <v>0.77396092096570401</v>
      </c>
      <c r="H430" s="45">
        <f t="shared" si="230"/>
        <v>0.77547528364603635</v>
      </c>
      <c r="I430" s="45">
        <f t="shared" si="230"/>
        <v>0.77704117347270163</v>
      </c>
      <c r="J430" s="45">
        <f t="shared" si="230"/>
        <v>0.77869866711507019</v>
      </c>
      <c r="K430" s="45">
        <f t="shared" si="230"/>
        <v>0.78048184028352385</v>
      </c>
      <c r="L430" s="45">
        <f t="shared" si="230"/>
        <v>0.78239980962762323</v>
      </c>
      <c r="M430" s="45">
        <f t="shared" si="230"/>
        <v>0.78500926881314426</v>
      </c>
      <c r="N430" s="45">
        <f t="shared" si="230"/>
        <v>0.78846807038615319</v>
      </c>
      <c r="O430" s="45">
        <f t="shared" si="230"/>
        <v>0.79316002952497777</v>
      </c>
      <c r="P430" s="45">
        <f t="shared" si="230"/>
        <v>0.799286729425422</v>
      </c>
      <c r="Q430" s="45">
        <f t="shared" si="230"/>
        <v>0.80718322931902708</v>
      </c>
      <c r="R430" s="45">
        <f t="shared" ref="R430:V430" si="231">IF(R406=0,"",R406/R382)</f>
        <v>0.8179251998249889</v>
      </c>
      <c r="S430" s="45">
        <f t="shared" si="231"/>
        <v>0.83133218373094608</v>
      </c>
      <c r="T430" s="45">
        <f t="shared" si="231"/>
        <v>0.84574686581267888</v>
      </c>
      <c r="U430" s="45">
        <f t="shared" si="231"/>
        <v>0.85951193084600885</v>
      </c>
      <c r="V430" s="45">
        <f t="shared" si="231"/>
        <v>0.8709700636067389</v>
      </c>
      <c r="W430" s="45">
        <f t="shared" ref="W430" si="232">IF(W406=0,"",W406/W382)</f>
        <v>0.87953910270787383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0.11445223237743878</v>
      </c>
      <c r="D432" s="117">
        <f t="shared" si="233"/>
        <v>0.23270748537744224</v>
      </c>
      <c r="E432" s="117">
        <f t="shared" si="233"/>
        <v>0.63093465434164187</v>
      </c>
      <c r="F432" s="117">
        <f t="shared" si="233"/>
        <v>0.92617897978002717</v>
      </c>
      <c r="G432" s="117">
        <f t="shared" si="233"/>
        <v>1.2184580390608428</v>
      </c>
      <c r="H432" s="117">
        <f t="shared" si="233"/>
        <v>1.0736510514368223</v>
      </c>
      <c r="I432" s="117">
        <f t="shared" si="233"/>
        <v>1.1424766235012518</v>
      </c>
      <c r="J432" s="117">
        <f t="shared" si="233"/>
        <v>0.77632543102648299</v>
      </c>
      <c r="K432" s="117">
        <f t="shared" si="233"/>
        <v>1.2726094170706013</v>
      </c>
      <c r="L432" s="117">
        <f t="shared" si="233"/>
        <v>1.2112666824176623</v>
      </c>
      <c r="M432" s="117">
        <f t="shared" si="233"/>
        <v>1.0819752727783052</v>
      </c>
      <c r="N432" s="117">
        <f t="shared" si="233"/>
        <v>0.68590678918383696</v>
      </c>
      <c r="O432" s="117">
        <f t="shared" si="233"/>
        <v>0.40013969285244222</v>
      </c>
      <c r="P432" s="117">
        <f t="shared" si="233"/>
        <v>0.67266161540068936</v>
      </c>
      <c r="Q432" s="117">
        <f t="shared" si="233"/>
        <v>0.60841422262989764</v>
      </c>
      <c r="R432" s="117">
        <f t="shared" ref="R432:V432" si="234">R433+R436+R438+R451</f>
        <v>0.694404234374846</v>
      </c>
      <c r="S432" s="117">
        <f t="shared" si="234"/>
        <v>0.44426689009434733</v>
      </c>
      <c r="T432" s="117">
        <f t="shared" si="234"/>
        <v>0.46370140365774903</v>
      </c>
      <c r="U432" s="117">
        <f t="shared" si="234"/>
        <v>0.6303949516770414</v>
      </c>
      <c r="V432" s="117">
        <f t="shared" si="234"/>
        <v>0.62768896525101825</v>
      </c>
      <c r="W432" s="117">
        <f t="shared" ref="W432" si="235">W433+W436+W438+W451</f>
        <v>0.62640072938459535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0.10400244169495187</v>
      </c>
      <c r="D438" s="122">
        <v>0.21134296695064089</v>
      </c>
      <c r="E438" s="122">
        <v>0.60135675538386801</v>
      </c>
      <c r="F438" s="122">
        <v>0.89628155683102806</v>
      </c>
      <c r="G438" s="122">
        <v>1.1594666830390428</v>
      </c>
      <c r="H438" s="122">
        <v>0.96826848706641466</v>
      </c>
      <c r="I438" s="122">
        <v>0.9236190694152222</v>
      </c>
      <c r="J438" s="122">
        <v>0.63904685934901473</v>
      </c>
      <c r="K438" s="122">
        <v>1.1162343091171423</v>
      </c>
      <c r="L438" s="122">
        <v>1.10271288543149</v>
      </c>
      <c r="M438" s="122">
        <v>1.0077638003445033</v>
      </c>
      <c r="N438" s="122">
        <v>0.63258756277691597</v>
      </c>
      <c r="O438" s="122">
        <v>0.36103159734019535</v>
      </c>
      <c r="P438" s="122">
        <v>0.5939986956740555</v>
      </c>
      <c r="Q438" s="122">
        <v>0.52096477119224349</v>
      </c>
      <c r="R438" s="122">
        <v>0.59392622054651456</v>
      </c>
      <c r="S438" s="122">
        <v>0.38215534988635169</v>
      </c>
      <c r="T438" s="122">
        <v>0.40840738307075364</v>
      </c>
      <c r="U438" s="122">
        <v>0.56036294781445517</v>
      </c>
      <c r="V438" s="122">
        <v>0.56948815829434707</v>
      </c>
      <c r="W438" s="122">
        <v>0.54030945451979784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0.10400244169495187</v>
      </c>
      <c r="D443" s="101">
        <v>0.21134296695064089</v>
      </c>
      <c r="E443" s="101">
        <v>0.60116080282875584</v>
      </c>
      <c r="F443" s="101">
        <v>0.89628155683102806</v>
      </c>
      <c r="G443" s="101">
        <v>1.1592587853195604</v>
      </c>
      <c r="H443" s="101">
        <v>0.9680436999020855</v>
      </c>
      <c r="I443" s="101">
        <v>0.92314500407369837</v>
      </c>
      <c r="J443" s="101">
        <v>0.63885026867927619</v>
      </c>
      <c r="K443" s="101">
        <v>1.1149328087044936</v>
      </c>
      <c r="L443" s="101">
        <v>1.1018599976659997</v>
      </c>
      <c r="M443" s="101">
        <v>1.0071575245731799</v>
      </c>
      <c r="N443" s="101">
        <v>0.63238535838016818</v>
      </c>
      <c r="O443" s="101">
        <v>0.36070346507862527</v>
      </c>
      <c r="P443" s="101">
        <v>0.59351365849561311</v>
      </c>
      <c r="Q443" s="101">
        <v>0.5205042138160878</v>
      </c>
      <c r="R443" s="101">
        <v>0.59293892964610884</v>
      </c>
      <c r="S443" s="101">
        <v>0.38176430860121974</v>
      </c>
      <c r="T443" s="101">
        <v>0.40806004720313627</v>
      </c>
      <c r="U443" s="101">
        <v>0.56000568576091203</v>
      </c>
      <c r="V443" s="101">
        <v>0.56905862273269703</v>
      </c>
      <c r="W443" s="101">
        <v>0.53952992325671789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1.9595255511221029E-4</v>
      </c>
      <c r="F444" s="104">
        <v>0</v>
      </c>
      <c r="G444" s="104">
        <v>2.0789771948243342E-4</v>
      </c>
      <c r="H444" s="104">
        <v>2.2478716432915676E-4</v>
      </c>
      <c r="I444" s="104">
        <v>4.7406534152384156E-4</v>
      </c>
      <c r="J444" s="104">
        <v>1.9659066973851195E-4</v>
      </c>
      <c r="K444" s="104">
        <v>1.3015004126485914E-3</v>
      </c>
      <c r="L444" s="104">
        <v>8.5288776549034416E-4</v>
      </c>
      <c r="M444" s="104">
        <v>6.0627577132336865E-4</v>
      </c>
      <c r="N444" s="104">
        <v>2.0220439674780902E-4</v>
      </c>
      <c r="O444" s="104">
        <v>3.2813226157007731E-4</v>
      </c>
      <c r="P444" s="104">
        <v>4.8503717844240415E-4</v>
      </c>
      <c r="Q444" s="104">
        <v>4.6055737615565394E-4</v>
      </c>
      <c r="R444" s="104">
        <v>9.872909004057049E-4</v>
      </c>
      <c r="S444" s="104">
        <v>3.9104128513197149E-4</v>
      </c>
      <c r="T444" s="104">
        <v>3.4733586761736965E-4</v>
      </c>
      <c r="U444" s="104">
        <v>3.572620535430913E-4</v>
      </c>
      <c r="V444" s="104">
        <v>4.2953556164999419E-4</v>
      </c>
      <c r="W444" s="104">
        <v>7.7953126307994214E-4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1.9595255511221029E-4</v>
      </c>
      <c r="F445" s="98">
        <v>0</v>
      </c>
      <c r="G445" s="98">
        <v>2.0789771948243342E-4</v>
      </c>
      <c r="H445" s="98">
        <v>2.2478716432915676E-4</v>
      </c>
      <c r="I445" s="98">
        <v>4.7406534152384156E-4</v>
      </c>
      <c r="J445" s="98">
        <v>1.9659066973851195E-4</v>
      </c>
      <c r="K445" s="98">
        <v>1.3015004126485914E-3</v>
      </c>
      <c r="L445" s="98">
        <v>8.5288776549034416E-4</v>
      </c>
      <c r="M445" s="98">
        <v>6.0627577132336865E-4</v>
      </c>
      <c r="N445" s="98">
        <v>2.0220439674780902E-4</v>
      </c>
      <c r="O445" s="98">
        <v>3.2813226157007731E-4</v>
      </c>
      <c r="P445" s="98">
        <v>4.8503717844240415E-4</v>
      </c>
      <c r="Q445" s="98">
        <v>4.6055737615565394E-4</v>
      </c>
      <c r="R445" s="98">
        <v>9.872909004057049E-4</v>
      </c>
      <c r="S445" s="98">
        <v>3.9104128513197149E-4</v>
      </c>
      <c r="T445" s="98">
        <v>3.4733586761736965E-4</v>
      </c>
      <c r="U445" s="98">
        <v>3.572620535430913E-4</v>
      </c>
      <c r="V445" s="98">
        <v>4.2953556164999419E-4</v>
      </c>
      <c r="W445" s="98">
        <v>7.7953126307994214E-4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1.0449790682486899E-2</v>
      </c>
      <c r="D451" s="122">
        <v>2.1364518426801329E-2</v>
      </c>
      <c r="E451" s="122">
        <v>2.9577898957773817E-2</v>
      </c>
      <c r="F451" s="122">
        <v>2.9897422948999133E-2</v>
      </c>
      <c r="G451" s="122">
        <v>5.8991356021799994E-2</v>
      </c>
      <c r="H451" s="122">
        <v>0.10538256437040766</v>
      </c>
      <c r="I451" s="122">
        <v>0.21885755408602967</v>
      </c>
      <c r="J451" s="122">
        <v>0.13727857167746829</v>
      </c>
      <c r="K451" s="122">
        <v>0.15637510795345902</v>
      </c>
      <c r="L451" s="122">
        <v>0.10855379698617222</v>
      </c>
      <c r="M451" s="122">
        <v>7.4211472433801967E-2</v>
      </c>
      <c r="N451" s="122">
        <v>5.3319226406921043E-2</v>
      </c>
      <c r="O451" s="122">
        <v>3.9108095512246838E-2</v>
      </c>
      <c r="P451" s="122">
        <v>7.8662919726633862E-2</v>
      </c>
      <c r="Q451" s="122">
        <v>8.7449451437654133E-2</v>
      </c>
      <c r="R451" s="122">
        <v>0.10047801382833148</v>
      </c>
      <c r="S451" s="122">
        <v>6.2111540207995655E-2</v>
      </c>
      <c r="T451" s="122">
        <v>5.5294020586995396E-2</v>
      </c>
      <c r="U451" s="122">
        <v>7.0032003862586234E-2</v>
      </c>
      <c r="V451" s="122">
        <v>5.8200806956671208E-2</v>
      </c>
      <c r="W451" s="122">
        <v>8.6091274864797521E-2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1.0449790682486899E-2</v>
      </c>
      <c r="D453" s="98">
        <v>2.1364518426801329E-2</v>
      </c>
      <c r="E453" s="98">
        <v>2.9577898957773817E-2</v>
      </c>
      <c r="F453" s="98">
        <v>2.9897422948999133E-2</v>
      </c>
      <c r="G453" s="98">
        <v>5.8991356021799994E-2</v>
      </c>
      <c r="H453" s="98">
        <v>0.10538256437040766</v>
      </c>
      <c r="I453" s="98">
        <v>0.21885755408602967</v>
      </c>
      <c r="J453" s="98">
        <v>0.13727857167746829</v>
      </c>
      <c r="K453" s="98">
        <v>0.15637510795345902</v>
      </c>
      <c r="L453" s="98">
        <v>0.10855379698617222</v>
      </c>
      <c r="M453" s="98">
        <v>7.4211472433801967E-2</v>
      </c>
      <c r="N453" s="98">
        <v>5.3319226406921043E-2</v>
      </c>
      <c r="O453" s="98">
        <v>3.9108095512246838E-2</v>
      </c>
      <c r="P453" s="98">
        <v>7.8662919726633862E-2</v>
      </c>
      <c r="Q453" s="98">
        <v>8.7449451437654133E-2</v>
      </c>
      <c r="R453" s="98">
        <v>0.10047801382833148</v>
      </c>
      <c r="S453" s="98">
        <v>6.2111540207995655E-2</v>
      </c>
      <c r="T453" s="98">
        <v>5.5294020586995396E-2</v>
      </c>
      <c r="U453" s="98">
        <v>7.0032003862586234E-2</v>
      </c>
      <c r="V453" s="98">
        <v>5.8200806956671208E-2</v>
      </c>
      <c r="W453" s="98">
        <v>8.6091274864797521E-2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21497.254234186737</v>
      </c>
      <c r="D456" s="117">
        <f t="shared" si="240"/>
        <v>17650.19292394993</v>
      </c>
      <c r="E456" s="117">
        <f t="shared" si="240"/>
        <v>19659.169483390117</v>
      </c>
      <c r="F456" s="117">
        <f t="shared" si="240"/>
        <v>17874.562841658142</v>
      </c>
      <c r="G456" s="117">
        <f t="shared" si="240"/>
        <v>15565.567456390721</v>
      </c>
      <c r="H456" s="117">
        <f t="shared" si="240"/>
        <v>13336.533107469722</v>
      </c>
      <c r="I456" s="117">
        <f t="shared" si="240"/>
        <v>16214.68646331805</v>
      </c>
      <c r="J456" s="117">
        <f t="shared" si="240"/>
        <v>15519.904375676871</v>
      </c>
      <c r="K456" s="117">
        <f t="shared" si="240"/>
        <v>14201.208085465227</v>
      </c>
      <c r="L456" s="117">
        <f t="shared" si="240"/>
        <v>17285.2383999509</v>
      </c>
      <c r="M456" s="117">
        <f t="shared" si="240"/>
        <v>12350.62017383413</v>
      </c>
      <c r="N456" s="117">
        <f t="shared" si="240"/>
        <v>13358.696159128207</v>
      </c>
      <c r="O456" s="117">
        <f t="shared" si="240"/>
        <v>14330.644029892554</v>
      </c>
      <c r="P456" s="117">
        <f t="shared" si="240"/>
        <v>10532.952326446899</v>
      </c>
      <c r="Q456" s="117">
        <f t="shared" si="240"/>
        <v>11306.749132026272</v>
      </c>
      <c r="R456" s="117">
        <f t="shared" ref="R456:V456" si="241">R457+R460+R462+R475</f>
        <v>11640.120067391606</v>
      </c>
      <c r="S456" s="117">
        <f t="shared" si="241"/>
        <v>10494.694208529352</v>
      </c>
      <c r="T456" s="117">
        <f t="shared" si="241"/>
        <v>9789.5657888145051</v>
      </c>
      <c r="U456" s="117">
        <f t="shared" si="241"/>
        <v>9217.0065507597938</v>
      </c>
      <c r="V456" s="117">
        <f t="shared" si="241"/>
        <v>8006.6542961156701</v>
      </c>
      <c r="W456" s="117">
        <f t="shared" ref="W456" si="242">W457+W460+W462+W475</f>
        <v>8565.4707651546032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19406.01965661165</v>
      </c>
      <c r="D457" s="122">
        <f t="shared" si="243"/>
        <v>15551.083066152558</v>
      </c>
      <c r="E457" s="122">
        <f t="shared" si="243"/>
        <v>17509.378094340267</v>
      </c>
      <c r="F457" s="122">
        <f t="shared" si="243"/>
        <v>15597.541211859372</v>
      </c>
      <c r="G457" s="122">
        <f t="shared" si="243"/>
        <v>13219.368913480963</v>
      </c>
      <c r="H457" s="122">
        <f t="shared" si="243"/>
        <v>10913.800143674895</v>
      </c>
      <c r="I457" s="122">
        <f t="shared" si="243"/>
        <v>13826.267369648867</v>
      </c>
      <c r="J457" s="122">
        <f t="shared" si="243"/>
        <v>13292.74870764636</v>
      </c>
      <c r="K457" s="122">
        <f t="shared" si="243"/>
        <v>11926.652587061981</v>
      </c>
      <c r="L457" s="122">
        <f t="shared" si="243"/>
        <v>14991.710886102093</v>
      </c>
      <c r="M457" s="122">
        <f t="shared" si="243"/>
        <v>10120.451157487416</v>
      </c>
      <c r="N457" s="122">
        <f t="shared" si="243"/>
        <v>11036.698046238205</v>
      </c>
      <c r="O457" s="122">
        <f t="shared" si="243"/>
        <v>12078.651679879353</v>
      </c>
      <c r="P457" s="122">
        <f t="shared" si="243"/>
        <v>8264.2167817690479</v>
      </c>
      <c r="Q457" s="122">
        <f t="shared" si="243"/>
        <v>9121.4691625539181</v>
      </c>
      <c r="R457" s="122">
        <f t="shared" ref="R457:V457" si="244">SUM(R458:R459)</f>
        <v>9428.6342110021214</v>
      </c>
      <c r="S457" s="122">
        <f t="shared" si="244"/>
        <v>8326.6826627194951</v>
      </c>
      <c r="T457" s="122">
        <f t="shared" si="244"/>
        <v>7626.6281599453132</v>
      </c>
      <c r="U457" s="122">
        <f t="shared" si="244"/>
        <v>7058.8805044611245</v>
      </c>
      <c r="V457" s="122">
        <f t="shared" si="244"/>
        <v>5965.3453702532242</v>
      </c>
      <c r="W457" s="122">
        <f t="shared" ref="W457" si="245">SUM(W458:W459)</f>
        <v>6565.2821158711349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19300.251230732025</v>
      </c>
      <c r="D458" s="98">
        <v>15466.750989236816</v>
      </c>
      <c r="E458" s="98">
        <v>17414.216480399435</v>
      </c>
      <c r="F458" s="98">
        <v>15511.173718984372</v>
      </c>
      <c r="G458" s="98">
        <v>13145.95263856209</v>
      </c>
      <c r="H458" s="98">
        <v>10853.424501240319</v>
      </c>
      <c r="I458" s="98">
        <v>13749.43408877434</v>
      </c>
      <c r="J458" s="98">
        <v>13217.47060264123</v>
      </c>
      <c r="K458" s="98">
        <v>11858.719072356089</v>
      </c>
      <c r="L458" s="98">
        <v>14906.029139564624</v>
      </c>
      <c r="M458" s="98">
        <v>10062.489380849534</v>
      </c>
      <c r="N458" s="98">
        <v>10973.192907567989</v>
      </c>
      <c r="O458" s="98">
        <v>12009.038530777436</v>
      </c>
      <c r="P458" s="98">
        <v>8216.5256052142977</v>
      </c>
      <c r="Q458" s="98">
        <v>9068.6820752983531</v>
      </c>
      <c r="R458" s="98">
        <v>9373.4296793940739</v>
      </c>
      <c r="S458" s="98">
        <v>8277.3625522579114</v>
      </c>
      <c r="T458" s="98">
        <v>7580.773401964645</v>
      </c>
      <c r="U458" s="98">
        <v>7015.784979057662</v>
      </c>
      <c r="V458" s="98">
        <v>5929.0322993974314</v>
      </c>
      <c r="W458" s="98">
        <v>6524.5604456433093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105.76842587962678</v>
      </c>
      <c r="D459" s="98">
        <v>84.332076915740871</v>
      </c>
      <c r="E459" s="98">
        <v>95.161613940833803</v>
      </c>
      <c r="F459" s="98">
        <v>86.367492874999954</v>
      </c>
      <c r="G459" s="98">
        <v>73.416274918873413</v>
      </c>
      <c r="H459" s="98">
        <v>60.375642434575113</v>
      </c>
      <c r="I459" s="98">
        <v>76.833280874526835</v>
      </c>
      <c r="J459" s="98">
        <v>75.27810500513155</v>
      </c>
      <c r="K459" s="98">
        <v>67.933514705891326</v>
      </c>
      <c r="L459" s="98">
        <v>85.681746537470303</v>
      </c>
      <c r="M459" s="98">
        <v>57.961776637881989</v>
      </c>
      <c r="N459" s="98">
        <v>63.505138670216539</v>
      </c>
      <c r="O459" s="98">
        <v>69.613149101916846</v>
      </c>
      <c r="P459" s="98">
        <v>47.691176554749745</v>
      </c>
      <c r="Q459" s="98">
        <v>52.78708725556443</v>
      </c>
      <c r="R459" s="98">
        <v>55.204531608047077</v>
      </c>
      <c r="S459" s="98">
        <v>49.320110461582843</v>
      </c>
      <c r="T459" s="98">
        <v>45.854757980668147</v>
      </c>
      <c r="U459" s="98">
        <v>43.095525403462695</v>
      </c>
      <c r="V459" s="98">
        <v>36.313070855793015</v>
      </c>
      <c r="W459" s="98">
        <v>40.721670227825783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4.9145690449532022</v>
      </c>
      <c r="D460" s="122">
        <f t="shared" si="246"/>
        <v>1.6404968535985687</v>
      </c>
      <c r="E460" s="122">
        <f t="shared" si="246"/>
        <v>5.5100349738724121</v>
      </c>
      <c r="F460" s="122">
        <f t="shared" si="246"/>
        <v>2.3851113124065391</v>
      </c>
      <c r="G460" s="122">
        <f t="shared" si="246"/>
        <v>15.075821681143022</v>
      </c>
      <c r="H460" s="122">
        <f t="shared" si="246"/>
        <v>39.582736212674874</v>
      </c>
      <c r="I460" s="122">
        <f t="shared" si="246"/>
        <v>11.005737770002042</v>
      </c>
      <c r="J460" s="122">
        <f t="shared" si="246"/>
        <v>9.1574431833503667</v>
      </c>
      <c r="K460" s="122">
        <f t="shared" si="246"/>
        <v>2.5220540077241371</v>
      </c>
      <c r="L460" s="122">
        <f t="shared" si="246"/>
        <v>13.14642187234578</v>
      </c>
      <c r="M460" s="122">
        <f t="shared" si="246"/>
        <v>2.0443937793118949</v>
      </c>
      <c r="N460" s="122">
        <f t="shared" si="246"/>
        <v>12.420996841555402</v>
      </c>
      <c r="O460" s="122">
        <f t="shared" si="246"/>
        <v>18.397058679526726</v>
      </c>
      <c r="P460" s="122">
        <f t="shared" si="246"/>
        <v>10.571210966113091</v>
      </c>
      <c r="Q460" s="122">
        <f t="shared" si="246"/>
        <v>6.7529791021505288</v>
      </c>
      <c r="R460" s="122">
        <f t="shared" si="246"/>
        <v>10.361787780114048</v>
      </c>
      <c r="S460" s="122">
        <f t="shared" si="246"/>
        <v>9.5506605407523164</v>
      </c>
      <c r="T460" s="122">
        <f t="shared" si="246"/>
        <v>14.738200841540095</v>
      </c>
      <c r="U460" s="122">
        <f t="shared" si="246"/>
        <v>29.471661560902259</v>
      </c>
      <c r="V460" s="122">
        <f t="shared" si="246"/>
        <v>50.000547977848797</v>
      </c>
      <c r="W460" s="122">
        <f t="shared" si="246"/>
        <v>32.289110803090814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4.9145690449532022</v>
      </c>
      <c r="D461" s="98">
        <f>RES_hhdet_in_fech!D86</f>
        <v>1.6404968535985687</v>
      </c>
      <c r="E461" s="98">
        <f>RES_hhdet_in_fech!E86</f>
        <v>5.5100349738724121</v>
      </c>
      <c r="F461" s="98">
        <f>RES_hhdet_in_fech!F86</f>
        <v>2.3851113124065391</v>
      </c>
      <c r="G461" s="98">
        <f>RES_hhdet_in_fech!G86</f>
        <v>15.075821681143022</v>
      </c>
      <c r="H461" s="98">
        <f>RES_hhdet_in_fech!H86</f>
        <v>39.582736212674874</v>
      </c>
      <c r="I461" s="98">
        <f>RES_hhdet_in_fech!I86</f>
        <v>11.005737770002042</v>
      </c>
      <c r="J461" s="98">
        <f>RES_hhdet_in_fech!J86</f>
        <v>9.1574431833503667</v>
      </c>
      <c r="K461" s="98">
        <f>RES_hhdet_in_fech!K86</f>
        <v>2.5220540077241371</v>
      </c>
      <c r="L461" s="98">
        <f>RES_hhdet_in_fech!L86</f>
        <v>13.14642187234578</v>
      </c>
      <c r="M461" s="98">
        <f>RES_hhdet_in_fech!M86</f>
        <v>2.0443937793118949</v>
      </c>
      <c r="N461" s="98">
        <f>RES_hhdet_in_fech!N86</f>
        <v>12.420996841555402</v>
      </c>
      <c r="O461" s="98">
        <f>RES_hhdet_in_fech!O86</f>
        <v>18.397058679526726</v>
      </c>
      <c r="P461" s="98">
        <f>RES_hhdet_in_fech!P86</f>
        <v>10.571210966113091</v>
      </c>
      <c r="Q461" s="98">
        <f>RES_hhdet_in_fech!Q86</f>
        <v>6.7529791021505288</v>
      </c>
      <c r="R461" s="98">
        <f>RES_hhdet_in_fech!R86</f>
        <v>10.361787780114048</v>
      </c>
      <c r="S461" s="98">
        <f>RES_hhdet_in_fech!S86</f>
        <v>9.5506605407523164</v>
      </c>
      <c r="T461" s="98">
        <f>RES_hhdet_in_fech!T86</f>
        <v>14.738200841540095</v>
      </c>
      <c r="U461" s="98">
        <f>RES_hhdet_in_fech!U86</f>
        <v>29.471661560902259</v>
      </c>
      <c r="V461" s="98">
        <f>RES_hhdet_in_fech!V86</f>
        <v>50.000547977848797</v>
      </c>
      <c r="W461" s="98">
        <f>RES_hhdet_in_fech!W86</f>
        <v>32.289110803090814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1784.5075894744086</v>
      </c>
      <c r="D462" s="122">
        <v>1801.1147446844209</v>
      </c>
      <c r="E462" s="122">
        <v>1823.0571712858275</v>
      </c>
      <c r="F462" s="122">
        <v>1950.8169143525581</v>
      </c>
      <c r="G462" s="122">
        <v>1994.5517571523269</v>
      </c>
      <c r="H462" s="122">
        <v>2054.9958304752013</v>
      </c>
      <c r="I462" s="122">
        <v>2054.8754643593811</v>
      </c>
      <c r="J462" s="122">
        <v>1937.252463587123</v>
      </c>
      <c r="K462" s="122">
        <v>1980.4599227619178</v>
      </c>
      <c r="L462" s="122">
        <v>1992.2504490867848</v>
      </c>
      <c r="M462" s="122">
        <v>1956.092967088744</v>
      </c>
      <c r="N462" s="122">
        <v>2025.8402846362253</v>
      </c>
      <c r="O462" s="122">
        <v>1949.1037959474352</v>
      </c>
      <c r="P462" s="122">
        <v>1969.1636188160342</v>
      </c>
      <c r="Q462" s="122">
        <v>1879.9336951900464</v>
      </c>
      <c r="R462" s="122">
        <v>1904.3278046814555</v>
      </c>
      <c r="S462" s="122">
        <v>1865.4812663246964</v>
      </c>
      <c r="T462" s="122">
        <v>1860.7086091907699</v>
      </c>
      <c r="U462" s="122">
        <v>1848.6354548358045</v>
      </c>
      <c r="V462" s="122">
        <v>1704.3778671926204</v>
      </c>
      <c r="W462" s="122">
        <v>1681.4257212224704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2006.0061866005901</v>
      </c>
      <c r="D463" s="98">
        <v>1689.8531482430726</v>
      </c>
      <c r="E463" s="98">
        <v>1798.0810842098283</v>
      </c>
      <c r="F463" s="98">
        <v>1975.5157515168464</v>
      </c>
      <c r="G463" s="98">
        <v>1747.9490443795248</v>
      </c>
      <c r="H463" s="98">
        <v>1587.8809832477007</v>
      </c>
      <c r="I463" s="98">
        <v>2175.1034725627915</v>
      </c>
      <c r="J463" s="98">
        <v>1880.5245200281954</v>
      </c>
      <c r="K463" s="98">
        <v>1868.895654876065</v>
      </c>
      <c r="L463" s="98">
        <v>2050.2835383955012</v>
      </c>
      <c r="M463" s="98">
        <v>1753.7088555499106</v>
      </c>
      <c r="N463" s="98">
        <v>1860.2436471379017</v>
      </c>
      <c r="O463" s="98">
        <v>1875.7808569119443</v>
      </c>
      <c r="P463" s="98">
        <v>1773.8358181964636</v>
      </c>
      <c r="Q463" s="98">
        <v>1693.4106271528005</v>
      </c>
      <c r="R463" s="98">
        <v>1704.8243012965459</v>
      </c>
      <c r="S463" s="98">
        <v>1745.0629399872819</v>
      </c>
      <c r="T463" s="98">
        <v>1840.9112807146805</v>
      </c>
      <c r="U463" s="98">
        <v>1758.3115998158241</v>
      </c>
      <c r="V463" s="98">
        <v>1547.3040534235149</v>
      </c>
      <c r="W463" s="98">
        <v>1526.7136946954977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1561.1444589059113</v>
      </c>
      <c r="K464" s="98">
        <v>1571.9940201009365</v>
      </c>
      <c r="L464" s="98">
        <v>1743.5016714324404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1517.8509260431506</v>
      </c>
      <c r="S464" s="98">
        <v>1577.0281390818388</v>
      </c>
      <c r="T464" s="98">
        <v>1672.0729641395408</v>
      </c>
      <c r="U464" s="98">
        <v>0</v>
      </c>
      <c r="V464" s="98">
        <v>0</v>
      </c>
      <c r="W464" s="98">
        <v>1412.807897422917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758.96539867280137</v>
      </c>
      <c r="K465" s="101">
        <v>770.98193738450152</v>
      </c>
      <c r="L465" s="101">
        <v>857.08902701841726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735.89106295538681</v>
      </c>
      <c r="S465" s="101">
        <v>792.07084885192648</v>
      </c>
      <c r="T465" s="101">
        <v>788.13199370323503</v>
      </c>
      <c r="U465" s="101">
        <v>0</v>
      </c>
      <c r="V465" s="101">
        <v>0</v>
      </c>
      <c r="W465" s="101">
        <v>620.69188401506108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802.17906023310979</v>
      </c>
      <c r="K466" s="104">
        <v>801.01208271643532</v>
      </c>
      <c r="L466" s="104">
        <v>886.41264441402291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781.95986308776378</v>
      </c>
      <c r="S466" s="104">
        <v>784.95729022991213</v>
      </c>
      <c r="T466" s="104">
        <v>883.94097043630597</v>
      </c>
      <c r="U466" s="104">
        <v>0</v>
      </c>
      <c r="V466" s="104">
        <v>0</v>
      </c>
      <c r="W466" s="104">
        <v>792.11601340785614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1990.5992653129351</v>
      </c>
      <c r="D467" s="101">
        <v>1992.2280907064803</v>
      </c>
      <c r="E467" s="101">
        <v>1958.8602197219243</v>
      </c>
      <c r="F467" s="101">
        <v>2098.7212051095016</v>
      </c>
      <c r="G467" s="101">
        <v>2165.1548057977038</v>
      </c>
      <c r="H467" s="101">
        <v>2307.2582493440709</v>
      </c>
      <c r="I467" s="101">
        <v>2305.0786666784979</v>
      </c>
      <c r="J467" s="101">
        <v>2141.9162992344695</v>
      </c>
      <c r="K467" s="101">
        <v>2302.1288907796252</v>
      </c>
      <c r="L467" s="101">
        <v>2249.8097784378592</v>
      </c>
      <c r="M467" s="101">
        <v>2189.4776392409108</v>
      </c>
      <c r="N467" s="101">
        <v>2146.3965917941405</v>
      </c>
      <c r="O467" s="101">
        <v>2056.8430521149257</v>
      </c>
      <c r="P467" s="101">
        <v>2134.6045950725361</v>
      </c>
      <c r="Q467" s="101">
        <v>1882.7896901372417</v>
      </c>
      <c r="R467" s="101">
        <v>2010.9599094917478</v>
      </c>
      <c r="S467" s="101">
        <v>1894.6973322729366</v>
      </c>
      <c r="T467" s="101">
        <v>1785.6413517623621</v>
      </c>
      <c r="U467" s="101">
        <v>1807.3664078057298</v>
      </c>
      <c r="V467" s="101">
        <v>1660.1063418534893</v>
      </c>
      <c r="W467" s="101">
        <v>1685.6704874017498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1519.78937387069</v>
      </c>
      <c r="F468" s="104">
        <v>0</v>
      </c>
      <c r="G468" s="104">
        <v>1669.8179534528301</v>
      </c>
      <c r="H468" s="104">
        <v>1788.5368066169069</v>
      </c>
      <c r="I468" s="104">
        <v>1812.22063945369</v>
      </c>
      <c r="J468" s="104">
        <v>1647.6081362452744</v>
      </c>
      <c r="K468" s="104">
        <v>1786.8217992338602</v>
      </c>
      <c r="L468" s="104">
        <v>1754.0510227088789</v>
      </c>
      <c r="M468" s="104">
        <v>1710.6105394242911</v>
      </c>
      <c r="N468" s="104">
        <v>1703.6474588933545</v>
      </c>
      <c r="O468" s="104">
        <v>1618.4805226906985</v>
      </c>
      <c r="P468" s="104">
        <v>1709.6277438727973</v>
      </c>
      <c r="Q468" s="104">
        <v>1554.2393167481584</v>
      </c>
      <c r="R468" s="104">
        <v>1721.423218235054</v>
      </c>
      <c r="S468" s="104">
        <v>1650.6641167973225</v>
      </c>
      <c r="T468" s="104">
        <v>1560.9004583303611</v>
      </c>
      <c r="U468" s="104">
        <v>1595.1187491328208</v>
      </c>
      <c r="V468" s="104">
        <v>1454.6613150310775</v>
      </c>
      <c r="W468" s="104">
        <v>1493.6139342796278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862.61910156810291</v>
      </c>
      <c r="F469" s="98">
        <v>0</v>
      </c>
      <c r="G469" s="98">
        <v>915.20390686050962</v>
      </c>
      <c r="H469" s="98">
        <v>989.55434200192246</v>
      </c>
      <c r="I469" s="98">
        <v>1043.4613081612993</v>
      </c>
      <c r="J469" s="98">
        <v>865.42819923627371</v>
      </c>
      <c r="K469" s="98">
        <v>954.90726994819454</v>
      </c>
      <c r="L469" s="98">
        <v>938.64210852520705</v>
      </c>
      <c r="M469" s="98">
        <v>889.64572888913608</v>
      </c>
      <c r="N469" s="98">
        <v>890.14085555471468</v>
      </c>
      <c r="O469" s="98">
        <v>722.24921106285706</v>
      </c>
      <c r="P469" s="98">
        <v>711.74088519458246</v>
      </c>
      <c r="Q469" s="98">
        <v>675.819358096575</v>
      </c>
      <c r="R469" s="98">
        <v>869.24713893793341</v>
      </c>
      <c r="S469" s="98">
        <v>860.71774329100947</v>
      </c>
      <c r="T469" s="98">
        <v>764.51810974064449</v>
      </c>
      <c r="U469" s="98">
        <v>786.36655560638144</v>
      </c>
      <c r="V469" s="98">
        <v>630.29811828666152</v>
      </c>
      <c r="W469" s="98">
        <v>686.32793016371011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657.17027230258714</v>
      </c>
      <c r="F470" s="98">
        <v>0</v>
      </c>
      <c r="G470" s="98">
        <v>754.61404659232062</v>
      </c>
      <c r="H470" s="98">
        <v>798.98246461498445</v>
      </c>
      <c r="I470" s="98">
        <v>768.75933129239081</v>
      </c>
      <c r="J470" s="98">
        <v>782.1799370090007</v>
      </c>
      <c r="K470" s="98">
        <v>831.91452928566571</v>
      </c>
      <c r="L470" s="98">
        <v>815.40891418367187</v>
      </c>
      <c r="M470" s="98">
        <v>820.9648105351547</v>
      </c>
      <c r="N470" s="98">
        <v>813.50660333864005</v>
      </c>
      <c r="O470" s="98">
        <v>896.23131162784136</v>
      </c>
      <c r="P470" s="98">
        <v>997.88685867821459</v>
      </c>
      <c r="Q470" s="98">
        <v>878.41995865158333</v>
      </c>
      <c r="R470" s="98">
        <v>852.17607929712108</v>
      </c>
      <c r="S470" s="98">
        <v>789.94637350631308</v>
      </c>
      <c r="T470" s="98">
        <v>796.38234858971668</v>
      </c>
      <c r="U470" s="98">
        <v>808.7521935264391</v>
      </c>
      <c r="V470" s="98">
        <v>824.36319674441609</v>
      </c>
      <c r="W470" s="98">
        <v>807.28600411591765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1776.708344602949</v>
      </c>
      <c r="D471" s="101">
        <v>1786.36347044999</v>
      </c>
      <c r="E471" s="101">
        <v>1801.7281912857363</v>
      </c>
      <c r="F471" s="101">
        <v>1883.3161911527882</v>
      </c>
      <c r="G471" s="101">
        <v>1955.883069899493</v>
      </c>
      <c r="H471" s="101">
        <v>2039.7975942491892</v>
      </c>
      <c r="I471" s="101">
        <v>2075.120291978576</v>
      </c>
      <c r="J471" s="101">
        <v>1962.7477982630157</v>
      </c>
      <c r="K471" s="101">
        <v>2048.7494664490614</v>
      </c>
      <c r="L471" s="101">
        <v>2002.3588082636122</v>
      </c>
      <c r="M471" s="101">
        <v>1954.4248892099104</v>
      </c>
      <c r="N471" s="101">
        <v>2025.8731038098385</v>
      </c>
      <c r="O471" s="101">
        <v>1992.6711636184784</v>
      </c>
      <c r="P471" s="101">
        <v>2020.0525823944304</v>
      </c>
      <c r="Q471" s="101">
        <v>1962.4725316829918</v>
      </c>
      <c r="R471" s="101">
        <v>1954.0543732656533</v>
      </c>
      <c r="S471" s="101">
        <v>1926.2355457319793</v>
      </c>
      <c r="T471" s="101">
        <v>1908.4035714946376</v>
      </c>
      <c r="U471" s="101">
        <v>1886.9834452397215</v>
      </c>
      <c r="V471" s="101">
        <v>1745.9748975935324</v>
      </c>
      <c r="W471" s="101">
        <v>1726.2822387798333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1437.0467405473028</v>
      </c>
      <c r="D472" s="104">
        <v>1451.7915489010502</v>
      </c>
      <c r="E472" s="104">
        <v>1470.2478621042139</v>
      </c>
      <c r="F472" s="104">
        <v>1521.5479328593494</v>
      </c>
      <c r="G472" s="104">
        <v>1586.9270865878455</v>
      </c>
      <c r="H472" s="104">
        <v>1660.6990881353993</v>
      </c>
      <c r="I472" s="104">
        <v>1708.1864580236459</v>
      </c>
      <c r="J472" s="104">
        <v>1587.5611207270726</v>
      </c>
      <c r="K472" s="104">
        <v>1667.2217174416667</v>
      </c>
      <c r="L472" s="104">
        <v>1632.8712350418505</v>
      </c>
      <c r="M472" s="104">
        <v>1590.9500039416744</v>
      </c>
      <c r="N472" s="104">
        <v>1661.1113309193393</v>
      </c>
      <c r="O472" s="104">
        <v>1607.0841833716302</v>
      </c>
      <c r="P472" s="104">
        <v>1635.9982098219291</v>
      </c>
      <c r="Q472" s="104">
        <v>1620.8229345777297</v>
      </c>
      <c r="R472" s="104">
        <v>1662.4592964690303</v>
      </c>
      <c r="S472" s="104">
        <v>1659.5624386495538</v>
      </c>
      <c r="T472" s="104">
        <v>1639.8155502708214</v>
      </c>
      <c r="U472" s="104">
        <v>1631.4936044287294</v>
      </c>
      <c r="V472" s="104">
        <v>1492.8437428279565</v>
      </c>
      <c r="W472" s="104">
        <v>1492.5817817768248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752.25373096113105</v>
      </c>
      <c r="D473" s="98">
        <v>773.62878239615191</v>
      </c>
      <c r="E473" s="98">
        <v>793.85653035364578</v>
      </c>
      <c r="F473" s="98">
        <v>779.8096727954262</v>
      </c>
      <c r="G473" s="98">
        <v>826.68308343439537</v>
      </c>
      <c r="H473" s="98">
        <v>874.70634553460445</v>
      </c>
      <c r="I473" s="98">
        <v>939.76884764253123</v>
      </c>
      <c r="J473" s="98">
        <v>793.74912408237299</v>
      </c>
      <c r="K473" s="98">
        <v>850.80693877004364</v>
      </c>
      <c r="L473" s="98">
        <v>835.68694400971947</v>
      </c>
      <c r="M473" s="98">
        <v>793.97827166537968</v>
      </c>
      <c r="N473" s="98">
        <v>840.17905811338608</v>
      </c>
      <c r="O473" s="98">
        <v>699.87582837334776</v>
      </c>
      <c r="P473" s="98">
        <v>673.62117832756167</v>
      </c>
      <c r="Q473" s="98">
        <v>706.18043545502462</v>
      </c>
      <c r="R473" s="98">
        <v>845.13691092488193</v>
      </c>
      <c r="S473" s="98">
        <v>876.09320149171435</v>
      </c>
      <c r="T473" s="98">
        <v>818.1960508003898</v>
      </c>
      <c r="U473" s="98">
        <v>821.15309529829381</v>
      </c>
      <c r="V473" s="98">
        <v>663.34947914705992</v>
      </c>
      <c r="W473" s="98">
        <v>701.88452725105242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684.79300958617193</v>
      </c>
      <c r="D474" s="98">
        <v>678.1627665048984</v>
      </c>
      <c r="E474" s="98">
        <v>676.39133175056804</v>
      </c>
      <c r="F474" s="98">
        <v>741.73826006392358</v>
      </c>
      <c r="G474" s="98">
        <v>760.24400315345031</v>
      </c>
      <c r="H474" s="98">
        <v>785.99274260079483</v>
      </c>
      <c r="I474" s="98">
        <v>768.41761038111417</v>
      </c>
      <c r="J474" s="98">
        <v>793.81199664469955</v>
      </c>
      <c r="K474" s="98">
        <v>816.4147786716228</v>
      </c>
      <c r="L474" s="98">
        <v>797.18429103213089</v>
      </c>
      <c r="M474" s="98">
        <v>796.97173227629469</v>
      </c>
      <c r="N474" s="98">
        <v>820.93227280595295</v>
      </c>
      <c r="O474" s="98">
        <v>907.20835499828218</v>
      </c>
      <c r="P474" s="98">
        <v>962.3770314943672</v>
      </c>
      <c r="Q474" s="98">
        <v>914.64249912270532</v>
      </c>
      <c r="R474" s="98">
        <v>817.32238554414823</v>
      </c>
      <c r="S474" s="98">
        <v>783.4692371578393</v>
      </c>
      <c r="T474" s="98">
        <v>821.61949947043172</v>
      </c>
      <c r="U474" s="98">
        <v>810.34050913043552</v>
      </c>
      <c r="V474" s="98">
        <v>829.49426368089655</v>
      </c>
      <c r="W474" s="98">
        <v>790.69725452577245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301.81241905572398</v>
      </c>
      <c r="D475" s="122">
        <v>296.35461625935096</v>
      </c>
      <c r="E475" s="122">
        <v>321.22418279014823</v>
      </c>
      <c r="F475" s="122">
        <v>323.81960413380625</v>
      </c>
      <c r="G475" s="122">
        <v>336.57096407628865</v>
      </c>
      <c r="H475" s="122">
        <v>328.15439710695125</v>
      </c>
      <c r="I475" s="122">
        <v>322.5378915398021</v>
      </c>
      <c r="J475" s="122">
        <v>280.74576126003717</v>
      </c>
      <c r="K475" s="122">
        <v>291.57352163360304</v>
      </c>
      <c r="L475" s="122">
        <v>288.13064288967973</v>
      </c>
      <c r="M475" s="122">
        <v>272.03165547865899</v>
      </c>
      <c r="N475" s="122">
        <v>283.73683141222028</v>
      </c>
      <c r="O475" s="122">
        <v>284.49149538623681</v>
      </c>
      <c r="P475" s="122">
        <v>289.00071489570422</v>
      </c>
      <c r="Q475" s="122">
        <v>298.59329518015824</v>
      </c>
      <c r="R475" s="122">
        <v>296.79626392791664</v>
      </c>
      <c r="S475" s="122">
        <v>292.97961894440965</v>
      </c>
      <c r="T475" s="122">
        <v>287.49081883688228</v>
      </c>
      <c r="U475" s="122">
        <v>280.01892990196262</v>
      </c>
      <c r="V475" s="122">
        <v>286.93051069197634</v>
      </c>
      <c r="W475" s="122">
        <v>286.47381725790672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365.0944122486527</v>
      </c>
      <c r="D477" s="98">
        <v>363.1294600033811</v>
      </c>
      <c r="E477" s="98">
        <v>404.37061569558614</v>
      </c>
      <c r="F477" s="98">
        <v>402.48911770818194</v>
      </c>
      <c r="G477" s="98">
        <v>395.87008097467543</v>
      </c>
      <c r="H477" s="98">
        <v>412.00122936802023</v>
      </c>
      <c r="I477" s="98">
        <v>405.3223011059975</v>
      </c>
      <c r="J477" s="98">
        <v>343.75737247407386</v>
      </c>
      <c r="K477" s="98">
        <v>368.91313900656121</v>
      </c>
      <c r="L477" s="98">
        <v>353.98054230391438</v>
      </c>
      <c r="M477" s="98">
        <v>352.41911348193594</v>
      </c>
      <c r="N477" s="98">
        <v>355.63790578074077</v>
      </c>
      <c r="O477" s="98">
        <v>352.06750943945917</v>
      </c>
      <c r="P477" s="98">
        <v>383.4868282898538</v>
      </c>
      <c r="Q477" s="98">
        <v>368.74380336869132</v>
      </c>
      <c r="R477" s="98">
        <v>393.87591529874192</v>
      </c>
      <c r="S477" s="98">
        <v>386.7417205202251</v>
      </c>
      <c r="T477" s="98">
        <v>382.72708197665366</v>
      </c>
      <c r="U477" s="98">
        <v>396.77442816705212</v>
      </c>
      <c r="V477" s="98">
        <v>380.69930324274907</v>
      </c>
      <c r="W477" s="98">
        <v>397.26371933005925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298.69166322703165</v>
      </c>
      <c r="D478" s="33">
        <v>292.56109036996645</v>
      </c>
      <c r="E478" s="33">
        <v>316.83370207588928</v>
      </c>
      <c r="F478" s="33">
        <v>319.25196724836218</v>
      </c>
      <c r="G478" s="33">
        <v>332.9737548396194</v>
      </c>
      <c r="H478" s="33">
        <v>321.97926903278261</v>
      </c>
      <c r="I478" s="33">
        <v>315.26407563994456</v>
      </c>
      <c r="J478" s="33">
        <v>275.47881505833135</v>
      </c>
      <c r="K478" s="33">
        <v>284.72774932593541</v>
      </c>
      <c r="L478" s="33">
        <v>283.31314090034374</v>
      </c>
      <c r="M478" s="33">
        <v>265.81861782908106</v>
      </c>
      <c r="N478" s="33">
        <v>278.31900870606393</v>
      </c>
      <c r="O478" s="33">
        <v>279.40848186954315</v>
      </c>
      <c r="P478" s="33">
        <v>280.7785928570691</v>
      </c>
      <c r="Q478" s="33">
        <v>293.00438106623659</v>
      </c>
      <c r="R478" s="33">
        <v>288.66162368844215</v>
      </c>
      <c r="S478" s="33">
        <v>285.37757699325124</v>
      </c>
      <c r="T478" s="33">
        <v>280.6698432336284</v>
      </c>
      <c r="U478" s="33">
        <v>272.20304102869869</v>
      </c>
      <c r="V478" s="33">
        <v>282.52917177534431</v>
      </c>
      <c r="W478" s="33">
        <v>280.05647866793498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12577.27918629642</v>
      </c>
      <c r="D480" s="117">
        <f t="shared" si="247"/>
        <v>10535.05186180791</v>
      </c>
      <c r="E480" s="117">
        <f t="shared" si="247"/>
        <v>11920.859048622011</v>
      </c>
      <c r="F480" s="117">
        <f t="shared" si="247"/>
        <v>11018.237149744113</v>
      </c>
      <c r="G480" s="117">
        <f t="shared" si="247"/>
        <v>9821.431831969041</v>
      </c>
      <c r="H480" s="117">
        <f t="shared" si="247"/>
        <v>8650.0190841862386</v>
      </c>
      <c r="I480" s="117">
        <f t="shared" si="247"/>
        <v>10594.92057986194</v>
      </c>
      <c r="J480" s="117">
        <f t="shared" si="247"/>
        <v>10298.220235680938</v>
      </c>
      <c r="K480" s="117">
        <f t="shared" si="247"/>
        <v>9595.391151757909</v>
      </c>
      <c r="L480" s="117">
        <f t="shared" si="247"/>
        <v>11830.967758477871</v>
      </c>
      <c r="M480" s="117">
        <f t="shared" si="247"/>
        <v>8554.2255325316801</v>
      </c>
      <c r="N480" s="117">
        <f t="shared" si="247"/>
        <v>9394.3307177074112</v>
      </c>
      <c r="O480" s="117">
        <f t="shared" si="247"/>
        <v>10241.791595252664</v>
      </c>
      <c r="P480" s="117">
        <f t="shared" si="247"/>
        <v>7624.8631980428481</v>
      </c>
      <c r="Q480" s="117">
        <f t="shared" si="247"/>
        <v>8280.179957827022</v>
      </c>
      <c r="R480" s="117">
        <f t="shared" ref="R480:V480" si="248">R481+R484+R486+R499</f>
        <v>8653.8235879168205</v>
      </c>
      <c r="S480" s="117">
        <f t="shared" si="248"/>
        <v>7946.7827811472525</v>
      </c>
      <c r="T480" s="117">
        <f t="shared" si="248"/>
        <v>7549.1084947052186</v>
      </c>
      <c r="U480" s="117">
        <f t="shared" si="248"/>
        <v>7271.9866615713681</v>
      </c>
      <c r="V480" s="117">
        <f t="shared" si="248"/>
        <v>6498.3084121715929</v>
      </c>
      <c r="W480" s="117">
        <f t="shared" ref="W480" si="249">W481+W484+W486+W499</f>
        <v>6942.3917759020414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11148.130708744495</v>
      </c>
      <c r="D481" s="122">
        <f t="shared" si="250"/>
        <v>9111.0789099936974</v>
      </c>
      <c r="E481" s="122">
        <f t="shared" si="250"/>
        <v>10460.432515449304</v>
      </c>
      <c r="F481" s="122">
        <f t="shared" si="250"/>
        <v>9500.303211011129</v>
      </c>
      <c r="G481" s="122">
        <f t="shared" si="250"/>
        <v>8206.7438044535829</v>
      </c>
      <c r="H481" s="122">
        <f t="shared" si="250"/>
        <v>6903.9962877352609</v>
      </c>
      <c r="I481" s="122">
        <f t="shared" si="250"/>
        <v>8910.30643630554</v>
      </c>
      <c r="J481" s="122">
        <f t="shared" si="250"/>
        <v>8724.6752650453527</v>
      </c>
      <c r="K481" s="122">
        <f t="shared" si="250"/>
        <v>7969.2927021287478</v>
      </c>
      <c r="L481" s="122">
        <f t="shared" si="250"/>
        <v>10193.706021455484</v>
      </c>
      <c r="M481" s="122">
        <f t="shared" si="250"/>
        <v>6991.0894498274483</v>
      </c>
      <c r="N481" s="122">
        <f t="shared" si="250"/>
        <v>7728.2964851214265</v>
      </c>
      <c r="O481" s="122">
        <f t="shared" si="250"/>
        <v>8552.1912554583687</v>
      </c>
      <c r="P481" s="122">
        <f t="shared" si="250"/>
        <v>5907.9112904906469</v>
      </c>
      <c r="Q481" s="122">
        <f t="shared" si="250"/>
        <v>6595.0017191522438</v>
      </c>
      <c r="R481" s="122">
        <f t="shared" ref="R481:V481" si="251">SUM(R482:R483)</f>
        <v>6930.3734049236009</v>
      </c>
      <c r="S481" s="122">
        <f t="shared" si="251"/>
        <v>6232.495835072441</v>
      </c>
      <c r="T481" s="122">
        <f t="shared" si="251"/>
        <v>5811.6999473250171</v>
      </c>
      <c r="U481" s="122">
        <f t="shared" si="251"/>
        <v>5467.0404322286704</v>
      </c>
      <c r="V481" s="122">
        <f t="shared" si="251"/>
        <v>4682.2955756146539</v>
      </c>
      <c r="W481" s="122">
        <f t="shared" ref="W481" si="252">SUM(W482:W483)</f>
        <v>5208.4269636204053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11042.362282864868</v>
      </c>
      <c r="D482" s="98">
        <v>9026.7468330779557</v>
      </c>
      <c r="E482" s="98">
        <v>10365.270901508469</v>
      </c>
      <c r="F482" s="98">
        <v>9413.9357181361283</v>
      </c>
      <c r="G482" s="98">
        <v>8133.3275295347094</v>
      </c>
      <c r="H482" s="98">
        <v>6843.6206453006862</v>
      </c>
      <c r="I482" s="98">
        <v>8833.4731554310129</v>
      </c>
      <c r="J482" s="98">
        <v>8649.3971600402219</v>
      </c>
      <c r="K482" s="98">
        <v>7901.3591874228568</v>
      </c>
      <c r="L482" s="98">
        <v>10108.024274918014</v>
      </c>
      <c r="M482" s="98">
        <v>6933.1276731895659</v>
      </c>
      <c r="N482" s="98">
        <v>7664.7913464512103</v>
      </c>
      <c r="O482" s="98">
        <v>8482.5781063564518</v>
      </c>
      <c r="P482" s="98">
        <v>5860.2201139358967</v>
      </c>
      <c r="Q482" s="98">
        <v>6542.2146318966797</v>
      </c>
      <c r="R482" s="98">
        <v>6875.1688733155543</v>
      </c>
      <c r="S482" s="98">
        <v>6183.1757246108582</v>
      </c>
      <c r="T482" s="98">
        <v>5765.8451893443489</v>
      </c>
      <c r="U482" s="98">
        <v>5423.9449068252079</v>
      </c>
      <c r="V482" s="98">
        <v>4645.9825047588611</v>
      </c>
      <c r="W482" s="98">
        <v>5167.7052933925797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105.76842587962678</v>
      </c>
      <c r="D483" s="98">
        <v>84.332076915740871</v>
      </c>
      <c r="E483" s="98">
        <v>95.161613940833803</v>
      </c>
      <c r="F483" s="98">
        <v>86.367492874999954</v>
      </c>
      <c r="G483" s="98">
        <v>73.416274918873413</v>
      </c>
      <c r="H483" s="98">
        <v>60.375642434575113</v>
      </c>
      <c r="I483" s="98">
        <v>76.833280874526835</v>
      </c>
      <c r="J483" s="98">
        <v>75.27810500513155</v>
      </c>
      <c r="K483" s="98">
        <v>67.933514705891326</v>
      </c>
      <c r="L483" s="98">
        <v>85.681746537470303</v>
      </c>
      <c r="M483" s="98">
        <v>57.961776637881989</v>
      </c>
      <c r="N483" s="98">
        <v>63.505138670216539</v>
      </c>
      <c r="O483" s="98">
        <v>69.613149101916846</v>
      </c>
      <c r="P483" s="98">
        <v>47.691176554749745</v>
      </c>
      <c r="Q483" s="98">
        <v>52.78708725556443</v>
      </c>
      <c r="R483" s="98">
        <v>55.204531608047077</v>
      </c>
      <c r="S483" s="98">
        <v>49.320110461582843</v>
      </c>
      <c r="T483" s="98">
        <v>45.854757980668147</v>
      </c>
      <c r="U483" s="98">
        <v>43.095525403462695</v>
      </c>
      <c r="V483" s="98">
        <v>36.313070855793015</v>
      </c>
      <c r="W483" s="98">
        <v>40.721670227825783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12.680806644899326</v>
      </c>
      <c r="D484" s="122">
        <f t="shared" si="253"/>
        <v>4.3848841306356965</v>
      </c>
      <c r="E484" s="122">
        <f t="shared" si="253"/>
        <v>15.243679542323035</v>
      </c>
      <c r="F484" s="122">
        <f t="shared" si="253"/>
        <v>6.8220418298581231</v>
      </c>
      <c r="G484" s="122">
        <f t="shared" si="253"/>
        <v>44.547289675418469</v>
      </c>
      <c r="H484" s="122">
        <f t="shared" si="253"/>
        <v>120.73896300784976</v>
      </c>
      <c r="I484" s="122">
        <f t="shared" si="253"/>
        <v>34.631558682257882</v>
      </c>
      <c r="J484" s="122">
        <f t="shared" si="253"/>
        <v>29.714406884593117</v>
      </c>
      <c r="K484" s="122">
        <f t="shared" si="253"/>
        <v>8.4373276118333962</v>
      </c>
      <c r="L484" s="122">
        <f t="shared" si="253"/>
        <v>45.336662672653055</v>
      </c>
      <c r="M484" s="122">
        <f t="shared" si="253"/>
        <v>7.3022172705483088</v>
      </c>
      <c r="N484" s="122">
        <f t="shared" si="253"/>
        <v>46.216426231579973</v>
      </c>
      <c r="O484" s="122">
        <f t="shared" si="253"/>
        <v>71.725895540560444</v>
      </c>
      <c r="P484" s="122">
        <f t="shared" si="253"/>
        <v>43.254655144452762</v>
      </c>
      <c r="Q484" s="122">
        <f t="shared" si="253"/>
        <v>28.751328208420247</v>
      </c>
      <c r="R484" s="122">
        <f t="shared" si="253"/>
        <v>45.194135587977115</v>
      </c>
      <c r="S484" s="122">
        <f t="shared" si="253"/>
        <v>42.447197485521819</v>
      </c>
      <c r="T484" s="122">
        <f t="shared" si="253"/>
        <v>66.522578475436177</v>
      </c>
      <c r="U484" s="122">
        <f t="shared" si="253"/>
        <v>134.88015828584901</v>
      </c>
      <c r="V484" s="122">
        <f t="shared" si="253"/>
        <v>232.04401999284329</v>
      </c>
      <c r="W484" s="122">
        <f t="shared" si="253"/>
        <v>151.87848760713163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12.680806644899326</v>
      </c>
      <c r="D485" s="98">
        <f>RES_hhdet_in_tesh!D86</f>
        <v>4.3848841306356965</v>
      </c>
      <c r="E485" s="98">
        <f>RES_hhdet_in_tesh!E86</f>
        <v>15.243679542323035</v>
      </c>
      <c r="F485" s="98">
        <f>RES_hhdet_in_tesh!F86</f>
        <v>6.8220418298581231</v>
      </c>
      <c r="G485" s="98">
        <f>RES_hhdet_in_tesh!G86</f>
        <v>44.547289675418469</v>
      </c>
      <c r="H485" s="98">
        <f>RES_hhdet_in_tesh!H86</f>
        <v>120.73896300784976</v>
      </c>
      <c r="I485" s="98">
        <f>RES_hhdet_in_tesh!I86</f>
        <v>34.631558682257882</v>
      </c>
      <c r="J485" s="98">
        <f>RES_hhdet_in_tesh!J86</f>
        <v>29.714406884593117</v>
      </c>
      <c r="K485" s="98">
        <f>RES_hhdet_in_tesh!K86</f>
        <v>8.4373276118333962</v>
      </c>
      <c r="L485" s="98">
        <f>RES_hhdet_in_tesh!L86</f>
        <v>45.336662672653055</v>
      </c>
      <c r="M485" s="98">
        <f>RES_hhdet_in_tesh!M86</f>
        <v>7.3022172705483088</v>
      </c>
      <c r="N485" s="98">
        <f>RES_hhdet_in_tesh!N86</f>
        <v>46.216426231579973</v>
      </c>
      <c r="O485" s="98">
        <f>RES_hhdet_in_tesh!O86</f>
        <v>71.725895540560444</v>
      </c>
      <c r="P485" s="98">
        <f>RES_hhdet_in_tesh!P86</f>
        <v>43.254655144452762</v>
      </c>
      <c r="Q485" s="98">
        <f>RES_hhdet_in_tesh!Q86</f>
        <v>28.751328208420247</v>
      </c>
      <c r="R485" s="98">
        <f>RES_hhdet_in_tesh!R86</f>
        <v>45.194135587977115</v>
      </c>
      <c r="S485" s="98">
        <f>RES_hhdet_in_tesh!S86</f>
        <v>42.447197485521819</v>
      </c>
      <c r="T485" s="98">
        <f>RES_hhdet_in_tesh!T86</f>
        <v>66.522578475436177</v>
      </c>
      <c r="U485" s="98">
        <f>RES_hhdet_in_tesh!U86</f>
        <v>134.88015828584901</v>
      </c>
      <c r="V485" s="98">
        <f>RES_hhdet_in_tesh!V86</f>
        <v>232.04401999284329</v>
      </c>
      <c r="W485" s="98">
        <f>RES_hhdet_in_tesh!W86</f>
        <v>151.87848760713163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1187.2379120383957</v>
      </c>
      <c r="D486" s="122">
        <v>1194.5335822335483</v>
      </c>
      <c r="E486" s="122">
        <v>1200.6756286566501</v>
      </c>
      <c r="F486" s="122">
        <v>1264.4524233187483</v>
      </c>
      <c r="G486" s="122">
        <v>1313.2527055787932</v>
      </c>
      <c r="H486" s="122">
        <v>1375.3463193505372</v>
      </c>
      <c r="I486" s="122">
        <v>1404.6604598565953</v>
      </c>
      <c r="J486" s="122">
        <v>1329.5498101559915</v>
      </c>
      <c r="K486" s="122">
        <v>1395.0474718283886</v>
      </c>
      <c r="L486" s="122">
        <v>1370.5198929037847</v>
      </c>
      <c r="M486" s="122">
        <v>1346.5711911929764</v>
      </c>
      <c r="N486" s="122">
        <v>1400.4095979602289</v>
      </c>
      <c r="O486" s="122">
        <v>1396.6017405166383</v>
      </c>
      <c r="P486" s="122">
        <v>1448.3435534666112</v>
      </c>
      <c r="Q486" s="122">
        <v>1420.6218942198216</v>
      </c>
      <c r="R486" s="122">
        <v>1441.6479046984373</v>
      </c>
      <c r="S486" s="122">
        <v>1434.5001068652616</v>
      </c>
      <c r="T486" s="122">
        <v>1433.5766342825093</v>
      </c>
      <c r="U486" s="122">
        <v>1435.3854397075361</v>
      </c>
      <c r="V486" s="122">
        <v>1338.3551197850263</v>
      </c>
      <c r="W486" s="122">
        <v>1335.7631278618769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1229.5900377482626</v>
      </c>
      <c r="D487" s="98">
        <v>1059.1916203212538</v>
      </c>
      <c r="E487" s="98">
        <v>1152.1518400054877</v>
      </c>
      <c r="F487" s="98">
        <v>1293.6822676243535</v>
      </c>
      <c r="G487" s="98">
        <v>1169.4710978013259</v>
      </c>
      <c r="H487" s="98">
        <v>1085.058659595938</v>
      </c>
      <c r="I487" s="98">
        <v>1517.5472992532925</v>
      </c>
      <c r="J487" s="98">
        <v>1339.0552272022965</v>
      </c>
      <c r="K487" s="98">
        <v>1357.57142326704</v>
      </c>
      <c r="L487" s="98">
        <v>1518.5456076618912</v>
      </c>
      <c r="M487" s="98">
        <v>1321.8998323897251</v>
      </c>
      <c r="N487" s="98">
        <v>1423.4836437381555</v>
      </c>
      <c r="O487" s="98">
        <v>1453.1105740915384</v>
      </c>
      <c r="P487" s="98">
        <v>1388.8290137845356</v>
      </c>
      <c r="Q487" s="98">
        <v>1342.5582170451216</v>
      </c>
      <c r="R487" s="98">
        <v>1376.394191264199</v>
      </c>
      <c r="S487" s="98">
        <v>1437.3172843574202</v>
      </c>
      <c r="T487" s="98">
        <v>1546.4062736680603</v>
      </c>
      <c r="U487" s="98">
        <v>1503.5412739278815</v>
      </c>
      <c r="V487" s="98">
        <v>1342.6701211005541</v>
      </c>
      <c r="W487" s="98">
        <v>1340.3287923140424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1342.6115691074167</v>
      </c>
      <c r="K488" s="98">
        <v>1361.0556802909971</v>
      </c>
      <c r="L488" s="98">
        <v>1521.216930250783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1376.0833652484985</v>
      </c>
      <c r="S488" s="98">
        <v>1437.3447172982014</v>
      </c>
      <c r="T488" s="98">
        <v>1545.9893115535626</v>
      </c>
      <c r="U488" s="98">
        <v>0</v>
      </c>
      <c r="V488" s="98">
        <v>0</v>
      </c>
      <c r="W488" s="98">
        <v>1337.0323301943918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540.4325088743069</v>
      </c>
      <c r="K489" s="101">
        <v>560.04359757456166</v>
      </c>
      <c r="L489" s="101">
        <v>634.80428583676007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594.12350216073469</v>
      </c>
      <c r="S489" s="101">
        <v>652.3874270682893</v>
      </c>
      <c r="T489" s="101">
        <v>662.04834111725677</v>
      </c>
      <c r="U489" s="101">
        <v>0</v>
      </c>
      <c r="V489" s="101">
        <v>0</v>
      </c>
      <c r="W489" s="101">
        <v>544.91631678653584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802.17906023310979</v>
      </c>
      <c r="K490" s="104">
        <v>801.01208271643532</v>
      </c>
      <c r="L490" s="104">
        <v>886.41264441402291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781.95986308776378</v>
      </c>
      <c r="S490" s="104">
        <v>784.95729022991213</v>
      </c>
      <c r="T490" s="104">
        <v>883.94097043630597</v>
      </c>
      <c r="U490" s="104">
        <v>0</v>
      </c>
      <c r="V490" s="104">
        <v>0</v>
      </c>
      <c r="W490" s="104">
        <v>792.11601340785614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1185.5766059987702</v>
      </c>
      <c r="D491" s="101">
        <v>1189.8721241813978</v>
      </c>
      <c r="E491" s="101">
        <v>1173.753923818125</v>
      </c>
      <c r="F491" s="101">
        <v>1261.7211508867861</v>
      </c>
      <c r="G491" s="101">
        <v>1306.5049934005485</v>
      </c>
      <c r="H491" s="101">
        <v>1397.9423536723127</v>
      </c>
      <c r="I491" s="101">
        <v>1402.9537839190218</v>
      </c>
      <c r="J491" s="101">
        <v>1310.6025028750303</v>
      </c>
      <c r="K491" s="101">
        <v>1417.6892243397967</v>
      </c>
      <c r="L491" s="101">
        <v>1395.9757704182193</v>
      </c>
      <c r="M491" s="101">
        <v>1380.0435675366568</v>
      </c>
      <c r="N491" s="101">
        <v>1388.0346728211484</v>
      </c>
      <c r="O491" s="101">
        <v>1379.6860483947962</v>
      </c>
      <c r="P491" s="101">
        <v>1494.521463395097</v>
      </c>
      <c r="Q491" s="101">
        <v>1368.4083811899709</v>
      </c>
      <c r="R491" s="101">
        <v>1497.7420498264585</v>
      </c>
      <c r="S491" s="101">
        <v>1443.999379108194</v>
      </c>
      <c r="T491" s="101">
        <v>1388.9221405741389</v>
      </c>
      <c r="U491" s="101">
        <v>1429.4691253895658</v>
      </c>
      <c r="V491" s="101">
        <v>1328.7475592959793</v>
      </c>
      <c r="W491" s="101">
        <v>1356.7309628481189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1174.0537870281858</v>
      </c>
      <c r="F492" s="104">
        <v>0</v>
      </c>
      <c r="G492" s="104">
        <v>1306.8694655079255</v>
      </c>
      <c r="H492" s="104">
        <v>1398.5425382816809</v>
      </c>
      <c r="I492" s="104">
        <v>1403.8474138902111</v>
      </c>
      <c r="J492" s="104">
        <v>1311.72087396488</v>
      </c>
      <c r="K492" s="104">
        <v>1419.9622933666906</v>
      </c>
      <c r="L492" s="104">
        <v>1397.823326794711</v>
      </c>
      <c r="M492" s="104">
        <v>1381.7149381160752</v>
      </c>
      <c r="N492" s="104">
        <v>1389.1441047809299</v>
      </c>
      <c r="O492" s="104">
        <v>1380.7005369014744</v>
      </c>
      <c r="P492" s="104">
        <v>1496.2049227143236</v>
      </c>
      <c r="Q492" s="104">
        <v>1369.6043318368691</v>
      </c>
      <c r="R492" s="104">
        <v>1499.5823182448335</v>
      </c>
      <c r="S492" s="104">
        <v>1445.9223258282771</v>
      </c>
      <c r="T492" s="104">
        <v>1391.0460689614797</v>
      </c>
      <c r="U492" s="104">
        <v>1430.6995239755979</v>
      </c>
      <c r="V492" s="104">
        <v>1328.85321957463</v>
      </c>
      <c r="W492" s="104">
        <v>1359.684803572766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516.88351472559862</v>
      </c>
      <c r="F493" s="98">
        <v>0</v>
      </c>
      <c r="G493" s="98">
        <v>552.25541891560488</v>
      </c>
      <c r="H493" s="98">
        <v>599.56007366669655</v>
      </c>
      <c r="I493" s="98">
        <v>635.08808259782029</v>
      </c>
      <c r="J493" s="98">
        <v>529.54093695587937</v>
      </c>
      <c r="K493" s="98">
        <v>588.04776408102487</v>
      </c>
      <c r="L493" s="98">
        <v>582.41441261103887</v>
      </c>
      <c r="M493" s="98">
        <v>560.75012758092032</v>
      </c>
      <c r="N493" s="98">
        <v>575.63750144228982</v>
      </c>
      <c r="O493" s="98">
        <v>484.4692252736329</v>
      </c>
      <c r="P493" s="98">
        <v>498.31806403610932</v>
      </c>
      <c r="Q493" s="98">
        <v>491.18437318528566</v>
      </c>
      <c r="R493" s="98">
        <v>647.4062389477125</v>
      </c>
      <c r="S493" s="98">
        <v>655.97595232196386</v>
      </c>
      <c r="T493" s="98">
        <v>594.66372037176313</v>
      </c>
      <c r="U493" s="98">
        <v>621.94733044915881</v>
      </c>
      <c r="V493" s="98">
        <v>504.49002283021406</v>
      </c>
      <c r="W493" s="98">
        <v>552.39879945684834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657.17027230258714</v>
      </c>
      <c r="F494" s="98">
        <v>0</v>
      </c>
      <c r="G494" s="98">
        <v>754.61404659232062</v>
      </c>
      <c r="H494" s="98">
        <v>798.98246461498445</v>
      </c>
      <c r="I494" s="98">
        <v>768.75933129239081</v>
      </c>
      <c r="J494" s="98">
        <v>782.1799370090007</v>
      </c>
      <c r="K494" s="98">
        <v>831.91452928566571</v>
      </c>
      <c r="L494" s="98">
        <v>815.40891418367187</v>
      </c>
      <c r="M494" s="98">
        <v>820.9648105351547</v>
      </c>
      <c r="N494" s="98">
        <v>813.50660333864005</v>
      </c>
      <c r="O494" s="98">
        <v>896.23131162784136</v>
      </c>
      <c r="P494" s="98">
        <v>997.88685867821459</v>
      </c>
      <c r="Q494" s="98">
        <v>878.41995865158333</v>
      </c>
      <c r="R494" s="98">
        <v>852.17607929712108</v>
      </c>
      <c r="S494" s="98">
        <v>789.94637350631308</v>
      </c>
      <c r="T494" s="98">
        <v>796.38234858971668</v>
      </c>
      <c r="U494" s="98">
        <v>808.7521935264391</v>
      </c>
      <c r="V494" s="98">
        <v>824.36319674441609</v>
      </c>
      <c r="W494" s="98">
        <v>807.28600411591765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1187.2652895851788</v>
      </c>
      <c r="D495" s="101">
        <v>1195.7835471310077</v>
      </c>
      <c r="E495" s="101">
        <v>1208.3130194031155</v>
      </c>
      <c r="F495" s="101">
        <v>1265.3978549657188</v>
      </c>
      <c r="G495" s="101">
        <v>1316.7769337978004</v>
      </c>
      <c r="H495" s="101">
        <v>1376.1578486809781</v>
      </c>
      <c r="I495" s="101">
        <v>1403.1180761744668</v>
      </c>
      <c r="J495" s="101">
        <v>1330.4236091397836</v>
      </c>
      <c r="K495" s="101">
        <v>1392.6259318803761</v>
      </c>
      <c r="L495" s="101">
        <v>1365.4214126362115</v>
      </c>
      <c r="M495" s="101">
        <v>1340.3869198341815</v>
      </c>
      <c r="N495" s="101">
        <v>1402.2044699193036</v>
      </c>
      <c r="O495" s="101">
        <v>1398.3177242617257</v>
      </c>
      <c r="P495" s="101">
        <v>1442.7121425449945</v>
      </c>
      <c r="Q495" s="101">
        <v>1425.5921472044108</v>
      </c>
      <c r="R495" s="101">
        <v>1436.6101426507041</v>
      </c>
      <c r="S495" s="101">
        <v>1432.8806430646505</v>
      </c>
      <c r="T495" s="101">
        <v>1435.6714446080746</v>
      </c>
      <c r="U495" s="101">
        <v>1434.470189377332</v>
      </c>
      <c r="V495" s="101">
        <v>1339.5373355076376</v>
      </c>
      <c r="W495" s="101">
        <v>1333.9715635426101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1187.4780712307099</v>
      </c>
      <c r="D496" s="104">
        <v>1196.0263395566244</v>
      </c>
      <c r="E496" s="104">
        <v>1208.7841675866869</v>
      </c>
      <c r="F496" s="104">
        <v>1265.6914294108319</v>
      </c>
      <c r="G496" s="104">
        <v>1316.7993681340326</v>
      </c>
      <c r="H496" s="104">
        <v>1376.1169814430182</v>
      </c>
      <c r="I496" s="104">
        <v>1403.8538608240347</v>
      </c>
      <c r="J496" s="104">
        <v>1331.8447359236668</v>
      </c>
      <c r="K496" s="104">
        <v>1394.7460121184047</v>
      </c>
      <c r="L496" s="104">
        <v>1367.0446192122179</v>
      </c>
      <c r="M496" s="104">
        <v>1341.4992277294714</v>
      </c>
      <c r="N496" s="104">
        <v>1402.4607153345844</v>
      </c>
      <c r="O496" s="104">
        <v>1398.3324267792416</v>
      </c>
      <c r="P496" s="104">
        <v>1443.474138529416</v>
      </c>
      <c r="Q496" s="104">
        <v>1427.6307152842428</v>
      </c>
      <c r="R496" s="104">
        <v>1438.6624438221013</v>
      </c>
      <c r="S496" s="104">
        <v>1435.1740573287188</v>
      </c>
      <c r="T496" s="104">
        <v>1437.1395727771685</v>
      </c>
      <c r="U496" s="104">
        <v>1434.5747275555386</v>
      </c>
      <c r="V496" s="104">
        <v>1338.4256320709912</v>
      </c>
      <c r="W496" s="104">
        <v>1333.073222493352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502.68506164453805</v>
      </c>
      <c r="D497" s="98">
        <v>517.86357305172589</v>
      </c>
      <c r="E497" s="98">
        <v>532.39283583611916</v>
      </c>
      <c r="F497" s="98">
        <v>523.95316934690845</v>
      </c>
      <c r="G497" s="98">
        <v>556.55536498058245</v>
      </c>
      <c r="H497" s="98">
        <v>590.12423884222346</v>
      </c>
      <c r="I497" s="98">
        <v>635.43625044292014</v>
      </c>
      <c r="J497" s="98">
        <v>538.03273927896737</v>
      </c>
      <c r="K497" s="98">
        <v>578.33123344678188</v>
      </c>
      <c r="L497" s="98">
        <v>569.86032818008698</v>
      </c>
      <c r="M497" s="98">
        <v>544.52749545317681</v>
      </c>
      <c r="N497" s="98">
        <v>581.52844252863156</v>
      </c>
      <c r="O497" s="98">
        <v>491.12407178095958</v>
      </c>
      <c r="P497" s="98">
        <v>481.09710703504879</v>
      </c>
      <c r="Q497" s="98">
        <v>512.98821616153771</v>
      </c>
      <c r="R497" s="98">
        <v>621.34005827795306</v>
      </c>
      <c r="S497" s="98">
        <v>651.70482017087977</v>
      </c>
      <c r="T497" s="98">
        <v>615.52007330673644</v>
      </c>
      <c r="U497" s="98">
        <v>624.23421842510311</v>
      </c>
      <c r="V497" s="98">
        <v>508.93136839009463</v>
      </c>
      <c r="W497" s="98">
        <v>542.37596796757964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684.79300958617193</v>
      </c>
      <c r="D498" s="98">
        <v>678.1627665048984</v>
      </c>
      <c r="E498" s="98">
        <v>676.39133175056804</v>
      </c>
      <c r="F498" s="98">
        <v>741.73826006392358</v>
      </c>
      <c r="G498" s="98">
        <v>760.24400315345031</v>
      </c>
      <c r="H498" s="98">
        <v>785.99274260079483</v>
      </c>
      <c r="I498" s="98">
        <v>768.41761038111417</v>
      </c>
      <c r="J498" s="98">
        <v>793.81199664469955</v>
      </c>
      <c r="K498" s="98">
        <v>816.4147786716228</v>
      </c>
      <c r="L498" s="98">
        <v>797.18429103213089</v>
      </c>
      <c r="M498" s="98">
        <v>796.97173227629469</v>
      </c>
      <c r="N498" s="98">
        <v>820.93227280595295</v>
      </c>
      <c r="O498" s="98">
        <v>907.20835499828218</v>
      </c>
      <c r="P498" s="98">
        <v>962.3770314943672</v>
      </c>
      <c r="Q498" s="98">
        <v>914.64249912270532</v>
      </c>
      <c r="R498" s="98">
        <v>817.32238554414823</v>
      </c>
      <c r="S498" s="98">
        <v>783.4692371578393</v>
      </c>
      <c r="T498" s="98">
        <v>821.61949947043172</v>
      </c>
      <c r="U498" s="98">
        <v>810.34050913043552</v>
      </c>
      <c r="V498" s="98">
        <v>829.49426368089655</v>
      </c>
      <c r="W498" s="98">
        <v>790.69725452577245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229.22975886863091</v>
      </c>
      <c r="D499" s="122">
        <v>225.05448545002841</v>
      </c>
      <c r="E499" s="122">
        <v>244.50722497373295</v>
      </c>
      <c r="F499" s="122">
        <v>246.65947358437771</v>
      </c>
      <c r="G499" s="122">
        <v>256.88803226124679</v>
      </c>
      <c r="H499" s="122">
        <v>249.93751409259218</v>
      </c>
      <c r="I499" s="122">
        <v>245.32212501754674</v>
      </c>
      <c r="J499" s="122">
        <v>214.28075359499934</v>
      </c>
      <c r="K499" s="122">
        <v>222.61365018893872</v>
      </c>
      <c r="L499" s="122">
        <v>221.40518144594827</v>
      </c>
      <c r="M499" s="122">
        <v>209.26267424070622</v>
      </c>
      <c r="N499" s="122">
        <v>219.40820839417643</v>
      </c>
      <c r="O499" s="122">
        <v>221.27270373709678</v>
      </c>
      <c r="P499" s="122">
        <v>225.35369894113671</v>
      </c>
      <c r="Q499" s="122">
        <v>235.80501624653658</v>
      </c>
      <c r="R499" s="122">
        <v>236.60814270680572</v>
      </c>
      <c r="S499" s="122">
        <v>237.33964172402841</v>
      </c>
      <c r="T499" s="122">
        <v>237.30933462225602</v>
      </c>
      <c r="U499" s="122">
        <v>234.68063134931356</v>
      </c>
      <c r="V499" s="122">
        <v>245.61369677906902</v>
      </c>
      <c r="W499" s="122">
        <v>246.32319681262837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224.21145176141181</v>
      </c>
      <c r="D501" s="98">
        <v>223.06259700960385</v>
      </c>
      <c r="E501" s="98">
        <v>248.45967217292133</v>
      </c>
      <c r="F501" s="98">
        <v>247.36671658539265</v>
      </c>
      <c r="G501" s="98">
        <v>243.359954127881</v>
      </c>
      <c r="H501" s="98">
        <v>253.33950819732183</v>
      </c>
      <c r="I501" s="98">
        <v>249.29366621613576</v>
      </c>
      <c r="J501" s="98">
        <v>211.47849071848867</v>
      </c>
      <c r="K501" s="98">
        <v>227.00623032067324</v>
      </c>
      <c r="L501" s="98">
        <v>217.86540315285882</v>
      </c>
      <c r="M501" s="98">
        <v>216.92997681763561</v>
      </c>
      <c r="N501" s="98">
        <v>218.91128972618282</v>
      </c>
      <c r="O501" s="98">
        <v>216.71354855405511</v>
      </c>
      <c r="P501" s="98">
        <v>236.05356687060237</v>
      </c>
      <c r="Q501" s="98">
        <v>226.97856516944316</v>
      </c>
      <c r="R501" s="98">
        <v>242.62921460884763</v>
      </c>
      <c r="S501" s="98">
        <v>238.5246422929354</v>
      </c>
      <c r="T501" s="98">
        <v>236.38355803105532</v>
      </c>
      <c r="U501" s="98">
        <v>245.4192719821985</v>
      </c>
      <c r="V501" s="98">
        <v>235.7975156655867</v>
      </c>
      <c r="W501" s="98">
        <v>246.36761501296712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229.47723702734305</v>
      </c>
      <c r="D502" s="33">
        <v>225.16764603482116</v>
      </c>
      <c r="E502" s="33">
        <v>244.29851916885619</v>
      </c>
      <c r="F502" s="33">
        <v>246.6184102922378</v>
      </c>
      <c r="G502" s="33">
        <v>257.70867395308039</v>
      </c>
      <c r="H502" s="33">
        <v>249.68696498134057</v>
      </c>
      <c r="I502" s="33">
        <v>244.97316728904909</v>
      </c>
      <c r="J502" s="33">
        <v>214.51498610436153</v>
      </c>
      <c r="K502" s="33">
        <v>222.22483777369197</v>
      </c>
      <c r="L502" s="33">
        <v>221.66414750543296</v>
      </c>
      <c r="M502" s="33">
        <v>208.67007881892755</v>
      </c>
      <c r="N502" s="33">
        <v>219.4456517462572</v>
      </c>
      <c r="O502" s="33">
        <v>221.61563972917605</v>
      </c>
      <c r="P502" s="33">
        <v>224.42260317739888</v>
      </c>
      <c r="Q502" s="33">
        <v>236.50822251366765</v>
      </c>
      <c r="R502" s="33">
        <v>236.10361623717478</v>
      </c>
      <c r="S502" s="33">
        <v>237.2435642696457</v>
      </c>
      <c r="T502" s="33">
        <v>237.37564024297711</v>
      </c>
      <c r="U502" s="33">
        <v>233.9617613767322</v>
      </c>
      <c r="V502" s="33">
        <v>246.07445071193087</v>
      </c>
      <c r="W502" s="33">
        <v>246.32062395512239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42.690127705124496</v>
      </c>
      <c r="D504" s="117">
        <f t="shared" si="254"/>
        <v>48.299602610511045</v>
      </c>
      <c r="E504" s="117">
        <f t="shared" si="254"/>
        <v>98.276425909913058</v>
      </c>
      <c r="F504" s="117">
        <f t="shared" si="254"/>
        <v>155.42523574090069</v>
      </c>
      <c r="G504" s="117">
        <f t="shared" si="254"/>
        <v>106.22999468708308</v>
      </c>
      <c r="H504" s="117">
        <f t="shared" si="254"/>
        <v>65.406704321463437</v>
      </c>
      <c r="I504" s="117">
        <f t="shared" si="254"/>
        <v>38.820136714279712</v>
      </c>
      <c r="J504" s="117">
        <f t="shared" si="254"/>
        <v>34.064301493044447</v>
      </c>
      <c r="K504" s="117">
        <f t="shared" si="254"/>
        <v>55.458640217483826</v>
      </c>
      <c r="L504" s="117">
        <f t="shared" si="254"/>
        <v>61.16581742249469</v>
      </c>
      <c r="M504" s="117">
        <f t="shared" si="254"/>
        <v>83.737734910479475</v>
      </c>
      <c r="N504" s="117">
        <f t="shared" si="254"/>
        <v>72.821614734455565</v>
      </c>
      <c r="O504" s="117">
        <f t="shared" si="254"/>
        <v>57.24459125213766</v>
      </c>
      <c r="P504" s="117">
        <f t="shared" si="254"/>
        <v>59.633121932685228</v>
      </c>
      <c r="Q504" s="117">
        <f t="shared" si="254"/>
        <v>43.003549804205377</v>
      </c>
      <c r="R504" s="117">
        <f t="shared" ref="R504:V504" si="255">R505+R508+R510+R523</f>
        <v>47.807520438887856</v>
      </c>
      <c r="S504" s="117">
        <f t="shared" si="255"/>
        <v>47.127070127755097</v>
      </c>
      <c r="T504" s="117">
        <f t="shared" si="255"/>
        <v>48.728604840032474</v>
      </c>
      <c r="U504" s="117">
        <f t="shared" si="255"/>
        <v>50.903985116040168</v>
      </c>
      <c r="V504" s="117">
        <f t="shared" si="255"/>
        <v>41.815266487976707</v>
      </c>
      <c r="W504" s="117">
        <f t="shared" ref="W504" si="256">W505+W508+W510+W523</f>
        <v>35.950455084056202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38.792406450933186</v>
      </c>
      <c r="D510" s="122">
        <v>43.865289944093171</v>
      </c>
      <c r="E510" s="122">
        <v>93.669276539543304</v>
      </c>
      <c r="F510" s="122">
        <v>150.40804779846084</v>
      </c>
      <c r="G510" s="122">
        <v>101.08689477236642</v>
      </c>
      <c r="H510" s="122">
        <v>58.986810055827881</v>
      </c>
      <c r="I510" s="122">
        <v>31.383590533986482</v>
      </c>
      <c r="J510" s="122">
        <v>28.040669563361767</v>
      </c>
      <c r="K510" s="122">
        <v>48.644019223303367</v>
      </c>
      <c r="L510" s="122">
        <v>55.684132981441707</v>
      </c>
      <c r="M510" s="122">
        <v>77.994257437079426</v>
      </c>
      <c r="N510" s="122">
        <v>67.160798681061252</v>
      </c>
      <c r="O510" s="122">
        <v>51.64972780260306</v>
      </c>
      <c r="P510" s="122">
        <v>52.659458836352435</v>
      </c>
      <c r="Q510" s="122">
        <v>36.82250291152414</v>
      </c>
      <c r="R510" s="122">
        <v>40.88992912540548</v>
      </c>
      <c r="S510" s="122">
        <v>40.538384415652025</v>
      </c>
      <c r="T510" s="122">
        <v>42.917967956153177</v>
      </c>
      <c r="U510" s="122">
        <v>45.2489460444489</v>
      </c>
      <c r="V510" s="122">
        <v>37.938055978572187</v>
      </c>
      <c r="W510" s="122">
        <v>31.009495782816678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452.1845291084864</v>
      </c>
      <c r="D515" s="101">
        <v>452.55453308488416</v>
      </c>
      <c r="E515" s="101">
        <v>444.9746875120324</v>
      </c>
      <c r="F515" s="101">
        <v>476.74550895267453</v>
      </c>
      <c r="G515" s="101">
        <v>491.83656568500658</v>
      </c>
      <c r="H515" s="101">
        <v>524.11678392099918</v>
      </c>
      <c r="I515" s="101">
        <v>523.62166992268772</v>
      </c>
      <c r="J515" s="101">
        <v>486.55770653410224</v>
      </c>
      <c r="K515" s="101">
        <v>522.95159882949974</v>
      </c>
      <c r="L515" s="101">
        <v>511.06678926994419</v>
      </c>
      <c r="M515" s="101">
        <v>497.3617405299654</v>
      </c>
      <c r="N515" s="101">
        <v>487.575449791957</v>
      </c>
      <c r="O515" s="101">
        <v>467.23246771842651</v>
      </c>
      <c r="P515" s="101">
        <v>484.89677981667739</v>
      </c>
      <c r="Q515" s="101">
        <v>427.69450601157587</v>
      </c>
      <c r="R515" s="101">
        <v>456.80965304014552</v>
      </c>
      <c r="S515" s="101">
        <v>430.3994459991203</v>
      </c>
      <c r="T515" s="101">
        <v>405.62628946633822</v>
      </c>
      <c r="U515" s="101">
        <v>410.56135319714957</v>
      </c>
      <c r="V515" s="101">
        <v>377.10975661543876</v>
      </c>
      <c r="W515" s="101">
        <v>382.91690791818161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195.95255511221029</v>
      </c>
      <c r="F516" s="104">
        <v>0</v>
      </c>
      <c r="G516" s="104">
        <v>207.89771948243342</v>
      </c>
      <c r="H516" s="104">
        <v>224.78716432915675</v>
      </c>
      <c r="I516" s="104">
        <v>237.03267076192077</v>
      </c>
      <c r="J516" s="104">
        <v>196.59066973851196</v>
      </c>
      <c r="K516" s="104">
        <v>216.91673544143191</v>
      </c>
      <c r="L516" s="104">
        <v>213.22194137258603</v>
      </c>
      <c r="M516" s="104">
        <v>202.09192377445621</v>
      </c>
      <c r="N516" s="104">
        <v>202.20439674780903</v>
      </c>
      <c r="O516" s="104">
        <v>164.06613078503867</v>
      </c>
      <c r="P516" s="104">
        <v>161.67905948080139</v>
      </c>
      <c r="Q516" s="104">
        <v>153.51912538521796</v>
      </c>
      <c r="R516" s="104">
        <v>197.45818008114097</v>
      </c>
      <c r="S516" s="104">
        <v>195.52064256598575</v>
      </c>
      <c r="T516" s="104">
        <v>173.66793380868484</v>
      </c>
      <c r="U516" s="104">
        <v>178.63102677154566</v>
      </c>
      <c r="V516" s="104">
        <v>143.17852054999807</v>
      </c>
      <c r="W516" s="104">
        <v>155.90625261598842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195.95255511221029</v>
      </c>
      <c r="F517" s="98">
        <v>0</v>
      </c>
      <c r="G517" s="98">
        <v>207.89771948243342</v>
      </c>
      <c r="H517" s="98">
        <v>224.78716432915675</v>
      </c>
      <c r="I517" s="98">
        <v>237.03267076192077</v>
      </c>
      <c r="J517" s="98">
        <v>196.59066973851196</v>
      </c>
      <c r="K517" s="98">
        <v>216.91673544143191</v>
      </c>
      <c r="L517" s="98">
        <v>213.22194137258603</v>
      </c>
      <c r="M517" s="98">
        <v>202.09192377445621</v>
      </c>
      <c r="N517" s="98">
        <v>202.20439674780903</v>
      </c>
      <c r="O517" s="98">
        <v>164.06613078503867</v>
      </c>
      <c r="P517" s="98">
        <v>161.67905948080139</v>
      </c>
      <c r="Q517" s="98">
        <v>153.51912538521796</v>
      </c>
      <c r="R517" s="98">
        <v>197.45818008114097</v>
      </c>
      <c r="S517" s="98">
        <v>195.52064256598575</v>
      </c>
      <c r="T517" s="98">
        <v>173.66793380868484</v>
      </c>
      <c r="U517" s="98">
        <v>178.63102677154566</v>
      </c>
      <c r="V517" s="98">
        <v>143.17852054999807</v>
      </c>
      <c r="W517" s="98">
        <v>155.90625261598842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3.8977212541913087</v>
      </c>
      <c r="D523" s="122">
        <v>4.4343126664178767</v>
      </c>
      <c r="E523" s="122">
        <v>4.6071493703697532</v>
      </c>
      <c r="F523" s="122">
        <v>5.0171879424398611</v>
      </c>
      <c r="G523" s="122">
        <v>5.1430999147166512</v>
      </c>
      <c r="H523" s="122">
        <v>6.4198942656355564</v>
      </c>
      <c r="I523" s="122">
        <v>7.4365461802932273</v>
      </c>
      <c r="J523" s="122">
        <v>6.0236319296826801</v>
      </c>
      <c r="K523" s="122">
        <v>6.8146209941804603</v>
      </c>
      <c r="L523" s="122">
        <v>5.481684441052983</v>
      </c>
      <c r="M523" s="122">
        <v>5.743477473400044</v>
      </c>
      <c r="N523" s="122">
        <v>5.6608160533943144</v>
      </c>
      <c r="O523" s="122">
        <v>5.5948634495345972</v>
      </c>
      <c r="P523" s="122">
        <v>6.973663096332789</v>
      </c>
      <c r="Q523" s="122">
        <v>6.1810468926812367</v>
      </c>
      <c r="R523" s="122">
        <v>6.9175913134823732</v>
      </c>
      <c r="S523" s="122">
        <v>6.5886857121030715</v>
      </c>
      <c r="T523" s="122">
        <v>5.8106368838792974</v>
      </c>
      <c r="U523" s="122">
        <v>5.6550390715912657</v>
      </c>
      <c r="V523" s="122">
        <v>3.8772105094045171</v>
      </c>
      <c r="W523" s="122">
        <v>4.940959301239527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82.934846686403958</v>
      </c>
      <c r="D525" s="98">
        <v>82.488488134368069</v>
      </c>
      <c r="E525" s="98">
        <v>91.856829061409371</v>
      </c>
      <c r="F525" s="98">
        <v>91.429427978590624</v>
      </c>
      <c r="G525" s="98">
        <v>89.925847594207298</v>
      </c>
      <c r="H525" s="98">
        <v>93.590199263239484</v>
      </c>
      <c r="I525" s="98">
        <v>92.073013919238406</v>
      </c>
      <c r="J525" s="98">
        <v>78.08792473121062</v>
      </c>
      <c r="K525" s="98">
        <v>83.802308656730446</v>
      </c>
      <c r="L525" s="98">
        <v>80.410219989757209</v>
      </c>
      <c r="M525" s="98">
        <v>80.055525818556603</v>
      </c>
      <c r="N525" s="98">
        <v>80.786706677153092</v>
      </c>
      <c r="O525" s="98">
        <v>79.975655444267559</v>
      </c>
      <c r="P525" s="98">
        <v>87.112867914323218</v>
      </c>
      <c r="Q525" s="98">
        <v>83.763842373231924</v>
      </c>
      <c r="R525" s="98">
        <v>89.472852919262223</v>
      </c>
      <c r="S525" s="98">
        <v>87.852249233374337</v>
      </c>
      <c r="T525" s="98">
        <v>86.940283941816659</v>
      </c>
      <c r="U525" s="98">
        <v>90.131279102427584</v>
      </c>
      <c r="V525" s="98">
        <v>86.479653724622892</v>
      </c>
      <c r="W525" s="98">
        <v>90.242426483016274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172.93922710537797</v>
      </c>
      <c r="D528" s="118">
        <f t="shared" si="261"/>
        <v>142.09461214017878</v>
      </c>
      <c r="E528" s="118">
        <f t="shared" si="261"/>
        <v>158.44178209631644</v>
      </c>
      <c r="F528" s="118">
        <f t="shared" si="261"/>
        <v>144.24915944307557</v>
      </c>
      <c r="G528" s="118">
        <f t="shared" si="261"/>
        <v>125.66686359132827</v>
      </c>
      <c r="H528" s="118">
        <f t="shared" si="261"/>
        <v>107.68690415043926</v>
      </c>
      <c r="I528" s="118">
        <f t="shared" si="261"/>
        <v>130.97182317282736</v>
      </c>
      <c r="J528" s="118">
        <f t="shared" si="261"/>
        <v>125.39702057901985</v>
      </c>
      <c r="K528" s="118">
        <f t="shared" si="261"/>
        <v>114.76515655920689</v>
      </c>
      <c r="L528" s="118">
        <f t="shared" si="261"/>
        <v>139.84642120661101</v>
      </c>
      <c r="M528" s="118">
        <f t="shared" si="261"/>
        <v>100.09126535595092</v>
      </c>
      <c r="N528" s="118">
        <f t="shared" si="261"/>
        <v>108.35630160985281</v>
      </c>
      <c r="O528" s="118">
        <f t="shared" si="261"/>
        <v>116.30851731973213</v>
      </c>
      <c r="P528" s="118">
        <f t="shared" si="261"/>
        <v>85.51797598743569</v>
      </c>
      <c r="Q528" s="118">
        <f t="shared" si="261"/>
        <v>91.827093941918562</v>
      </c>
      <c r="R528" s="118">
        <f t="shared" ref="R528:V528" si="262">R529+R532+R534+R547</f>
        <v>94.632248282851322</v>
      </c>
      <c r="S528" s="118">
        <f t="shared" si="262"/>
        <v>85.39407366243168</v>
      </c>
      <c r="T528" s="118">
        <f t="shared" si="262"/>
        <v>79.715813933844288</v>
      </c>
      <c r="U528" s="118">
        <f t="shared" si="262"/>
        <v>75.109165418948805</v>
      </c>
      <c r="V528" s="118">
        <f t="shared" si="262"/>
        <v>65.30990753292302</v>
      </c>
      <c r="W528" s="118">
        <f t="shared" ref="W528" si="263">W529+W532+W534+W547</f>
        <v>69.876357672940088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156.11584642605658</v>
      </c>
      <c r="D529" s="123">
        <f t="shared" si="264"/>
        <v>125.1955220073672</v>
      </c>
      <c r="E529" s="123">
        <f t="shared" si="264"/>
        <v>141.11567993802547</v>
      </c>
      <c r="F529" s="123">
        <f t="shared" si="264"/>
        <v>125.87341179308689</v>
      </c>
      <c r="G529" s="123">
        <f t="shared" si="264"/>
        <v>106.725092719431</v>
      </c>
      <c r="H529" s="123">
        <f t="shared" si="264"/>
        <v>88.124352897283643</v>
      </c>
      <c r="I529" s="123">
        <f t="shared" si="264"/>
        <v>111.67970772512398</v>
      </c>
      <c r="J529" s="123">
        <f t="shared" si="264"/>
        <v>107.40214906586839</v>
      </c>
      <c r="K529" s="123">
        <f t="shared" si="264"/>
        <v>96.383641669355754</v>
      </c>
      <c r="L529" s="123">
        <f t="shared" si="264"/>
        <v>121.29061032745281</v>
      </c>
      <c r="M529" s="123">
        <f t="shared" si="264"/>
        <v>82.017643492273905</v>
      </c>
      <c r="N529" s="123">
        <f t="shared" si="264"/>
        <v>89.521894055348042</v>
      </c>
      <c r="O529" s="123">
        <f t="shared" si="264"/>
        <v>98.031188631708176</v>
      </c>
      <c r="P529" s="123">
        <f t="shared" si="264"/>
        <v>67.097910480782943</v>
      </c>
      <c r="Q529" s="123">
        <f t="shared" si="264"/>
        <v>74.079471994798439</v>
      </c>
      <c r="R529" s="123">
        <f t="shared" ref="R529:V529" si="265">SUM(R530:R531)</f>
        <v>76.653234542079801</v>
      </c>
      <c r="S529" s="123">
        <f t="shared" si="265"/>
        <v>67.753222584234052</v>
      </c>
      <c r="T529" s="123">
        <f t="shared" si="265"/>
        <v>62.103149869575645</v>
      </c>
      <c r="U529" s="123">
        <f t="shared" si="265"/>
        <v>57.522648005328591</v>
      </c>
      <c r="V529" s="123">
        <f t="shared" si="265"/>
        <v>48.659045354586659</v>
      </c>
      <c r="W529" s="123">
        <f t="shared" ref="W529" si="266">SUM(W530:W531)</f>
        <v>53.558994470993092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155.26496986179814</v>
      </c>
      <c r="D530" s="99">
        <v>124.51659833713028</v>
      </c>
      <c r="E530" s="99">
        <v>140.34873117588745</v>
      </c>
      <c r="F530" s="99">
        <v>125.17641918069197</v>
      </c>
      <c r="G530" s="99">
        <v>106.13237465557233</v>
      </c>
      <c r="H530" s="99">
        <v>87.636844939444757</v>
      </c>
      <c r="I530" s="99">
        <v>111.05909782932045</v>
      </c>
      <c r="J530" s="99">
        <v>106.79392044190392</v>
      </c>
      <c r="K530" s="99">
        <v>95.834646090675491</v>
      </c>
      <c r="L530" s="99">
        <v>120.59740116604308</v>
      </c>
      <c r="M530" s="99">
        <v>81.547912621733857</v>
      </c>
      <c r="N530" s="99">
        <v>89.006785254492243</v>
      </c>
      <c r="O530" s="99">
        <v>97.466203405565338</v>
      </c>
      <c r="P530" s="99">
        <v>66.710701580085541</v>
      </c>
      <c r="Q530" s="99">
        <v>73.650764789594149</v>
      </c>
      <c r="R530" s="99">
        <v>76.204430843215391</v>
      </c>
      <c r="S530" s="99">
        <v>67.351910734444971</v>
      </c>
      <c r="T530" s="99">
        <v>61.729757480778893</v>
      </c>
      <c r="U530" s="99">
        <v>57.171463601963012</v>
      </c>
      <c r="V530" s="99">
        <v>48.362841320777072</v>
      </c>
      <c r="W530" s="99">
        <v>53.226790664349465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0.85087656425844449</v>
      </c>
      <c r="D531" s="99">
        <v>0.67892367023692712</v>
      </c>
      <c r="E531" s="99">
        <v>0.76694876213800922</v>
      </c>
      <c r="F531" s="99">
        <v>0.69699261239492494</v>
      </c>
      <c r="G531" s="99">
        <v>0.59271806385867565</v>
      </c>
      <c r="H531" s="99">
        <v>0.48750795783888806</v>
      </c>
      <c r="I531" s="99">
        <v>0.62060989580352888</v>
      </c>
      <c r="J531" s="99">
        <v>0.60822862396446986</v>
      </c>
      <c r="K531" s="99">
        <v>0.54899557868026228</v>
      </c>
      <c r="L531" s="99">
        <v>0.69320916140972577</v>
      </c>
      <c r="M531" s="99">
        <v>0.46973087054004947</v>
      </c>
      <c r="N531" s="99">
        <v>0.5151088008557998</v>
      </c>
      <c r="O531" s="99">
        <v>0.56498522614284064</v>
      </c>
      <c r="P531" s="99">
        <v>0.38720890069740183</v>
      </c>
      <c r="Q531" s="99">
        <v>0.42870720520428574</v>
      </c>
      <c r="R531" s="99">
        <v>0.44880369886441224</v>
      </c>
      <c r="S531" s="99">
        <v>0.40131184978908124</v>
      </c>
      <c r="T531" s="99">
        <v>0.37339238879675146</v>
      </c>
      <c r="U531" s="99">
        <v>0.35118440336557666</v>
      </c>
      <c r="V531" s="99">
        <v>0.29620403380958732</v>
      </c>
      <c r="W531" s="99">
        <v>0.33220380664362825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3.9536294399803176E-2</v>
      </c>
      <c r="D532" s="123">
        <f t="shared" si="267"/>
        <v>1.3206981087043308E-2</v>
      </c>
      <c r="E532" s="123">
        <f t="shared" si="267"/>
        <v>4.4407764092526038E-2</v>
      </c>
      <c r="F532" s="123">
        <f t="shared" si="267"/>
        <v>1.9248040080229345E-2</v>
      </c>
      <c r="G532" s="123">
        <f t="shared" si="267"/>
        <v>0.12171295598693742</v>
      </c>
      <c r="H532" s="123">
        <f t="shared" si="267"/>
        <v>0.31961397210186604</v>
      </c>
      <c r="I532" s="123">
        <f t="shared" si="267"/>
        <v>8.8897281138314965E-2</v>
      </c>
      <c r="J532" s="123">
        <f t="shared" si="267"/>
        <v>7.3989894751765151E-2</v>
      </c>
      <c r="K532" s="123">
        <f t="shared" si="267"/>
        <v>2.0381640865010514E-2</v>
      </c>
      <c r="L532" s="123">
        <f t="shared" si="267"/>
        <v>0.10636127821789797</v>
      </c>
      <c r="M532" s="123">
        <f t="shared" si="267"/>
        <v>1.6568071673897011E-2</v>
      </c>
      <c r="N532" s="123">
        <f t="shared" si="267"/>
        <v>0.10075034749098145</v>
      </c>
      <c r="O532" s="123">
        <f t="shared" si="267"/>
        <v>0.14931182531619314</v>
      </c>
      <c r="P532" s="123">
        <f t="shared" si="267"/>
        <v>8.5828601282878281E-2</v>
      </c>
      <c r="Q532" s="123">
        <f t="shared" si="267"/>
        <v>5.4843920136561898E-2</v>
      </c>
      <c r="R532" s="123">
        <f t="shared" si="267"/>
        <v>8.4239618507792366E-2</v>
      </c>
      <c r="S532" s="123">
        <f t="shared" si="267"/>
        <v>7.7712584429477219E-2</v>
      </c>
      <c r="T532" s="123">
        <f t="shared" si="267"/>
        <v>0.12001223561378316</v>
      </c>
      <c r="U532" s="123">
        <f t="shared" si="267"/>
        <v>0.24016386352319646</v>
      </c>
      <c r="V532" s="123">
        <f t="shared" si="267"/>
        <v>0.40785214950681936</v>
      </c>
      <c r="W532" s="123">
        <f t="shared" si="267"/>
        <v>0.26341172800409918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3.9536294399803176E-2</v>
      </c>
      <c r="D533" s="99">
        <f>RES_hhdet_in_fecs!D86</f>
        <v>1.3206981087043308E-2</v>
      </c>
      <c r="E533" s="99">
        <f>RES_hhdet_in_fecs!E86</f>
        <v>4.4407764092526038E-2</v>
      </c>
      <c r="F533" s="99">
        <f>RES_hhdet_in_fecs!F86</f>
        <v>1.9248040080229345E-2</v>
      </c>
      <c r="G533" s="99">
        <f>RES_hhdet_in_fecs!G86</f>
        <v>0.12171295598693742</v>
      </c>
      <c r="H533" s="99">
        <f>RES_hhdet_in_fecs!H86</f>
        <v>0.31961397210186604</v>
      </c>
      <c r="I533" s="99">
        <f>RES_hhdet_in_fecs!I86</f>
        <v>8.8897281138314965E-2</v>
      </c>
      <c r="J533" s="99">
        <f>RES_hhdet_in_fecs!J86</f>
        <v>7.3989894751765151E-2</v>
      </c>
      <c r="K533" s="99">
        <f>RES_hhdet_in_fecs!K86</f>
        <v>2.0381640865010514E-2</v>
      </c>
      <c r="L533" s="99">
        <f>RES_hhdet_in_fecs!L86</f>
        <v>0.10636127821789797</v>
      </c>
      <c r="M533" s="99">
        <f>RES_hhdet_in_fecs!M86</f>
        <v>1.6568071673897011E-2</v>
      </c>
      <c r="N533" s="99">
        <f>RES_hhdet_in_fecs!N86</f>
        <v>0.10075034749098145</v>
      </c>
      <c r="O533" s="99">
        <f>RES_hhdet_in_fecs!O86</f>
        <v>0.14931182531619314</v>
      </c>
      <c r="P533" s="99">
        <f>RES_hhdet_in_fecs!P86</f>
        <v>8.5828601282878281E-2</v>
      </c>
      <c r="Q533" s="99">
        <f>RES_hhdet_in_fecs!Q86</f>
        <v>5.4843920136561898E-2</v>
      </c>
      <c r="R533" s="99">
        <f>RES_hhdet_in_fecs!R86</f>
        <v>8.4239618507792366E-2</v>
      </c>
      <c r="S533" s="99">
        <f>RES_hhdet_in_fecs!S86</f>
        <v>7.7712584429477219E-2</v>
      </c>
      <c r="T533" s="99">
        <f>RES_hhdet_in_fecs!T86</f>
        <v>0.12001223561378316</v>
      </c>
      <c r="U533" s="99">
        <f>RES_hhdet_in_fecs!U86</f>
        <v>0.24016386352319646</v>
      </c>
      <c r="V533" s="99">
        <f>RES_hhdet_in_fecs!V86</f>
        <v>0.40785214950681936</v>
      </c>
      <c r="W533" s="99">
        <f>RES_hhdet_in_fecs!W86</f>
        <v>0.26341172800409918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14.355850283270392</v>
      </c>
      <c r="D534" s="123">
        <v>14.500051198795385</v>
      </c>
      <c r="E534" s="123">
        <v>14.692809242325417</v>
      </c>
      <c r="F534" s="123">
        <v>15.74324936590093</v>
      </c>
      <c r="G534" s="123">
        <v>16.102789974996838</v>
      </c>
      <c r="H534" s="123">
        <v>16.593228333230659</v>
      </c>
      <c r="I534" s="123">
        <v>16.597964232555718</v>
      </c>
      <c r="J534" s="123">
        <v>15.652524729721257</v>
      </c>
      <c r="K534" s="123">
        <v>16.00482097911323</v>
      </c>
      <c r="L534" s="123">
        <v>16.118325301943294</v>
      </c>
      <c r="M534" s="123">
        <v>15.852468740361921</v>
      </c>
      <c r="N534" s="123">
        <v>16.43218456955745</v>
      </c>
      <c r="O534" s="123">
        <v>15.819063828257526</v>
      </c>
      <c r="P534" s="123">
        <v>15.987814418034862</v>
      </c>
      <c r="Q534" s="123">
        <v>15.267770250940185</v>
      </c>
      <c r="R534" s="123">
        <v>15.481869652650026</v>
      </c>
      <c r="S534" s="123">
        <v>15.179198317464907</v>
      </c>
      <c r="T534" s="123">
        <v>15.151632306800785</v>
      </c>
      <c r="U534" s="123">
        <v>15.064486003338057</v>
      </c>
      <c r="V534" s="123">
        <v>13.902531168544721</v>
      </c>
      <c r="W534" s="123">
        <v>13.716923251269998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16.137742787988984</v>
      </c>
      <c r="D535" s="99">
        <v>13.604328785983794</v>
      </c>
      <c r="E535" s="99">
        <v>14.491516112956063</v>
      </c>
      <c r="F535" s="99">
        <v>15.942570967874131</v>
      </c>
      <c r="G535" s="99">
        <v>14.111870623415614</v>
      </c>
      <c r="H535" s="99">
        <v>12.821472107284581</v>
      </c>
      <c r="I535" s="99">
        <v>17.569088864935196</v>
      </c>
      <c r="J535" s="99">
        <v>15.194176860193609</v>
      </c>
      <c r="K535" s="99">
        <v>15.103229326256766</v>
      </c>
      <c r="L535" s="99">
        <v>16.587842682242236</v>
      </c>
      <c r="M535" s="99">
        <v>14.212317757921562</v>
      </c>
      <c r="N535" s="99">
        <v>15.088981686236776</v>
      </c>
      <c r="O535" s="99">
        <v>15.223969685457371</v>
      </c>
      <c r="P535" s="99">
        <v>14.401930646291079</v>
      </c>
      <c r="Q535" s="99">
        <v>13.752934192317774</v>
      </c>
      <c r="R535" s="99">
        <v>13.859939212386958</v>
      </c>
      <c r="S535" s="99">
        <v>14.199368774532003</v>
      </c>
      <c r="T535" s="99">
        <v>14.990423915414281</v>
      </c>
      <c r="U535" s="99">
        <v>14.328439074152181</v>
      </c>
      <c r="V535" s="99">
        <v>12.621287358869981</v>
      </c>
      <c r="W535" s="99">
        <v>12.454796136682969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12.613664304984454</v>
      </c>
      <c r="K536" s="99">
        <v>12.703858625356579</v>
      </c>
      <c r="L536" s="99">
        <v>14.105820439147887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12.339876638562757</v>
      </c>
      <c r="S536" s="99">
        <v>12.832089663654296</v>
      </c>
      <c r="T536" s="99">
        <v>13.615584201441921</v>
      </c>
      <c r="U536" s="99">
        <v>0</v>
      </c>
      <c r="V536" s="99">
        <v>0</v>
      </c>
      <c r="W536" s="99">
        <v>11.525562653846302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6.1322542595876364</v>
      </c>
      <c r="K537" s="102">
        <v>6.2305870187771655</v>
      </c>
      <c r="L537" s="102">
        <v>6.934288686716779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5.9826724617567191</v>
      </c>
      <c r="S537" s="102">
        <v>6.444985920385812</v>
      </c>
      <c r="T537" s="102">
        <v>6.4177088872666914</v>
      </c>
      <c r="U537" s="102">
        <v>0</v>
      </c>
      <c r="V537" s="102">
        <v>0</v>
      </c>
      <c r="W537" s="102">
        <v>5.0635498364630305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6.4814100453968164</v>
      </c>
      <c r="K538" s="105">
        <v>6.4732716065794165</v>
      </c>
      <c r="L538" s="105">
        <v>7.1715317524311066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6.3572041768060368</v>
      </c>
      <c r="S538" s="105">
        <v>6.3871037432684812</v>
      </c>
      <c r="T538" s="105">
        <v>7.1978753141752323</v>
      </c>
      <c r="U538" s="105">
        <v>0</v>
      </c>
      <c r="V538" s="105">
        <v>0</v>
      </c>
      <c r="W538" s="105">
        <v>6.4620128173832745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16.013798537689183</v>
      </c>
      <c r="D539" s="102">
        <v>16.038627966472951</v>
      </c>
      <c r="E539" s="102">
        <v>15.787304969955569</v>
      </c>
      <c r="F539" s="102">
        <v>16.936848885436603</v>
      </c>
      <c r="G539" s="102">
        <v>17.480134559603108</v>
      </c>
      <c r="H539" s="102">
        <v>18.630141427704572</v>
      </c>
      <c r="I539" s="102">
        <v>18.61894500486655</v>
      </c>
      <c r="J539" s="102">
        <v>17.306158321090095</v>
      </c>
      <c r="K539" s="102">
        <v>18.604345558474488</v>
      </c>
      <c r="L539" s="102">
        <v>18.202112035149408</v>
      </c>
      <c r="M539" s="102">
        <v>17.743852883150463</v>
      </c>
      <c r="N539" s="102">
        <v>17.410052126672813</v>
      </c>
      <c r="O539" s="102">
        <v>16.693483227401977</v>
      </c>
      <c r="P539" s="102">
        <v>17.331044406773838</v>
      </c>
      <c r="Q539" s="102">
        <v>15.290965044885944</v>
      </c>
      <c r="R539" s="102">
        <v>16.348771004088732</v>
      </c>
      <c r="S539" s="102">
        <v>15.41692595755973</v>
      </c>
      <c r="T539" s="102">
        <v>14.540364385957526</v>
      </c>
      <c r="U539" s="102">
        <v>14.728185528450283</v>
      </c>
      <c r="V539" s="102">
        <v>13.541410390838253</v>
      </c>
      <c r="W539" s="102">
        <v>13.751551680683122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12.248642396138127</v>
      </c>
      <c r="F540" s="105">
        <v>0</v>
      </c>
      <c r="G540" s="105">
        <v>13.481088021160055</v>
      </c>
      <c r="H540" s="105">
        <v>14.441683615347696</v>
      </c>
      <c r="I540" s="105">
        <v>14.637954404954144</v>
      </c>
      <c r="J540" s="105">
        <v>13.312269609773194</v>
      </c>
      <c r="K540" s="105">
        <v>14.439960480711447</v>
      </c>
      <c r="L540" s="105">
        <v>14.191170087670265</v>
      </c>
      <c r="M540" s="105">
        <v>13.863042585095576</v>
      </c>
      <c r="N540" s="105">
        <v>13.818784085942916</v>
      </c>
      <c r="O540" s="105">
        <v>13.135702032118068</v>
      </c>
      <c r="P540" s="105">
        <v>13.880619584773815</v>
      </c>
      <c r="Q540" s="105">
        <v>12.622662631029783</v>
      </c>
      <c r="R540" s="105">
        <v>13.99488565794397</v>
      </c>
      <c r="S540" s="105">
        <v>13.431256821867509</v>
      </c>
      <c r="T540" s="105">
        <v>12.710313530727426</v>
      </c>
      <c r="U540" s="105">
        <v>12.998584446227555</v>
      </c>
      <c r="V540" s="105">
        <v>11.865604841024521</v>
      </c>
      <c r="W540" s="105">
        <v>12.184771200386754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6.9522218544506273</v>
      </c>
      <c r="F541" s="99">
        <v>0</v>
      </c>
      <c r="G541" s="99">
        <v>7.3887961260590354</v>
      </c>
      <c r="H541" s="99">
        <v>7.9902357471843395</v>
      </c>
      <c r="I541" s="99">
        <v>8.4284102717224485</v>
      </c>
      <c r="J541" s="99">
        <v>6.9924475745722576</v>
      </c>
      <c r="K541" s="99">
        <v>7.7169549009913867</v>
      </c>
      <c r="L541" s="99">
        <v>7.5940948359410783</v>
      </c>
      <c r="M541" s="99">
        <v>7.2098214882911016</v>
      </c>
      <c r="N541" s="99">
        <v>7.2201934882568359</v>
      </c>
      <c r="O541" s="99">
        <v>5.8618255187165538</v>
      </c>
      <c r="P541" s="99">
        <v>5.7786874983301839</v>
      </c>
      <c r="Q541" s="99">
        <v>5.4886269217666666</v>
      </c>
      <c r="R541" s="99">
        <v>7.0668352727366459</v>
      </c>
      <c r="S541" s="99">
        <v>7.0035575036973077</v>
      </c>
      <c r="T541" s="99">
        <v>6.2254225263774199</v>
      </c>
      <c r="U541" s="99">
        <v>6.40808220973868</v>
      </c>
      <c r="V541" s="99">
        <v>5.1413125009590823</v>
      </c>
      <c r="W541" s="99">
        <v>5.5990029321152477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5.2964205416874997</v>
      </c>
      <c r="F542" s="99">
        <v>0</v>
      </c>
      <c r="G542" s="99">
        <v>6.0922918951010194</v>
      </c>
      <c r="H542" s="99">
        <v>6.4514478681633562</v>
      </c>
      <c r="I542" s="99">
        <v>6.209544133231697</v>
      </c>
      <c r="J542" s="99">
        <v>6.3198220352009358</v>
      </c>
      <c r="K542" s="99">
        <v>6.7230055797200592</v>
      </c>
      <c r="L542" s="99">
        <v>6.5970752517291862</v>
      </c>
      <c r="M542" s="99">
        <v>6.6532210968044714</v>
      </c>
      <c r="N542" s="99">
        <v>6.5985905976860826</v>
      </c>
      <c r="O542" s="99">
        <v>7.2738765134015129</v>
      </c>
      <c r="P542" s="99">
        <v>8.1019320864436271</v>
      </c>
      <c r="Q542" s="99">
        <v>7.1340357092631148</v>
      </c>
      <c r="R542" s="99">
        <v>6.9280503852073263</v>
      </c>
      <c r="S542" s="99">
        <v>6.4276993181702</v>
      </c>
      <c r="T542" s="99">
        <v>6.4848910043500068</v>
      </c>
      <c r="U542" s="99">
        <v>6.5905022364888728</v>
      </c>
      <c r="V542" s="99">
        <v>6.7242923400654391</v>
      </c>
      <c r="W542" s="99">
        <v>6.5857682682715071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14.293107601559402</v>
      </c>
      <c r="D543" s="102">
        <v>14.381294616363322</v>
      </c>
      <c r="E543" s="102">
        <v>14.520909732309677</v>
      </c>
      <c r="F543" s="102">
        <v>15.198513101880316</v>
      </c>
      <c r="G543" s="102">
        <v>15.790602664134457</v>
      </c>
      <c r="H543" s="102">
        <v>16.470508958222354</v>
      </c>
      <c r="I543" s="102">
        <v>16.761488947578975</v>
      </c>
      <c r="J543" s="102">
        <v>15.858520780317575</v>
      </c>
      <c r="K543" s="102">
        <v>16.556693758206805</v>
      </c>
      <c r="L543" s="102">
        <v>16.200107098782979</v>
      </c>
      <c r="M543" s="102">
        <v>15.838950388792949</v>
      </c>
      <c r="N543" s="102">
        <v>16.43245077549793</v>
      </c>
      <c r="O543" s="102">
        <v>16.172659655965813</v>
      </c>
      <c r="P543" s="102">
        <v>16.400986435760192</v>
      </c>
      <c r="Q543" s="102">
        <v>15.938104526866237</v>
      </c>
      <c r="R543" s="102">
        <v>15.886138419404125</v>
      </c>
      <c r="S543" s="102">
        <v>15.673548634675388</v>
      </c>
      <c r="T543" s="102">
        <v>15.540009362802699</v>
      </c>
      <c r="U543" s="102">
        <v>15.376982857807</v>
      </c>
      <c r="V543" s="102">
        <v>14.241836215153979</v>
      </c>
      <c r="W543" s="102">
        <v>14.082858779011447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11.560627693062912</v>
      </c>
      <c r="D544" s="105">
        <v>11.687790492621891</v>
      </c>
      <c r="E544" s="105">
        <v>11.849365843857623</v>
      </c>
      <c r="F544" s="105">
        <v>12.279014167316552</v>
      </c>
      <c r="G544" s="105">
        <v>12.811877901550039</v>
      </c>
      <c r="H544" s="105">
        <v>13.409447724206059</v>
      </c>
      <c r="I544" s="105">
        <v>13.797633104569446</v>
      </c>
      <c r="J544" s="105">
        <v>12.827104452928195</v>
      </c>
      <c r="K544" s="105">
        <v>13.473428476619247</v>
      </c>
      <c r="L544" s="105">
        <v>13.210763613909448</v>
      </c>
      <c r="M544" s="105">
        <v>12.893295783635351</v>
      </c>
      <c r="N544" s="105">
        <v>13.473761079418567</v>
      </c>
      <c r="O544" s="105">
        <v>13.043208538712708</v>
      </c>
      <c r="P544" s="105">
        <v>13.282814854459204</v>
      </c>
      <c r="Q544" s="105">
        <v>13.163417542811674</v>
      </c>
      <c r="R544" s="105">
        <v>13.515518739734564</v>
      </c>
      <c r="S544" s="105">
        <v>13.50366140428058</v>
      </c>
      <c r="T544" s="105">
        <v>13.352914124196623</v>
      </c>
      <c r="U544" s="105">
        <v>13.295002270004138</v>
      </c>
      <c r="V544" s="105">
        <v>12.177057132652306</v>
      </c>
      <c r="W544" s="105">
        <v>12.176350990985972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6.0516648964716735</v>
      </c>
      <c r="D545" s="99">
        <v>6.2281745162057502</v>
      </c>
      <c r="E545" s="99">
        <v>6.3980344390591251</v>
      </c>
      <c r="F545" s="99">
        <v>6.2931267647094593</v>
      </c>
      <c r="G545" s="99">
        <v>6.6741331834038773</v>
      </c>
      <c r="H545" s="99">
        <v>7.0628864062586221</v>
      </c>
      <c r="I545" s="99">
        <v>7.5908491733846644</v>
      </c>
      <c r="J545" s="99">
        <v>6.4132982290230984</v>
      </c>
      <c r="K545" s="99">
        <v>6.8756820505672396</v>
      </c>
      <c r="L545" s="99">
        <v>6.7611348865851184</v>
      </c>
      <c r="M545" s="99">
        <v>6.434518166503377</v>
      </c>
      <c r="N545" s="99">
        <v>6.8149386993137</v>
      </c>
      <c r="O545" s="99">
        <v>5.6802415673870961</v>
      </c>
      <c r="P545" s="99">
        <v>5.469190210630825</v>
      </c>
      <c r="Q545" s="99">
        <v>5.7352026147636312</v>
      </c>
      <c r="R545" s="99">
        <v>6.8708231121852368</v>
      </c>
      <c r="S545" s="99">
        <v>7.1286657711795121</v>
      </c>
      <c r="T545" s="99">
        <v>6.6625185992961642</v>
      </c>
      <c r="U545" s="99">
        <v>6.6915568877356586</v>
      </c>
      <c r="V545" s="99">
        <v>5.4109109177006545</v>
      </c>
      <c r="W545" s="99">
        <v>5.7259122838663687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5.5089627965912404</v>
      </c>
      <c r="D546" s="99">
        <v>5.4596159764161429</v>
      </c>
      <c r="E546" s="99">
        <v>5.4513314047984966</v>
      </c>
      <c r="F546" s="99">
        <v>5.9858874026070961</v>
      </c>
      <c r="G546" s="99">
        <v>6.1377447181461644</v>
      </c>
      <c r="H546" s="99">
        <v>6.3465613179474376</v>
      </c>
      <c r="I546" s="99">
        <v>6.2067839311847788</v>
      </c>
      <c r="J546" s="99">
        <v>6.4138062239050946</v>
      </c>
      <c r="K546" s="99">
        <v>6.5977464260520051</v>
      </c>
      <c r="L546" s="99">
        <v>6.4496287273243285</v>
      </c>
      <c r="M546" s="99">
        <v>6.4587776171319744</v>
      </c>
      <c r="N546" s="99">
        <v>6.6588223801048647</v>
      </c>
      <c r="O546" s="99">
        <v>7.3629669713256112</v>
      </c>
      <c r="P546" s="99">
        <v>7.8136246438283781</v>
      </c>
      <c r="Q546" s="99">
        <v>7.4282149280480443</v>
      </c>
      <c r="R546" s="99">
        <v>6.644695627549325</v>
      </c>
      <c r="S546" s="99">
        <v>6.3749956331010678</v>
      </c>
      <c r="T546" s="99">
        <v>6.6903955249004587</v>
      </c>
      <c r="U546" s="99">
        <v>6.6034453822684789</v>
      </c>
      <c r="V546" s="99">
        <v>6.7661462149516511</v>
      </c>
      <c r="W546" s="99">
        <v>6.4504387071196039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2.4279941016511843</v>
      </c>
      <c r="D547" s="123">
        <v>2.3858319529291658</v>
      </c>
      <c r="E547" s="123">
        <v>2.588885151873026</v>
      </c>
      <c r="F547" s="123">
        <v>2.6132502440075278</v>
      </c>
      <c r="G547" s="123">
        <v>2.7172679409134877</v>
      </c>
      <c r="H547" s="123">
        <v>2.6497089478230933</v>
      </c>
      <c r="I547" s="123">
        <v>2.6052539340093515</v>
      </c>
      <c r="J547" s="123">
        <v>2.268356888678452</v>
      </c>
      <c r="K547" s="123">
        <v>2.3563122698728862</v>
      </c>
      <c r="L547" s="123">
        <v>2.3311242989970111</v>
      </c>
      <c r="M547" s="123">
        <v>2.2045850516412093</v>
      </c>
      <c r="N547" s="123">
        <v>2.3014726374563268</v>
      </c>
      <c r="O547" s="123">
        <v>2.3089530344502398</v>
      </c>
      <c r="P547" s="123">
        <v>2.346422487335007</v>
      </c>
      <c r="Q547" s="123">
        <v>2.4250077760433766</v>
      </c>
      <c r="R547" s="123">
        <v>2.4129044696136952</v>
      </c>
      <c r="S547" s="123">
        <v>2.3839401763032426</v>
      </c>
      <c r="T547" s="123">
        <v>2.3410195218540646</v>
      </c>
      <c r="U547" s="123">
        <v>2.2818675467589631</v>
      </c>
      <c r="V547" s="123">
        <v>2.340478860284819</v>
      </c>
      <c r="W547" s="123">
        <v>2.3370282226729024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2.937079535225716</v>
      </c>
      <c r="D549" s="99">
        <v>2.9234093926439506</v>
      </c>
      <c r="E549" s="99">
        <v>3.2589983535329381</v>
      </c>
      <c r="F549" s="99">
        <v>3.2481195444444504</v>
      </c>
      <c r="G549" s="99">
        <v>3.196012712360691</v>
      </c>
      <c r="H549" s="99">
        <v>3.3267369067578243</v>
      </c>
      <c r="I549" s="99">
        <v>3.2739332252000333</v>
      </c>
      <c r="J549" s="99">
        <v>2.7774752515793928</v>
      </c>
      <c r="K549" s="99">
        <v>2.9813220044405444</v>
      </c>
      <c r="L549" s="99">
        <v>2.8638836718687317</v>
      </c>
      <c r="M549" s="99">
        <v>2.8560569839853587</v>
      </c>
      <c r="N549" s="99">
        <v>2.8846833346338498</v>
      </c>
      <c r="O549" s="99">
        <v>2.8574047289109394</v>
      </c>
      <c r="P549" s="99">
        <v>3.1135636388332917</v>
      </c>
      <c r="Q549" s="99">
        <v>2.9947309767868724</v>
      </c>
      <c r="R549" s="99">
        <v>3.202145956690146</v>
      </c>
      <c r="S549" s="99">
        <v>3.1468712012207933</v>
      </c>
      <c r="T549" s="99">
        <v>3.1165223782605285</v>
      </c>
      <c r="U549" s="99">
        <v>3.2333053030922816</v>
      </c>
      <c r="V549" s="99">
        <v>3.1053465496436323</v>
      </c>
      <c r="W549" s="99">
        <v>3.2408425063241295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2.4028885186255917</v>
      </c>
      <c r="D550" s="110">
        <v>2.3552918000697383</v>
      </c>
      <c r="E550" s="110">
        <v>2.5535003616246672</v>
      </c>
      <c r="F550" s="110">
        <v>2.5763890470538922</v>
      </c>
      <c r="G550" s="110">
        <v>2.6882262754733768</v>
      </c>
      <c r="H550" s="110">
        <v>2.5998473818763004</v>
      </c>
      <c r="I550" s="110">
        <v>2.5465007208662529</v>
      </c>
      <c r="J550" s="110">
        <v>2.2258012552636619</v>
      </c>
      <c r="K550" s="110">
        <v>2.3009890800477706</v>
      </c>
      <c r="L550" s="110">
        <v>2.2921482434300668</v>
      </c>
      <c r="M550" s="110">
        <v>2.1542336691763917</v>
      </c>
      <c r="N550" s="110">
        <v>2.2575270888620622</v>
      </c>
      <c r="O550" s="110">
        <v>2.2676989383740547</v>
      </c>
      <c r="P550" s="110">
        <v>2.2796663478146306</v>
      </c>
      <c r="Q550" s="110">
        <v>2.3796177408193064</v>
      </c>
      <c r="R550" s="110">
        <v>2.346771191745701</v>
      </c>
      <c r="S550" s="110">
        <v>2.3220832686637118</v>
      </c>
      <c r="T550" s="110">
        <v>2.2854767497060342</v>
      </c>
      <c r="U550" s="110">
        <v>2.2181760557043417</v>
      </c>
      <c r="V550" s="110">
        <v>2.3045773429924159</v>
      </c>
      <c r="W550" s="110">
        <v>2.2846761384832681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101.18059347819525</v>
      </c>
      <c r="D552" s="118">
        <f t="shared" si="268"/>
        <v>84.81347000740071</v>
      </c>
      <c r="E552" s="118">
        <f t="shared" si="268"/>
        <v>96.075378635830532</v>
      </c>
      <c r="F552" s="118">
        <f t="shared" si="268"/>
        <v>88.91805978554595</v>
      </c>
      <c r="G552" s="118">
        <f t="shared" si="268"/>
        <v>79.292228680866245</v>
      </c>
      <c r="H552" s="118">
        <f t="shared" si="268"/>
        <v>69.845271519365809</v>
      </c>
      <c r="I552" s="118">
        <f t="shared" si="268"/>
        <v>85.578963728656163</v>
      </c>
      <c r="J552" s="118">
        <f t="shared" si="268"/>
        <v>83.207093520809195</v>
      </c>
      <c r="K552" s="118">
        <f t="shared" si="268"/>
        <v>77.543865363497318</v>
      </c>
      <c r="L552" s="118">
        <f t="shared" si="268"/>
        <v>95.718581494289964</v>
      </c>
      <c r="M552" s="118">
        <f t="shared" si="268"/>
        <v>69.324717758321199</v>
      </c>
      <c r="N552" s="118">
        <f t="shared" si="268"/>
        <v>76.200171075456225</v>
      </c>
      <c r="O552" s="118">
        <f t="shared" si="268"/>
        <v>83.123102678202741</v>
      </c>
      <c r="P552" s="118">
        <f t="shared" si="268"/>
        <v>61.906941916034661</v>
      </c>
      <c r="Q552" s="118">
        <f t="shared" si="268"/>
        <v>67.246991506135274</v>
      </c>
      <c r="R552" s="118">
        <f t="shared" ref="R552:V552" si="269">R553+R556+R558+R571</f>
        <v>70.354152502419254</v>
      </c>
      <c r="S552" s="118">
        <f t="shared" si="269"/>
        <v>64.66202260958751</v>
      </c>
      <c r="T552" s="118">
        <f t="shared" si="269"/>
        <v>61.471912147310775</v>
      </c>
      <c r="U552" s="118">
        <f t="shared" si="269"/>
        <v>59.259244970736027</v>
      </c>
      <c r="V552" s="118">
        <f t="shared" si="269"/>
        <v>53.006400154586018</v>
      </c>
      <c r="W552" s="118">
        <f t="shared" ref="W552" si="270">W553+W556+W558+W571</f>
        <v>56.635421932918462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89.683505039169873</v>
      </c>
      <c r="D553" s="123">
        <f t="shared" si="271"/>
        <v>73.349635863605712</v>
      </c>
      <c r="E553" s="123">
        <f t="shared" si="271"/>
        <v>84.305167145862427</v>
      </c>
      <c r="F553" s="123">
        <f t="shared" si="271"/>
        <v>76.668210841433933</v>
      </c>
      <c r="G553" s="123">
        <f t="shared" si="271"/>
        <v>66.25622593539444</v>
      </c>
      <c r="H553" s="123">
        <f t="shared" si="271"/>
        <v>55.746870682300631</v>
      </c>
      <c r="I553" s="123">
        <f t="shared" si="271"/>
        <v>71.971732640749977</v>
      </c>
      <c r="J553" s="123">
        <f t="shared" si="271"/>
        <v>70.493236122689893</v>
      </c>
      <c r="K553" s="123">
        <f t="shared" si="271"/>
        <v>64.402769054699675</v>
      </c>
      <c r="L553" s="123">
        <f t="shared" si="271"/>
        <v>82.472296473323723</v>
      </c>
      <c r="M553" s="123">
        <f t="shared" si="271"/>
        <v>56.656830134922558</v>
      </c>
      <c r="N553" s="123">
        <f t="shared" si="271"/>
        <v>62.686478897116579</v>
      </c>
      <c r="O553" s="123">
        <f t="shared" si="271"/>
        <v>69.410187196213499</v>
      </c>
      <c r="P553" s="123">
        <f t="shared" si="271"/>
        <v>47.9668567954594</v>
      </c>
      <c r="Q553" s="123">
        <f t="shared" si="271"/>
        <v>53.560916169648706</v>
      </c>
      <c r="R553" s="123">
        <f t="shared" ref="R553:V553" si="272">SUM(R554:R555)</f>
        <v>56.342787956702239</v>
      </c>
      <c r="S553" s="123">
        <f t="shared" si="272"/>
        <v>50.713074422733058</v>
      </c>
      <c r="T553" s="123">
        <f t="shared" si="272"/>
        <v>47.324304431320066</v>
      </c>
      <c r="U553" s="123">
        <f t="shared" si="272"/>
        <v>44.550781418561023</v>
      </c>
      <c r="V553" s="123">
        <f t="shared" si="272"/>
        <v>38.193267721520442</v>
      </c>
      <c r="W553" s="123">
        <f t="shared" ref="W553" si="273">SUM(W554:W555)</f>
        <v>42.489889394509618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88.832628474911431</v>
      </c>
      <c r="D554" s="99">
        <v>72.670712193368786</v>
      </c>
      <c r="E554" s="99">
        <v>83.538218383724413</v>
      </c>
      <c r="F554" s="99">
        <v>75.97121822903901</v>
      </c>
      <c r="G554" s="99">
        <v>65.663507871535771</v>
      </c>
      <c r="H554" s="99">
        <v>55.259362724461745</v>
      </c>
      <c r="I554" s="99">
        <v>71.351122744946451</v>
      </c>
      <c r="J554" s="99">
        <v>69.885007498725429</v>
      </c>
      <c r="K554" s="99">
        <v>63.85377347601942</v>
      </c>
      <c r="L554" s="99">
        <v>81.779087311913997</v>
      </c>
      <c r="M554" s="99">
        <v>56.18709926438251</v>
      </c>
      <c r="N554" s="99">
        <v>62.17137009626078</v>
      </c>
      <c r="O554" s="99">
        <v>68.845201970070661</v>
      </c>
      <c r="P554" s="99">
        <v>47.579647894761997</v>
      </c>
      <c r="Q554" s="99">
        <v>53.132208964444423</v>
      </c>
      <c r="R554" s="99">
        <v>55.893984257837829</v>
      </c>
      <c r="S554" s="99">
        <v>50.311762572943977</v>
      </c>
      <c r="T554" s="99">
        <v>46.950912042523314</v>
      </c>
      <c r="U554" s="99">
        <v>44.199597015195444</v>
      </c>
      <c r="V554" s="99">
        <v>37.897063687710855</v>
      </c>
      <c r="W554" s="99">
        <v>42.157685587865991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0.85087656425844449</v>
      </c>
      <c r="D555" s="99">
        <v>0.67892367023692712</v>
      </c>
      <c r="E555" s="99">
        <v>0.76694876213800922</v>
      </c>
      <c r="F555" s="99">
        <v>0.69699261239492494</v>
      </c>
      <c r="G555" s="99">
        <v>0.59271806385867565</v>
      </c>
      <c r="H555" s="99">
        <v>0.48750795783888806</v>
      </c>
      <c r="I555" s="99">
        <v>0.62060989580352888</v>
      </c>
      <c r="J555" s="99">
        <v>0.60822862396446986</v>
      </c>
      <c r="K555" s="99">
        <v>0.54899557868026228</v>
      </c>
      <c r="L555" s="99">
        <v>0.69320916140972577</v>
      </c>
      <c r="M555" s="99">
        <v>0.46973087054004947</v>
      </c>
      <c r="N555" s="99">
        <v>0.5151088008557998</v>
      </c>
      <c r="O555" s="99">
        <v>0.56498522614284064</v>
      </c>
      <c r="P555" s="99">
        <v>0.38720890069740183</v>
      </c>
      <c r="Q555" s="99">
        <v>0.42870720520428574</v>
      </c>
      <c r="R555" s="99">
        <v>0.44880369886441224</v>
      </c>
      <c r="S555" s="99">
        <v>0.40131184978908124</v>
      </c>
      <c r="T555" s="99">
        <v>0.37339238879675146</v>
      </c>
      <c r="U555" s="99">
        <v>0.35118440336557666</v>
      </c>
      <c r="V555" s="99">
        <v>0.29620403380958732</v>
      </c>
      <c r="W555" s="99">
        <v>0.33220380664362825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0.10201344210527703</v>
      </c>
      <c r="D556" s="123">
        <f t="shared" si="274"/>
        <v>3.5300940477361549E-2</v>
      </c>
      <c r="E556" s="123">
        <f t="shared" si="274"/>
        <v>0.12285543163109902</v>
      </c>
      <c r="F556" s="123">
        <f t="shared" si="274"/>
        <v>5.5054426133939918E-2</v>
      </c>
      <c r="G556" s="123">
        <f t="shared" si="274"/>
        <v>0.35964754839090629</v>
      </c>
      <c r="H556" s="123">
        <f t="shared" si="274"/>
        <v>0.97491642182235461</v>
      </c>
      <c r="I556" s="123">
        <f t="shared" si="274"/>
        <v>0.27973148849921764</v>
      </c>
      <c r="J556" s="123">
        <f t="shared" si="274"/>
        <v>0.2400851191738213</v>
      </c>
      <c r="K556" s="123">
        <f t="shared" si="274"/>
        <v>6.8185130341441469E-2</v>
      </c>
      <c r="L556" s="123">
        <f t="shared" si="274"/>
        <v>0.36679679374511182</v>
      </c>
      <c r="M556" s="123">
        <f t="shared" si="274"/>
        <v>5.9178256332561262E-2</v>
      </c>
      <c r="N556" s="123">
        <f t="shared" si="274"/>
        <v>0.37487498483575105</v>
      </c>
      <c r="O556" s="123">
        <f t="shared" si="274"/>
        <v>0.58213242519674269</v>
      </c>
      <c r="P556" s="123">
        <f t="shared" si="274"/>
        <v>0.35118838909963346</v>
      </c>
      <c r="Q556" s="123">
        <f t="shared" si="274"/>
        <v>0.23350221054001574</v>
      </c>
      <c r="R556" s="123">
        <f t="shared" si="274"/>
        <v>0.36742083716741891</v>
      </c>
      <c r="S556" s="123">
        <f t="shared" si="274"/>
        <v>0.34538777755873068</v>
      </c>
      <c r="T556" s="123">
        <f t="shared" si="274"/>
        <v>0.54168914153541781</v>
      </c>
      <c r="U556" s="123">
        <f t="shared" si="274"/>
        <v>1.0991351763323545</v>
      </c>
      <c r="V556" s="123">
        <f t="shared" si="274"/>
        <v>1.8927723027397958</v>
      </c>
      <c r="W556" s="123">
        <f t="shared" si="274"/>
        <v>1.2390113531219991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0.10201344210527703</v>
      </c>
      <c r="D557" s="99">
        <f>RES_hhdet_in_tess!D86</f>
        <v>3.5300940477361549E-2</v>
      </c>
      <c r="E557" s="99">
        <f>RES_hhdet_in_tess!E86</f>
        <v>0.12285543163109902</v>
      </c>
      <c r="F557" s="99">
        <f>RES_hhdet_in_tess!F86</f>
        <v>5.5054426133939918E-2</v>
      </c>
      <c r="G557" s="99">
        <f>RES_hhdet_in_tess!G86</f>
        <v>0.35964754839090629</v>
      </c>
      <c r="H557" s="99">
        <f>RES_hhdet_in_tess!H86</f>
        <v>0.97491642182235461</v>
      </c>
      <c r="I557" s="99">
        <f>RES_hhdet_in_tess!I86</f>
        <v>0.27973148849921764</v>
      </c>
      <c r="J557" s="99">
        <f>RES_hhdet_in_tess!J86</f>
        <v>0.2400851191738213</v>
      </c>
      <c r="K557" s="99">
        <f>RES_hhdet_in_tess!K86</f>
        <v>6.8185130341441469E-2</v>
      </c>
      <c r="L557" s="99">
        <f>RES_hhdet_in_tess!L86</f>
        <v>0.36679679374511182</v>
      </c>
      <c r="M557" s="99">
        <f>RES_hhdet_in_tess!M86</f>
        <v>5.9178256332561262E-2</v>
      </c>
      <c r="N557" s="99">
        <f>RES_hhdet_in_tess!N86</f>
        <v>0.37487498483575105</v>
      </c>
      <c r="O557" s="99">
        <f>RES_hhdet_in_tess!O86</f>
        <v>0.58213242519674269</v>
      </c>
      <c r="P557" s="99">
        <f>RES_hhdet_in_tess!P86</f>
        <v>0.35118838909963346</v>
      </c>
      <c r="Q557" s="99">
        <f>RES_hhdet_in_tess!Q86</f>
        <v>0.23350221054001574</v>
      </c>
      <c r="R557" s="99">
        <f>RES_hhdet_in_tess!R86</f>
        <v>0.36742083716741891</v>
      </c>
      <c r="S557" s="99">
        <f>RES_hhdet_in_tess!S86</f>
        <v>0.34538777755873068</v>
      </c>
      <c r="T557" s="99">
        <f>RES_hhdet_in_tess!T86</f>
        <v>0.54168914153541781</v>
      </c>
      <c r="U557" s="99">
        <f>RES_hhdet_in_tess!U86</f>
        <v>1.0991351763323545</v>
      </c>
      <c r="V557" s="99">
        <f>RES_hhdet_in_tess!V86</f>
        <v>1.8927723027397958</v>
      </c>
      <c r="W557" s="99">
        <f>RES_hhdet_in_tess!W86</f>
        <v>1.2390113531219991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9.5509875196808043</v>
      </c>
      <c r="D558" s="123">
        <v>9.6167099581996585</v>
      </c>
      <c r="E558" s="123">
        <v>9.6767661769590347</v>
      </c>
      <c r="F558" s="123">
        <v>10.204232732025201</v>
      </c>
      <c r="G558" s="123">
        <v>10.602398471837017</v>
      </c>
      <c r="H558" s="123">
        <v>11.105343950490919</v>
      </c>
      <c r="I558" s="123">
        <v>11.345945034607468</v>
      </c>
      <c r="J558" s="123">
        <v>10.742436349430895</v>
      </c>
      <c r="K558" s="123">
        <v>11.273888851454419</v>
      </c>
      <c r="L558" s="123">
        <v>11.088207045822781</v>
      </c>
      <c r="M558" s="123">
        <v>10.912813488015637</v>
      </c>
      <c r="N558" s="123">
        <v>11.359132879912293</v>
      </c>
      <c r="O558" s="123">
        <v>11.334918192568168</v>
      </c>
      <c r="P558" s="123">
        <v>11.759230022898686</v>
      </c>
      <c r="Q558" s="123">
        <v>11.537496641449913</v>
      </c>
      <c r="R558" s="123">
        <v>11.720358695960273</v>
      </c>
      <c r="S558" s="123">
        <v>11.67235608397819</v>
      </c>
      <c r="T558" s="123">
        <v>11.673523698971957</v>
      </c>
      <c r="U558" s="123">
        <v>11.696921537075033</v>
      </c>
      <c r="V558" s="123">
        <v>10.916900603761427</v>
      </c>
      <c r="W558" s="123">
        <v>10.897038195321773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9.8916981893665348</v>
      </c>
      <c r="D559" s="99">
        <v>8.5271261974395784</v>
      </c>
      <c r="E559" s="99">
        <v>9.2856918971197526</v>
      </c>
      <c r="F559" s="99">
        <v>10.4401199259715</v>
      </c>
      <c r="G559" s="99">
        <v>9.4415937827606502</v>
      </c>
      <c r="H559" s="99">
        <v>8.7613930046082746</v>
      </c>
      <c r="I559" s="99">
        <v>12.257772420320487</v>
      </c>
      <c r="J559" s="99">
        <v>10.819237787643086</v>
      </c>
      <c r="K559" s="99">
        <v>10.971031196353543</v>
      </c>
      <c r="L559" s="99">
        <v>12.285810803230639</v>
      </c>
      <c r="M559" s="99">
        <v>10.712873121790166</v>
      </c>
      <c r="N559" s="99">
        <v>11.546293231034143</v>
      </c>
      <c r="O559" s="99">
        <v>11.793547869982143</v>
      </c>
      <c r="P559" s="99">
        <v>11.276026186244476</v>
      </c>
      <c r="Q559" s="99">
        <v>10.903507107086897</v>
      </c>
      <c r="R559" s="99">
        <v>11.189856813218901</v>
      </c>
      <c r="S559" s="99">
        <v>11.695279120848577</v>
      </c>
      <c r="T559" s="99">
        <v>12.592288303399885</v>
      </c>
      <c r="U559" s="99">
        <v>12.252321796208015</v>
      </c>
      <c r="V559" s="99">
        <v>10.952097869248245</v>
      </c>
      <c r="W559" s="99">
        <v>10.934284484640978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10.847972157924472</v>
      </c>
      <c r="K560" s="99">
        <v>10.999188751713655</v>
      </c>
      <c r="L560" s="99">
        <v>12.307423169534246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11.187329849191018</v>
      </c>
      <c r="S560" s="99">
        <v>11.6955023394121</v>
      </c>
      <c r="T560" s="99">
        <v>12.588893007320999</v>
      </c>
      <c r="U560" s="99">
        <v>0</v>
      </c>
      <c r="V560" s="99">
        <v>0</v>
      </c>
      <c r="W560" s="99">
        <v>10.90739223639876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4.3665621125276548</v>
      </c>
      <c r="K561" s="102">
        <v>4.5259171451342377</v>
      </c>
      <c r="L561" s="102">
        <v>5.1358914171031387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4.8301256723849813</v>
      </c>
      <c r="S561" s="102">
        <v>5.3083985961436175</v>
      </c>
      <c r="T561" s="102">
        <v>5.3910176931457681</v>
      </c>
      <c r="U561" s="102">
        <v>0</v>
      </c>
      <c r="V561" s="102">
        <v>0</v>
      </c>
      <c r="W561" s="102">
        <v>4.4453794190154872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6.4814100453968164</v>
      </c>
      <c r="K562" s="105">
        <v>6.4732716065794165</v>
      </c>
      <c r="L562" s="105">
        <v>7.1715317524311066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6.3572041768060368</v>
      </c>
      <c r="S562" s="105">
        <v>6.3871037432684812</v>
      </c>
      <c r="T562" s="105">
        <v>7.1978753141752323</v>
      </c>
      <c r="U562" s="105">
        <v>0</v>
      </c>
      <c r="V562" s="105">
        <v>0</v>
      </c>
      <c r="W562" s="105">
        <v>6.4620128173832745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9.5376227904298734</v>
      </c>
      <c r="D563" s="102">
        <v>9.5791824321957222</v>
      </c>
      <c r="E563" s="102">
        <v>9.4597924693316173</v>
      </c>
      <c r="F563" s="102">
        <v>10.182191143875007</v>
      </c>
      <c r="G563" s="102">
        <v>10.547921574143905</v>
      </c>
      <c r="H563" s="102">
        <v>11.28779743840872</v>
      </c>
      <c r="I563" s="102">
        <v>11.332159602516944</v>
      </c>
      <c r="J563" s="102">
        <v>10.589346754062554</v>
      </c>
      <c r="K563" s="102">
        <v>11.456865134606421</v>
      </c>
      <c r="L563" s="102">
        <v>11.294158117291811</v>
      </c>
      <c r="M563" s="102">
        <v>11.184078611187951</v>
      </c>
      <c r="N563" s="102">
        <v>11.25875623350932</v>
      </c>
      <c r="O563" s="102">
        <v>11.197629242676969</v>
      </c>
      <c r="P563" s="102">
        <v>12.134152577375524</v>
      </c>
      <c r="Q563" s="102">
        <v>11.113447685375618</v>
      </c>
      <c r="R563" s="102">
        <v>12.176394805402117</v>
      </c>
      <c r="S563" s="102">
        <v>11.749650527964295</v>
      </c>
      <c r="T563" s="102">
        <v>11.309904986093626</v>
      </c>
      <c r="U563" s="102">
        <v>11.648709633532196</v>
      </c>
      <c r="V563" s="102">
        <v>10.838532178705155</v>
      </c>
      <c r="W563" s="102">
        <v>11.068091950252123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9.4622091971301785</v>
      </c>
      <c r="F564" s="105">
        <v>0</v>
      </c>
      <c r="G564" s="105">
        <v>10.550864098836879</v>
      </c>
      <c r="H564" s="105">
        <v>11.292643677081152</v>
      </c>
      <c r="I564" s="105">
        <v>11.339377771479588</v>
      </c>
      <c r="J564" s="105">
        <v>10.598382918150564</v>
      </c>
      <c r="K564" s="105">
        <v>11.475234636776335</v>
      </c>
      <c r="L564" s="105">
        <v>11.309105793525802</v>
      </c>
      <c r="M564" s="105">
        <v>11.197623647292867</v>
      </c>
      <c r="N564" s="105">
        <v>11.26775516144493</v>
      </c>
      <c r="O564" s="105">
        <v>11.205862902923048</v>
      </c>
      <c r="P564" s="105">
        <v>12.147820733195044</v>
      </c>
      <c r="Q564" s="105">
        <v>11.123160527777998</v>
      </c>
      <c r="R564" s="105">
        <v>12.191355882853767</v>
      </c>
      <c r="S564" s="105">
        <v>11.765297315817365</v>
      </c>
      <c r="T564" s="105">
        <v>11.327200000375825</v>
      </c>
      <c r="U564" s="105">
        <v>11.658736122112908</v>
      </c>
      <c r="V564" s="105">
        <v>10.839394044694789</v>
      </c>
      <c r="W564" s="105">
        <v>11.092189123267296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4.1657886554426788</v>
      </c>
      <c r="F565" s="99">
        <v>0</v>
      </c>
      <c r="G565" s="99">
        <v>4.4585722037358604</v>
      </c>
      <c r="H565" s="99">
        <v>4.8411958089177967</v>
      </c>
      <c r="I565" s="99">
        <v>5.1298336382478924</v>
      </c>
      <c r="J565" s="99">
        <v>4.2785608829496304</v>
      </c>
      <c r="K565" s="99">
        <v>4.752229057056276</v>
      </c>
      <c r="L565" s="99">
        <v>4.7120305417966133</v>
      </c>
      <c r="M565" s="99">
        <v>4.5444025504883943</v>
      </c>
      <c r="N565" s="99">
        <v>4.669164563758847</v>
      </c>
      <c r="O565" s="99">
        <v>3.9319863895215343</v>
      </c>
      <c r="P565" s="99">
        <v>4.0458886467514175</v>
      </c>
      <c r="Q565" s="99">
        <v>3.9891248185148824</v>
      </c>
      <c r="R565" s="99">
        <v>5.2633054976464404</v>
      </c>
      <c r="S565" s="99">
        <v>5.3375979976471637</v>
      </c>
      <c r="T565" s="99">
        <v>4.8423089960258192</v>
      </c>
      <c r="U565" s="99">
        <v>5.0682338856240339</v>
      </c>
      <c r="V565" s="99">
        <v>4.1151017046293505</v>
      </c>
      <c r="W565" s="99">
        <v>4.5064208549957891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5.2964205416874997</v>
      </c>
      <c r="F566" s="99">
        <v>0</v>
      </c>
      <c r="G566" s="99">
        <v>6.0922918951010194</v>
      </c>
      <c r="H566" s="99">
        <v>6.4514478681633562</v>
      </c>
      <c r="I566" s="99">
        <v>6.209544133231697</v>
      </c>
      <c r="J566" s="99">
        <v>6.3198220352009358</v>
      </c>
      <c r="K566" s="99">
        <v>6.7230055797200592</v>
      </c>
      <c r="L566" s="99">
        <v>6.5970752517291862</v>
      </c>
      <c r="M566" s="99">
        <v>6.6532210968044714</v>
      </c>
      <c r="N566" s="99">
        <v>6.5985905976860826</v>
      </c>
      <c r="O566" s="99">
        <v>7.2738765134015129</v>
      </c>
      <c r="P566" s="99">
        <v>8.1019320864436271</v>
      </c>
      <c r="Q566" s="99">
        <v>7.1340357092631148</v>
      </c>
      <c r="R566" s="99">
        <v>6.9280503852073263</v>
      </c>
      <c r="S566" s="99">
        <v>6.4276993181702</v>
      </c>
      <c r="T566" s="99">
        <v>6.4848910043500068</v>
      </c>
      <c r="U566" s="99">
        <v>6.5905022364888728</v>
      </c>
      <c r="V566" s="99">
        <v>6.7242923400654391</v>
      </c>
      <c r="W566" s="99">
        <v>6.5857682682715071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9.5512077641701296</v>
      </c>
      <c r="D567" s="102">
        <v>9.6267729234068167</v>
      </c>
      <c r="E567" s="102">
        <v>9.7383192248361734</v>
      </c>
      <c r="F567" s="102">
        <v>10.211862441439326</v>
      </c>
      <c r="G567" s="102">
        <v>10.63085093321393</v>
      </c>
      <c r="H567" s="102">
        <v>11.111896709031555</v>
      </c>
      <c r="I567" s="102">
        <v>11.333486649837747</v>
      </c>
      <c r="J567" s="102">
        <v>10.749496430891462</v>
      </c>
      <c r="K567" s="102">
        <v>11.254319501468453</v>
      </c>
      <c r="L567" s="102">
        <v>11.046957732245788</v>
      </c>
      <c r="M567" s="102">
        <v>10.862695231855698</v>
      </c>
      <c r="N567" s="102">
        <v>11.373691612668233</v>
      </c>
      <c r="O567" s="102">
        <v>11.348845237627662</v>
      </c>
      <c r="P567" s="102">
        <v>11.713508097170322</v>
      </c>
      <c r="Q567" s="102">
        <v>11.577862256924499</v>
      </c>
      <c r="R567" s="102">
        <v>11.679402524878626</v>
      </c>
      <c r="S567" s="102">
        <v>11.659178700403675</v>
      </c>
      <c r="T567" s="102">
        <v>11.690581606722091</v>
      </c>
      <c r="U567" s="102">
        <v>11.689463184075883</v>
      </c>
      <c r="V567" s="102">
        <v>10.926543882548319</v>
      </c>
      <c r="W567" s="102">
        <v>10.882422771067866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9.5529195313065038</v>
      </c>
      <c r="D568" s="105">
        <v>9.6287275476818728</v>
      </c>
      <c r="E568" s="105">
        <v>9.7421164126013817</v>
      </c>
      <c r="F568" s="105">
        <v>10.214231610817995</v>
      </c>
      <c r="G568" s="105">
        <v>10.631032054312081</v>
      </c>
      <c r="H568" s="105">
        <v>11.111566723247273</v>
      </c>
      <c r="I568" s="105">
        <v>11.339429845670395</v>
      </c>
      <c r="J568" s="105">
        <v>10.760978786726289</v>
      </c>
      <c r="K568" s="105">
        <v>11.271452645280664</v>
      </c>
      <c r="L568" s="105">
        <v>11.060090303823984</v>
      </c>
      <c r="M568" s="105">
        <v>10.871709540703186</v>
      </c>
      <c r="N568" s="105">
        <v>11.375770094368361</v>
      </c>
      <c r="O568" s="105">
        <v>11.348964564296413</v>
      </c>
      <c r="P568" s="105">
        <v>11.719694810285377</v>
      </c>
      <c r="Q568" s="105">
        <v>11.594418366942319</v>
      </c>
      <c r="R568" s="105">
        <v>11.696087393494965</v>
      </c>
      <c r="S568" s="105">
        <v>11.677839938426709</v>
      </c>
      <c r="T568" s="105">
        <v>11.702536481379784</v>
      </c>
      <c r="U568" s="105">
        <v>11.690315063183951</v>
      </c>
      <c r="V568" s="105">
        <v>10.917475769205817</v>
      </c>
      <c r="W568" s="105">
        <v>10.87509418374426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4.0439567347152643</v>
      </c>
      <c r="D569" s="99">
        <v>4.1691115712657298</v>
      </c>
      <c r="E569" s="99">
        <v>4.2907850078028877</v>
      </c>
      <c r="F569" s="99">
        <v>4.2283442082109</v>
      </c>
      <c r="G569" s="99">
        <v>4.4932873361659178</v>
      </c>
      <c r="H569" s="99">
        <v>4.7650054052998359</v>
      </c>
      <c r="I569" s="99">
        <v>5.1326459144856136</v>
      </c>
      <c r="J569" s="99">
        <v>4.3471725628211946</v>
      </c>
      <c r="K569" s="99">
        <v>4.6737062192286594</v>
      </c>
      <c r="L569" s="99">
        <v>4.610461576499655</v>
      </c>
      <c r="M569" s="99">
        <v>4.4129319235712137</v>
      </c>
      <c r="N569" s="99">
        <v>4.7169477142634975</v>
      </c>
      <c r="O569" s="99">
        <v>3.9859975929708025</v>
      </c>
      <c r="P569" s="99">
        <v>3.9060701664569994</v>
      </c>
      <c r="Q569" s="99">
        <v>4.1662034388942777</v>
      </c>
      <c r="R569" s="99">
        <v>5.0513917659456391</v>
      </c>
      <c r="S569" s="99">
        <v>5.3028443053256442</v>
      </c>
      <c r="T569" s="99">
        <v>5.0121409564793229</v>
      </c>
      <c r="U569" s="99">
        <v>5.0868696809154725</v>
      </c>
      <c r="V569" s="99">
        <v>4.1513295542541648</v>
      </c>
      <c r="W569" s="99">
        <v>4.4246554766246557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5.5089627965912404</v>
      </c>
      <c r="D570" s="99">
        <v>5.4596159764161429</v>
      </c>
      <c r="E570" s="99">
        <v>5.4513314047984966</v>
      </c>
      <c r="F570" s="99">
        <v>5.9858874026070961</v>
      </c>
      <c r="G570" s="99">
        <v>6.1377447181461644</v>
      </c>
      <c r="H570" s="99">
        <v>6.3465613179474376</v>
      </c>
      <c r="I570" s="99">
        <v>6.2067839311847788</v>
      </c>
      <c r="J570" s="99">
        <v>6.4138062239050946</v>
      </c>
      <c r="K570" s="99">
        <v>6.5977464260520051</v>
      </c>
      <c r="L570" s="99">
        <v>6.4496287273243285</v>
      </c>
      <c r="M570" s="99">
        <v>6.4587776171319744</v>
      </c>
      <c r="N570" s="99">
        <v>6.6588223801048647</v>
      </c>
      <c r="O570" s="99">
        <v>7.3629669713256112</v>
      </c>
      <c r="P570" s="99">
        <v>7.8136246438283781</v>
      </c>
      <c r="Q570" s="99">
        <v>7.4282149280480443</v>
      </c>
      <c r="R570" s="99">
        <v>6.644695627549325</v>
      </c>
      <c r="S570" s="99">
        <v>6.3749956331010678</v>
      </c>
      <c r="T570" s="99">
        <v>6.6903955249004587</v>
      </c>
      <c r="U570" s="99">
        <v>6.6034453822684789</v>
      </c>
      <c r="V570" s="99">
        <v>6.7661462149516511</v>
      </c>
      <c r="W570" s="99">
        <v>6.4504387071196039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1.8440874772392957</v>
      </c>
      <c r="D571" s="123">
        <v>1.8118232451179763</v>
      </c>
      <c r="E571" s="123">
        <v>1.9705898813779739</v>
      </c>
      <c r="F571" s="123">
        <v>1.9905617859528784</v>
      </c>
      <c r="G571" s="123">
        <v>2.0739567252438813</v>
      </c>
      <c r="H571" s="123">
        <v>2.0181404647518995</v>
      </c>
      <c r="I571" s="123">
        <v>1.9815545647994897</v>
      </c>
      <c r="J571" s="123">
        <v>1.7313359295145867</v>
      </c>
      <c r="K571" s="123">
        <v>1.7990223270017747</v>
      </c>
      <c r="L571" s="123">
        <v>1.7912811813983522</v>
      </c>
      <c r="M571" s="123">
        <v>1.6958958790504328</v>
      </c>
      <c r="N571" s="123">
        <v>1.7796843135915994</v>
      </c>
      <c r="O571" s="123">
        <v>1.7958648642243222</v>
      </c>
      <c r="P571" s="123">
        <v>1.829666708576942</v>
      </c>
      <c r="Q571" s="123">
        <v>1.9150764844966432</v>
      </c>
      <c r="R571" s="123">
        <v>1.9235850125893266</v>
      </c>
      <c r="S571" s="123">
        <v>1.9312043253175404</v>
      </c>
      <c r="T571" s="123">
        <v>1.9323948754833378</v>
      </c>
      <c r="U571" s="123">
        <v>1.912406838767615</v>
      </c>
      <c r="V571" s="123">
        <v>2.0034595265643587</v>
      </c>
      <c r="W571" s="123">
        <v>2.0094829899650666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1.8037166399665174</v>
      </c>
      <c r="D573" s="99">
        <v>1.7957873515394662</v>
      </c>
      <c r="E573" s="99">
        <v>2.0024443693516445</v>
      </c>
      <c r="F573" s="99">
        <v>1.996269293841163</v>
      </c>
      <c r="G573" s="99">
        <v>1.964739303251307</v>
      </c>
      <c r="H573" s="99">
        <v>2.0456101384762642</v>
      </c>
      <c r="I573" s="99">
        <v>2.0136341238314786</v>
      </c>
      <c r="J573" s="99">
        <v>1.7086943328212238</v>
      </c>
      <c r="K573" s="99">
        <v>1.8345203736104523</v>
      </c>
      <c r="L573" s="99">
        <v>1.7626425641748367</v>
      </c>
      <c r="M573" s="99">
        <v>1.7580328410807018</v>
      </c>
      <c r="N573" s="99">
        <v>1.775653660568034</v>
      </c>
      <c r="O573" s="99">
        <v>1.7588624393183618</v>
      </c>
      <c r="P573" s="99">
        <v>1.9165398871788475</v>
      </c>
      <c r="Q573" s="99">
        <v>1.8433929844237309</v>
      </c>
      <c r="R573" s="99">
        <v>1.9725353299283306</v>
      </c>
      <c r="S573" s="99">
        <v>1.9408465334524876</v>
      </c>
      <c r="T573" s="99">
        <v>1.9248563353600581</v>
      </c>
      <c r="U573" s="99">
        <v>1.9999157638430247</v>
      </c>
      <c r="V573" s="99">
        <v>1.9233893927559123</v>
      </c>
      <c r="W573" s="99">
        <v>2.0098453497394626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1.8460783678445283</v>
      </c>
      <c r="D574" s="110">
        <v>1.812734255523073</v>
      </c>
      <c r="E574" s="110">
        <v>1.9689078306847105</v>
      </c>
      <c r="F574" s="110">
        <v>1.9902304018833701</v>
      </c>
      <c r="G574" s="110">
        <v>2.080582083929579</v>
      </c>
      <c r="H574" s="110">
        <v>2.0161173858969295</v>
      </c>
      <c r="I574" s="110">
        <v>1.9787359083909937</v>
      </c>
      <c r="J574" s="110">
        <v>1.7332284707368637</v>
      </c>
      <c r="K574" s="110">
        <v>1.795880191667977</v>
      </c>
      <c r="L574" s="110">
        <v>1.7933763492979755</v>
      </c>
      <c r="M574" s="110">
        <v>1.691093397492816</v>
      </c>
      <c r="N574" s="110">
        <v>1.7799880275995399</v>
      </c>
      <c r="O574" s="110">
        <v>1.7986481569145258</v>
      </c>
      <c r="P574" s="110">
        <v>1.8221070593259523</v>
      </c>
      <c r="Q574" s="110">
        <v>1.9207875325793753</v>
      </c>
      <c r="R574" s="110">
        <v>1.91948329595213</v>
      </c>
      <c r="S574" s="110">
        <v>1.9304225545432963</v>
      </c>
      <c r="T574" s="110">
        <v>1.9329347979516265</v>
      </c>
      <c r="U574" s="110">
        <v>1.906548784594823</v>
      </c>
      <c r="V574" s="110">
        <v>2.0072178750127532</v>
      </c>
      <c r="W574" s="110">
        <v>2.009462000819664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0.34342979851879724</v>
      </c>
      <c r="D576" s="118">
        <f t="shared" si="275"/>
        <v>0.38884069590835058</v>
      </c>
      <c r="E576" s="118">
        <f t="shared" si="275"/>
        <v>0.79205238412432066</v>
      </c>
      <c r="F576" s="118">
        <f t="shared" si="275"/>
        <v>1.2542941503226712</v>
      </c>
      <c r="G576" s="118">
        <f t="shared" si="275"/>
        <v>0.85763595121411917</v>
      </c>
      <c r="H576" s="118">
        <f t="shared" si="275"/>
        <v>0.52813166977530002</v>
      </c>
      <c r="I576" s="118">
        <f t="shared" si="275"/>
        <v>0.31356413167715386</v>
      </c>
      <c r="J576" s="118">
        <f t="shared" si="275"/>
        <v>0.27523120065273826</v>
      </c>
      <c r="K576" s="118">
        <f t="shared" si="275"/>
        <v>0.44818155531672527</v>
      </c>
      <c r="L576" s="118">
        <f t="shared" si="275"/>
        <v>0.49486275333854546</v>
      </c>
      <c r="M576" s="118">
        <f t="shared" si="275"/>
        <v>0.67862307538109223</v>
      </c>
      <c r="N576" s="118">
        <f t="shared" si="275"/>
        <v>0.59067747000827941</v>
      </c>
      <c r="O576" s="118">
        <f t="shared" si="275"/>
        <v>0.46460113859657159</v>
      </c>
      <c r="P576" s="118">
        <f t="shared" si="275"/>
        <v>0.48416661648515141</v>
      </c>
      <c r="Q576" s="118">
        <f t="shared" si="275"/>
        <v>0.34925078478318228</v>
      </c>
      <c r="R576" s="118">
        <f t="shared" ref="R576:V576" si="276">R577+R580+R582+R595</f>
        <v>0.38866722317015767</v>
      </c>
      <c r="S576" s="118">
        <f t="shared" si="276"/>
        <v>0.3834673424513288</v>
      </c>
      <c r="T576" s="118">
        <f t="shared" si="276"/>
        <v>0.39679394168045623</v>
      </c>
      <c r="U576" s="118">
        <f t="shared" si="276"/>
        <v>0.41481535436786626</v>
      </c>
      <c r="V576" s="118">
        <f t="shared" si="276"/>
        <v>0.34108518824388118</v>
      </c>
      <c r="W576" s="118">
        <f t="shared" ref="W576" si="277">W577+W580+W582+W595</f>
        <v>0.29328065284840615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0.31207375212194677</v>
      </c>
      <c r="D582" s="123">
        <v>0.35314182614767248</v>
      </c>
      <c r="E582" s="123">
        <v>0.75492136710744984</v>
      </c>
      <c r="F582" s="123">
        <v>1.2138050401902443</v>
      </c>
      <c r="G582" s="123">
        <v>0.81611371071565841</v>
      </c>
      <c r="H582" s="123">
        <v>0.47629371962225492</v>
      </c>
      <c r="I582" s="123">
        <v>0.25349648784418011</v>
      </c>
      <c r="J582" s="123">
        <v>0.22656173215841854</v>
      </c>
      <c r="K582" s="123">
        <v>0.39311011064933604</v>
      </c>
      <c r="L582" s="123">
        <v>0.4505131219636378</v>
      </c>
      <c r="M582" s="123">
        <v>0.6320770785190134</v>
      </c>
      <c r="N582" s="123">
        <v>0.54476093112358026</v>
      </c>
      <c r="O582" s="123">
        <v>0.41919283237778887</v>
      </c>
      <c r="P582" s="123">
        <v>0.42754682606615979</v>
      </c>
      <c r="Q582" s="123">
        <v>0.29905177823885587</v>
      </c>
      <c r="R582" s="123">
        <v>0.33242835149987149</v>
      </c>
      <c r="S582" s="123">
        <v>0.32985599352982609</v>
      </c>
      <c r="T582" s="123">
        <v>0.34947829370741706</v>
      </c>
      <c r="U582" s="123">
        <v>0.36873257654411029</v>
      </c>
      <c r="V582" s="123">
        <v>0.30945896204628787</v>
      </c>
      <c r="W582" s="123">
        <v>0.25297274113555568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3.6376944758214753</v>
      </c>
      <c r="D587" s="102">
        <v>3.6433347288639961</v>
      </c>
      <c r="E587" s="102">
        <v>3.586244196975108</v>
      </c>
      <c r="F587" s="102">
        <v>3.8473745928157794</v>
      </c>
      <c r="G587" s="102">
        <v>3.9707873665594433</v>
      </c>
      <c r="H587" s="102">
        <v>4.232022926717371</v>
      </c>
      <c r="I587" s="102">
        <v>4.2294795473054858</v>
      </c>
      <c r="J587" s="102">
        <v>3.9312669242188267</v>
      </c>
      <c r="K587" s="102">
        <v>4.2261631370630655</v>
      </c>
      <c r="L587" s="102">
        <v>4.1347917699045409</v>
      </c>
      <c r="M587" s="102">
        <v>4.0306936209364599</v>
      </c>
      <c r="N587" s="102">
        <v>3.9548674410949967</v>
      </c>
      <c r="O587" s="102">
        <v>3.7920916499366326</v>
      </c>
      <c r="P587" s="102">
        <v>3.9369200474427459</v>
      </c>
      <c r="Q587" s="102">
        <v>3.4734956195962914</v>
      </c>
      <c r="R587" s="102">
        <v>3.7137868212887972</v>
      </c>
      <c r="S587" s="102">
        <v>3.5021089005192687</v>
      </c>
      <c r="T587" s="102">
        <v>3.3029891739141122</v>
      </c>
      <c r="U587" s="102">
        <v>3.3456546246427661</v>
      </c>
      <c r="V587" s="102">
        <v>3.0760667843828187</v>
      </c>
      <c r="W587" s="102">
        <v>3.1238024797839787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1.5792667164570047</v>
      </c>
      <c r="F588" s="105">
        <v>0</v>
      </c>
      <c r="G588" s="105">
        <v>1.6784389279955709</v>
      </c>
      <c r="H588" s="105">
        <v>1.815061952330395</v>
      </c>
      <c r="I588" s="105">
        <v>1.9145976773244715</v>
      </c>
      <c r="J588" s="105">
        <v>1.5884043910398344</v>
      </c>
      <c r="K588" s="105">
        <v>1.7529834753092037</v>
      </c>
      <c r="L588" s="105">
        <v>1.7250745829323755</v>
      </c>
      <c r="M588" s="105">
        <v>1.6377830492802072</v>
      </c>
      <c r="N588" s="105">
        <v>1.6401391527924232</v>
      </c>
      <c r="O588" s="105">
        <v>1.3315722848316527</v>
      </c>
      <c r="P588" s="105">
        <v>1.312686652120685</v>
      </c>
      <c r="Q588" s="105">
        <v>1.2467964915485159</v>
      </c>
      <c r="R588" s="105">
        <v>1.6053023005548566</v>
      </c>
      <c r="S588" s="105">
        <v>1.5909281225398808</v>
      </c>
      <c r="T588" s="105">
        <v>1.4141669810918949</v>
      </c>
      <c r="U588" s="105">
        <v>1.455659954764239</v>
      </c>
      <c r="V588" s="105">
        <v>1.1679005477178654</v>
      </c>
      <c r="W588" s="105">
        <v>1.2718695060592999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1.5792667164570047</v>
      </c>
      <c r="F589" s="99">
        <v>0</v>
      </c>
      <c r="G589" s="99">
        <v>1.6784389279955709</v>
      </c>
      <c r="H589" s="99">
        <v>1.815061952330395</v>
      </c>
      <c r="I589" s="99">
        <v>1.9145976773244715</v>
      </c>
      <c r="J589" s="99">
        <v>1.5884043910398344</v>
      </c>
      <c r="K589" s="99">
        <v>1.7529834753092037</v>
      </c>
      <c r="L589" s="99">
        <v>1.7250745829323755</v>
      </c>
      <c r="M589" s="99">
        <v>1.6377830492802072</v>
      </c>
      <c r="N589" s="99">
        <v>1.6401391527924232</v>
      </c>
      <c r="O589" s="99">
        <v>1.3315722848316527</v>
      </c>
      <c r="P589" s="99">
        <v>1.312686652120685</v>
      </c>
      <c r="Q589" s="99">
        <v>1.2467964915485159</v>
      </c>
      <c r="R589" s="99">
        <v>1.6053023005548566</v>
      </c>
      <c r="S589" s="99">
        <v>1.5909281225398808</v>
      </c>
      <c r="T589" s="99">
        <v>1.4141669810918949</v>
      </c>
      <c r="U589" s="99">
        <v>1.455659954764239</v>
      </c>
      <c r="V589" s="99">
        <v>1.1679005477178654</v>
      </c>
      <c r="W589" s="99">
        <v>1.2718695060592999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3.1356046396850461E-2</v>
      </c>
      <c r="D595" s="123">
        <v>3.5698869760678077E-2</v>
      </c>
      <c r="E595" s="123">
        <v>3.713101701687082E-2</v>
      </c>
      <c r="F595" s="123">
        <v>4.0489110132426995E-2</v>
      </c>
      <c r="G595" s="123">
        <v>4.1522240498460747E-2</v>
      </c>
      <c r="H595" s="123">
        <v>5.1837950153045077E-2</v>
      </c>
      <c r="I595" s="123">
        <v>6.0067643832973736E-2</v>
      </c>
      <c r="J595" s="123">
        <v>4.8669468494319711E-2</v>
      </c>
      <c r="K595" s="123">
        <v>5.5071444667389224E-2</v>
      </c>
      <c r="L595" s="123">
        <v>4.4349631374907675E-2</v>
      </c>
      <c r="M595" s="123">
        <v>4.654599686207879E-2</v>
      </c>
      <c r="N595" s="123">
        <v>4.5916538884699105E-2</v>
      </c>
      <c r="O595" s="123">
        <v>4.5408306218782696E-2</v>
      </c>
      <c r="P595" s="123">
        <v>5.6619790418991643E-2</v>
      </c>
      <c r="Q595" s="123">
        <v>5.0199006544326401E-2</v>
      </c>
      <c r="R595" s="123">
        <v>5.6238871670286184E-2</v>
      </c>
      <c r="S595" s="123">
        <v>5.3611348921502711E-2</v>
      </c>
      <c r="T595" s="123">
        <v>4.7315647973039179E-2</v>
      </c>
      <c r="U595" s="123">
        <v>4.6082777823755985E-2</v>
      </c>
      <c r="V595" s="123">
        <v>3.1626226197593303E-2</v>
      </c>
      <c r="W595" s="123">
        <v>4.0307911712850454E-2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0.66718698722187364</v>
      </c>
      <c r="D597" s="99">
        <v>0.66408167763299997</v>
      </c>
      <c r="E597" s="99">
        <v>0.74031406598854244</v>
      </c>
      <c r="F597" s="99">
        <v>0.73784283571600151</v>
      </c>
      <c r="G597" s="99">
        <v>0.72600624773985478</v>
      </c>
      <c r="H597" s="99">
        <v>0.75570155573910747</v>
      </c>
      <c r="I597" s="99">
        <v>0.74370667143643965</v>
      </c>
      <c r="J597" s="99">
        <v>0.63093127814877481</v>
      </c>
      <c r="K597" s="99">
        <v>0.67723710652871405</v>
      </c>
      <c r="L597" s="99">
        <v>0.65055981490170123</v>
      </c>
      <c r="M597" s="99">
        <v>0.64878190448211437</v>
      </c>
      <c r="N597" s="99">
        <v>0.65528466629542548</v>
      </c>
      <c r="O597" s="99">
        <v>0.64908805821940907</v>
      </c>
      <c r="P597" s="99">
        <v>0.70727711619737077</v>
      </c>
      <c r="Q597" s="99">
        <v>0.68028308868690601</v>
      </c>
      <c r="R597" s="99">
        <v>0.72739947552173356</v>
      </c>
      <c r="S597" s="99">
        <v>0.71484326206931548</v>
      </c>
      <c r="T597" s="99">
        <v>0.70794922344566169</v>
      </c>
      <c r="U597" s="99">
        <v>0.73447763265044286</v>
      </c>
      <c r="V597" s="99">
        <v>0.7054105222170477</v>
      </c>
      <c r="W597" s="99">
        <v>0.73618978373658939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13889</v>
      </c>
      <c r="C5" s="120">
        <v>13456</v>
      </c>
      <c r="D5" s="120">
        <v>13371</v>
      </c>
      <c r="E5" s="120">
        <v>13100</v>
      </c>
      <c r="F5" s="120">
        <v>13396</v>
      </c>
      <c r="G5" s="120">
        <v>13376</v>
      </c>
      <c r="H5" s="120">
        <v>13406</v>
      </c>
      <c r="I5" s="120">
        <v>13338</v>
      </c>
      <c r="J5" s="120">
        <v>13155</v>
      </c>
      <c r="K5" s="120">
        <v>12706</v>
      </c>
      <c r="L5" s="120">
        <v>12722</v>
      </c>
      <c r="M5" s="120">
        <v>13177</v>
      </c>
      <c r="N5" s="120">
        <v>13340</v>
      </c>
      <c r="O5" s="120">
        <v>13268</v>
      </c>
      <c r="P5" s="120">
        <v>13254</v>
      </c>
      <c r="Q5" s="120">
        <v>12818</v>
      </c>
      <c r="R5" s="120">
        <v>12457</v>
      </c>
      <c r="S5" s="120">
        <v>12230</v>
      </c>
      <c r="T5" s="120">
        <v>12589</v>
      </c>
      <c r="U5" s="120">
        <v>12948</v>
      </c>
      <c r="V5" s="120">
        <v>13356</v>
      </c>
      <c r="W5" s="120">
        <v>13364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13889</v>
      </c>
      <c r="C7" s="52">
        <v>13456</v>
      </c>
      <c r="D7" s="52">
        <v>13371</v>
      </c>
      <c r="E7" s="52">
        <v>13100</v>
      </c>
      <c r="F7" s="52">
        <v>13396</v>
      </c>
      <c r="G7" s="52">
        <v>13376</v>
      </c>
      <c r="H7" s="52">
        <v>13406</v>
      </c>
      <c r="I7" s="52">
        <v>13338</v>
      </c>
      <c r="J7" s="52">
        <v>13155</v>
      </c>
      <c r="K7" s="52">
        <v>12706</v>
      </c>
      <c r="L7" s="52">
        <v>12722</v>
      </c>
      <c r="M7" s="52">
        <v>13177</v>
      </c>
      <c r="N7" s="52">
        <v>13340</v>
      </c>
      <c r="O7" s="52">
        <v>13268</v>
      </c>
      <c r="P7" s="52">
        <v>13254</v>
      </c>
      <c r="Q7" s="52">
        <v>12818</v>
      </c>
      <c r="R7" s="52">
        <v>12457</v>
      </c>
      <c r="S7" s="52">
        <v>12230</v>
      </c>
      <c r="T7" s="52">
        <v>12589</v>
      </c>
      <c r="U7" s="52">
        <v>12948</v>
      </c>
      <c r="V7" s="52">
        <v>13356</v>
      </c>
      <c r="W7" s="52">
        <v>13364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101</v>
      </c>
      <c r="C9" s="52">
        <v>110</v>
      </c>
      <c r="D9" s="52">
        <v>112</v>
      </c>
      <c r="E9" s="52">
        <v>114</v>
      </c>
      <c r="F9" s="52">
        <v>118</v>
      </c>
      <c r="G9" s="52">
        <v>137</v>
      </c>
      <c r="H9" s="52">
        <v>167</v>
      </c>
      <c r="I9" s="52">
        <v>193</v>
      </c>
      <c r="J9" s="52">
        <v>212</v>
      </c>
      <c r="K9" s="52">
        <v>214</v>
      </c>
      <c r="L9" s="52">
        <v>226</v>
      </c>
      <c r="M9" s="52">
        <v>223</v>
      </c>
      <c r="N9" s="52">
        <v>253</v>
      </c>
      <c r="O9" s="52">
        <v>291</v>
      </c>
      <c r="P9" s="52">
        <v>313</v>
      </c>
      <c r="Q9" s="52">
        <v>303</v>
      </c>
      <c r="R9" s="52">
        <v>292</v>
      </c>
      <c r="S9" s="52">
        <v>279</v>
      </c>
      <c r="T9" s="52">
        <v>291</v>
      </c>
      <c r="U9" s="52">
        <v>402</v>
      </c>
      <c r="V9" s="52">
        <v>575</v>
      </c>
      <c r="W9" s="52">
        <v>720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13845</v>
      </c>
      <c r="C13" s="52">
        <v>13357</v>
      </c>
      <c r="D13" s="52">
        <v>13246</v>
      </c>
      <c r="E13" s="52">
        <v>12896</v>
      </c>
      <c r="F13" s="52">
        <v>13188</v>
      </c>
      <c r="G13" s="52">
        <v>13164</v>
      </c>
      <c r="H13" s="52">
        <v>13137</v>
      </c>
      <c r="I13" s="52">
        <v>12920</v>
      </c>
      <c r="J13" s="52">
        <v>12635</v>
      </c>
      <c r="K13" s="52">
        <v>11828</v>
      </c>
      <c r="L13" s="52">
        <v>11641</v>
      </c>
      <c r="M13" s="52">
        <v>11865</v>
      </c>
      <c r="N13" s="52">
        <v>11980</v>
      </c>
      <c r="O13" s="52">
        <v>11718</v>
      </c>
      <c r="P13" s="52">
        <v>11583</v>
      </c>
      <c r="Q13" s="52">
        <v>11073</v>
      </c>
      <c r="R13" s="52">
        <v>10672</v>
      </c>
      <c r="S13" s="52">
        <v>10330</v>
      </c>
      <c r="T13" s="52">
        <v>10580</v>
      </c>
      <c r="U13" s="52">
        <v>10888</v>
      </c>
      <c r="V13" s="52">
        <v>11221</v>
      </c>
      <c r="W13" s="52">
        <v>11212</v>
      </c>
      <c r="DA13" s="63" t="s">
        <v>1115</v>
      </c>
    </row>
    <row r="14" spans="1:105" ht="12" customHeight="1" x14ac:dyDescent="0.25">
      <c r="A14" s="97" t="s">
        <v>121</v>
      </c>
      <c r="B14" s="52">
        <v>44</v>
      </c>
      <c r="C14" s="52">
        <v>99</v>
      </c>
      <c r="D14" s="52">
        <v>125</v>
      </c>
      <c r="E14" s="52">
        <v>204</v>
      </c>
      <c r="F14" s="52">
        <v>208</v>
      </c>
      <c r="G14" s="52">
        <v>212</v>
      </c>
      <c r="H14" s="52">
        <v>269</v>
      </c>
      <c r="I14" s="52">
        <v>418</v>
      </c>
      <c r="J14" s="52">
        <v>520</v>
      </c>
      <c r="K14" s="52">
        <v>878</v>
      </c>
      <c r="L14" s="52">
        <v>1081</v>
      </c>
      <c r="M14" s="52">
        <v>1312</v>
      </c>
      <c r="N14" s="52">
        <v>1360</v>
      </c>
      <c r="O14" s="52">
        <v>1550</v>
      </c>
      <c r="P14" s="52">
        <v>1671</v>
      </c>
      <c r="Q14" s="52">
        <v>1745</v>
      </c>
      <c r="R14" s="52">
        <v>1785</v>
      </c>
      <c r="S14" s="52">
        <v>1900</v>
      </c>
      <c r="T14" s="52">
        <v>2009</v>
      </c>
      <c r="U14" s="52">
        <v>2060</v>
      </c>
      <c r="V14" s="52">
        <v>2135</v>
      </c>
      <c r="W14" s="52">
        <v>2152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515</v>
      </c>
      <c r="C16" s="52">
        <v>516</v>
      </c>
      <c r="D16" s="52">
        <v>547</v>
      </c>
      <c r="E16" s="52">
        <v>561</v>
      </c>
      <c r="F16" s="52">
        <v>615</v>
      </c>
      <c r="G16" s="52">
        <v>661</v>
      </c>
      <c r="H16" s="52">
        <v>740</v>
      </c>
      <c r="I16" s="52">
        <v>794</v>
      </c>
      <c r="J16" s="52">
        <v>822</v>
      </c>
      <c r="K16" s="52">
        <v>844</v>
      </c>
      <c r="L16" s="52">
        <v>871</v>
      </c>
      <c r="M16" s="52">
        <v>937</v>
      </c>
      <c r="N16" s="52">
        <v>964</v>
      </c>
      <c r="O16" s="52">
        <v>964</v>
      </c>
      <c r="P16" s="52">
        <v>968</v>
      </c>
      <c r="Q16" s="52">
        <v>931</v>
      </c>
      <c r="R16" s="52">
        <v>908</v>
      </c>
      <c r="S16" s="52">
        <v>891</v>
      </c>
      <c r="T16" s="52">
        <v>904</v>
      </c>
      <c r="U16" s="52">
        <v>900</v>
      </c>
      <c r="V16" s="52">
        <v>847</v>
      </c>
      <c r="W16" s="52">
        <v>819</v>
      </c>
      <c r="DA16" s="63" t="s">
        <v>1117</v>
      </c>
    </row>
    <row r="17" spans="1:105" ht="12" customHeight="1" x14ac:dyDescent="0.25">
      <c r="A17" s="109" t="s">
        <v>120</v>
      </c>
      <c r="B17" s="36">
        <v>13374</v>
      </c>
      <c r="C17" s="36">
        <v>12940</v>
      </c>
      <c r="D17" s="36">
        <v>12824</v>
      </c>
      <c r="E17" s="36">
        <v>12539</v>
      </c>
      <c r="F17" s="36">
        <v>12781</v>
      </c>
      <c r="G17" s="36">
        <v>12715</v>
      </c>
      <c r="H17" s="36">
        <v>12666</v>
      </c>
      <c r="I17" s="36">
        <v>12544</v>
      </c>
      <c r="J17" s="36">
        <v>12333</v>
      </c>
      <c r="K17" s="36">
        <v>11862</v>
      </c>
      <c r="L17" s="36">
        <v>11851</v>
      </c>
      <c r="M17" s="36">
        <v>12240</v>
      </c>
      <c r="N17" s="36">
        <v>12376</v>
      </c>
      <c r="O17" s="36">
        <v>12304</v>
      </c>
      <c r="P17" s="36">
        <v>12286</v>
      </c>
      <c r="Q17" s="36">
        <v>11887</v>
      </c>
      <c r="R17" s="36">
        <v>11549</v>
      </c>
      <c r="S17" s="36">
        <v>11339</v>
      </c>
      <c r="T17" s="36">
        <v>11685</v>
      </c>
      <c r="U17" s="36">
        <v>12048</v>
      </c>
      <c r="V17" s="36">
        <v>12509</v>
      </c>
      <c r="W17" s="36">
        <v>12545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1085</v>
      </c>
      <c r="D21" s="52">
        <v>1085</v>
      </c>
      <c r="E21" s="52">
        <v>1086</v>
      </c>
      <c r="F21" s="52">
        <v>1090</v>
      </c>
      <c r="G21" s="52">
        <v>1097</v>
      </c>
      <c r="H21" s="52">
        <v>1112</v>
      </c>
      <c r="I21" s="52">
        <v>1131</v>
      </c>
      <c r="J21" s="52">
        <v>1159</v>
      </c>
      <c r="K21" s="52">
        <v>1197</v>
      </c>
      <c r="L21" s="52">
        <v>1250</v>
      </c>
      <c r="M21" s="52">
        <v>1313</v>
      </c>
      <c r="N21" s="52">
        <v>1392</v>
      </c>
      <c r="O21" s="52">
        <v>1273</v>
      </c>
      <c r="P21" s="52">
        <v>523</v>
      </c>
      <c r="Q21" s="52">
        <v>655</v>
      </c>
      <c r="R21" s="52">
        <v>821</v>
      </c>
      <c r="S21" s="52">
        <v>1003</v>
      </c>
      <c r="T21" s="52">
        <v>1075</v>
      </c>
      <c r="U21" s="52">
        <v>1088</v>
      </c>
      <c r="V21" s="52">
        <v>1143</v>
      </c>
      <c r="W21" s="52">
        <v>1089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16</v>
      </c>
      <c r="D23" s="52">
        <v>16</v>
      </c>
      <c r="E23" s="52">
        <v>15</v>
      </c>
      <c r="F23" s="52">
        <v>17</v>
      </c>
      <c r="G23" s="52">
        <v>19</v>
      </c>
      <c r="H23" s="52">
        <v>20</v>
      </c>
      <c r="I23" s="52">
        <v>13</v>
      </c>
      <c r="J23" s="52">
        <v>16</v>
      </c>
      <c r="K23" s="52">
        <v>26</v>
      </c>
      <c r="L23" s="52">
        <v>22</v>
      </c>
      <c r="M23" s="52">
        <v>31</v>
      </c>
      <c r="N23" s="52">
        <v>31</v>
      </c>
      <c r="O23" s="52">
        <v>45</v>
      </c>
      <c r="P23" s="52">
        <v>37</v>
      </c>
      <c r="Q23" s="52">
        <v>38</v>
      </c>
      <c r="R23" s="52">
        <v>35</v>
      </c>
      <c r="S23" s="52">
        <v>36</v>
      </c>
      <c r="T23" s="52">
        <v>47</v>
      </c>
      <c r="U23" s="52">
        <v>45</v>
      </c>
      <c r="V23" s="52">
        <v>59</v>
      </c>
      <c r="W23" s="52">
        <v>59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2163</v>
      </c>
      <c r="D27" s="52">
        <v>2167</v>
      </c>
      <c r="E27" s="52">
        <v>2189</v>
      </c>
      <c r="F27" s="52">
        <v>2257</v>
      </c>
      <c r="G27" s="52">
        <v>2390</v>
      </c>
      <c r="H27" s="52">
        <v>2617</v>
      </c>
      <c r="I27" s="52">
        <v>1672</v>
      </c>
      <c r="J27" s="52">
        <v>1644</v>
      </c>
      <c r="K27" s="52">
        <v>1965</v>
      </c>
      <c r="L27" s="52">
        <v>2141</v>
      </c>
      <c r="M27" s="52">
        <v>2204</v>
      </c>
      <c r="N27" s="52">
        <v>2377</v>
      </c>
      <c r="O27" s="52">
        <v>2125</v>
      </c>
      <c r="P27" s="52">
        <v>1382</v>
      </c>
      <c r="Q27" s="52">
        <v>1474</v>
      </c>
      <c r="R27" s="52">
        <v>1641</v>
      </c>
      <c r="S27" s="52">
        <v>1830</v>
      </c>
      <c r="T27" s="52">
        <v>2097</v>
      </c>
      <c r="U27" s="52">
        <v>2081</v>
      </c>
      <c r="V27" s="52">
        <v>1885</v>
      </c>
      <c r="W27" s="52">
        <v>1535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7</v>
      </c>
      <c r="D28" s="52">
        <v>7</v>
      </c>
      <c r="E28" s="52">
        <v>8</v>
      </c>
      <c r="F28" s="52">
        <v>8</v>
      </c>
      <c r="G28" s="52">
        <v>15</v>
      </c>
      <c r="H28" s="52">
        <v>21</v>
      </c>
      <c r="I28" s="52">
        <v>20</v>
      </c>
      <c r="J28" s="52">
        <v>47</v>
      </c>
      <c r="K28" s="52">
        <v>52</v>
      </c>
      <c r="L28" s="52">
        <v>49</v>
      </c>
      <c r="M28" s="52">
        <v>70</v>
      </c>
      <c r="N28" s="52">
        <v>80</v>
      </c>
      <c r="O28" s="52">
        <v>126</v>
      </c>
      <c r="P28" s="52">
        <v>155</v>
      </c>
      <c r="Q28" s="52">
        <v>218</v>
      </c>
      <c r="R28" s="52">
        <v>256</v>
      </c>
      <c r="S28" s="52">
        <v>313</v>
      </c>
      <c r="T28" s="52">
        <v>275</v>
      </c>
      <c r="U28" s="52">
        <v>268</v>
      </c>
      <c r="V28" s="52">
        <v>264</v>
      </c>
      <c r="W28" s="52">
        <v>310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80</v>
      </c>
      <c r="D30" s="52">
        <v>81</v>
      </c>
      <c r="E30" s="52">
        <v>81</v>
      </c>
      <c r="F30" s="52">
        <v>87</v>
      </c>
      <c r="G30" s="52">
        <v>89</v>
      </c>
      <c r="H30" s="52">
        <v>104</v>
      </c>
      <c r="I30" s="52">
        <v>76</v>
      </c>
      <c r="J30" s="52">
        <v>87</v>
      </c>
      <c r="K30" s="52">
        <v>105</v>
      </c>
      <c r="L30" s="52">
        <v>121</v>
      </c>
      <c r="M30" s="52">
        <v>128</v>
      </c>
      <c r="N30" s="52">
        <v>154</v>
      </c>
      <c r="O30" s="52">
        <v>152</v>
      </c>
      <c r="P30" s="52">
        <v>116</v>
      </c>
      <c r="Q30" s="52">
        <v>125</v>
      </c>
      <c r="R30" s="52">
        <v>139</v>
      </c>
      <c r="S30" s="52">
        <v>155</v>
      </c>
      <c r="T30" s="52">
        <v>161</v>
      </c>
      <c r="U30" s="52">
        <v>169</v>
      </c>
      <c r="V30" s="52">
        <v>159</v>
      </c>
      <c r="W30" s="52">
        <v>123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2090</v>
      </c>
      <c r="D31" s="36">
        <v>2092</v>
      </c>
      <c r="E31" s="36">
        <v>2116</v>
      </c>
      <c r="F31" s="36">
        <v>2183</v>
      </c>
      <c r="G31" s="36">
        <v>2311</v>
      </c>
      <c r="H31" s="36">
        <v>2533</v>
      </c>
      <c r="I31" s="36">
        <v>1624</v>
      </c>
      <c r="J31" s="36">
        <v>1598</v>
      </c>
      <c r="K31" s="36">
        <v>1913</v>
      </c>
      <c r="L31" s="36">
        <v>2070</v>
      </c>
      <c r="M31" s="36">
        <v>2143</v>
      </c>
      <c r="N31" s="36">
        <v>2304</v>
      </c>
      <c r="O31" s="36">
        <v>2101</v>
      </c>
      <c r="P31" s="36">
        <v>1421</v>
      </c>
      <c r="Q31" s="36">
        <v>1570</v>
      </c>
      <c r="R31" s="36">
        <v>1753</v>
      </c>
      <c r="S31" s="36">
        <v>1996</v>
      </c>
      <c r="T31" s="36">
        <v>2199</v>
      </c>
      <c r="U31" s="36">
        <v>2179</v>
      </c>
      <c r="V31" s="36">
        <v>1995</v>
      </c>
      <c r="W31" s="36">
        <v>1724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652</v>
      </c>
      <c r="D35" s="52">
        <v>1000</v>
      </c>
      <c r="E35" s="52">
        <v>815</v>
      </c>
      <c r="F35" s="52">
        <v>1386</v>
      </c>
      <c r="G35" s="52">
        <v>1077</v>
      </c>
      <c r="H35" s="52">
        <v>1142</v>
      </c>
      <c r="I35" s="52">
        <v>1063</v>
      </c>
      <c r="J35" s="52">
        <v>976</v>
      </c>
      <c r="K35" s="52">
        <v>748</v>
      </c>
      <c r="L35" s="52">
        <v>1266</v>
      </c>
      <c r="M35" s="52">
        <v>1768</v>
      </c>
      <c r="N35" s="52">
        <v>1555</v>
      </c>
      <c r="O35" s="52">
        <v>1201</v>
      </c>
      <c r="P35" s="52">
        <v>509</v>
      </c>
      <c r="Q35" s="52">
        <v>219</v>
      </c>
      <c r="R35" s="52">
        <v>460</v>
      </c>
      <c r="S35" s="52">
        <v>776</v>
      </c>
      <c r="T35" s="52">
        <v>1434</v>
      </c>
      <c r="U35" s="52">
        <v>1447</v>
      </c>
      <c r="V35" s="52">
        <v>1551</v>
      </c>
      <c r="W35" s="52">
        <v>1097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25</v>
      </c>
      <c r="D37" s="52">
        <v>18</v>
      </c>
      <c r="E37" s="52">
        <v>17</v>
      </c>
      <c r="F37" s="52">
        <v>21</v>
      </c>
      <c r="G37" s="52">
        <v>38</v>
      </c>
      <c r="H37" s="52">
        <v>50</v>
      </c>
      <c r="I37" s="52">
        <v>39</v>
      </c>
      <c r="J37" s="52">
        <v>35</v>
      </c>
      <c r="K37" s="52">
        <v>28</v>
      </c>
      <c r="L37" s="52">
        <v>34</v>
      </c>
      <c r="M37" s="52">
        <v>28</v>
      </c>
      <c r="N37" s="52">
        <v>61</v>
      </c>
      <c r="O37" s="52">
        <v>83</v>
      </c>
      <c r="P37" s="52">
        <v>59</v>
      </c>
      <c r="Q37" s="52">
        <v>28</v>
      </c>
      <c r="R37" s="52">
        <v>24</v>
      </c>
      <c r="S37" s="52">
        <v>23</v>
      </c>
      <c r="T37" s="52">
        <v>59</v>
      </c>
      <c r="U37" s="52">
        <v>156</v>
      </c>
      <c r="V37" s="52">
        <v>232</v>
      </c>
      <c r="W37" s="52">
        <v>204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1675</v>
      </c>
      <c r="D41" s="52">
        <v>2056</v>
      </c>
      <c r="E41" s="52">
        <v>1839</v>
      </c>
      <c r="F41" s="52">
        <v>2549</v>
      </c>
      <c r="G41" s="52">
        <v>2366</v>
      </c>
      <c r="H41" s="52">
        <v>2590</v>
      </c>
      <c r="I41" s="52">
        <v>1455</v>
      </c>
      <c r="J41" s="52">
        <v>1359</v>
      </c>
      <c r="K41" s="52">
        <v>1158</v>
      </c>
      <c r="L41" s="52">
        <v>1954</v>
      </c>
      <c r="M41" s="52">
        <v>2428</v>
      </c>
      <c r="N41" s="52">
        <v>2492</v>
      </c>
      <c r="O41" s="52">
        <v>1863</v>
      </c>
      <c r="P41" s="52">
        <v>1247</v>
      </c>
      <c r="Q41" s="52">
        <v>964</v>
      </c>
      <c r="R41" s="52">
        <v>1240</v>
      </c>
      <c r="S41" s="52">
        <v>1488</v>
      </c>
      <c r="T41" s="52">
        <v>2347</v>
      </c>
      <c r="U41" s="52">
        <v>2389</v>
      </c>
      <c r="V41" s="52">
        <v>2218</v>
      </c>
      <c r="W41" s="52">
        <v>1526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62</v>
      </c>
      <c r="D42" s="52">
        <v>33</v>
      </c>
      <c r="E42" s="52">
        <v>87</v>
      </c>
      <c r="F42" s="52">
        <v>12</v>
      </c>
      <c r="G42" s="52">
        <v>19</v>
      </c>
      <c r="H42" s="52">
        <v>78</v>
      </c>
      <c r="I42" s="52">
        <v>169</v>
      </c>
      <c r="J42" s="52">
        <v>149</v>
      </c>
      <c r="K42" s="52">
        <v>410</v>
      </c>
      <c r="L42" s="52">
        <v>252</v>
      </c>
      <c r="M42" s="52">
        <v>301</v>
      </c>
      <c r="N42" s="52">
        <v>128</v>
      </c>
      <c r="O42" s="52">
        <v>316</v>
      </c>
      <c r="P42" s="52">
        <v>276</v>
      </c>
      <c r="Q42" s="52">
        <v>292</v>
      </c>
      <c r="R42" s="52">
        <v>296</v>
      </c>
      <c r="S42" s="52">
        <v>428</v>
      </c>
      <c r="T42" s="52">
        <v>384</v>
      </c>
      <c r="U42" s="52">
        <v>319</v>
      </c>
      <c r="V42" s="52">
        <v>339</v>
      </c>
      <c r="W42" s="52">
        <v>327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81</v>
      </c>
      <c r="D44" s="52">
        <v>112</v>
      </c>
      <c r="E44" s="52">
        <v>95</v>
      </c>
      <c r="F44" s="52">
        <v>141</v>
      </c>
      <c r="G44" s="52">
        <v>135</v>
      </c>
      <c r="H44" s="52">
        <v>183</v>
      </c>
      <c r="I44" s="52">
        <v>130</v>
      </c>
      <c r="J44" s="52">
        <v>115</v>
      </c>
      <c r="K44" s="52">
        <v>127</v>
      </c>
      <c r="L44" s="52">
        <v>148</v>
      </c>
      <c r="M44" s="52">
        <v>194</v>
      </c>
      <c r="N44" s="52">
        <v>181</v>
      </c>
      <c r="O44" s="52">
        <v>152</v>
      </c>
      <c r="P44" s="52">
        <v>120</v>
      </c>
      <c r="Q44" s="52">
        <v>88</v>
      </c>
      <c r="R44" s="52">
        <v>116</v>
      </c>
      <c r="S44" s="52">
        <v>138</v>
      </c>
      <c r="T44" s="52">
        <v>174</v>
      </c>
      <c r="U44" s="52">
        <v>165</v>
      </c>
      <c r="V44" s="52">
        <v>106</v>
      </c>
      <c r="W44" s="52">
        <v>95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1656</v>
      </c>
      <c r="D45" s="36">
        <v>1976</v>
      </c>
      <c r="E45" s="36">
        <v>1831</v>
      </c>
      <c r="F45" s="36">
        <v>2425</v>
      </c>
      <c r="G45" s="36">
        <v>2245</v>
      </c>
      <c r="H45" s="36">
        <v>2484</v>
      </c>
      <c r="I45" s="36">
        <v>1502</v>
      </c>
      <c r="J45" s="36">
        <v>1387</v>
      </c>
      <c r="K45" s="36">
        <v>1442</v>
      </c>
      <c r="L45" s="36">
        <v>2059</v>
      </c>
      <c r="M45" s="36">
        <v>2532</v>
      </c>
      <c r="N45" s="36">
        <v>2440</v>
      </c>
      <c r="O45" s="36">
        <v>2029</v>
      </c>
      <c r="P45" s="36">
        <v>1403</v>
      </c>
      <c r="Q45" s="36">
        <v>1171</v>
      </c>
      <c r="R45" s="36">
        <v>1415</v>
      </c>
      <c r="S45" s="36">
        <v>1786</v>
      </c>
      <c r="T45" s="36">
        <v>2545</v>
      </c>
      <c r="U45" s="36">
        <v>2542</v>
      </c>
      <c r="V45" s="36">
        <v>2456</v>
      </c>
      <c r="W45" s="36">
        <v>1760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223</v>
      </c>
      <c r="D49" s="52">
        <v>355</v>
      </c>
      <c r="E49" s="52">
        <v>267</v>
      </c>
      <c r="F49" s="52">
        <v>367</v>
      </c>
      <c r="G49" s="52">
        <v>339</v>
      </c>
      <c r="H49" s="52">
        <v>383</v>
      </c>
      <c r="I49" s="52">
        <v>413</v>
      </c>
      <c r="J49" s="52">
        <v>379</v>
      </c>
      <c r="K49" s="52">
        <v>299</v>
      </c>
      <c r="L49" s="52">
        <v>452</v>
      </c>
      <c r="M49" s="52">
        <v>692</v>
      </c>
      <c r="N49" s="52">
        <v>432</v>
      </c>
      <c r="O49" s="52">
        <v>337</v>
      </c>
      <c r="P49" s="52">
        <v>264</v>
      </c>
      <c r="Q49" s="52">
        <v>99</v>
      </c>
      <c r="R49" s="52">
        <v>168</v>
      </c>
      <c r="S49" s="52">
        <v>237</v>
      </c>
      <c r="T49" s="52">
        <v>465</v>
      </c>
      <c r="U49" s="52">
        <v>480</v>
      </c>
      <c r="V49" s="52">
        <v>493</v>
      </c>
      <c r="W49" s="52">
        <v>411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</v>
      </c>
      <c r="D51" s="52">
        <v>2</v>
      </c>
      <c r="E51" s="52">
        <v>2</v>
      </c>
      <c r="F51" s="52">
        <v>3</v>
      </c>
      <c r="G51" s="52">
        <v>14</v>
      </c>
      <c r="H51" s="52">
        <v>20</v>
      </c>
      <c r="I51" s="52">
        <v>14</v>
      </c>
      <c r="J51" s="52">
        <v>10</v>
      </c>
      <c r="K51" s="52">
        <v>2</v>
      </c>
      <c r="L51" s="52">
        <v>11</v>
      </c>
      <c r="M51" s="52">
        <v>3</v>
      </c>
      <c r="N51" s="52">
        <v>14</v>
      </c>
      <c r="O51" s="52">
        <v>17</v>
      </c>
      <c r="P51" s="52">
        <v>10</v>
      </c>
      <c r="Q51" s="52">
        <v>2</v>
      </c>
      <c r="R51" s="52">
        <v>5</v>
      </c>
      <c r="S51" s="52">
        <v>7</v>
      </c>
      <c r="T51" s="52">
        <v>24</v>
      </c>
      <c r="U51" s="52">
        <v>62</v>
      </c>
      <c r="V51" s="52">
        <v>91</v>
      </c>
      <c r="W51" s="52">
        <v>63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215</v>
      </c>
      <c r="D55" s="52">
        <v>349</v>
      </c>
      <c r="E55" s="52">
        <v>255</v>
      </c>
      <c r="F55" s="52">
        <v>365</v>
      </c>
      <c r="G55" s="52">
        <v>336</v>
      </c>
      <c r="H55" s="52">
        <v>372</v>
      </c>
      <c r="I55" s="52">
        <v>370</v>
      </c>
      <c r="J55" s="52">
        <v>341</v>
      </c>
      <c r="K55" s="52">
        <v>221</v>
      </c>
      <c r="L55" s="52">
        <v>400</v>
      </c>
      <c r="M55" s="52">
        <v>615</v>
      </c>
      <c r="N55" s="52">
        <v>411</v>
      </c>
      <c r="O55" s="52">
        <v>288</v>
      </c>
      <c r="P55" s="52">
        <v>216</v>
      </c>
      <c r="Q55" s="52">
        <v>75</v>
      </c>
      <c r="R55" s="52">
        <v>135</v>
      </c>
      <c r="S55" s="52">
        <v>183</v>
      </c>
      <c r="T55" s="52">
        <v>399</v>
      </c>
      <c r="U55" s="52">
        <v>422</v>
      </c>
      <c r="V55" s="52">
        <v>426</v>
      </c>
      <c r="W55" s="52">
        <v>336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8</v>
      </c>
      <c r="D56" s="52">
        <v>6</v>
      </c>
      <c r="E56" s="52">
        <v>12</v>
      </c>
      <c r="F56" s="52">
        <v>2</v>
      </c>
      <c r="G56" s="52">
        <v>3</v>
      </c>
      <c r="H56" s="52">
        <v>11</v>
      </c>
      <c r="I56" s="52">
        <v>43</v>
      </c>
      <c r="J56" s="52">
        <v>38</v>
      </c>
      <c r="K56" s="52">
        <v>78</v>
      </c>
      <c r="L56" s="52">
        <v>52</v>
      </c>
      <c r="M56" s="52">
        <v>77</v>
      </c>
      <c r="N56" s="52">
        <v>21</v>
      </c>
      <c r="O56" s="52">
        <v>49</v>
      </c>
      <c r="P56" s="52">
        <v>48</v>
      </c>
      <c r="Q56" s="52">
        <v>24</v>
      </c>
      <c r="R56" s="52">
        <v>33</v>
      </c>
      <c r="S56" s="52">
        <v>54</v>
      </c>
      <c r="T56" s="52">
        <v>66</v>
      </c>
      <c r="U56" s="52">
        <v>58</v>
      </c>
      <c r="V56" s="52">
        <v>67</v>
      </c>
      <c r="W56" s="52">
        <v>75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10</v>
      </c>
      <c r="D58" s="52">
        <v>19</v>
      </c>
      <c r="E58" s="52">
        <v>13</v>
      </c>
      <c r="F58" s="52">
        <v>20</v>
      </c>
      <c r="G58" s="52">
        <v>19</v>
      </c>
      <c r="H58" s="52">
        <v>26</v>
      </c>
      <c r="I58" s="52">
        <v>33</v>
      </c>
      <c r="J58" s="52">
        <v>29</v>
      </c>
      <c r="K58" s="52">
        <v>24</v>
      </c>
      <c r="L58" s="52">
        <v>31</v>
      </c>
      <c r="M58" s="52">
        <v>50</v>
      </c>
      <c r="N58" s="52">
        <v>30</v>
      </c>
      <c r="O58" s="52">
        <v>24</v>
      </c>
      <c r="P58" s="52">
        <v>21</v>
      </c>
      <c r="Q58" s="52">
        <v>7</v>
      </c>
      <c r="R58" s="52">
        <v>13</v>
      </c>
      <c r="S58" s="52">
        <v>18</v>
      </c>
      <c r="T58" s="52">
        <v>31</v>
      </c>
      <c r="U58" s="52">
        <v>30</v>
      </c>
      <c r="V58" s="52">
        <v>22</v>
      </c>
      <c r="W58" s="52">
        <v>22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213</v>
      </c>
      <c r="D59" s="36">
        <v>336</v>
      </c>
      <c r="E59" s="36">
        <v>254</v>
      </c>
      <c r="F59" s="36">
        <v>347</v>
      </c>
      <c r="G59" s="36">
        <v>320</v>
      </c>
      <c r="H59" s="36">
        <v>357</v>
      </c>
      <c r="I59" s="36">
        <v>380</v>
      </c>
      <c r="J59" s="36">
        <v>350</v>
      </c>
      <c r="K59" s="36">
        <v>275</v>
      </c>
      <c r="L59" s="36">
        <v>421</v>
      </c>
      <c r="M59" s="36">
        <v>642</v>
      </c>
      <c r="N59" s="36">
        <v>402</v>
      </c>
      <c r="O59" s="36">
        <v>313</v>
      </c>
      <c r="P59" s="36">
        <v>243</v>
      </c>
      <c r="Q59" s="36">
        <v>92</v>
      </c>
      <c r="R59" s="36">
        <v>155</v>
      </c>
      <c r="S59" s="36">
        <v>219</v>
      </c>
      <c r="T59" s="36">
        <v>434</v>
      </c>
      <c r="U59" s="36">
        <v>450</v>
      </c>
      <c r="V59" s="36">
        <v>471</v>
      </c>
      <c r="W59" s="36">
        <v>389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429</v>
      </c>
      <c r="D63" s="52">
        <v>645</v>
      </c>
      <c r="E63" s="52">
        <v>548</v>
      </c>
      <c r="F63" s="52">
        <v>1019</v>
      </c>
      <c r="G63" s="52">
        <v>738</v>
      </c>
      <c r="H63" s="52">
        <v>759</v>
      </c>
      <c r="I63" s="52">
        <v>650</v>
      </c>
      <c r="J63" s="52">
        <v>597</v>
      </c>
      <c r="K63" s="52">
        <v>449</v>
      </c>
      <c r="L63" s="52">
        <v>814</v>
      </c>
      <c r="M63" s="52">
        <v>1076</v>
      </c>
      <c r="N63" s="52">
        <v>1123</v>
      </c>
      <c r="O63" s="52">
        <v>864</v>
      </c>
      <c r="P63" s="52">
        <v>245</v>
      </c>
      <c r="Q63" s="52">
        <v>120</v>
      </c>
      <c r="R63" s="52">
        <v>292</v>
      </c>
      <c r="S63" s="52">
        <v>539</v>
      </c>
      <c r="T63" s="52">
        <v>969</v>
      </c>
      <c r="U63" s="52">
        <v>967</v>
      </c>
      <c r="V63" s="52">
        <v>1058</v>
      </c>
      <c r="W63" s="52">
        <v>686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20</v>
      </c>
      <c r="D65" s="52">
        <v>16</v>
      </c>
      <c r="E65" s="52">
        <v>15</v>
      </c>
      <c r="F65" s="52">
        <v>18</v>
      </c>
      <c r="G65" s="52">
        <v>24</v>
      </c>
      <c r="H65" s="52">
        <v>30</v>
      </c>
      <c r="I65" s="52">
        <v>25</v>
      </c>
      <c r="J65" s="52">
        <v>25</v>
      </c>
      <c r="K65" s="52">
        <v>26</v>
      </c>
      <c r="L65" s="52">
        <v>23</v>
      </c>
      <c r="M65" s="52">
        <v>25</v>
      </c>
      <c r="N65" s="52">
        <v>47</v>
      </c>
      <c r="O65" s="52">
        <v>66</v>
      </c>
      <c r="P65" s="52">
        <v>49</v>
      </c>
      <c r="Q65" s="52">
        <v>26</v>
      </c>
      <c r="R65" s="52">
        <v>19</v>
      </c>
      <c r="S65" s="52">
        <v>16</v>
      </c>
      <c r="T65" s="52">
        <v>35</v>
      </c>
      <c r="U65" s="52">
        <v>94</v>
      </c>
      <c r="V65" s="52">
        <v>141</v>
      </c>
      <c r="W65" s="52">
        <v>141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1460</v>
      </c>
      <c r="D69" s="52">
        <f t="shared" si="6"/>
        <v>1707</v>
      </c>
      <c r="E69" s="52">
        <f t="shared" si="6"/>
        <v>1584</v>
      </c>
      <c r="F69" s="52">
        <f t="shared" si="6"/>
        <v>2184</v>
      </c>
      <c r="G69" s="52">
        <f t="shared" si="6"/>
        <v>2030</v>
      </c>
      <c r="H69" s="52">
        <f t="shared" si="6"/>
        <v>2218</v>
      </c>
      <c r="I69" s="52">
        <f t="shared" si="6"/>
        <v>1085</v>
      </c>
      <c r="J69" s="52">
        <f t="shared" si="6"/>
        <v>1018</v>
      </c>
      <c r="K69" s="52">
        <f t="shared" si="6"/>
        <v>937</v>
      </c>
      <c r="L69" s="52">
        <f t="shared" si="6"/>
        <v>1554</v>
      </c>
      <c r="M69" s="52">
        <f t="shared" si="6"/>
        <v>1813</v>
      </c>
      <c r="N69" s="52">
        <f t="shared" si="6"/>
        <v>2081</v>
      </c>
      <c r="O69" s="52">
        <f t="shared" si="6"/>
        <v>1575</v>
      </c>
      <c r="P69" s="52">
        <f t="shared" si="6"/>
        <v>1031</v>
      </c>
      <c r="Q69" s="52">
        <f t="shared" si="6"/>
        <v>889</v>
      </c>
      <c r="R69" s="52">
        <f t="shared" ref="R69:V69" si="7">R41-R55</f>
        <v>1105</v>
      </c>
      <c r="S69" s="52">
        <f t="shared" si="7"/>
        <v>1305</v>
      </c>
      <c r="T69" s="52">
        <f t="shared" si="7"/>
        <v>1948</v>
      </c>
      <c r="U69" s="52">
        <f t="shared" si="7"/>
        <v>1967</v>
      </c>
      <c r="V69" s="52">
        <f t="shared" si="7"/>
        <v>1792</v>
      </c>
      <c r="W69" s="52">
        <f t="shared" ref="W69" si="8">W41-W55</f>
        <v>1190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54</v>
      </c>
      <c r="D70" s="52">
        <f t="shared" si="9"/>
        <v>27</v>
      </c>
      <c r="E70" s="52">
        <f t="shared" si="9"/>
        <v>75</v>
      </c>
      <c r="F70" s="52">
        <f t="shared" si="9"/>
        <v>10</v>
      </c>
      <c r="G70" s="52">
        <f t="shared" si="9"/>
        <v>16</v>
      </c>
      <c r="H70" s="52">
        <f t="shared" si="9"/>
        <v>67</v>
      </c>
      <c r="I70" s="52">
        <f t="shared" si="9"/>
        <v>126</v>
      </c>
      <c r="J70" s="52">
        <f t="shared" si="9"/>
        <v>111</v>
      </c>
      <c r="K70" s="52">
        <f t="shared" si="9"/>
        <v>332</v>
      </c>
      <c r="L70" s="52">
        <f t="shared" si="9"/>
        <v>200</v>
      </c>
      <c r="M70" s="52">
        <f t="shared" si="9"/>
        <v>224</v>
      </c>
      <c r="N70" s="52">
        <f t="shared" si="9"/>
        <v>107</v>
      </c>
      <c r="O70" s="52">
        <f t="shared" si="9"/>
        <v>267</v>
      </c>
      <c r="P70" s="52">
        <f t="shared" si="9"/>
        <v>228</v>
      </c>
      <c r="Q70" s="52">
        <f t="shared" si="9"/>
        <v>268</v>
      </c>
      <c r="R70" s="52">
        <f t="shared" ref="R70:V70" si="10">R42-R56</f>
        <v>263</v>
      </c>
      <c r="S70" s="52">
        <f t="shared" si="10"/>
        <v>374</v>
      </c>
      <c r="T70" s="52">
        <f t="shared" si="10"/>
        <v>318</v>
      </c>
      <c r="U70" s="52">
        <f t="shared" si="10"/>
        <v>261</v>
      </c>
      <c r="V70" s="52">
        <f t="shared" si="10"/>
        <v>272</v>
      </c>
      <c r="W70" s="52">
        <f t="shared" ref="W70" si="11">W42-W56</f>
        <v>252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71</v>
      </c>
      <c r="D72" s="52">
        <v>93</v>
      </c>
      <c r="E72" s="52">
        <v>82</v>
      </c>
      <c r="F72" s="52">
        <v>121</v>
      </c>
      <c r="G72" s="52">
        <v>116</v>
      </c>
      <c r="H72" s="52">
        <v>157</v>
      </c>
      <c r="I72" s="52">
        <v>97</v>
      </c>
      <c r="J72" s="52">
        <v>86</v>
      </c>
      <c r="K72" s="52">
        <v>103</v>
      </c>
      <c r="L72" s="52">
        <v>117</v>
      </c>
      <c r="M72" s="52">
        <v>144</v>
      </c>
      <c r="N72" s="52">
        <v>151</v>
      </c>
      <c r="O72" s="52">
        <v>128</v>
      </c>
      <c r="P72" s="52">
        <v>99</v>
      </c>
      <c r="Q72" s="52">
        <v>81</v>
      </c>
      <c r="R72" s="52">
        <v>103</v>
      </c>
      <c r="S72" s="52">
        <v>120</v>
      </c>
      <c r="T72" s="52">
        <v>143</v>
      </c>
      <c r="U72" s="52">
        <v>135</v>
      </c>
      <c r="V72" s="52">
        <v>84</v>
      </c>
      <c r="W72" s="52">
        <v>73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1443</v>
      </c>
      <c r="D73" s="36">
        <v>1640</v>
      </c>
      <c r="E73" s="36">
        <v>1577</v>
      </c>
      <c r="F73" s="36">
        <v>2078</v>
      </c>
      <c r="G73" s="36">
        <v>1925</v>
      </c>
      <c r="H73" s="36">
        <v>2127</v>
      </c>
      <c r="I73" s="36">
        <v>1122</v>
      </c>
      <c r="J73" s="36">
        <v>1037</v>
      </c>
      <c r="K73" s="36">
        <v>1167</v>
      </c>
      <c r="L73" s="36">
        <v>1638</v>
      </c>
      <c r="M73" s="36">
        <v>1890</v>
      </c>
      <c r="N73" s="36">
        <v>2038</v>
      </c>
      <c r="O73" s="36">
        <v>1716</v>
      </c>
      <c r="P73" s="36">
        <v>1160</v>
      </c>
      <c r="Q73" s="36">
        <v>1079</v>
      </c>
      <c r="R73" s="36">
        <v>1260</v>
      </c>
      <c r="S73" s="36">
        <v>1567</v>
      </c>
      <c r="T73" s="36">
        <v>2111</v>
      </c>
      <c r="U73" s="36">
        <v>2092</v>
      </c>
      <c r="V73" s="36">
        <v>1985</v>
      </c>
      <c r="W73" s="36">
        <v>1371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200</v>
      </c>
      <c r="I79" s="52">
        <f>RES_hhdet_numvin!I126</f>
        <v>350</v>
      </c>
      <c r="J79" s="52">
        <f>RES_hhdet_numvin!J126</f>
        <v>451</v>
      </c>
      <c r="K79" s="52">
        <f>RES_hhdet_numvin!K126</f>
        <v>434</v>
      </c>
      <c r="L79" s="52">
        <f>RES_hhdet_numvin!L126</f>
        <v>855</v>
      </c>
      <c r="M79" s="52">
        <f>RES_hhdet_numvin!M126</f>
        <v>1337</v>
      </c>
      <c r="N79" s="52">
        <f>RES_hhdet_numvin!N126</f>
        <v>1278</v>
      </c>
      <c r="O79" s="52">
        <f>RES_hhdet_numvin!O126</f>
        <v>1052</v>
      </c>
      <c r="P79" s="52">
        <f>RES_hhdet_numvin!P126</f>
        <v>466</v>
      </c>
      <c r="Q79" s="52">
        <f>RES_hhdet_numvin!Q126</f>
        <v>209</v>
      </c>
      <c r="R79" s="52">
        <f>RES_hhdet_numvin!R126</f>
        <v>447</v>
      </c>
      <c r="S79" s="52">
        <f>RES_hhdet_numvin!S126</f>
        <v>765</v>
      </c>
      <c r="T79" s="52">
        <f>RES_hhdet_numvin!T126</f>
        <v>1427</v>
      </c>
      <c r="U79" s="52">
        <f>RES_hhdet_numvin!U126</f>
        <v>1445</v>
      </c>
      <c r="V79" s="52">
        <f>RES_hhdet_numvin!V126</f>
        <v>1551</v>
      </c>
      <c r="W79" s="52">
        <f>RES_hhdet_numvin!W126</f>
        <v>1097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19</v>
      </c>
      <c r="Q82" s="138">
        <f>RES_hhdet_numvin!Q129</f>
        <v>16</v>
      </c>
      <c r="R82" s="138">
        <f>RES_hhdet_numvin!R129</f>
        <v>19</v>
      </c>
      <c r="S82" s="138">
        <f>RES_hhdet_numvin!S129</f>
        <v>20</v>
      </c>
      <c r="T82" s="138">
        <f>RES_hhdet_numvin!T129</f>
        <v>56</v>
      </c>
      <c r="U82" s="138">
        <f>RES_hhdet_numvin!U129</f>
        <v>154</v>
      </c>
      <c r="V82" s="138">
        <f>RES_hhdet_numvin!V129</f>
        <v>232</v>
      </c>
      <c r="W82" s="138">
        <f>RES_hhdet_numvin!W129</f>
        <v>204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392</v>
      </c>
      <c r="Q88" s="138">
        <f>RES_hhdet_numvin!Q135</f>
        <v>528</v>
      </c>
      <c r="R88" s="138">
        <f>RES_hhdet_numvin!R135</f>
        <v>892</v>
      </c>
      <c r="S88" s="138">
        <f>RES_hhdet_numvin!S135</f>
        <v>1236</v>
      </c>
      <c r="T88" s="138">
        <f>RES_hhdet_numvin!T135</f>
        <v>2143</v>
      </c>
      <c r="U88" s="138">
        <f>RES_hhdet_numvin!U135</f>
        <v>2296</v>
      </c>
      <c r="V88" s="138">
        <f>RES_hhdet_numvin!V135</f>
        <v>2199</v>
      </c>
      <c r="W88" s="138">
        <f>RES_hhdet_numvin!W135</f>
        <v>1526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91</v>
      </c>
      <c r="Q89" s="138">
        <f>RES_hhdet_numvin!Q136</f>
        <v>162</v>
      </c>
      <c r="R89" s="138">
        <f>RES_hhdet_numvin!R136</f>
        <v>216</v>
      </c>
      <c r="S89" s="138">
        <f>RES_hhdet_numvin!S136</f>
        <v>358</v>
      </c>
      <c r="T89" s="138">
        <f>RES_hhdet_numvin!T136</f>
        <v>351</v>
      </c>
      <c r="U89" s="138">
        <f>RES_hhdet_numvin!U136</f>
        <v>309</v>
      </c>
      <c r="V89" s="138">
        <f>RES_hhdet_numvin!V136</f>
        <v>338</v>
      </c>
      <c r="W89" s="138">
        <f>RES_hhdet_numvin!W136</f>
        <v>327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38</v>
      </c>
      <c r="Q93" s="138">
        <f>RES_hhdet_numvin!Q140</f>
        <v>49</v>
      </c>
      <c r="R93" s="138">
        <f>RES_hhdet_numvin!R140</f>
        <v>89</v>
      </c>
      <c r="S93" s="138">
        <f>RES_hhdet_numvin!S140</f>
        <v>119</v>
      </c>
      <c r="T93" s="138">
        <f>RES_hhdet_numvin!T140</f>
        <v>160</v>
      </c>
      <c r="U93" s="138">
        <f>RES_hhdet_numvin!U140</f>
        <v>163</v>
      </c>
      <c r="V93" s="138">
        <f>RES_hhdet_numvin!V140</f>
        <v>106</v>
      </c>
      <c r="W93" s="138">
        <f>RES_hhdet_numvin!W140</f>
        <v>95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441</v>
      </c>
      <c r="Q94" s="39">
        <f>RES_hhdet_numvin!Q141</f>
        <v>638</v>
      </c>
      <c r="R94" s="39">
        <f>RES_hhdet_numvin!R141</f>
        <v>1017</v>
      </c>
      <c r="S94" s="39">
        <f>RES_hhdet_numvin!S141</f>
        <v>1483</v>
      </c>
      <c r="T94" s="39">
        <f>RES_hhdet_numvin!T141</f>
        <v>2320</v>
      </c>
      <c r="U94" s="39">
        <f>RES_hhdet_numvin!U141</f>
        <v>2449</v>
      </c>
      <c r="V94" s="39">
        <f>RES_hhdet_numvin!V141</f>
        <v>2437</v>
      </c>
      <c r="W94" s="39">
        <f>RES_hhdet_numvin!W141</f>
        <v>1760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20.158551379305479</v>
      </c>
      <c r="C98" s="117">
        <f t="shared" si="12"/>
        <v>17.772423232402986</v>
      </c>
      <c r="D98" s="117">
        <f t="shared" si="12"/>
        <v>18.091273124832092</v>
      </c>
      <c r="E98" s="117">
        <f t="shared" si="12"/>
        <v>17.847038363122287</v>
      </c>
      <c r="F98" s="117">
        <f t="shared" si="12"/>
        <v>17.615311400340584</v>
      </c>
      <c r="G98" s="117">
        <f t="shared" si="12"/>
        <v>16.722882039959472</v>
      </c>
      <c r="H98" s="117">
        <f t="shared" si="12"/>
        <v>16.538243245626941</v>
      </c>
      <c r="I98" s="117">
        <f t="shared" si="12"/>
        <v>17.330073986216931</v>
      </c>
      <c r="J98" s="117">
        <f t="shared" si="12"/>
        <v>16.682590068726768</v>
      </c>
      <c r="K98" s="117">
        <f t="shared" si="12"/>
        <v>14.752166145192531</v>
      </c>
      <c r="L98" s="117">
        <f t="shared" si="12"/>
        <v>14.724879178871053</v>
      </c>
      <c r="M98" s="117">
        <f t="shared" si="12"/>
        <v>16.166713097905859</v>
      </c>
      <c r="N98" s="117">
        <f t="shared" si="12"/>
        <v>17.163357398693673</v>
      </c>
      <c r="O98" s="117">
        <f t="shared" si="12"/>
        <v>15.774047720741761</v>
      </c>
      <c r="P98" s="117">
        <f t="shared" si="12"/>
        <v>15.911707163900973</v>
      </c>
      <c r="Q98" s="117">
        <f t="shared" si="12"/>
        <v>15.11819013346766</v>
      </c>
      <c r="R98" s="117">
        <f t="shared" ref="R98:V98" si="13">R99+R102+R104+R113</f>
        <v>14.657245097488966</v>
      </c>
      <c r="S98" s="117">
        <f t="shared" si="13"/>
        <v>14.552983475322451</v>
      </c>
      <c r="T98" s="117">
        <f t="shared" si="13"/>
        <v>15.346548243638109</v>
      </c>
      <c r="U98" s="117">
        <f t="shared" si="13"/>
        <v>15.371767855038792</v>
      </c>
      <c r="V98" s="117">
        <f t="shared" si="13"/>
        <v>16.070812784569114</v>
      </c>
      <c r="W98" s="117">
        <f t="shared" ref="W98" si="14">W99+W102+W104+W113</f>
        <v>17.294221025385383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17.477420268353004</v>
      </c>
      <c r="C99" s="122">
        <f t="shared" si="15"/>
        <v>15.294536543459538</v>
      </c>
      <c r="D99" s="122">
        <f t="shared" si="15"/>
        <v>15.628889490070161</v>
      </c>
      <c r="E99" s="122">
        <f t="shared" si="15"/>
        <v>15.388330740474645</v>
      </c>
      <c r="F99" s="122">
        <f t="shared" si="15"/>
        <v>15.013993597986982</v>
      </c>
      <c r="G99" s="122">
        <f t="shared" si="15"/>
        <v>14.029976408552681</v>
      </c>
      <c r="H99" s="122">
        <f t="shared" si="15"/>
        <v>13.753188553449062</v>
      </c>
      <c r="I99" s="122">
        <f t="shared" si="15"/>
        <v>14.531600281299523</v>
      </c>
      <c r="J99" s="122">
        <f t="shared" si="15"/>
        <v>14.090917907745723</v>
      </c>
      <c r="K99" s="122">
        <f t="shared" si="15"/>
        <v>12.141338587041748</v>
      </c>
      <c r="L99" s="122">
        <f t="shared" si="15"/>
        <v>12.158374068435283</v>
      </c>
      <c r="M99" s="122">
        <f t="shared" si="15"/>
        <v>13.579964054386361</v>
      </c>
      <c r="N99" s="122">
        <f t="shared" si="15"/>
        <v>14.426302897764772</v>
      </c>
      <c r="O99" s="122">
        <f t="shared" si="15"/>
        <v>13.070633622171611</v>
      </c>
      <c r="P99" s="122">
        <f t="shared" si="15"/>
        <v>13.138304471061982</v>
      </c>
      <c r="Q99" s="122">
        <f t="shared" si="15"/>
        <v>12.447083785106763</v>
      </c>
      <c r="R99" s="122">
        <f t="shared" ref="R99:V99" si="16">SUM(R100:R101)</f>
        <v>12.045833916655443</v>
      </c>
      <c r="S99" s="122">
        <f t="shared" si="16"/>
        <v>12.009726656303988</v>
      </c>
      <c r="T99" s="122">
        <f t="shared" si="16"/>
        <v>12.75745854180605</v>
      </c>
      <c r="U99" s="122">
        <f t="shared" si="16"/>
        <v>12.740813920831593</v>
      </c>
      <c r="V99" s="122">
        <f t="shared" si="16"/>
        <v>13.519142155688264</v>
      </c>
      <c r="W99" s="122">
        <f t="shared" ref="W99" si="17">SUM(W100:W101)</f>
        <v>14.744229732082687</v>
      </c>
      <c r="DA99" s="130" t="s">
        <v>1687</v>
      </c>
    </row>
    <row r="100" spans="1:105" ht="12" customHeight="1" x14ac:dyDescent="0.25">
      <c r="A100" s="97" t="s">
        <v>203</v>
      </c>
      <c r="B100" s="98">
        <v>17.411865864144449</v>
      </c>
      <c r="C100" s="98">
        <v>15.238349097162509</v>
      </c>
      <c r="D100" s="98">
        <v>15.57274290627687</v>
      </c>
      <c r="E100" s="98">
        <v>15.333877901977639</v>
      </c>
      <c r="F100" s="98">
        <v>14.960705073086846</v>
      </c>
      <c r="G100" s="98">
        <v>13.980825451418736</v>
      </c>
      <c r="H100" s="98">
        <v>13.705932932072225</v>
      </c>
      <c r="I100" s="98">
        <v>14.482201203783323</v>
      </c>
      <c r="J100" s="98">
        <v>14.042820292347377</v>
      </c>
      <c r="K100" s="98">
        <v>12.100257953568352</v>
      </c>
      <c r="L100" s="98">
        <v>12.11762682717111</v>
      </c>
      <c r="M100" s="98">
        <v>13.534823731728281</v>
      </c>
      <c r="N100" s="98">
        <v>14.378503869303527</v>
      </c>
      <c r="O100" s="98">
        <v>13.027515047291489</v>
      </c>
      <c r="P100" s="98">
        <v>13.095270851246774</v>
      </c>
      <c r="Q100" s="98">
        <v>12.40662080825452</v>
      </c>
      <c r="R100" s="98">
        <v>12.006792777300088</v>
      </c>
      <c r="S100" s="98">
        <v>11.970937231298368</v>
      </c>
      <c r="T100" s="98">
        <v>12.716165090283752</v>
      </c>
      <c r="U100" s="98">
        <v>12.699398108340496</v>
      </c>
      <c r="V100" s="98">
        <v>13.475666380051583</v>
      </c>
      <c r="W100" s="98">
        <v>14.696216680997425</v>
      </c>
      <c r="DA100" s="63" t="s">
        <v>1688</v>
      </c>
    </row>
    <row r="101" spans="1:105" ht="12" customHeight="1" x14ac:dyDescent="0.25">
      <c r="A101" s="97" t="s">
        <v>53</v>
      </c>
      <c r="B101" s="98">
        <v>6.5554404208556655E-2</v>
      </c>
      <c r="C101" s="98">
        <v>5.6187446297028557E-2</v>
      </c>
      <c r="D101" s="98">
        <v>5.6146583793290267E-2</v>
      </c>
      <c r="E101" s="98">
        <v>5.4452838497006592E-2</v>
      </c>
      <c r="F101" s="98">
        <v>5.3288524900136004E-2</v>
      </c>
      <c r="G101" s="98">
        <v>4.9150957133943768E-2</v>
      </c>
      <c r="H101" s="98">
        <v>4.7255621376837746E-2</v>
      </c>
      <c r="I101" s="98">
        <v>4.9399077516200325E-2</v>
      </c>
      <c r="J101" s="98">
        <v>4.809761539834536E-2</v>
      </c>
      <c r="K101" s="98">
        <v>4.108063347339487E-2</v>
      </c>
      <c r="L101" s="98">
        <v>4.0747241264172812E-2</v>
      </c>
      <c r="M101" s="98">
        <v>4.5140322658080607E-2</v>
      </c>
      <c r="N101" s="98">
        <v>4.7799028461244696E-2</v>
      </c>
      <c r="O101" s="98">
        <v>4.311857488012133E-2</v>
      </c>
      <c r="P101" s="98">
        <v>4.3033619815208847E-2</v>
      </c>
      <c r="Q101" s="98">
        <v>4.0462976852244155E-2</v>
      </c>
      <c r="R101" s="98">
        <v>3.9041139355354568E-2</v>
      </c>
      <c r="S101" s="98">
        <v>3.8789425005619139E-2</v>
      </c>
      <c r="T101" s="98">
        <v>4.1293451522297908E-2</v>
      </c>
      <c r="U101" s="98">
        <v>4.1415812491098096E-2</v>
      </c>
      <c r="V101" s="98">
        <v>4.3475775636681827E-2</v>
      </c>
      <c r="W101" s="98">
        <v>4.8013051085260793E-2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2.3855552177166192E-3</v>
      </c>
      <c r="C102" s="122">
        <f t="shared" si="18"/>
        <v>2.9204191331170929E-3</v>
      </c>
      <c r="D102" s="122">
        <f t="shared" si="18"/>
        <v>3.4341048276220485E-3</v>
      </c>
      <c r="E102" s="122">
        <f t="shared" si="18"/>
        <v>9.0827304069198648E-3</v>
      </c>
      <c r="F102" s="122">
        <f t="shared" si="18"/>
        <v>4.141593272356389E-3</v>
      </c>
      <c r="G102" s="122">
        <f t="shared" si="18"/>
        <v>5.1279207612348783E-3</v>
      </c>
      <c r="H102" s="122">
        <f t="shared" si="18"/>
        <v>1.2038345393475843E-2</v>
      </c>
      <c r="I102" s="122">
        <f t="shared" si="18"/>
        <v>5.9490847553003105E-3</v>
      </c>
      <c r="J102" s="122">
        <f t="shared" si="18"/>
        <v>7.2438710326340246E-3</v>
      </c>
      <c r="K102" s="122">
        <f t="shared" si="18"/>
        <v>8.3620811165231526E-3</v>
      </c>
      <c r="L102" s="122">
        <f t="shared" si="18"/>
        <v>1.1894623561858816E-2</v>
      </c>
      <c r="M102" s="122">
        <f t="shared" si="18"/>
        <v>9.2914174735080155E-3</v>
      </c>
      <c r="N102" s="122">
        <f t="shared" si="18"/>
        <v>1.0068088616899572E-2</v>
      </c>
      <c r="O102" s="122">
        <f t="shared" si="18"/>
        <v>1.0992220382822465E-2</v>
      </c>
      <c r="P102" s="122">
        <f t="shared" si="18"/>
        <v>9.0207163657701501E-3</v>
      </c>
      <c r="Q102" s="122">
        <f t="shared" si="18"/>
        <v>1.2954115632769445E-2</v>
      </c>
      <c r="R102" s="122">
        <f t="shared" si="18"/>
        <v>1.098732493658797E-2</v>
      </c>
      <c r="S102" s="122">
        <f t="shared" si="18"/>
        <v>1.0141945558483127E-2</v>
      </c>
      <c r="T102" s="122">
        <f t="shared" si="18"/>
        <v>9.5360987851701665E-3</v>
      </c>
      <c r="U102" s="122">
        <f t="shared" si="18"/>
        <v>1.0096330093947531E-2</v>
      </c>
      <c r="V102" s="122">
        <f t="shared" si="18"/>
        <v>1.6505206671542431E-2</v>
      </c>
      <c r="W102" s="122">
        <f t="shared" si="18"/>
        <v>1.6885860891151287E-2</v>
      </c>
      <c r="DA102" s="130" t="s">
        <v>1690</v>
      </c>
    </row>
    <row r="103" spans="1:105" ht="12" customHeight="1" x14ac:dyDescent="0.25">
      <c r="A103" s="97" t="s">
        <v>53</v>
      </c>
      <c r="B103" s="98">
        <v>2.3855552177166192E-3</v>
      </c>
      <c r="C103" s="98">
        <v>2.9204191331170929E-3</v>
      </c>
      <c r="D103" s="98">
        <v>3.4341048276220485E-3</v>
      </c>
      <c r="E103" s="98">
        <v>9.0827304069198648E-3</v>
      </c>
      <c r="F103" s="98">
        <v>4.141593272356389E-3</v>
      </c>
      <c r="G103" s="98">
        <v>5.1279207612348783E-3</v>
      </c>
      <c r="H103" s="98">
        <v>1.2038345393475843E-2</v>
      </c>
      <c r="I103" s="98">
        <v>5.9490847553003105E-3</v>
      </c>
      <c r="J103" s="98">
        <v>7.2438710326340246E-3</v>
      </c>
      <c r="K103" s="98">
        <v>8.3620811165231526E-3</v>
      </c>
      <c r="L103" s="98">
        <v>1.1894623561858816E-2</v>
      </c>
      <c r="M103" s="98">
        <v>9.2914174735080155E-3</v>
      </c>
      <c r="N103" s="98">
        <v>1.0068088616899572E-2</v>
      </c>
      <c r="O103" s="98">
        <v>1.0992220382822465E-2</v>
      </c>
      <c r="P103" s="98">
        <v>9.0207163657701501E-3</v>
      </c>
      <c r="Q103" s="98">
        <v>1.2954115632769445E-2</v>
      </c>
      <c r="R103" s="98">
        <v>1.098732493658797E-2</v>
      </c>
      <c r="S103" s="98">
        <v>1.0141945558483127E-2</v>
      </c>
      <c r="T103" s="98">
        <v>9.5360987851701665E-3</v>
      </c>
      <c r="U103" s="98">
        <v>1.0096330093947531E-2</v>
      </c>
      <c r="V103" s="98">
        <v>1.6505206671542431E-2</v>
      </c>
      <c r="W103" s="98">
        <v>1.6885860891151287E-2</v>
      </c>
      <c r="DA103" s="63" t="s">
        <v>1691</v>
      </c>
    </row>
    <row r="104" spans="1:105" ht="12" customHeight="1" x14ac:dyDescent="0.25">
      <c r="A104" s="121" t="s">
        <v>55</v>
      </c>
      <c r="B104" s="122">
        <v>2.3099425869247043</v>
      </c>
      <c r="C104" s="122">
        <v>2.1207395818149406</v>
      </c>
      <c r="D104" s="122">
        <v>2.114231094229329</v>
      </c>
      <c r="E104" s="122">
        <v>2.0837324459557531</v>
      </c>
      <c r="F104" s="122">
        <v>2.2210330541800118</v>
      </c>
      <c r="G104" s="122">
        <v>2.2980180365775715</v>
      </c>
      <c r="H104" s="122">
        <v>2.3941104769240913</v>
      </c>
      <c r="I104" s="122">
        <v>2.4230320308978359</v>
      </c>
      <c r="J104" s="122">
        <v>2.2661942433775191</v>
      </c>
      <c r="K104" s="122">
        <v>2.2833108673882143</v>
      </c>
      <c r="L104" s="122">
        <v>2.2374019043595714</v>
      </c>
      <c r="M104" s="122">
        <v>2.2672510619263453</v>
      </c>
      <c r="N104" s="122">
        <v>2.398876670752494</v>
      </c>
      <c r="O104" s="122">
        <v>2.3644844036113599</v>
      </c>
      <c r="P104" s="122">
        <v>2.4312627845350545</v>
      </c>
      <c r="Q104" s="122">
        <v>2.3226035483755605</v>
      </c>
      <c r="R104" s="122">
        <v>2.2744836182273813</v>
      </c>
      <c r="S104" s="122">
        <v>2.2148579453775668</v>
      </c>
      <c r="T104" s="122">
        <v>2.2565340835188596</v>
      </c>
      <c r="U104" s="122">
        <v>2.2969485688903117</v>
      </c>
      <c r="V104" s="122">
        <v>2.1922343604519212</v>
      </c>
      <c r="W104" s="122">
        <v>2.1923898616557826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2.304092079258758</v>
      </c>
      <c r="C109" s="101">
        <v>2.1083986318411143</v>
      </c>
      <c r="D109" s="101">
        <v>2.0984832584032818</v>
      </c>
      <c r="E109" s="101">
        <v>2.0577006887809355</v>
      </c>
      <c r="F109" s="101">
        <v>2.1934864496135389</v>
      </c>
      <c r="G109" s="101">
        <v>2.2686438000923159</v>
      </c>
      <c r="H109" s="101">
        <v>2.3550144487471107</v>
      </c>
      <c r="I109" s="101">
        <v>2.3604455972034284</v>
      </c>
      <c r="J109" s="101">
        <v>2.1936352430541186</v>
      </c>
      <c r="K109" s="101">
        <v>2.1542831059923557</v>
      </c>
      <c r="L109" s="101">
        <v>2.0810670562300575</v>
      </c>
      <c r="M109" s="101">
        <v>2.081380317803776</v>
      </c>
      <c r="N109" s="101">
        <v>2.1958572791668431</v>
      </c>
      <c r="O109" s="101">
        <v>2.1389265791374257</v>
      </c>
      <c r="P109" s="101">
        <v>2.1814782938290538</v>
      </c>
      <c r="Q109" s="101">
        <v>2.0615376715323497</v>
      </c>
      <c r="R109" s="101">
        <v>1.9979531980024083</v>
      </c>
      <c r="S109" s="101">
        <v>1.9196745984284522</v>
      </c>
      <c r="T109" s="101">
        <v>1.9466758066255605</v>
      </c>
      <c r="U109" s="101">
        <v>1.978543489424734</v>
      </c>
      <c r="V109" s="101">
        <v>1.8885445468093447</v>
      </c>
      <c r="W109" s="101">
        <v>1.8830707573727175</v>
      </c>
      <c r="DA109" s="131" t="s">
        <v>1697</v>
      </c>
    </row>
    <row r="110" spans="1:105" ht="12" customHeight="1" x14ac:dyDescent="0.25">
      <c r="A110" s="107" t="s">
        <v>121</v>
      </c>
      <c r="B110" s="104">
        <v>5.8505076659462526E-3</v>
      </c>
      <c r="C110" s="104">
        <v>1.2340949973826364E-2</v>
      </c>
      <c r="D110" s="104">
        <v>1.5747835826047003E-2</v>
      </c>
      <c r="E110" s="104">
        <v>2.603175717481767E-2</v>
      </c>
      <c r="F110" s="104">
        <v>2.7546604566472822E-2</v>
      </c>
      <c r="G110" s="104">
        <v>2.9374236485255736E-2</v>
      </c>
      <c r="H110" s="104">
        <v>3.9096028176980671E-2</v>
      </c>
      <c r="I110" s="104">
        <v>6.2586433694407625E-2</v>
      </c>
      <c r="J110" s="104">
        <v>7.2559000323400458E-2</v>
      </c>
      <c r="K110" s="104">
        <v>0.12902776139585867</v>
      </c>
      <c r="L110" s="104">
        <v>0.15633484812951384</v>
      </c>
      <c r="M110" s="104">
        <v>0.18587074412256932</v>
      </c>
      <c r="N110" s="104">
        <v>0.20301939158565083</v>
      </c>
      <c r="O110" s="104">
        <v>0.2255578244739343</v>
      </c>
      <c r="P110" s="104">
        <v>0.24978449070600062</v>
      </c>
      <c r="Q110" s="104">
        <v>0.26106587684321092</v>
      </c>
      <c r="R110" s="104">
        <v>0.27653042022497309</v>
      </c>
      <c r="S110" s="104">
        <v>0.29518334694911463</v>
      </c>
      <c r="T110" s="104">
        <v>0.30985827689329909</v>
      </c>
      <c r="U110" s="104">
        <v>0.31840507946557761</v>
      </c>
      <c r="V110" s="104">
        <v>0.30368981364257652</v>
      </c>
      <c r="W110" s="104">
        <v>0.3093191042830653</v>
      </c>
      <c r="DA110" s="132" t="s">
        <v>1698</v>
      </c>
    </row>
    <row r="111" spans="1:105" ht="12" customHeight="1" x14ac:dyDescent="0.25">
      <c r="A111" s="108" t="s">
        <v>53</v>
      </c>
      <c r="B111" s="98">
        <v>3.1736197784669276E-3</v>
      </c>
      <c r="C111" s="98">
        <v>6.5009336332451468E-3</v>
      </c>
      <c r="D111" s="98">
        <v>8.4301313771705331E-3</v>
      </c>
      <c r="E111" s="98">
        <v>1.4093318949024203E-2</v>
      </c>
      <c r="F111" s="98">
        <v>1.4161254101349999E-2</v>
      </c>
      <c r="G111" s="98">
        <v>1.5349374180260156E-2</v>
      </c>
      <c r="H111" s="98">
        <v>2.0642377333319386E-2</v>
      </c>
      <c r="I111" s="98">
        <v>3.4494110396769834E-2</v>
      </c>
      <c r="J111" s="98">
        <v>3.6353880694186137E-2</v>
      </c>
      <c r="K111" s="98">
        <v>6.5951496055403028E-2</v>
      </c>
      <c r="L111" s="98">
        <v>8.0190570136722747E-2</v>
      </c>
      <c r="M111" s="98">
        <v>9.3113574651176256E-2</v>
      </c>
      <c r="N111" s="98">
        <v>0.10343967776075565</v>
      </c>
      <c r="O111" s="98">
        <v>9.9467978976762447E-2</v>
      </c>
      <c r="P111" s="98">
        <v>0.10481795309525528</v>
      </c>
      <c r="Q111" s="98">
        <v>0.11627402004669274</v>
      </c>
      <c r="R111" s="98">
        <v>0.14331862498371647</v>
      </c>
      <c r="S111" s="98">
        <v>0.15840382987559587</v>
      </c>
      <c r="T111" s="98">
        <v>0.15714943671386614</v>
      </c>
      <c r="U111" s="98">
        <v>0.1627872833597386</v>
      </c>
      <c r="V111" s="98">
        <v>0.13725560483086161</v>
      </c>
      <c r="W111" s="98">
        <v>0.14758308975066792</v>
      </c>
      <c r="DA111" s="63" t="s">
        <v>1699</v>
      </c>
    </row>
    <row r="112" spans="1:105" ht="12" customHeight="1" x14ac:dyDescent="0.25">
      <c r="A112" s="108" t="s">
        <v>52</v>
      </c>
      <c r="B112" s="98">
        <v>2.676887887479325E-3</v>
      </c>
      <c r="C112" s="98">
        <v>5.8400163405812168E-3</v>
      </c>
      <c r="D112" s="98">
        <v>7.3177044488764711E-3</v>
      </c>
      <c r="E112" s="98">
        <v>1.1938438225793466E-2</v>
      </c>
      <c r="F112" s="98">
        <v>1.3385350465122823E-2</v>
      </c>
      <c r="G112" s="98">
        <v>1.402486230499558E-2</v>
      </c>
      <c r="H112" s="98">
        <v>1.8453650843661289E-2</v>
      </c>
      <c r="I112" s="98">
        <v>2.8092323297637795E-2</v>
      </c>
      <c r="J112" s="98">
        <v>3.6205119629214327E-2</v>
      </c>
      <c r="K112" s="98">
        <v>6.3076265340455642E-2</v>
      </c>
      <c r="L112" s="98">
        <v>7.6144277992791096E-2</v>
      </c>
      <c r="M112" s="98">
        <v>9.2757169471393078E-2</v>
      </c>
      <c r="N112" s="98">
        <v>9.957971382489518E-2</v>
      </c>
      <c r="O112" s="98">
        <v>0.12608984549717184</v>
      </c>
      <c r="P112" s="98">
        <v>0.14496653761074535</v>
      </c>
      <c r="Q112" s="98">
        <v>0.14479185679651818</v>
      </c>
      <c r="R112" s="98">
        <v>0.13321179524125662</v>
      </c>
      <c r="S112" s="98">
        <v>0.13677951707351874</v>
      </c>
      <c r="T112" s="98">
        <v>0.15270884017943295</v>
      </c>
      <c r="U112" s="98">
        <v>0.15561779610583898</v>
      </c>
      <c r="V112" s="98">
        <v>0.16643420881171495</v>
      </c>
      <c r="W112" s="98">
        <v>0.16173601453239742</v>
      </c>
      <c r="DA112" s="63" t="s">
        <v>1700</v>
      </c>
    </row>
    <row r="113" spans="1:105" ht="12" customHeight="1" x14ac:dyDescent="0.25">
      <c r="A113" s="121" t="s">
        <v>54</v>
      </c>
      <c r="B113" s="122">
        <v>0.36880296881005181</v>
      </c>
      <c r="C113" s="122">
        <v>0.35422668799538837</v>
      </c>
      <c r="D113" s="122">
        <v>0.34471843570497857</v>
      </c>
      <c r="E113" s="122">
        <v>0.36589244628497131</v>
      </c>
      <c r="F113" s="122">
        <v>0.37614315490123207</v>
      </c>
      <c r="G113" s="122">
        <v>0.38975967406798362</v>
      </c>
      <c r="H113" s="122">
        <v>0.37890586986030994</v>
      </c>
      <c r="I113" s="122">
        <v>0.36949258926427342</v>
      </c>
      <c r="J113" s="122">
        <v>0.31823404657089438</v>
      </c>
      <c r="K113" s="122">
        <v>0.31915460964604481</v>
      </c>
      <c r="L113" s="122">
        <v>0.3172085825143402</v>
      </c>
      <c r="M113" s="122">
        <v>0.31020656411964542</v>
      </c>
      <c r="N113" s="122">
        <v>0.32810974155950862</v>
      </c>
      <c r="O113" s="122">
        <v>0.32793747457596678</v>
      </c>
      <c r="P113" s="122">
        <v>0.33311919193816703</v>
      </c>
      <c r="Q113" s="122">
        <v>0.33554868435256635</v>
      </c>
      <c r="R113" s="122">
        <v>0.32594023766955471</v>
      </c>
      <c r="S113" s="122">
        <v>0.31825692808241324</v>
      </c>
      <c r="T113" s="122">
        <v>0.32301951952802821</v>
      </c>
      <c r="U113" s="122">
        <v>0.32390903522294051</v>
      </c>
      <c r="V113" s="122">
        <v>0.34293106175738641</v>
      </c>
      <c r="W113" s="122">
        <v>0.34071557075576159</v>
      </c>
      <c r="DA113" s="130" t="s">
        <v>1701</v>
      </c>
    </row>
    <row r="114" spans="1:105" ht="12" customHeight="1" x14ac:dyDescent="0.25">
      <c r="A114" s="97" t="s">
        <v>50</v>
      </c>
      <c r="B114" s="98">
        <v>1.6853351301911151E-2</v>
      </c>
      <c r="C114" s="98">
        <v>1.6340030289764086E-2</v>
      </c>
      <c r="D114" s="98">
        <v>1.7197360737370933E-2</v>
      </c>
      <c r="E114" s="98">
        <v>1.961187086572164E-2</v>
      </c>
      <c r="F114" s="98">
        <v>2.1363047970670238E-2</v>
      </c>
      <c r="G114" s="98">
        <v>2.2551503376603003E-2</v>
      </c>
      <c r="H114" s="98">
        <v>2.6240647270473365E-2</v>
      </c>
      <c r="I114" s="98">
        <v>2.7688436458024664E-2</v>
      </c>
      <c r="J114" s="98">
        <v>2.4312791973496402E-2</v>
      </c>
      <c r="K114" s="98">
        <v>2.6790858260098409E-2</v>
      </c>
      <c r="L114" s="98">
        <v>2.6528294912374299E-2</v>
      </c>
      <c r="M114" s="98">
        <v>2.8409016729497888E-2</v>
      </c>
      <c r="N114" s="98">
        <v>2.9488607585523501E-2</v>
      </c>
      <c r="O114" s="98">
        <v>2.9188275292794243E-2</v>
      </c>
      <c r="P114" s="98">
        <v>3.1922565203481419E-2</v>
      </c>
      <c r="Q114" s="98">
        <v>2.9520439028207501E-2</v>
      </c>
      <c r="R114" s="98">
        <v>3.077225440419544E-2</v>
      </c>
      <c r="S114" s="98">
        <v>2.9675626626601146E-2</v>
      </c>
      <c r="T114" s="98">
        <v>2.9818982429296766E-2</v>
      </c>
      <c r="U114" s="98">
        <v>3.0794616703472281E-2</v>
      </c>
      <c r="V114" s="98">
        <v>2.7821259589738384E-2</v>
      </c>
      <c r="W114" s="98">
        <v>2.8082696760187972E-2</v>
      </c>
      <c r="DA114" s="63" t="s">
        <v>1702</v>
      </c>
    </row>
    <row r="115" spans="1:105" ht="12" customHeight="1" x14ac:dyDescent="0.25">
      <c r="A115" s="109" t="s">
        <v>120</v>
      </c>
      <c r="B115" s="33">
        <v>0.35194961750814069</v>
      </c>
      <c r="C115" s="33">
        <v>0.33788665770562426</v>
      </c>
      <c r="D115" s="33">
        <v>0.32752107496760763</v>
      </c>
      <c r="E115" s="33">
        <v>0.34628057541924967</v>
      </c>
      <c r="F115" s="33">
        <v>0.35478010693056183</v>
      </c>
      <c r="G115" s="33">
        <v>0.36720817069138062</v>
      </c>
      <c r="H115" s="33">
        <v>0.35266522258983657</v>
      </c>
      <c r="I115" s="33">
        <v>0.34180415280624876</v>
      </c>
      <c r="J115" s="33">
        <v>0.29392125459739799</v>
      </c>
      <c r="K115" s="33">
        <v>0.29236375138594639</v>
      </c>
      <c r="L115" s="33">
        <v>0.2906802876019659</v>
      </c>
      <c r="M115" s="33">
        <v>0.28179754739014756</v>
      </c>
      <c r="N115" s="33">
        <v>0.2986211339739851</v>
      </c>
      <c r="O115" s="33">
        <v>0.29874919928317256</v>
      </c>
      <c r="P115" s="33">
        <v>0.30119662673468561</v>
      </c>
      <c r="Q115" s="33">
        <v>0.30602824532435885</v>
      </c>
      <c r="R115" s="33">
        <v>0.29516798326535926</v>
      </c>
      <c r="S115" s="33">
        <v>0.28858130145581207</v>
      </c>
      <c r="T115" s="33">
        <v>0.29320053709873145</v>
      </c>
      <c r="U115" s="33">
        <v>0.29311441851946823</v>
      </c>
      <c r="V115" s="33">
        <v>0.31510980216764806</v>
      </c>
      <c r="W115" s="33">
        <v>0.3126328739955736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15.222091185320846</v>
      </c>
      <c r="C117" s="117">
        <f t="shared" si="19"/>
        <v>13.435942151379688</v>
      </c>
      <c r="D117" s="117">
        <f t="shared" si="19"/>
        <v>13.722453087476556</v>
      </c>
      <c r="E117" s="117">
        <f t="shared" si="19"/>
        <v>13.582658083370257</v>
      </c>
      <c r="F117" s="117">
        <f t="shared" si="19"/>
        <v>13.434972000039105</v>
      </c>
      <c r="G117" s="117">
        <f t="shared" si="19"/>
        <v>12.780942495772498</v>
      </c>
      <c r="H117" s="117">
        <f t="shared" si="19"/>
        <v>12.692267584262504</v>
      </c>
      <c r="I117" s="117">
        <f t="shared" si="19"/>
        <v>13.345373660832863</v>
      </c>
      <c r="J117" s="117">
        <f t="shared" si="19"/>
        <v>12.902614820001988</v>
      </c>
      <c r="K117" s="117">
        <f t="shared" si="19"/>
        <v>11.426615369006536</v>
      </c>
      <c r="L117" s="117">
        <f t="shared" si="19"/>
        <v>11.472061425599527</v>
      </c>
      <c r="M117" s="117">
        <f t="shared" si="19"/>
        <v>12.679965664772249</v>
      </c>
      <c r="N117" s="117">
        <f t="shared" si="19"/>
        <v>13.540212898110871</v>
      </c>
      <c r="O117" s="117">
        <f t="shared" si="19"/>
        <v>12.505937271632733</v>
      </c>
      <c r="P117" s="117">
        <f t="shared" si="19"/>
        <v>12.632846112908402</v>
      </c>
      <c r="Q117" s="117">
        <f t="shared" si="19"/>
        <v>12.037724460381718</v>
      </c>
      <c r="R117" s="117">
        <f t="shared" ref="R117:V117" si="20">R118+R121+R123+R132</f>
        <v>11.694867696669053</v>
      </c>
      <c r="S117" s="117">
        <f t="shared" si="20"/>
        <v>11.667084713410647</v>
      </c>
      <c r="T117" s="117">
        <f t="shared" si="20"/>
        <v>12.395385797120397</v>
      </c>
      <c r="U117" s="117">
        <f t="shared" si="20"/>
        <v>12.502409933301486</v>
      </c>
      <c r="V117" s="117">
        <f t="shared" si="20"/>
        <v>13.20345573381786</v>
      </c>
      <c r="W117" s="117">
        <f t="shared" ref="W117" si="21">W118+W121+W123+W132</f>
        <v>14.287721409063533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13.450559141500078</v>
      </c>
      <c r="C118" s="122">
        <f t="shared" si="22"/>
        <v>11.788273512641968</v>
      </c>
      <c r="D118" s="122">
        <f t="shared" si="22"/>
        <v>12.075795950442037</v>
      </c>
      <c r="E118" s="122">
        <f t="shared" si="22"/>
        <v>11.916765781791282</v>
      </c>
      <c r="F118" s="122">
        <f t="shared" si="22"/>
        <v>11.670037633276452</v>
      </c>
      <c r="G118" s="122">
        <f t="shared" si="22"/>
        <v>10.939402013925639</v>
      </c>
      <c r="H118" s="122">
        <f t="shared" si="22"/>
        <v>10.760170069003127</v>
      </c>
      <c r="I118" s="122">
        <f t="shared" si="22"/>
        <v>11.40815976495896</v>
      </c>
      <c r="J118" s="122">
        <f t="shared" si="22"/>
        <v>11.100856661413024</v>
      </c>
      <c r="K118" s="122">
        <f t="shared" si="22"/>
        <v>9.5972722165363002</v>
      </c>
      <c r="L118" s="122">
        <f t="shared" si="22"/>
        <v>9.6547927171947752</v>
      </c>
      <c r="M118" s="122">
        <f t="shared" si="22"/>
        <v>10.844106067020764</v>
      </c>
      <c r="N118" s="122">
        <f t="shared" si="22"/>
        <v>11.58606466775346</v>
      </c>
      <c r="O118" s="122">
        <f t="shared" si="22"/>
        <v>10.551382716757223</v>
      </c>
      <c r="P118" s="122">
        <f t="shared" si="22"/>
        <v>10.618846700335281</v>
      </c>
      <c r="Q118" s="122">
        <f t="shared" si="22"/>
        <v>10.070093061620522</v>
      </c>
      <c r="R118" s="122">
        <f t="shared" ref="R118:V118" si="23">SUM(R119:R120)</f>
        <v>9.7634031892122248</v>
      </c>
      <c r="S118" s="122">
        <f t="shared" si="23"/>
        <v>9.7647137516828248</v>
      </c>
      <c r="T118" s="122">
        <f t="shared" si="23"/>
        <v>10.42589296948911</v>
      </c>
      <c r="U118" s="122">
        <f t="shared" si="23"/>
        <v>10.466492806914754</v>
      </c>
      <c r="V118" s="122">
        <f t="shared" si="23"/>
        <v>11.168268486833259</v>
      </c>
      <c r="W118" s="122">
        <f t="shared" ref="W118" si="24">SUM(W119:W120)</f>
        <v>12.234020985292636</v>
      </c>
      <c r="DA118" s="130" t="s">
        <v>1855</v>
      </c>
    </row>
    <row r="119" spans="1:105" ht="12" customHeight="1" x14ac:dyDescent="0.25">
      <c r="A119" s="97" t="s">
        <v>203</v>
      </c>
      <c r="B119" s="98">
        <v>13.385004737291521</v>
      </c>
      <c r="C119" s="98">
        <v>11.732086066344939</v>
      </c>
      <c r="D119" s="98">
        <v>12.019649366648746</v>
      </c>
      <c r="E119" s="98">
        <v>11.862312943294276</v>
      </c>
      <c r="F119" s="98">
        <v>11.616749108376316</v>
      </c>
      <c r="G119" s="98">
        <v>10.890251056791694</v>
      </c>
      <c r="H119" s="98">
        <v>10.712914447626289</v>
      </c>
      <c r="I119" s="98">
        <v>11.358760687442759</v>
      </c>
      <c r="J119" s="98">
        <v>11.052759046014678</v>
      </c>
      <c r="K119" s="98">
        <v>9.5561915830629047</v>
      </c>
      <c r="L119" s="98">
        <v>9.6140454759306024</v>
      </c>
      <c r="M119" s="98">
        <v>10.798965744362684</v>
      </c>
      <c r="N119" s="98">
        <v>11.538265639292215</v>
      </c>
      <c r="O119" s="98">
        <v>10.508264141877101</v>
      </c>
      <c r="P119" s="98">
        <v>10.575813080520073</v>
      </c>
      <c r="Q119" s="98">
        <v>10.029630084768279</v>
      </c>
      <c r="R119" s="98">
        <v>9.7243620498568699</v>
      </c>
      <c r="S119" s="98">
        <v>9.7259243266772053</v>
      </c>
      <c r="T119" s="98">
        <v>10.384599517966812</v>
      </c>
      <c r="U119" s="98">
        <v>10.425076994423657</v>
      </c>
      <c r="V119" s="98">
        <v>11.124792711196578</v>
      </c>
      <c r="W119" s="98">
        <v>12.186007934207375</v>
      </c>
      <c r="DA119" s="63" t="s">
        <v>1856</v>
      </c>
    </row>
    <row r="120" spans="1:105" ht="12" customHeight="1" x14ac:dyDescent="0.25">
      <c r="A120" s="97" t="s">
        <v>53</v>
      </c>
      <c r="B120" s="98">
        <v>6.5554404208556655E-2</v>
      </c>
      <c r="C120" s="98">
        <v>5.6187446297028557E-2</v>
      </c>
      <c r="D120" s="98">
        <v>5.6146583793290267E-2</v>
      </c>
      <c r="E120" s="98">
        <v>5.4452838497006592E-2</v>
      </c>
      <c r="F120" s="98">
        <v>5.3288524900136004E-2</v>
      </c>
      <c r="G120" s="98">
        <v>4.9150957133943768E-2</v>
      </c>
      <c r="H120" s="98">
        <v>4.7255621376837746E-2</v>
      </c>
      <c r="I120" s="98">
        <v>4.9399077516200325E-2</v>
      </c>
      <c r="J120" s="98">
        <v>4.809761539834536E-2</v>
      </c>
      <c r="K120" s="98">
        <v>4.108063347339487E-2</v>
      </c>
      <c r="L120" s="98">
        <v>4.0747241264172812E-2</v>
      </c>
      <c r="M120" s="98">
        <v>4.5140322658080607E-2</v>
      </c>
      <c r="N120" s="98">
        <v>4.7799028461244696E-2</v>
      </c>
      <c r="O120" s="98">
        <v>4.311857488012133E-2</v>
      </c>
      <c r="P120" s="98">
        <v>4.3033619815208847E-2</v>
      </c>
      <c r="Q120" s="98">
        <v>4.0462976852244155E-2</v>
      </c>
      <c r="R120" s="98">
        <v>3.9041139355354568E-2</v>
      </c>
      <c r="S120" s="98">
        <v>3.8789425005619139E-2</v>
      </c>
      <c r="T120" s="98">
        <v>4.1293451522297908E-2</v>
      </c>
      <c r="U120" s="98">
        <v>4.1415812491098096E-2</v>
      </c>
      <c r="V120" s="98">
        <v>4.3475775636681827E-2</v>
      </c>
      <c r="W120" s="98">
        <v>4.8013051085260793E-2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4.6350222400710723E-3</v>
      </c>
      <c r="C121" s="122">
        <f t="shared" si="25"/>
        <v>6.0111554609649127E-3</v>
      </c>
      <c r="D121" s="122">
        <f t="shared" si="25"/>
        <v>7.4045881040422819E-3</v>
      </c>
      <c r="E121" s="122">
        <f t="shared" si="25"/>
        <v>2.0549328122473082E-2</v>
      </c>
      <c r="F121" s="122">
        <f t="shared" si="25"/>
        <v>9.946722180951004E-3</v>
      </c>
      <c r="G121" s="122">
        <f t="shared" si="25"/>
        <v>1.3342196561410542E-2</v>
      </c>
      <c r="H121" s="122">
        <f t="shared" si="25"/>
        <v>3.3914838124781542E-2</v>
      </c>
      <c r="I121" s="122">
        <f t="shared" si="25"/>
        <v>1.7414674912393943E-2</v>
      </c>
      <c r="J121" s="122">
        <f t="shared" si="25"/>
        <v>2.1694882307836841E-2</v>
      </c>
      <c r="K121" s="122">
        <f t="shared" si="25"/>
        <v>2.5681871438799766E-2</v>
      </c>
      <c r="L121" s="122">
        <f t="shared" si="25"/>
        <v>3.7397129868992574E-2</v>
      </c>
      <c r="M121" s="122">
        <f t="shared" si="25"/>
        <v>2.9930283841698047E-2</v>
      </c>
      <c r="N121" s="122">
        <f t="shared" si="25"/>
        <v>3.3768979390833349E-2</v>
      </c>
      <c r="O121" s="122">
        <f t="shared" si="25"/>
        <v>3.8878507373643421E-2</v>
      </c>
      <c r="P121" s="122">
        <f t="shared" si="25"/>
        <v>3.3240127670258787E-2</v>
      </c>
      <c r="Q121" s="122">
        <f t="shared" si="25"/>
        <v>4.9054152303573878E-2</v>
      </c>
      <c r="R121" s="122">
        <f t="shared" si="25"/>
        <v>4.26091641823153E-2</v>
      </c>
      <c r="S121" s="122">
        <f t="shared" si="25"/>
        <v>4.0160574052219913E-2</v>
      </c>
      <c r="T121" s="122">
        <f t="shared" si="25"/>
        <v>3.9097500958959884E-2</v>
      </c>
      <c r="U121" s="122">
        <f t="shared" si="25"/>
        <v>4.3409882517822775E-2</v>
      </c>
      <c r="V121" s="122">
        <f t="shared" si="25"/>
        <v>7.395879301455284E-2</v>
      </c>
      <c r="W121" s="122">
        <f t="shared" si="25"/>
        <v>7.7421424230977393E-2</v>
      </c>
      <c r="DA121" s="130" t="s">
        <v>1858</v>
      </c>
    </row>
    <row r="122" spans="1:105" ht="12" customHeight="1" x14ac:dyDescent="0.25">
      <c r="A122" s="97" t="s">
        <v>53</v>
      </c>
      <c r="B122" s="98">
        <v>4.6350222400710723E-3</v>
      </c>
      <c r="C122" s="98">
        <v>6.0111554609649127E-3</v>
      </c>
      <c r="D122" s="98">
        <v>7.4045881040422819E-3</v>
      </c>
      <c r="E122" s="98">
        <v>2.0549328122473082E-2</v>
      </c>
      <c r="F122" s="98">
        <v>9.946722180951004E-3</v>
      </c>
      <c r="G122" s="98">
        <v>1.3342196561410542E-2</v>
      </c>
      <c r="H122" s="98">
        <v>3.3914838124781542E-2</v>
      </c>
      <c r="I122" s="98">
        <v>1.7414674912393943E-2</v>
      </c>
      <c r="J122" s="98">
        <v>2.1694882307836841E-2</v>
      </c>
      <c r="K122" s="98">
        <v>2.5681871438799766E-2</v>
      </c>
      <c r="L122" s="98">
        <v>3.7397129868992574E-2</v>
      </c>
      <c r="M122" s="98">
        <v>2.9930283841698047E-2</v>
      </c>
      <c r="N122" s="98">
        <v>3.3768979390833349E-2</v>
      </c>
      <c r="O122" s="98">
        <v>3.8878507373643421E-2</v>
      </c>
      <c r="P122" s="98">
        <v>3.3240127670258787E-2</v>
      </c>
      <c r="Q122" s="98">
        <v>4.9054152303573878E-2</v>
      </c>
      <c r="R122" s="98">
        <v>4.26091641823153E-2</v>
      </c>
      <c r="S122" s="98">
        <v>4.0160574052219913E-2</v>
      </c>
      <c r="T122" s="98">
        <v>3.9097500958959884E-2</v>
      </c>
      <c r="U122" s="98">
        <v>4.3409882517822775E-2</v>
      </c>
      <c r="V122" s="98">
        <v>7.395879301455284E-2</v>
      </c>
      <c r="W122" s="98">
        <v>7.7421424230977393E-2</v>
      </c>
      <c r="DA122" s="63" t="s">
        <v>1859</v>
      </c>
    </row>
    <row r="123" spans="1:105" ht="12" customHeight="1" x14ac:dyDescent="0.25">
      <c r="A123" s="121" t="s">
        <v>55</v>
      </c>
      <c r="B123" s="122">
        <v>1.491340594983972</v>
      </c>
      <c r="C123" s="122">
        <v>1.3763841766350771</v>
      </c>
      <c r="D123" s="122">
        <v>1.3804765271493238</v>
      </c>
      <c r="E123" s="122">
        <v>1.3699650707955142</v>
      </c>
      <c r="F123" s="122">
        <v>1.4708809865726642</v>
      </c>
      <c r="G123" s="122">
        <v>1.5326155923368734</v>
      </c>
      <c r="H123" s="122">
        <v>1.6101339811311843</v>
      </c>
      <c r="I123" s="122">
        <v>1.6385539431068705</v>
      </c>
      <c r="J123" s="122">
        <v>1.5376343301937923</v>
      </c>
      <c r="K123" s="122">
        <v>1.5605293563485314</v>
      </c>
      <c r="L123" s="122">
        <v>1.5376787515165835</v>
      </c>
      <c r="M123" s="122">
        <v>1.5688368673902851</v>
      </c>
      <c r="N123" s="122">
        <v>1.6687120223072733</v>
      </c>
      <c r="O123" s="122">
        <v>1.6632538039907845</v>
      </c>
      <c r="P123" s="122">
        <v>1.7240304839253666</v>
      </c>
      <c r="Q123" s="122">
        <v>1.6586726647557528</v>
      </c>
      <c r="R123" s="122">
        <v>1.6354531084690134</v>
      </c>
      <c r="S123" s="122">
        <v>1.6126291123930132</v>
      </c>
      <c r="T123" s="122">
        <v>1.6735230057179604</v>
      </c>
      <c r="U123" s="122">
        <v>1.7311445056186225</v>
      </c>
      <c r="V123" s="122">
        <v>1.6793827274245392</v>
      </c>
      <c r="W123" s="122">
        <v>1.6932293603126944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1.4866160657752965</v>
      </c>
      <c r="C128" s="101">
        <v>1.3662571875405767</v>
      </c>
      <c r="D128" s="101">
        <v>1.3675708241260605</v>
      </c>
      <c r="E128" s="101">
        <v>1.3486297957326272</v>
      </c>
      <c r="F128" s="101">
        <v>1.4480404183081848</v>
      </c>
      <c r="G128" s="101">
        <v>1.5083234838233159</v>
      </c>
      <c r="H128" s="101">
        <v>1.5778253083926113</v>
      </c>
      <c r="I128" s="101">
        <v>1.5872309177257293</v>
      </c>
      <c r="J128" s="101">
        <v>1.4768899748609536</v>
      </c>
      <c r="K128" s="101">
        <v>1.4527711777348782</v>
      </c>
      <c r="L128" s="101">
        <v>1.4071033918603195</v>
      </c>
      <c r="M128" s="101">
        <v>1.4127037623216265</v>
      </c>
      <c r="N128" s="101">
        <v>1.4985924627407718</v>
      </c>
      <c r="O128" s="101">
        <v>1.4689042715213509</v>
      </c>
      <c r="P128" s="101">
        <v>1.5065944467536008</v>
      </c>
      <c r="Q128" s="101">
        <v>1.4326725583928672</v>
      </c>
      <c r="R128" s="101">
        <v>1.400971818983564</v>
      </c>
      <c r="S128" s="101">
        <v>1.3620737553122637</v>
      </c>
      <c r="T128" s="101">
        <v>1.406411626939559</v>
      </c>
      <c r="U128" s="101">
        <v>1.4556487665608671</v>
      </c>
      <c r="V128" s="101">
        <v>1.4108337803365218</v>
      </c>
      <c r="W128" s="101">
        <v>1.4205511021654011</v>
      </c>
      <c r="DA128" s="131" t="s">
        <v>1865</v>
      </c>
    </row>
    <row r="129" spans="1:105" ht="12" customHeight="1" x14ac:dyDescent="0.25">
      <c r="A129" s="107" t="s">
        <v>121</v>
      </c>
      <c r="B129" s="104">
        <v>4.724529208675555E-3</v>
      </c>
      <c r="C129" s="104">
        <v>1.0126989094500315E-2</v>
      </c>
      <c r="D129" s="104">
        <v>1.2905703023263417E-2</v>
      </c>
      <c r="E129" s="104">
        <v>2.1335275062887026E-2</v>
      </c>
      <c r="F129" s="104">
        <v>2.2840568264479444E-2</v>
      </c>
      <c r="G129" s="104">
        <v>2.4292108513557537E-2</v>
      </c>
      <c r="H129" s="104">
        <v>3.2308672738573067E-2</v>
      </c>
      <c r="I129" s="104">
        <v>5.1323025381141196E-2</v>
      </c>
      <c r="J129" s="104">
        <v>6.0744355332838618E-2</v>
      </c>
      <c r="K129" s="104">
        <v>0.10775817861365314</v>
      </c>
      <c r="L129" s="104">
        <v>0.13057535965626402</v>
      </c>
      <c r="M129" s="104">
        <v>0.15613310506865852</v>
      </c>
      <c r="N129" s="104">
        <v>0.17011955956650143</v>
      </c>
      <c r="O129" s="104">
        <v>0.19434953246943348</v>
      </c>
      <c r="P129" s="104">
        <v>0.21743603717176579</v>
      </c>
      <c r="Q129" s="104">
        <v>0.22600010636288564</v>
      </c>
      <c r="R129" s="104">
        <v>0.23448128948544941</v>
      </c>
      <c r="S129" s="104">
        <v>0.25055535708074955</v>
      </c>
      <c r="T129" s="104">
        <v>0.26711137877840146</v>
      </c>
      <c r="U129" s="104">
        <v>0.2754957390577556</v>
      </c>
      <c r="V129" s="104">
        <v>0.26854894708801735</v>
      </c>
      <c r="W129" s="104">
        <v>0.27267825814729341</v>
      </c>
      <c r="DA129" s="132" t="s">
        <v>1866</v>
      </c>
    </row>
    <row r="130" spans="1:105" ht="12" customHeight="1" x14ac:dyDescent="0.25">
      <c r="A130" s="108" t="s">
        <v>53</v>
      </c>
      <c r="B130" s="98">
        <v>2.04764132119623E-3</v>
      </c>
      <c r="C130" s="98">
        <v>4.2869727539190982E-3</v>
      </c>
      <c r="D130" s="98">
        <v>5.5879985743869454E-3</v>
      </c>
      <c r="E130" s="98">
        <v>9.3968368370935598E-3</v>
      </c>
      <c r="F130" s="98">
        <v>9.4552177993566192E-3</v>
      </c>
      <c r="G130" s="98">
        <v>1.0267246208561955E-2</v>
      </c>
      <c r="H130" s="98">
        <v>1.3855021894911779E-2</v>
      </c>
      <c r="I130" s="98">
        <v>2.3230702083503398E-2</v>
      </c>
      <c r="J130" s="98">
        <v>2.4539235703624287E-2</v>
      </c>
      <c r="K130" s="98">
        <v>4.4681913273197503E-2</v>
      </c>
      <c r="L130" s="98">
        <v>5.4431081663472929E-2</v>
      </c>
      <c r="M130" s="98">
        <v>6.3375935597265426E-2</v>
      </c>
      <c r="N130" s="98">
        <v>7.0539845741606239E-2</v>
      </c>
      <c r="O130" s="98">
        <v>6.8259686972261646E-2</v>
      </c>
      <c r="P130" s="98">
        <v>7.2469499561020459E-2</v>
      </c>
      <c r="Q130" s="98">
        <v>8.1208249566367449E-2</v>
      </c>
      <c r="R130" s="98">
        <v>0.10126949424419279</v>
      </c>
      <c r="S130" s="98">
        <v>0.1137758400072308</v>
      </c>
      <c r="T130" s="98">
        <v>0.1144025385989685</v>
      </c>
      <c r="U130" s="98">
        <v>0.11987794295191659</v>
      </c>
      <c r="V130" s="98">
        <v>0.10211473827630239</v>
      </c>
      <c r="W130" s="98">
        <v>0.11094224361489598</v>
      </c>
      <c r="DA130" s="63" t="s">
        <v>1867</v>
      </c>
    </row>
    <row r="131" spans="1:105" ht="12" customHeight="1" x14ac:dyDescent="0.25">
      <c r="A131" s="108" t="s">
        <v>52</v>
      </c>
      <c r="B131" s="98">
        <v>2.676887887479325E-3</v>
      </c>
      <c r="C131" s="98">
        <v>5.8400163405812168E-3</v>
      </c>
      <c r="D131" s="98">
        <v>7.3177044488764711E-3</v>
      </c>
      <c r="E131" s="98">
        <v>1.1938438225793466E-2</v>
      </c>
      <c r="F131" s="98">
        <v>1.3385350465122823E-2</v>
      </c>
      <c r="G131" s="98">
        <v>1.402486230499558E-2</v>
      </c>
      <c r="H131" s="98">
        <v>1.8453650843661289E-2</v>
      </c>
      <c r="I131" s="98">
        <v>2.8092323297637795E-2</v>
      </c>
      <c r="J131" s="98">
        <v>3.6205119629214327E-2</v>
      </c>
      <c r="K131" s="98">
        <v>6.3076265340455642E-2</v>
      </c>
      <c r="L131" s="98">
        <v>7.6144277992791096E-2</v>
      </c>
      <c r="M131" s="98">
        <v>9.2757169471393078E-2</v>
      </c>
      <c r="N131" s="98">
        <v>9.957971382489518E-2</v>
      </c>
      <c r="O131" s="98">
        <v>0.12608984549717184</v>
      </c>
      <c r="P131" s="98">
        <v>0.14496653761074535</v>
      </c>
      <c r="Q131" s="98">
        <v>0.14479185679651818</v>
      </c>
      <c r="R131" s="98">
        <v>0.13321179524125662</v>
      </c>
      <c r="S131" s="98">
        <v>0.13677951707351874</v>
      </c>
      <c r="T131" s="98">
        <v>0.15270884017943295</v>
      </c>
      <c r="U131" s="98">
        <v>0.15561779610583898</v>
      </c>
      <c r="V131" s="98">
        <v>0.16643420881171495</v>
      </c>
      <c r="W131" s="98">
        <v>0.16173601453239742</v>
      </c>
      <c r="DA131" s="63" t="s">
        <v>1868</v>
      </c>
    </row>
    <row r="132" spans="1:105" ht="12" customHeight="1" x14ac:dyDescent="0.25">
      <c r="A132" s="121" t="s">
        <v>54</v>
      </c>
      <c r="B132" s="122">
        <v>0.27555642659672464</v>
      </c>
      <c r="C132" s="122">
        <v>0.26527330664167736</v>
      </c>
      <c r="D132" s="122">
        <v>0.25877602178115222</v>
      </c>
      <c r="E132" s="122">
        <v>0.27537790266098855</v>
      </c>
      <c r="F132" s="122">
        <v>0.28410665800903767</v>
      </c>
      <c r="G132" s="122">
        <v>0.2955826929485767</v>
      </c>
      <c r="H132" s="122">
        <v>0.28804869600341154</v>
      </c>
      <c r="I132" s="122">
        <v>0.28124527785463815</v>
      </c>
      <c r="J132" s="122">
        <v>0.24242894608733362</v>
      </c>
      <c r="K132" s="122">
        <v>0.24313192468290473</v>
      </c>
      <c r="L132" s="122">
        <v>0.24219282701917641</v>
      </c>
      <c r="M132" s="122">
        <v>0.23709244651950145</v>
      </c>
      <c r="N132" s="122">
        <v>0.25166722865930485</v>
      </c>
      <c r="O132" s="122">
        <v>0.252422243511083</v>
      </c>
      <c r="P132" s="122">
        <v>0.25672880097749523</v>
      </c>
      <c r="Q132" s="122">
        <v>0.25990458170186714</v>
      </c>
      <c r="R132" s="122">
        <v>0.25340223480550117</v>
      </c>
      <c r="S132" s="122">
        <v>0.24958127528258858</v>
      </c>
      <c r="T132" s="122">
        <v>0.25687232095436585</v>
      </c>
      <c r="U132" s="122">
        <v>0.26136273825028677</v>
      </c>
      <c r="V132" s="122">
        <v>0.28184572654550888</v>
      </c>
      <c r="W132" s="122">
        <v>0.28304963922722631</v>
      </c>
      <c r="DA132" s="130" t="s">
        <v>1869</v>
      </c>
    </row>
    <row r="133" spans="1:105" ht="12" customHeight="1" x14ac:dyDescent="0.25">
      <c r="A133" s="97" t="s">
        <v>50</v>
      </c>
      <c r="B133" s="98">
        <v>1.0243806770933553E-2</v>
      </c>
      <c r="C133" s="98">
        <v>9.9478167763446656E-3</v>
      </c>
      <c r="D133" s="98">
        <v>1.0491422232523927E-2</v>
      </c>
      <c r="E133" s="98">
        <v>1.1985028038607815E-2</v>
      </c>
      <c r="F133" s="98">
        <v>1.3080871083406404E-2</v>
      </c>
      <c r="G133" s="98">
        <v>1.3831550273304339E-2</v>
      </c>
      <c r="H133" s="98">
        <v>1.6119624769219097E-2</v>
      </c>
      <c r="I133" s="98">
        <v>1.7019705156974374E-2</v>
      </c>
      <c r="J133" s="98">
        <v>1.4947146979415111E-2</v>
      </c>
      <c r="K133" s="98">
        <v>1.6474054891715245E-2</v>
      </c>
      <c r="L133" s="98">
        <v>1.6316488920562314E-2</v>
      </c>
      <c r="M133" s="98">
        <v>1.7477505440939352E-2</v>
      </c>
      <c r="N133" s="98">
        <v>1.8145355399487566E-2</v>
      </c>
      <c r="O133" s="98">
        <v>1.7963186655727353E-2</v>
      </c>
      <c r="P133" s="98">
        <v>1.9647450793701018E-2</v>
      </c>
      <c r="Q133" s="98">
        <v>1.8169995199720686E-2</v>
      </c>
      <c r="R133" s="98">
        <v>1.8943020366709733E-2</v>
      </c>
      <c r="S133" s="98">
        <v>1.8273899938349613E-2</v>
      </c>
      <c r="T133" s="98">
        <v>1.8374095998286627E-2</v>
      </c>
      <c r="U133" s="98">
        <v>1.8992033085466774E-2</v>
      </c>
      <c r="V133" s="98">
        <v>1.7172871519239172E-2</v>
      </c>
      <c r="W133" s="98">
        <v>1.7349533679761012E-2</v>
      </c>
      <c r="DA133" s="63" t="s">
        <v>1870</v>
      </c>
    </row>
    <row r="134" spans="1:105" ht="12" customHeight="1" x14ac:dyDescent="0.25">
      <c r="A134" s="109" t="s">
        <v>120</v>
      </c>
      <c r="B134" s="33">
        <v>0.26531261982579107</v>
      </c>
      <c r="C134" s="33">
        <v>0.25532548986533271</v>
      </c>
      <c r="D134" s="33">
        <v>0.2482845995486283</v>
      </c>
      <c r="E134" s="33">
        <v>0.26339287462238076</v>
      </c>
      <c r="F134" s="33">
        <v>0.27102578692563128</v>
      </c>
      <c r="G134" s="33">
        <v>0.28175114267527235</v>
      </c>
      <c r="H134" s="33">
        <v>0.27192907123419247</v>
      </c>
      <c r="I134" s="33">
        <v>0.26422557269766378</v>
      </c>
      <c r="J134" s="33">
        <v>0.22748179910791852</v>
      </c>
      <c r="K134" s="33">
        <v>0.22665786979118949</v>
      </c>
      <c r="L134" s="33">
        <v>0.2258763380986141</v>
      </c>
      <c r="M134" s="33">
        <v>0.21961494107856211</v>
      </c>
      <c r="N134" s="33">
        <v>0.23352187325981727</v>
      </c>
      <c r="O134" s="33">
        <v>0.23445905685535562</v>
      </c>
      <c r="P134" s="33">
        <v>0.23708135018379423</v>
      </c>
      <c r="Q134" s="33">
        <v>0.24173458650214644</v>
      </c>
      <c r="R134" s="33">
        <v>0.23445921443879145</v>
      </c>
      <c r="S134" s="33">
        <v>0.23130737534423898</v>
      </c>
      <c r="T134" s="33">
        <v>0.23849822495607925</v>
      </c>
      <c r="U134" s="33">
        <v>0.24237070516482001</v>
      </c>
      <c r="V134" s="33">
        <v>0.26467285502626969</v>
      </c>
      <c r="W134" s="33">
        <v>0.26570010554746532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0.75511830681185044</v>
      </c>
      <c r="C136" s="119">
        <f t="shared" si="26"/>
        <v>0.75599944789087903</v>
      </c>
      <c r="D136" s="119">
        <f t="shared" si="26"/>
        <v>0.75851229445213053</v>
      </c>
      <c r="E136" s="119">
        <f t="shared" si="26"/>
        <v>0.76105949945377993</v>
      </c>
      <c r="F136" s="119">
        <f t="shared" si="26"/>
        <v>0.76268716996847108</v>
      </c>
      <c r="G136" s="119">
        <f t="shared" si="26"/>
        <v>0.76427869701121642</v>
      </c>
      <c r="H136" s="119">
        <f t="shared" si="26"/>
        <v>0.76744956497230177</v>
      </c>
      <c r="I136" s="119">
        <f t="shared" si="26"/>
        <v>0.77007020693891981</v>
      </c>
      <c r="J136" s="119">
        <f t="shared" si="26"/>
        <v>0.7734179624894858</v>
      </c>
      <c r="K136" s="119">
        <f t="shared" si="26"/>
        <v>0.77457203617044856</v>
      </c>
      <c r="L136" s="119">
        <f t="shared" si="26"/>
        <v>0.77909375596513952</v>
      </c>
      <c r="M136" s="119">
        <f t="shared" si="26"/>
        <v>0.78432552046802495</v>
      </c>
      <c r="N136" s="119">
        <f t="shared" si="26"/>
        <v>0.78890234489561095</v>
      </c>
      <c r="O136" s="119">
        <f t="shared" si="26"/>
        <v>0.79281725864112274</v>
      </c>
      <c r="P136" s="119">
        <f t="shared" si="26"/>
        <v>0.79393405011680007</v>
      </c>
      <c r="Q136" s="119">
        <f t="shared" si="26"/>
        <v>0.79624110783825841</v>
      </c>
      <c r="R136" s="119">
        <f t="shared" ref="R136:V136" si="27">IF(R117=0,"",R117/R98)</f>
        <v>0.79788989123696796</v>
      </c>
      <c r="S136" s="119">
        <f t="shared" si="27"/>
        <v>0.80169710445934106</v>
      </c>
      <c r="T136" s="119">
        <f t="shared" si="27"/>
        <v>0.80769861732646542</v>
      </c>
      <c r="U136" s="119">
        <f t="shared" si="27"/>
        <v>0.81333585383305507</v>
      </c>
      <c r="V136" s="119">
        <f t="shared" si="27"/>
        <v>0.82157983611728491</v>
      </c>
      <c r="W136" s="119">
        <f t="shared" ref="W136" si="28">IF(W117=0,"",W117/W98)</f>
        <v>0.82615582327132575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0.7695963669109388</v>
      </c>
      <c r="C137" s="124">
        <f t="shared" si="29"/>
        <v>0.77075061929111111</v>
      </c>
      <c r="D137" s="124">
        <f t="shared" si="29"/>
        <v>0.77265860495810734</v>
      </c>
      <c r="E137" s="124">
        <f t="shared" si="29"/>
        <v>0.7744027589976088</v>
      </c>
      <c r="F137" s="124">
        <f t="shared" si="29"/>
        <v>0.77727738173813565</v>
      </c>
      <c r="G137" s="124">
        <f t="shared" si="29"/>
        <v>0.77971635128744576</v>
      </c>
      <c r="H137" s="124">
        <f t="shared" si="29"/>
        <v>0.7823763941856714</v>
      </c>
      <c r="I137" s="124">
        <f t="shared" si="29"/>
        <v>0.78505873710550189</v>
      </c>
      <c r="J137" s="124">
        <f t="shared" si="29"/>
        <v>0.78780223787344084</v>
      </c>
      <c r="K137" s="124">
        <f t="shared" si="29"/>
        <v>0.79046244759035977</v>
      </c>
      <c r="L137" s="124">
        <f t="shared" si="29"/>
        <v>0.79408584263416193</v>
      </c>
      <c r="M137" s="124">
        <f t="shared" si="29"/>
        <v>0.7985371701715287</v>
      </c>
      <c r="N137" s="124">
        <f t="shared" si="29"/>
        <v>0.8031208515349153</v>
      </c>
      <c r="O137" s="124">
        <f t="shared" si="29"/>
        <v>0.80725870082220019</v>
      </c>
      <c r="P137" s="124">
        <f t="shared" si="29"/>
        <v>0.80823569918964966</v>
      </c>
      <c r="Q137" s="124">
        <f t="shared" si="29"/>
        <v>0.80903231917420149</v>
      </c>
      <c r="R137" s="124">
        <f t="shared" ref="R137:V137" si="30">IF(R118=0,"",R118/R99)</f>
        <v>0.81052115252167278</v>
      </c>
      <c r="S137" s="124">
        <f t="shared" si="30"/>
        <v>0.81306711061215198</v>
      </c>
      <c r="T137" s="124">
        <f t="shared" si="30"/>
        <v>0.8172390241617149</v>
      </c>
      <c r="U137" s="124">
        <f t="shared" si="30"/>
        <v>0.82149326345640605</v>
      </c>
      <c r="V137" s="124">
        <f t="shared" si="30"/>
        <v>0.82610777800972668</v>
      </c>
      <c r="W137" s="124">
        <f t="shared" ref="W137" si="31">IF(W118=0,"",W118/W99)</f>
        <v>0.82974975346945623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0.76872891404790333</v>
      </c>
      <c r="C138" s="111">
        <f t="shared" si="32"/>
        <v>0.76990532186518412</v>
      </c>
      <c r="D138" s="111">
        <f t="shared" si="32"/>
        <v>0.77183893929206349</v>
      </c>
      <c r="E138" s="111">
        <f t="shared" si="32"/>
        <v>0.7736016302676032</v>
      </c>
      <c r="F138" s="111">
        <f t="shared" si="32"/>
        <v>0.77648406620045951</v>
      </c>
      <c r="G138" s="111">
        <f t="shared" si="32"/>
        <v>0.77894192260919626</v>
      </c>
      <c r="H138" s="111">
        <f t="shared" si="32"/>
        <v>0.78162606666181789</v>
      </c>
      <c r="I138" s="111">
        <f t="shared" si="32"/>
        <v>0.78432556816538379</v>
      </c>
      <c r="J138" s="111">
        <f t="shared" si="32"/>
        <v>0.7870754460938213</v>
      </c>
      <c r="K138" s="111">
        <f t="shared" si="32"/>
        <v>0.78975106313702959</v>
      </c>
      <c r="L138" s="111">
        <f t="shared" si="32"/>
        <v>0.79339342703417992</v>
      </c>
      <c r="M138" s="111">
        <f t="shared" si="32"/>
        <v>0.79786526654556944</v>
      </c>
      <c r="N138" s="111">
        <f t="shared" si="32"/>
        <v>0.8024663584036098</v>
      </c>
      <c r="O138" s="111">
        <f t="shared" si="32"/>
        <v>0.80662076410818206</v>
      </c>
      <c r="P138" s="111">
        <f t="shared" si="32"/>
        <v>0.807605524212061</v>
      </c>
      <c r="Q138" s="111">
        <f t="shared" si="32"/>
        <v>0.80840949681441432</v>
      </c>
      <c r="R138" s="111">
        <f t="shared" ref="R138:V138" si="33">IF(R119=0,"",R119/R100)</f>
        <v>0.80990504543741626</v>
      </c>
      <c r="S138" s="111">
        <f t="shared" si="33"/>
        <v>0.81246139201603107</v>
      </c>
      <c r="T138" s="111">
        <f t="shared" si="33"/>
        <v>0.81664554087155905</v>
      </c>
      <c r="U138" s="111">
        <f t="shared" si="33"/>
        <v>0.82091110976171788</v>
      </c>
      <c r="V138" s="111">
        <f t="shared" si="33"/>
        <v>0.82554675942890132</v>
      </c>
      <c r="W138" s="111">
        <f t="shared" ref="W138" si="34">IF(W119=0,"",W119/W100)</f>
        <v>0.82919353999211154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1.9429532402555638</v>
      </c>
      <c r="C140" s="124">
        <f t="shared" si="38"/>
        <v>2.0583194353164438</v>
      </c>
      <c r="D140" s="124">
        <f t="shared" si="38"/>
        <v>2.1561916352942556</v>
      </c>
      <c r="E140" s="124">
        <f t="shared" si="38"/>
        <v>2.2624615288390761</v>
      </c>
      <c r="F140" s="124">
        <f t="shared" si="38"/>
        <v>2.4016656216199967</v>
      </c>
      <c r="G140" s="124">
        <f t="shared" si="38"/>
        <v>2.6018726073679708</v>
      </c>
      <c r="H140" s="124">
        <f t="shared" si="38"/>
        <v>2.8172341809665653</v>
      </c>
      <c r="I140" s="124">
        <f t="shared" si="38"/>
        <v>2.9272864026484773</v>
      </c>
      <c r="J140" s="124">
        <f t="shared" si="38"/>
        <v>2.9949293975693716</v>
      </c>
      <c r="K140" s="124">
        <f t="shared" si="38"/>
        <v>3.0712296473725145</v>
      </c>
      <c r="L140" s="124">
        <f t="shared" si="38"/>
        <v>3.144036435832223</v>
      </c>
      <c r="M140" s="124">
        <f t="shared" si="38"/>
        <v>3.2212828588357181</v>
      </c>
      <c r="N140" s="124">
        <f t="shared" si="38"/>
        <v>3.3540606043287262</v>
      </c>
      <c r="O140" s="124">
        <f t="shared" si="38"/>
        <v>3.5369111989784008</v>
      </c>
      <c r="P140" s="124">
        <f t="shared" si="38"/>
        <v>3.6848656273454274</v>
      </c>
      <c r="Q140" s="124">
        <f t="shared" si="38"/>
        <v>3.7867619599970062</v>
      </c>
      <c r="R140" s="124">
        <f t="shared" ref="R140:V140" si="39">IF(R121=0,"",R121/R102)</f>
        <v>3.8780289495604241</v>
      </c>
      <c r="S140" s="124">
        <f t="shared" si="39"/>
        <v>3.959849105936879</v>
      </c>
      <c r="T140" s="124">
        <f t="shared" si="39"/>
        <v>4.0999471418816906</v>
      </c>
      <c r="U140" s="124">
        <f t="shared" si="39"/>
        <v>4.2995704492512372</v>
      </c>
      <c r="V140" s="124">
        <f t="shared" si="39"/>
        <v>4.4809371058691081</v>
      </c>
      <c r="W140" s="124">
        <f t="shared" ref="W140" si="40">IF(W121=0,"",W121/W102)</f>
        <v>4.5849853158241167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1.9429532402555638</v>
      </c>
      <c r="C141" s="111">
        <f t="shared" si="41"/>
        <v>2.0583194353164438</v>
      </c>
      <c r="D141" s="111">
        <f t="shared" si="41"/>
        <v>2.1561916352942556</v>
      </c>
      <c r="E141" s="111">
        <f t="shared" si="41"/>
        <v>2.2624615288390761</v>
      </c>
      <c r="F141" s="111">
        <f t="shared" si="41"/>
        <v>2.4016656216199967</v>
      </c>
      <c r="G141" s="111">
        <f t="shared" si="41"/>
        <v>2.6018726073679708</v>
      </c>
      <c r="H141" s="111">
        <f t="shared" si="41"/>
        <v>2.8172341809665653</v>
      </c>
      <c r="I141" s="111">
        <f t="shared" si="41"/>
        <v>2.9272864026484773</v>
      </c>
      <c r="J141" s="111">
        <f t="shared" si="41"/>
        <v>2.9949293975693716</v>
      </c>
      <c r="K141" s="111">
        <f t="shared" si="41"/>
        <v>3.0712296473725145</v>
      </c>
      <c r="L141" s="111">
        <f t="shared" si="41"/>
        <v>3.144036435832223</v>
      </c>
      <c r="M141" s="111">
        <f t="shared" si="41"/>
        <v>3.2212828588357181</v>
      </c>
      <c r="N141" s="111">
        <f t="shared" si="41"/>
        <v>3.3540606043287262</v>
      </c>
      <c r="O141" s="111">
        <f t="shared" si="41"/>
        <v>3.5369111989784008</v>
      </c>
      <c r="P141" s="111">
        <f t="shared" si="41"/>
        <v>3.6848656273454274</v>
      </c>
      <c r="Q141" s="111">
        <f t="shared" si="41"/>
        <v>3.7867619599970062</v>
      </c>
      <c r="R141" s="111">
        <f t="shared" ref="R141:V141" si="42">IF(R122=0,"",R122/R103)</f>
        <v>3.8780289495604241</v>
      </c>
      <c r="S141" s="111">
        <f t="shared" si="42"/>
        <v>3.959849105936879</v>
      </c>
      <c r="T141" s="111">
        <f t="shared" si="42"/>
        <v>4.0999471418816906</v>
      </c>
      <c r="U141" s="111">
        <f t="shared" si="42"/>
        <v>4.2995704492512372</v>
      </c>
      <c r="V141" s="111">
        <f t="shared" si="42"/>
        <v>4.4809371058691081</v>
      </c>
      <c r="W141" s="111">
        <f t="shared" ref="W141" si="43">IF(W122=0,"",W122/W103)</f>
        <v>4.5849853158241167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0.64561803545491503</v>
      </c>
      <c r="C142" s="124">
        <f t="shared" si="44"/>
        <v>0.64901140547259462</v>
      </c>
      <c r="D142" s="124">
        <f t="shared" si="44"/>
        <v>0.65294495522142981</v>
      </c>
      <c r="E142" s="124">
        <f t="shared" si="44"/>
        <v>0.65745728222182931</v>
      </c>
      <c r="F142" s="124">
        <f t="shared" si="44"/>
        <v>0.6622508313437514</v>
      </c>
      <c r="G142" s="124">
        <f t="shared" si="44"/>
        <v>0.66692931384446019</v>
      </c>
      <c r="H142" s="124">
        <f t="shared" si="44"/>
        <v>0.67253954930260973</v>
      </c>
      <c r="I142" s="124">
        <f t="shared" si="44"/>
        <v>0.67624114011390801</v>
      </c>
      <c r="J142" s="124">
        <f t="shared" si="44"/>
        <v>0.67850950318456082</v>
      </c>
      <c r="K142" s="124">
        <f t="shared" si="44"/>
        <v>0.68345023826455875</v>
      </c>
      <c r="L142" s="124">
        <f t="shared" si="44"/>
        <v>0.68726085756896005</v>
      </c>
      <c r="M142" s="124">
        <f t="shared" si="44"/>
        <v>0.69195551111897591</v>
      </c>
      <c r="N142" s="124">
        <f t="shared" si="44"/>
        <v>0.6956222646426512</v>
      </c>
      <c r="O142" s="124">
        <f t="shared" si="44"/>
        <v>0.70343192006275812</v>
      </c>
      <c r="P142" s="124">
        <f t="shared" si="44"/>
        <v>0.70910906665116569</v>
      </c>
      <c r="Q142" s="124">
        <f t="shared" si="44"/>
        <v>0.71414368841201337</v>
      </c>
      <c r="R142" s="124">
        <f t="shared" ref="R142:V142" si="45">IF(R123=0,"",R123/R104)</f>
        <v>0.71904369649564837</v>
      </c>
      <c r="S142" s="124">
        <f t="shared" si="45"/>
        <v>0.72809595566098861</v>
      </c>
      <c r="T142" s="124">
        <f t="shared" si="45"/>
        <v>0.74163426909477637</v>
      </c>
      <c r="U142" s="124">
        <f t="shared" si="45"/>
        <v>0.75367142698147693</v>
      </c>
      <c r="V142" s="124">
        <f t="shared" si="45"/>
        <v>0.76605985095422946</v>
      </c>
      <c r="W142" s="124">
        <f t="shared" ref="W142" si="46">IF(W123=0,"",W123/W104)</f>
        <v>0.7723212873434373</v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0.64520688177251617</v>
      </c>
      <c r="C147" s="112">
        <f t="shared" si="59"/>
        <v>0.6480070546941693</v>
      </c>
      <c r="D147" s="112">
        <f t="shared" si="59"/>
        <v>0.65169489375227785</v>
      </c>
      <c r="E147" s="112">
        <f t="shared" si="59"/>
        <v>0.6554062031886716</v>
      </c>
      <c r="F147" s="112">
        <f t="shared" si="59"/>
        <v>0.6601547133164688</v>
      </c>
      <c r="G147" s="112">
        <f t="shared" si="59"/>
        <v>0.6648568998632306</v>
      </c>
      <c r="H147" s="112">
        <f t="shared" si="59"/>
        <v>0.6699854046466801</v>
      </c>
      <c r="I147" s="112">
        <f t="shared" si="59"/>
        <v>0.6724285107889052</v>
      </c>
      <c r="J147" s="112">
        <f t="shared" si="59"/>
        <v>0.6732614182496145</v>
      </c>
      <c r="K147" s="112">
        <f t="shared" si="59"/>
        <v>0.67436409527320185</v>
      </c>
      <c r="L147" s="112">
        <f t="shared" si="59"/>
        <v>0.67614514758085109</v>
      </c>
      <c r="M147" s="112">
        <f t="shared" si="59"/>
        <v>0.67873408345298403</v>
      </c>
      <c r="N147" s="112">
        <f t="shared" si="59"/>
        <v>0.68246350842499703</v>
      </c>
      <c r="O147" s="112">
        <f t="shared" si="59"/>
        <v>0.68674833715597772</v>
      </c>
      <c r="P147" s="112">
        <f t="shared" si="59"/>
        <v>0.69063004248790449</v>
      </c>
      <c r="Q147" s="112">
        <f t="shared" si="59"/>
        <v>0.69495337299752358</v>
      </c>
      <c r="R147" s="112">
        <f t="shared" ref="R147:V147" si="60">IF(R128=0,"",R128/R109)</f>
        <v>0.70120352187642954</v>
      </c>
      <c r="S147" s="112">
        <f t="shared" si="60"/>
        <v>0.70953366598033318</v>
      </c>
      <c r="T147" s="112">
        <f t="shared" si="60"/>
        <v>0.72246833404555677</v>
      </c>
      <c r="U147" s="112">
        <f t="shared" si="60"/>
        <v>0.73571734679640544</v>
      </c>
      <c r="V147" s="112">
        <f t="shared" si="60"/>
        <v>0.74704818730386591</v>
      </c>
      <c r="W147" s="112">
        <f t="shared" ref="W147" si="61">IF(W128=0,"",W128/W109)</f>
        <v>0.75438009782880955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0.80754175166291597</v>
      </c>
      <c r="C148" s="113">
        <f t="shared" si="62"/>
        <v>0.82060044939639276</v>
      </c>
      <c r="D148" s="113">
        <f t="shared" si="62"/>
        <v>0.81952232457982044</v>
      </c>
      <c r="E148" s="113">
        <f t="shared" si="62"/>
        <v>0.81958643512264018</v>
      </c>
      <c r="F148" s="113">
        <f t="shared" si="62"/>
        <v>0.82916093013796954</v>
      </c>
      <c r="G148" s="113">
        <f t="shared" si="62"/>
        <v>0.82698689124229152</v>
      </c>
      <c r="H148" s="113">
        <f t="shared" si="62"/>
        <v>0.82639271161555161</v>
      </c>
      <c r="I148" s="113">
        <f t="shared" si="62"/>
        <v>0.82003434852571155</v>
      </c>
      <c r="J148" s="113">
        <f t="shared" si="62"/>
        <v>0.83717188856098956</v>
      </c>
      <c r="K148" s="113">
        <f t="shared" si="62"/>
        <v>0.83515498872409166</v>
      </c>
      <c r="L148" s="113">
        <f t="shared" si="62"/>
        <v>0.83522874917875212</v>
      </c>
      <c r="M148" s="113">
        <f t="shared" si="62"/>
        <v>0.840009038569831</v>
      </c>
      <c r="N148" s="113">
        <f t="shared" si="62"/>
        <v>0.83794734206328536</v>
      </c>
      <c r="O148" s="113">
        <f t="shared" si="62"/>
        <v>0.86163950606773443</v>
      </c>
      <c r="P148" s="113">
        <f t="shared" si="62"/>
        <v>0.87049454734838061</v>
      </c>
      <c r="Q148" s="113">
        <f t="shared" si="62"/>
        <v>0.86568229098211547</v>
      </c>
      <c r="R148" s="113">
        <f t="shared" ref="R148:V148" si="63">IF(R129=0,"",R129/R110)</f>
        <v>0.8479403072352244</v>
      </c>
      <c r="S148" s="113">
        <f t="shared" si="63"/>
        <v>0.84881264363447206</v>
      </c>
      <c r="T148" s="113">
        <f t="shared" si="63"/>
        <v>0.86204371061671625</v>
      </c>
      <c r="U148" s="113">
        <f t="shared" si="63"/>
        <v>0.86523663353661762</v>
      </c>
      <c r="V148" s="113">
        <f t="shared" si="63"/>
        <v>0.88428697646106191</v>
      </c>
      <c r="W148" s="113">
        <f t="shared" ref="W148" si="64">IF(W129=0,"",W129/W110)</f>
        <v>0.88154353989645273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0.64520688177251617</v>
      </c>
      <c r="C149" s="111">
        <f t="shared" si="65"/>
        <v>0.65943955065099169</v>
      </c>
      <c r="D149" s="111">
        <f t="shared" si="65"/>
        <v>0.66286020043764571</v>
      </c>
      <c r="E149" s="111">
        <f t="shared" si="65"/>
        <v>0.6667582612074624</v>
      </c>
      <c r="F149" s="111">
        <f t="shared" si="65"/>
        <v>0.66768223574600283</v>
      </c>
      <c r="G149" s="111">
        <f t="shared" si="65"/>
        <v>0.66890324569492876</v>
      </c>
      <c r="H149" s="111">
        <f t="shared" si="65"/>
        <v>0.67119313203077802</v>
      </c>
      <c r="I149" s="111">
        <f t="shared" si="65"/>
        <v>0.67346865352639484</v>
      </c>
      <c r="J149" s="111">
        <f t="shared" si="65"/>
        <v>0.67501007416654424</v>
      </c>
      <c r="K149" s="111">
        <f t="shared" si="65"/>
        <v>0.67749658378730548</v>
      </c>
      <c r="L149" s="111">
        <f t="shared" si="65"/>
        <v>0.67877160083373156</v>
      </c>
      <c r="M149" s="111">
        <f t="shared" si="65"/>
        <v>0.68063046483485889</v>
      </c>
      <c r="N149" s="111">
        <f t="shared" si="65"/>
        <v>0.68194185508540517</v>
      </c>
      <c r="O149" s="111">
        <f t="shared" si="65"/>
        <v>0.68624785256980403</v>
      </c>
      <c r="P149" s="111">
        <f t="shared" si="65"/>
        <v>0.69138441861350264</v>
      </c>
      <c r="Q149" s="111">
        <f t="shared" si="65"/>
        <v>0.69842127702952261</v>
      </c>
      <c r="R149" s="111">
        <f t="shared" ref="R149:V149" si="66">IF(R130=0,"",R130/R111)</f>
        <v>0.70660386433165123</v>
      </c>
      <c r="S149" s="111">
        <f t="shared" si="66"/>
        <v>0.71826445166499997</v>
      </c>
      <c r="T149" s="111">
        <f t="shared" si="66"/>
        <v>0.72798567396248359</v>
      </c>
      <c r="U149" s="111">
        <f t="shared" si="66"/>
        <v>0.73640852330585316</v>
      </c>
      <c r="V149" s="111">
        <f t="shared" si="66"/>
        <v>0.74397499761220776</v>
      </c>
      <c r="W149" s="111">
        <f t="shared" ref="W149" si="67">IF(W130=0,"",W130/W111)</f>
        <v>0.75172734086490345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0.74716433950033401</v>
      </c>
      <c r="C151" s="124">
        <f t="shared" si="71"/>
        <v>0.74888006926550643</v>
      </c>
      <c r="D151" s="124">
        <f t="shared" si="71"/>
        <v>0.75068808331046533</v>
      </c>
      <c r="E151" s="124">
        <f t="shared" si="71"/>
        <v>0.75261980797087435</v>
      </c>
      <c r="F151" s="124">
        <f t="shared" si="71"/>
        <v>0.75531524183562138</v>
      </c>
      <c r="G151" s="124">
        <f t="shared" si="71"/>
        <v>0.7583716649378659</v>
      </c>
      <c r="H151" s="124">
        <f t="shared" si="71"/>
        <v>0.76021175420060283</v>
      </c>
      <c r="I151" s="124">
        <f t="shared" si="71"/>
        <v>0.76116622099146392</v>
      </c>
      <c r="J151" s="124">
        <f t="shared" si="71"/>
        <v>0.76179449904750107</v>
      </c>
      <c r="K151" s="124">
        <f t="shared" si="71"/>
        <v>0.76179982157408832</v>
      </c>
      <c r="L151" s="124">
        <f t="shared" si="71"/>
        <v>0.76351284413380427</v>
      </c>
      <c r="M151" s="124">
        <f t="shared" si="71"/>
        <v>0.76430505973450602</v>
      </c>
      <c r="N151" s="124">
        <f t="shared" si="71"/>
        <v>0.76702150769168942</v>
      </c>
      <c r="O151" s="124">
        <f t="shared" si="71"/>
        <v>0.76972674085958825</v>
      </c>
      <c r="P151" s="124">
        <f t="shared" si="71"/>
        <v>0.77068150737213836</v>
      </c>
      <c r="Q151" s="124">
        <f t="shared" si="71"/>
        <v>0.77456593877978452</v>
      </c>
      <c r="R151" s="124">
        <f t="shared" ref="R151:V151" si="72">IF(R132=0,"",R132/R113)</f>
        <v>0.77744999088577049</v>
      </c>
      <c r="S151" s="124">
        <f t="shared" si="72"/>
        <v>0.78421317262874801</v>
      </c>
      <c r="T151" s="124">
        <f t="shared" si="72"/>
        <v>0.79522228665836769</v>
      </c>
      <c r="U151" s="124">
        <f t="shared" si="72"/>
        <v>0.80690166012317532</v>
      </c>
      <c r="V151" s="124">
        <f t="shared" si="72"/>
        <v>0.82187284260912585</v>
      </c>
      <c r="W151" s="124">
        <f t="shared" ref="W151" si="73">IF(W132=0,"",W132/W113)</f>
        <v>0.83075052484210499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0.60782016510697878</v>
      </c>
      <c r="C152" s="111">
        <f t="shared" si="74"/>
        <v>0.60880038775548007</v>
      </c>
      <c r="D152" s="111">
        <f t="shared" si="74"/>
        <v>0.61006001983347447</v>
      </c>
      <c r="E152" s="111">
        <f t="shared" si="74"/>
        <v>0.61111089914199335</v>
      </c>
      <c r="F152" s="111">
        <f t="shared" si="74"/>
        <v>0.61231295746587278</v>
      </c>
      <c r="G152" s="111">
        <f t="shared" si="74"/>
        <v>0.61333162771110228</v>
      </c>
      <c r="H152" s="111">
        <f t="shared" si="74"/>
        <v>0.61429981520910515</v>
      </c>
      <c r="I152" s="111">
        <f t="shared" si="74"/>
        <v>0.61468639382278023</v>
      </c>
      <c r="J152" s="111">
        <f t="shared" si="74"/>
        <v>0.61478529474151444</v>
      </c>
      <c r="K152" s="111">
        <f t="shared" si="74"/>
        <v>0.61491329362341718</v>
      </c>
      <c r="L152" s="111">
        <f t="shared" si="74"/>
        <v>0.6150598436295045</v>
      </c>
      <c r="M152" s="111">
        <f t="shared" si="74"/>
        <v>0.61520979790870278</v>
      </c>
      <c r="N152" s="111">
        <f t="shared" si="74"/>
        <v>0.6153344252305577</v>
      </c>
      <c r="O152" s="111">
        <f t="shared" si="74"/>
        <v>0.61542473734862824</v>
      </c>
      <c r="P152" s="111">
        <f t="shared" si="74"/>
        <v>0.61547217989731917</v>
      </c>
      <c r="Q152" s="111">
        <f t="shared" si="74"/>
        <v>0.61550558859774451</v>
      </c>
      <c r="R152" s="111">
        <f t="shared" ref="R152:V152" si="75">IF(R133=0,"",R133/R114)</f>
        <v>0.61558766926504649</v>
      </c>
      <c r="S152" s="111">
        <f t="shared" si="75"/>
        <v>0.61578817419036203</v>
      </c>
      <c r="T152" s="111">
        <f t="shared" si="75"/>
        <v>0.61618789446799882</v>
      </c>
      <c r="U152" s="111">
        <f t="shared" si="75"/>
        <v>0.61673224474085786</v>
      </c>
      <c r="V152" s="111">
        <f t="shared" si="75"/>
        <v>0.61725715415031845</v>
      </c>
      <c r="W152" s="111">
        <f t="shared" ref="W152" si="76">IF(W133=0,"",W133/W114)</f>
        <v>0.61780155331652276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0.75383693184338896</v>
      </c>
      <c r="C153" s="45">
        <f t="shared" si="77"/>
        <v>0.75565425281686915</v>
      </c>
      <c r="D153" s="45">
        <f t="shared" si="77"/>
        <v>0.75807213191756917</v>
      </c>
      <c r="E153" s="45">
        <f t="shared" si="77"/>
        <v>0.76063427555381957</v>
      </c>
      <c r="F153" s="45">
        <f t="shared" si="77"/>
        <v>0.76392610981053943</v>
      </c>
      <c r="G153" s="45">
        <f t="shared" si="77"/>
        <v>0.76727906719719896</v>
      </c>
      <c r="H153" s="45">
        <f t="shared" si="77"/>
        <v>0.77106857670073292</v>
      </c>
      <c r="I153" s="45">
        <f t="shared" si="77"/>
        <v>0.77303207268941432</v>
      </c>
      <c r="J153" s="45">
        <f t="shared" si="77"/>
        <v>0.77395491326244614</v>
      </c>
      <c r="K153" s="45">
        <f t="shared" si="77"/>
        <v>0.77525982176901531</v>
      </c>
      <c r="L153" s="45">
        <f t="shared" si="77"/>
        <v>0.77706107958689963</v>
      </c>
      <c r="M153" s="45">
        <f t="shared" si="77"/>
        <v>0.77933588532800857</v>
      </c>
      <c r="N153" s="45">
        <f t="shared" si="77"/>
        <v>0.78200049056193366</v>
      </c>
      <c r="O153" s="45">
        <f t="shared" si="77"/>
        <v>0.78480229375651356</v>
      </c>
      <c r="P153" s="45">
        <f t="shared" si="77"/>
        <v>0.78713149198922316</v>
      </c>
      <c r="Q153" s="45">
        <f t="shared" si="77"/>
        <v>0.78990939625828438</v>
      </c>
      <c r="R153" s="45">
        <f t="shared" ref="R153:V153" si="78">IF(R134=0,"",R134/R115)</f>
        <v>0.7943246819829034</v>
      </c>
      <c r="S153" s="45">
        <f t="shared" si="78"/>
        <v>0.80153278877514889</v>
      </c>
      <c r="T153" s="45">
        <f t="shared" si="78"/>
        <v>0.81343038220891151</v>
      </c>
      <c r="U153" s="45">
        <f t="shared" si="78"/>
        <v>0.8268808692149755</v>
      </c>
      <c r="V153" s="45">
        <f t="shared" si="78"/>
        <v>0.8399385014543459</v>
      </c>
      <c r="W153" s="45">
        <f t="shared" ref="W153" si="79">IF(W134=0,"",W134/W115)</f>
        <v>0.84987897194466888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4.4524376686661059E-2</v>
      </c>
      <c r="C155" s="117">
        <f t="shared" si="80"/>
        <v>4.3168248893643284E-2</v>
      </c>
      <c r="D155" s="117">
        <f t="shared" si="80"/>
        <v>4.5433205169126745E-2</v>
      </c>
      <c r="E155" s="117">
        <f t="shared" si="80"/>
        <v>5.1812028973520732E-2</v>
      </c>
      <c r="F155" s="117">
        <f t="shared" si="80"/>
        <v>5.6438412632712966E-2</v>
      </c>
      <c r="G155" s="117">
        <f t="shared" si="80"/>
        <v>5.9578158266748893E-2</v>
      </c>
      <c r="H155" s="117">
        <f t="shared" si="80"/>
        <v>6.9324399796963296E-2</v>
      </c>
      <c r="I155" s="117">
        <f t="shared" si="80"/>
        <v>7.3149271776110802E-2</v>
      </c>
      <c r="J155" s="117">
        <f t="shared" si="80"/>
        <v>6.4231255181254526E-2</v>
      </c>
      <c r="K155" s="117">
        <f t="shared" si="80"/>
        <v>7.0777986144292801E-2</v>
      </c>
      <c r="L155" s="117">
        <f t="shared" si="80"/>
        <v>7.0084327702790231E-2</v>
      </c>
      <c r="M155" s="117">
        <f t="shared" si="80"/>
        <v>7.5052951754371988E-2</v>
      </c>
      <c r="N155" s="117">
        <f t="shared" si="80"/>
        <v>7.7905091312853059E-2</v>
      </c>
      <c r="O155" s="117">
        <f t="shared" si="80"/>
        <v>7.7111652198394567E-2</v>
      </c>
      <c r="P155" s="117">
        <f t="shared" si="80"/>
        <v>8.4335292872173631E-2</v>
      </c>
      <c r="Q155" s="117">
        <f t="shared" si="80"/>
        <v>7.7989185871801786E-2</v>
      </c>
      <c r="R155" s="117">
        <f t="shared" ref="R155:V155" si="81">R156+R159+R161+R170</f>
        <v>8.1296320360615348E-2</v>
      </c>
      <c r="S155" s="117">
        <f t="shared" si="81"/>
        <v>7.8399171456520089E-2</v>
      </c>
      <c r="T155" s="117">
        <f t="shared" si="81"/>
        <v>7.8777898965672208E-2</v>
      </c>
      <c r="U155" s="117">
        <f t="shared" si="81"/>
        <v>8.1355398666095688E-2</v>
      </c>
      <c r="V155" s="117">
        <f t="shared" si="81"/>
        <v>7.3500173329349827E-2</v>
      </c>
      <c r="W155" s="117">
        <f t="shared" ref="W155" si="82">W156+W159+W161+W170</f>
        <v>7.4190856555995222E-2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4.4524376686661059E-2</v>
      </c>
      <c r="C170" s="122">
        <v>4.3168248893643284E-2</v>
      </c>
      <c r="D170" s="122">
        <v>4.5433205169126745E-2</v>
      </c>
      <c r="E170" s="122">
        <v>5.1812028973520732E-2</v>
      </c>
      <c r="F170" s="122">
        <v>5.6438412632712966E-2</v>
      </c>
      <c r="G170" s="122">
        <v>5.9578158266748893E-2</v>
      </c>
      <c r="H170" s="122">
        <v>6.9324399796963296E-2</v>
      </c>
      <c r="I170" s="122">
        <v>7.3149271776110802E-2</v>
      </c>
      <c r="J170" s="122">
        <v>6.4231255181254526E-2</v>
      </c>
      <c r="K170" s="122">
        <v>7.0777986144292801E-2</v>
      </c>
      <c r="L170" s="122">
        <v>7.0084327702790231E-2</v>
      </c>
      <c r="M170" s="122">
        <v>7.5052951754371988E-2</v>
      </c>
      <c r="N170" s="122">
        <v>7.7905091312853059E-2</v>
      </c>
      <c r="O170" s="122">
        <v>7.7111652198394567E-2</v>
      </c>
      <c r="P170" s="122">
        <v>8.4335292872173631E-2</v>
      </c>
      <c r="Q170" s="122">
        <v>7.7989185871801786E-2</v>
      </c>
      <c r="R170" s="122">
        <v>8.1296320360615348E-2</v>
      </c>
      <c r="S170" s="122">
        <v>7.8399171456520089E-2</v>
      </c>
      <c r="T170" s="122">
        <v>7.8777898965672208E-2</v>
      </c>
      <c r="U170" s="122">
        <v>8.1355398666095688E-2</v>
      </c>
      <c r="V170" s="122">
        <v>7.3500173329349827E-2</v>
      </c>
      <c r="W170" s="122">
        <v>7.4190856555995222E-2</v>
      </c>
      <c r="DA170" s="130" t="s">
        <v>2205</v>
      </c>
    </row>
    <row r="171" spans="1:105" ht="12" customHeight="1" x14ac:dyDescent="0.25">
      <c r="A171" s="97" t="s">
        <v>50</v>
      </c>
      <c r="B171" s="98">
        <v>4.4524376686661059E-2</v>
      </c>
      <c r="C171" s="98">
        <v>4.3168248893643284E-2</v>
      </c>
      <c r="D171" s="98">
        <v>4.5433205169126745E-2</v>
      </c>
      <c r="E171" s="98">
        <v>5.1812028973520732E-2</v>
      </c>
      <c r="F171" s="98">
        <v>5.6438412632712966E-2</v>
      </c>
      <c r="G171" s="98">
        <v>5.9578158266748893E-2</v>
      </c>
      <c r="H171" s="98">
        <v>6.9324399796963296E-2</v>
      </c>
      <c r="I171" s="98">
        <v>7.3149271776110802E-2</v>
      </c>
      <c r="J171" s="98">
        <v>6.4231255181254526E-2</v>
      </c>
      <c r="K171" s="98">
        <v>7.0777986144292801E-2</v>
      </c>
      <c r="L171" s="98">
        <v>7.0084327702790231E-2</v>
      </c>
      <c r="M171" s="98">
        <v>7.5052951754371988E-2</v>
      </c>
      <c r="N171" s="98">
        <v>7.7905091312853059E-2</v>
      </c>
      <c r="O171" s="98">
        <v>7.7111652198394567E-2</v>
      </c>
      <c r="P171" s="98">
        <v>8.4335292872173631E-2</v>
      </c>
      <c r="Q171" s="98">
        <v>7.7989185871801786E-2</v>
      </c>
      <c r="R171" s="98">
        <v>8.1296320360615348E-2</v>
      </c>
      <c r="S171" s="98">
        <v>7.8399171456520089E-2</v>
      </c>
      <c r="T171" s="98">
        <v>7.8777898965672208E-2</v>
      </c>
      <c r="U171" s="98">
        <v>8.1355398666095688E-2</v>
      </c>
      <c r="V171" s="98">
        <v>7.3500173329349827E-2</v>
      </c>
      <c r="W171" s="98">
        <v>7.4190856555995222E-2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16879.829544338882</v>
      </c>
      <c r="C174" s="117">
        <f t="shared" si="87"/>
        <v>15360.677927530223</v>
      </c>
      <c r="D174" s="117">
        <f t="shared" si="87"/>
        <v>15735.659744356981</v>
      </c>
      <c r="E174" s="117">
        <f t="shared" si="87"/>
        <v>15844.355432298644</v>
      </c>
      <c r="F174" s="117">
        <f t="shared" si="87"/>
        <v>15293.077902803894</v>
      </c>
      <c r="G174" s="117">
        <f t="shared" si="87"/>
        <v>14540.005840664524</v>
      </c>
      <c r="H174" s="117">
        <f t="shared" si="87"/>
        <v>14347.289940820627</v>
      </c>
      <c r="I174" s="117">
        <f t="shared" si="87"/>
        <v>15110.868230597009</v>
      </c>
      <c r="J174" s="117">
        <f t="shared" si="87"/>
        <v>14748.652413477183</v>
      </c>
      <c r="K174" s="117">
        <f t="shared" si="87"/>
        <v>13502.887790696452</v>
      </c>
      <c r="L174" s="117">
        <f t="shared" si="87"/>
        <v>13460.960922046088</v>
      </c>
      <c r="M174" s="117">
        <f t="shared" si="87"/>
        <v>14268.7161970589</v>
      </c>
      <c r="N174" s="117">
        <f t="shared" si="87"/>
        <v>14963.256862579266</v>
      </c>
      <c r="O174" s="117">
        <f t="shared" si="87"/>
        <v>13826.663776923928</v>
      </c>
      <c r="P174" s="117">
        <f t="shared" si="87"/>
        <v>13962.06083568495</v>
      </c>
      <c r="Q174" s="117">
        <f t="shared" si="87"/>
        <v>13717.003530365806</v>
      </c>
      <c r="R174" s="117">
        <f t="shared" ref="R174:V174" si="88">R175+R178+R180+R189</f>
        <v>13684.174398635041</v>
      </c>
      <c r="S174" s="117">
        <f t="shared" si="88"/>
        <v>13839.0186278005</v>
      </c>
      <c r="T174" s="117">
        <f t="shared" si="88"/>
        <v>14177.484794146572</v>
      </c>
      <c r="U174" s="117">
        <f t="shared" si="88"/>
        <v>13807.048204672627</v>
      </c>
      <c r="V174" s="117">
        <f t="shared" si="88"/>
        <v>13993.976690965768</v>
      </c>
      <c r="W174" s="117">
        <f t="shared" ref="W174" si="89">W175+W178+W180+W189</f>
        <v>15050.26867144807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14634.775557703611</v>
      </c>
      <c r="C175" s="122">
        <f t="shared" si="90"/>
        <v>13219.044292541201</v>
      </c>
      <c r="D175" s="122">
        <f t="shared" si="90"/>
        <v>13593.896101227729</v>
      </c>
      <c r="E175" s="122">
        <f t="shared" si="90"/>
        <v>13661.548588680926</v>
      </c>
      <c r="F175" s="122">
        <f t="shared" si="90"/>
        <v>13034.692859404942</v>
      </c>
      <c r="G175" s="122">
        <f t="shared" si="90"/>
        <v>12198.611365988912</v>
      </c>
      <c r="H175" s="122">
        <f t="shared" si="90"/>
        <v>11931.193710026302</v>
      </c>
      <c r="I175" s="122">
        <f t="shared" si="90"/>
        <v>12670.753581609944</v>
      </c>
      <c r="J175" s="122">
        <f t="shared" si="90"/>
        <v>12457.421152951938</v>
      </c>
      <c r="K175" s="122">
        <f t="shared" si="90"/>
        <v>11113.15660060566</v>
      </c>
      <c r="L175" s="122">
        <f t="shared" si="90"/>
        <v>11114.753216153304</v>
      </c>
      <c r="M175" s="122">
        <f t="shared" si="90"/>
        <v>11985.655456667935</v>
      </c>
      <c r="N175" s="122">
        <f t="shared" si="90"/>
        <v>12577.054175487579</v>
      </c>
      <c r="O175" s="122">
        <f t="shared" si="90"/>
        <v>11456.999474363569</v>
      </c>
      <c r="P175" s="122">
        <f t="shared" si="90"/>
        <v>11528.48053406148</v>
      </c>
      <c r="Q175" s="122">
        <f t="shared" si="90"/>
        <v>11293.461103197977</v>
      </c>
      <c r="R175" s="122">
        <f t="shared" ref="R175:V175" si="91">SUM(R176:R177)</f>
        <v>11246.130565200514</v>
      </c>
      <c r="S175" s="122">
        <f t="shared" si="91"/>
        <v>11420.533198104284</v>
      </c>
      <c r="T175" s="122">
        <f t="shared" si="91"/>
        <v>11785.625771801124</v>
      </c>
      <c r="U175" s="122">
        <f t="shared" si="91"/>
        <v>11443.903761142372</v>
      </c>
      <c r="V175" s="122">
        <f t="shared" si="91"/>
        <v>11772.059244583297</v>
      </c>
      <c r="W175" s="122">
        <f t="shared" ref="W175" si="92">SUM(W176:W177)</f>
        <v>12831.142755471539</v>
      </c>
      <c r="DA175" s="130" t="s">
        <v>2359</v>
      </c>
    </row>
    <row r="176" spans="1:105" ht="12" customHeight="1" x14ac:dyDescent="0.25">
      <c r="A176" s="97" t="s">
        <v>203</v>
      </c>
      <c r="B176" s="98">
        <v>14579.883360933109</v>
      </c>
      <c r="C176" s="98">
        <v>13170.481569560045</v>
      </c>
      <c r="D176" s="98">
        <v>13545.060204921097</v>
      </c>
      <c r="E176" s="98">
        <v>13613.206106870224</v>
      </c>
      <c r="F176" s="98">
        <v>12988.429381905049</v>
      </c>
      <c r="G176" s="98">
        <v>12155.876196172243</v>
      </c>
      <c r="H176" s="98">
        <v>11890.198418618527</v>
      </c>
      <c r="I176" s="98">
        <v>12627.680311890841</v>
      </c>
      <c r="J176" s="98">
        <v>12414.899277841125</v>
      </c>
      <c r="K176" s="98">
        <v>11075.554855973551</v>
      </c>
      <c r="L176" s="98">
        <v>11077.503537179689</v>
      </c>
      <c r="M176" s="98">
        <v>11945.81467708886</v>
      </c>
      <c r="N176" s="98">
        <v>12535.382308845579</v>
      </c>
      <c r="O176" s="98">
        <v>11419.204100090445</v>
      </c>
      <c r="P176" s="98">
        <v>11490.719782707105</v>
      </c>
      <c r="Q176" s="98">
        <v>11256.748322671248</v>
      </c>
      <c r="R176" s="98">
        <v>11209.681303684678</v>
      </c>
      <c r="S176" s="98">
        <v>11383.646770237125</v>
      </c>
      <c r="T176" s="98">
        <v>11747.477956946543</v>
      </c>
      <c r="U176" s="98">
        <v>11406.703738029037</v>
      </c>
      <c r="V176" s="98">
        <v>11734.20185684336</v>
      </c>
      <c r="W176" s="98">
        <v>12789.359473211618</v>
      </c>
      <c r="DA176" s="63" t="s">
        <v>2360</v>
      </c>
    </row>
    <row r="177" spans="1:105" ht="12" customHeight="1" x14ac:dyDescent="0.25">
      <c r="A177" s="97" t="s">
        <v>53</v>
      </c>
      <c r="B177" s="98">
        <v>54.892196770502835</v>
      </c>
      <c r="C177" s="98">
        <v>48.562722981156519</v>
      </c>
      <c r="D177" s="98">
        <v>48.835896306631206</v>
      </c>
      <c r="E177" s="98">
        <v>48.342481810701273</v>
      </c>
      <c r="F177" s="98">
        <v>46.26347749989413</v>
      </c>
      <c r="G177" s="98">
        <v>42.735169816669107</v>
      </c>
      <c r="H177" s="98">
        <v>40.995291407774353</v>
      </c>
      <c r="I177" s="98">
        <v>43.07326971910404</v>
      </c>
      <c r="J177" s="98">
        <v>42.521875110813873</v>
      </c>
      <c r="K177" s="98">
        <v>37.601744632109423</v>
      </c>
      <c r="L177" s="98">
        <v>37.249678973614984</v>
      </c>
      <c r="M177" s="98">
        <v>39.840779579075473</v>
      </c>
      <c r="N177" s="98">
        <v>41.671866641999685</v>
      </c>
      <c r="O177" s="98">
        <v>37.795374273124139</v>
      </c>
      <c r="P177" s="98">
        <v>37.760751354374442</v>
      </c>
      <c r="Q177" s="98">
        <v>36.712780526728004</v>
      </c>
      <c r="R177" s="98">
        <v>36.449261515836362</v>
      </c>
      <c r="S177" s="98">
        <v>36.886427867158673</v>
      </c>
      <c r="T177" s="98">
        <v>38.147814854581355</v>
      </c>
      <c r="U177" s="98">
        <v>37.200023113335718</v>
      </c>
      <c r="V177" s="98">
        <v>37.857387739937828</v>
      </c>
      <c r="W177" s="98">
        <v>41.783282259920902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1.9975525366868947</v>
      </c>
      <c r="C178" s="122">
        <f t="shared" si="93"/>
        <v>2.5241137424310187</v>
      </c>
      <c r="D178" s="122">
        <f t="shared" si="93"/>
        <v>2.9869597745302836</v>
      </c>
      <c r="E178" s="122">
        <f t="shared" si="93"/>
        <v>8.0635232543876345</v>
      </c>
      <c r="F178" s="122">
        <f t="shared" si="93"/>
        <v>3.5956053864963278</v>
      </c>
      <c r="G178" s="122">
        <f t="shared" si="93"/>
        <v>4.4585614872279935</v>
      </c>
      <c r="H178" s="122">
        <f t="shared" si="93"/>
        <v>10.443529533501719</v>
      </c>
      <c r="I178" s="122">
        <f t="shared" si="93"/>
        <v>5.1872736320394823</v>
      </c>
      <c r="J178" s="122">
        <f t="shared" si="93"/>
        <v>6.4041216350842802</v>
      </c>
      <c r="K178" s="122">
        <f t="shared" si="93"/>
        <v>7.6539432854686176</v>
      </c>
      <c r="L178" s="122">
        <f t="shared" si="93"/>
        <v>10.87364188212687</v>
      </c>
      <c r="M178" s="122">
        <f t="shared" si="93"/>
        <v>8.2005908186156358</v>
      </c>
      <c r="N178" s="122">
        <f t="shared" si="93"/>
        <v>8.7775015453179925</v>
      </c>
      <c r="O178" s="122">
        <f t="shared" si="93"/>
        <v>9.6351765942286161</v>
      </c>
      <c r="P178" s="122">
        <f t="shared" si="93"/>
        <v>7.9154165786861963</v>
      </c>
      <c r="Q178" s="122">
        <f t="shared" si="93"/>
        <v>11.753500141138138</v>
      </c>
      <c r="R178" s="122">
        <f t="shared" si="93"/>
        <v>10.257894277315414</v>
      </c>
      <c r="S178" s="122">
        <f t="shared" si="93"/>
        <v>9.6443848606016989</v>
      </c>
      <c r="T178" s="122">
        <f t="shared" si="93"/>
        <v>8.8096615197020434</v>
      </c>
      <c r="U178" s="122">
        <f t="shared" si="93"/>
        <v>9.0686066568280648</v>
      </c>
      <c r="V178" s="122">
        <f t="shared" si="93"/>
        <v>14.372233721925612</v>
      </c>
      <c r="W178" s="122">
        <f t="shared" si="93"/>
        <v>14.694893906322172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1.9975525366868947</v>
      </c>
      <c r="C179" s="98">
        <f>RES_hhdet_fech!C129</f>
        <v>2.5241137424310187</v>
      </c>
      <c r="D179" s="98">
        <f>RES_hhdet_fech!D129</f>
        <v>2.9869597745302836</v>
      </c>
      <c r="E179" s="98">
        <f>RES_hhdet_fech!E129</f>
        <v>8.0635232543876345</v>
      </c>
      <c r="F179" s="98">
        <f>RES_hhdet_fech!F129</f>
        <v>3.5956053864963278</v>
      </c>
      <c r="G179" s="98">
        <f>RES_hhdet_fech!G129</f>
        <v>4.4585614872279935</v>
      </c>
      <c r="H179" s="98">
        <f>RES_hhdet_fech!H129</f>
        <v>10.443529533501719</v>
      </c>
      <c r="I179" s="98">
        <f>RES_hhdet_fech!I129</f>
        <v>5.1872736320394823</v>
      </c>
      <c r="J179" s="98">
        <f>RES_hhdet_fech!J129</f>
        <v>6.4041216350842802</v>
      </c>
      <c r="K179" s="98">
        <f>RES_hhdet_fech!K129</f>
        <v>7.6539432854686176</v>
      </c>
      <c r="L179" s="98">
        <f>RES_hhdet_fech!L129</f>
        <v>10.87364188212687</v>
      </c>
      <c r="M179" s="98">
        <f>RES_hhdet_fech!M129</f>
        <v>8.2005908186156358</v>
      </c>
      <c r="N179" s="98">
        <f>RES_hhdet_fech!N129</f>
        <v>8.7775015453179925</v>
      </c>
      <c r="O179" s="98">
        <f>RES_hhdet_fech!O129</f>
        <v>9.6351765942286161</v>
      </c>
      <c r="P179" s="98">
        <f>RES_hhdet_fech!P129</f>
        <v>7.9154165786861963</v>
      </c>
      <c r="Q179" s="98">
        <f>RES_hhdet_fech!Q129</f>
        <v>11.753500141138138</v>
      </c>
      <c r="R179" s="98">
        <f>RES_hhdet_fech!R129</f>
        <v>10.257894277315414</v>
      </c>
      <c r="S179" s="98">
        <f>RES_hhdet_fech!S129</f>
        <v>9.6443848606016989</v>
      </c>
      <c r="T179" s="98">
        <f>RES_hhdet_fech!T129</f>
        <v>8.8096615197020434</v>
      </c>
      <c r="U179" s="98">
        <f>RES_hhdet_fech!U129</f>
        <v>9.0686066568280648</v>
      </c>
      <c r="V179" s="98">
        <f>RES_hhdet_fech!V129</f>
        <v>14.372233721925612</v>
      </c>
      <c r="W179" s="98">
        <f>RES_hhdet_fech!W129</f>
        <v>14.694893906322172</v>
      </c>
      <c r="DA179" s="63" t="s">
        <v>2363</v>
      </c>
    </row>
    <row r="180" spans="1:105" ht="12" customHeight="1" x14ac:dyDescent="0.25">
      <c r="A180" s="121" t="s">
        <v>55</v>
      </c>
      <c r="B180" s="122">
        <v>1934.2380506828652</v>
      </c>
      <c r="C180" s="122">
        <v>1832.9519423682937</v>
      </c>
      <c r="D180" s="122">
        <v>1838.9430578032379</v>
      </c>
      <c r="E180" s="122">
        <v>1849.9090340813289</v>
      </c>
      <c r="F180" s="122">
        <v>1928.2333846008914</v>
      </c>
      <c r="G180" s="122">
        <v>1998.0524645183282</v>
      </c>
      <c r="H180" s="122">
        <v>2076.943521305921</v>
      </c>
      <c r="I180" s="122">
        <v>2112.7502263714073</v>
      </c>
      <c r="J180" s="122">
        <v>2003.4845344340972</v>
      </c>
      <c r="K180" s="122">
        <v>2089.9500541259981</v>
      </c>
      <c r="L180" s="122">
        <v>2045.3532579548666</v>
      </c>
      <c r="M180" s="122">
        <v>2001.0723116189874</v>
      </c>
      <c r="N180" s="122">
        <v>2091.3744888194533</v>
      </c>
      <c r="O180" s="122">
        <v>2072.5771490805032</v>
      </c>
      <c r="P180" s="122">
        <v>2133.3624705102375</v>
      </c>
      <c r="Q180" s="122">
        <v>2107.3396214392078</v>
      </c>
      <c r="R180" s="122">
        <v>2123.4843445439869</v>
      </c>
      <c r="S180" s="122">
        <v>2106.19770275888</v>
      </c>
      <c r="T180" s="122">
        <v>2084.6366980160724</v>
      </c>
      <c r="U180" s="122">
        <v>2063.1380797184374</v>
      </c>
      <c r="V180" s="122">
        <v>1908.9312377999286</v>
      </c>
      <c r="W180" s="122">
        <v>1907.9238320156205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1935.470630681066</v>
      </c>
      <c r="C185" s="101">
        <v>1835.7921755118784</v>
      </c>
      <c r="D185" s="101">
        <v>1842.470201965134</v>
      </c>
      <c r="E185" s="101">
        <v>1855.6962632228815</v>
      </c>
      <c r="F185" s="101">
        <v>1934.3530034126065</v>
      </c>
      <c r="G185" s="101">
        <v>2004.2788966175656</v>
      </c>
      <c r="H185" s="101">
        <v>2084.8609301156198</v>
      </c>
      <c r="I185" s="101">
        <v>2124.7664315383799</v>
      </c>
      <c r="J185" s="101">
        <v>2019.1513950707874</v>
      </c>
      <c r="K185" s="101">
        <v>2118.2205379346547</v>
      </c>
      <c r="L185" s="101">
        <v>2079.100581045921</v>
      </c>
      <c r="M185" s="101">
        <v>2040.1561817157956</v>
      </c>
      <c r="N185" s="101">
        <v>2131.7045205935215</v>
      </c>
      <c r="O185" s="101">
        <v>2122.8636384509527</v>
      </c>
      <c r="P185" s="101">
        <v>2190.3300144377013</v>
      </c>
      <c r="Q185" s="101">
        <v>2165.2382479834941</v>
      </c>
      <c r="R185" s="101">
        <v>2177.3046938500756</v>
      </c>
      <c r="S185" s="101">
        <v>2161.2599786759824</v>
      </c>
      <c r="T185" s="101">
        <v>2139.8714207046564</v>
      </c>
      <c r="U185" s="101">
        <v>2113.3781026827387</v>
      </c>
      <c r="V185" s="101">
        <v>1957.3810782811406</v>
      </c>
      <c r="W185" s="101">
        <v>1953.2744299183646</v>
      </c>
      <c r="DA185" s="131" t="s">
        <v>2369</v>
      </c>
    </row>
    <row r="186" spans="1:105" ht="12" customHeight="1" x14ac:dyDescent="0.25">
      <c r="A186" s="107" t="s">
        <v>121</v>
      </c>
      <c r="B186" s="104">
        <v>1546.3955489762482</v>
      </c>
      <c r="C186" s="104">
        <v>1449.7499817737435</v>
      </c>
      <c r="D186" s="104">
        <v>1465.1786452554131</v>
      </c>
      <c r="E186" s="104">
        <v>1484.0653722702427</v>
      </c>
      <c r="F186" s="104">
        <v>1540.2260149426872</v>
      </c>
      <c r="G186" s="104">
        <v>1611.4262751109632</v>
      </c>
      <c r="H186" s="104">
        <v>1690.2855304768966</v>
      </c>
      <c r="I186" s="104">
        <v>1741.3402484831597</v>
      </c>
      <c r="J186" s="104">
        <v>1622.8099495406682</v>
      </c>
      <c r="K186" s="104">
        <v>1709.1034909269206</v>
      </c>
      <c r="L186" s="104">
        <v>1681.9373577671101</v>
      </c>
      <c r="M186" s="104">
        <v>1647.6194772450315</v>
      </c>
      <c r="N186" s="104">
        <v>1736.1143559861171</v>
      </c>
      <c r="O186" s="104">
        <v>1692.411289439907</v>
      </c>
      <c r="P186" s="104">
        <v>1738.4761381871856</v>
      </c>
      <c r="Q186" s="104">
        <v>1739.9404857802538</v>
      </c>
      <c r="R186" s="104">
        <v>1801.7080040428218</v>
      </c>
      <c r="S186" s="104">
        <v>1806.8328026411593</v>
      </c>
      <c r="T186" s="104">
        <v>1793.7539871921692</v>
      </c>
      <c r="U186" s="104">
        <v>1797.5976088275083</v>
      </c>
      <c r="V186" s="104">
        <v>1654.2915843855574</v>
      </c>
      <c r="W186" s="104">
        <v>1671.6455310464914</v>
      </c>
      <c r="DA186" s="132" t="s">
        <v>2370</v>
      </c>
    </row>
    <row r="187" spans="1:105" ht="12" customHeight="1" x14ac:dyDescent="0.25">
      <c r="A187" s="108" t="s">
        <v>53</v>
      </c>
      <c r="B187" s="98">
        <v>838.84540962659923</v>
      </c>
      <c r="C187" s="98">
        <v>763.69553691556621</v>
      </c>
      <c r="D187" s="98">
        <v>784.33942333194636</v>
      </c>
      <c r="E187" s="98">
        <v>803.45734988799757</v>
      </c>
      <c r="F187" s="98">
        <v>791.80473653221395</v>
      </c>
      <c r="G187" s="98">
        <v>842.04349866238499</v>
      </c>
      <c r="H187" s="98">
        <v>892.4566854516894</v>
      </c>
      <c r="I187" s="98">
        <v>959.72847826419422</v>
      </c>
      <c r="J187" s="98">
        <v>813.06852398727847</v>
      </c>
      <c r="K187" s="98">
        <v>873.59441813705837</v>
      </c>
      <c r="L187" s="98">
        <v>862.73481099915409</v>
      </c>
      <c r="M187" s="98">
        <v>825.38938505577744</v>
      </c>
      <c r="N187" s="98">
        <v>884.56136202763844</v>
      </c>
      <c r="O187" s="98">
        <v>746.33070677403043</v>
      </c>
      <c r="P187" s="98">
        <v>729.52291711419446</v>
      </c>
      <c r="Q187" s="98">
        <v>774.93802472380321</v>
      </c>
      <c r="R187" s="98">
        <v>933.77905241491464</v>
      </c>
      <c r="S187" s="98">
        <v>969.59817971220002</v>
      </c>
      <c r="T187" s="98">
        <v>909.7301886422415</v>
      </c>
      <c r="U187" s="98">
        <v>919.03694440473794</v>
      </c>
      <c r="V187" s="98">
        <v>747.6733883760752</v>
      </c>
      <c r="W187" s="98">
        <v>797.57961607819141</v>
      </c>
      <c r="DA187" s="63" t="s">
        <v>2371</v>
      </c>
    </row>
    <row r="188" spans="1:105" ht="12" customHeight="1" x14ac:dyDescent="0.25">
      <c r="A188" s="108" t="s">
        <v>52</v>
      </c>
      <c r="B188" s="98">
        <v>707.55013934964882</v>
      </c>
      <c r="C188" s="98">
        <v>686.05444485817725</v>
      </c>
      <c r="D188" s="98">
        <v>680.83922192346688</v>
      </c>
      <c r="E188" s="98">
        <v>680.60802238224505</v>
      </c>
      <c r="F188" s="98">
        <v>748.42127841047318</v>
      </c>
      <c r="G188" s="98">
        <v>769.3827764485784</v>
      </c>
      <c r="H188" s="98">
        <v>797.82884502520733</v>
      </c>
      <c r="I188" s="98">
        <v>781.61177021896538</v>
      </c>
      <c r="J188" s="98">
        <v>809.74142555338972</v>
      </c>
      <c r="K188" s="98">
        <v>835.50907278986233</v>
      </c>
      <c r="L188" s="98">
        <v>819.20254676795594</v>
      </c>
      <c r="M188" s="98">
        <v>822.23009218925426</v>
      </c>
      <c r="N188" s="98">
        <v>851.55299395847851</v>
      </c>
      <c r="O188" s="98">
        <v>946.08058266587648</v>
      </c>
      <c r="P188" s="98">
        <v>1008.9532210729913</v>
      </c>
      <c r="Q188" s="98">
        <v>965.00246105645078</v>
      </c>
      <c r="R188" s="98">
        <v>867.9289516279074</v>
      </c>
      <c r="S188" s="98">
        <v>837.23462292895942</v>
      </c>
      <c r="T188" s="98">
        <v>884.02379854992807</v>
      </c>
      <c r="U188" s="98">
        <v>878.56066442277051</v>
      </c>
      <c r="V188" s="98">
        <v>906.6181960094824</v>
      </c>
      <c r="W188" s="98">
        <v>874.06591496830015</v>
      </c>
      <c r="DA188" s="63" t="s">
        <v>2372</v>
      </c>
    </row>
    <row r="189" spans="1:105" ht="12" customHeight="1" x14ac:dyDescent="0.25">
      <c r="A189" s="121" t="s">
        <v>54</v>
      </c>
      <c r="B189" s="122">
        <v>308.81838341571762</v>
      </c>
      <c r="C189" s="122">
        <v>306.15757887829716</v>
      </c>
      <c r="D189" s="122">
        <v>299.8336255514846</v>
      </c>
      <c r="E189" s="122">
        <v>324.83428628200124</v>
      </c>
      <c r="F189" s="122">
        <v>326.55605341156536</v>
      </c>
      <c r="G189" s="122">
        <v>338.88344867005452</v>
      </c>
      <c r="H189" s="122">
        <v>328.70917995490112</v>
      </c>
      <c r="I189" s="122">
        <v>322.17714898361822</v>
      </c>
      <c r="J189" s="122">
        <v>281.34260445606247</v>
      </c>
      <c r="K189" s="122">
        <v>292.12719267932482</v>
      </c>
      <c r="L189" s="122">
        <v>289.98080605579128</v>
      </c>
      <c r="M189" s="122">
        <v>273.78783795336392</v>
      </c>
      <c r="N189" s="122">
        <v>286.05069672691798</v>
      </c>
      <c r="O189" s="122">
        <v>287.45197688562661</v>
      </c>
      <c r="P189" s="122">
        <v>292.30241453454676</v>
      </c>
      <c r="Q189" s="122">
        <v>304.44930558748223</v>
      </c>
      <c r="R189" s="122">
        <v>304.30159461322319</v>
      </c>
      <c r="S189" s="122">
        <v>302.64334207673477</v>
      </c>
      <c r="T189" s="122">
        <v>298.41266280967255</v>
      </c>
      <c r="U189" s="122">
        <v>290.93775715498901</v>
      </c>
      <c r="V189" s="122">
        <v>298.61397486061725</v>
      </c>
      <c r="W189" s="122">
        <v>296.50719005458751</v>
      </c>
      <c r="DA189" s="130" t="s">
        <v>2373</v>
      </c>
    </row>
    <row r="190" spans="1:105" ht="12" customHeight="1" x14ac:dyDescent="0.25">
      <c r="A190" s="97" t="s">
        <v>50</v>
      </c>
      <c r="B190" s="98">
        <v>380.59121483733338</v>
      </c>
      <c r="C190" s="98">
        <v>368.28401602704713</v>
      </c>
      <c r="D190" s="98">
        <v>365.64041202125037</v>
      </c>
      <c r="E190" s="98">
        <v>406.57051366906006</v>
      </c>
      <c r="F190" s="98">
        <v>403.98739495755268</v>
      </c>
      <c r="G190" s="98">
        <v>396.78363732207703</v>
      </c>
      <c r="H190" s="98">
        <v>412.40368615622333</v>
      </c>
      <c r="I190" s="98">
        <v>405.56236272900111</v>
      </c>
      <c r="J190" s="98">
        <v>343.98755553742478</v>
      </c>
      <c r="K190" s="98">
        <v>369.16786915277783</v>
      </c>
      <c r="L190" s="98">
        <v>354.21822024215049</v>
      </c>
      <c r="M190" s="98">
        <v>352.6113816051872</v>
      </c>
      <c r="N190" s="98">
        <v>355.75986122369125</v>
      </c>
      <c r="O190" s="98">
        <v>352.13655773360694</v>
      </c>
      <c r="P190" s="98">
        <v>383.53247243438938</v>
      </c>
      <c r="Q190" s="98">
        <v>368.76767550811303</v>
      </c>
      <c r="R190" s="98">
        <v>394.14242149867073</v>
      </c>
      <c r="S190" s="98">
        <v>387.34852712387357</v>
      </c>
      <c r="T190" s="98">
        <v>383.62252837690414</v>
      </c>
      <c r="U190" s="98">
        <v>397.93488029042516</v>
      </c>
      <c r="V190" s="98">
        <v>382.00855847539242</v>
      </c>
      <c r="W190" s="98">
        <v>398.78115179607585</v>
      </c>
      <c r="DA190" s="63" t="s">
        <v>2374</v>
      </c>
    </row>
    <row r="191" spans="1:105" ht="12" customHeight="1" x14ac:dyDescent="0.25">
      <c r="A191" s="109" t="s">
        <v>120</v>
      </c>
      <c r="B191" s="33">
        <v>306.05458737996679</v>
      </c>
      <c r="C191" s="33">
        <v>303.68020317746601</v>
      </c>
      <c r="D191" s="33">
        <v>297.02667669005587</v>
      </c>
      <c r="E191" s="33">
        <v>321.17737396330438</v>
      </c>
      <c r="F191" s="33">
        <v>322.83018884300395</v>
      </c>
      <c r="G191" s="33">
        <v>335.87345852463676</v>
      </c>
      <c r="H191" s="33">
        <v>323.81940144637605</v>
      </c>
      <c r="I191" s="33">
        <v>316.89909894265571</v>
      </c>
      <c r="J191" s="33">
        <v>277.16729027549979</v>
      </c>
      <c r="K191" s="33">
        <v>286.64562709648931</v>
      </c>
      <c r="L191" s="33">
        <v>285.25961900353246</v>
      </c>
      <c r="M191" s="33">
        <v>267.75371537152097</v>
      </c>
      <c r="N191" s="33">
        <v>280.62086200044013</v>
      </c>
      <c r="O191" s="33">
        <v>282.38403670865546</v>
      </c>
      <c r="P191" s="33">
        <v>285.11450178450218</v>
      </c>
      <c r="Q191" s="33">
        <v>299.41183588140774</v>
      </c>
      <c r="R191" s="33">
        <v>297.23817173574577</v>
      </c>
      <c r="S191" s="33">
        <v>295.98734773181889</v>
      </c>
      <c r="T191" s="33">
        <v>291.82047466480503</v>
      </c>
      <c r="U191" s="33">
        <v>282.94494417176423</v>
      </c>
      <c r="V191" s="33">
        <v>292.96722353583391</v>
      </c>
      <c r="W191" s="33">
        <v>289.83023711187894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12746.268304793824</v>
      </c>
      <c r="C193" s="117">
        <f t="shared" si="94"/>
        <v>11612.664032442461</v>
      </c>
      <c r="D193" s="117">
        <f t="shared" si="94"/>
        <v>11935.69137741024</v>
      </c>
      <c r="E193" s="117">
        <f t="shared" si="94"/>
        <v>12058.497214472985</v>
      </c>
      <c r="F193" s="117">
        <f t="shared" si="94"/>
        <v>11663.834305796861</v>
      </c>
      <c r="G193" s="117">
        <f t="shared" si="94"/>
        <v>11112.616718438558</v>
      </c>
      <c r="H193" s="117">
        <f t="shared" si="94"/>
        <v>11010.821423614274</v>
      </c>
      <c r="I193" s="117">
        <f t="shared" si="94"/>
        <v>11636.429425362585</v>
      </c>
      <c r="J193" s="117">
        <f t="shared" si="94"/>
        <v>11406.872699097155</v>
      </c>
      <c r="K193" s="117">
        <f t="shared" si="94"/>
        <v>10458.959290220839</v>
      </c>
      <c r="L193" s="117">
        <f t="shared" si="94"/>
        <v>10487.350603656852</v>
      </c>
      <c r="M193" s="117">
        <f t="shared" si="94"/>
        <v>11191.318257668761</v>
      </c>
      <c r="N193" s="117">
        <f t="shared" si="94"/>
        <v>11804.548426164127</v>
      </c>
      <c r="O193" s="117">
        <f t="shared" si="94"/>
        <v>10962.017671773343</v>
      </c>
      <c r="P193" s="117">
        <f t="shared" si="94"/>
        <v>11084.955507252507</v>
      </c>
      <c r="Q193" s="117">
        <f t="shared" si="94"/>
        <v>10922.04208723977</v>
      </c>
      <c r="R193" s="117">
        <f t="shared" ref="R193:V193" si="95">R194+R197+R199+R208</f>
        <v>10918.464422594612</v>
      </c>
      <c r="S193" s="117">
        <f t="shared" si="95"/>
        <v>11094.701162466543</v>
      </c>
      <c r="T193" s="117">
        <f t="shared" si="95"/>
        <v>11451.134865399174</v>
      </c>
      <c r="U193" s="117">
        <f t="shared" si="95"/>
        <v>11229.767340461562</v>
      </c>
      <c r="V193" s="117">
        <f t="shared" si="95"/>
        <v>11497.169076392762</v>
      </c>
      <c r="W193" s="117">
        <f t="shared" ref="W193" si="96">W194+W197+W199+W208</f>
        <v>12433.867104714824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11262.870099765707</v>
      </c>
      <c r="C194" s="122">
        <f t="shared" si="97"/>
        <v>10188.586574912759</v>
      </c>
      <c r="D194" s="122">
        <f t="shared" si="97"/>
        <v>10503.44079752007</v>
      </c>
      <c r="E194" s="122">
        <f t="shared" si="97"/>
        <v>10579.540919254398</v>
      </c>
      <c r="F194" s="122">
        <f t="shared" si="97"/>
        <v>10131.571937519044</v>
      </c>
      <c r="G194" s="122">
        <f t="shared" si="97"/>
        <v>9511.4567450624381</v>
      </c>
      <c r="H194" s="122">
        <f t="shared" si="97"/>
        <v>9334.684313181142</v>
      </c>
      <c r="I194" s="122">
        <f t="shared" si="97"/>
        <v>9947.2858049537172</v>
      </c>
      <c r="J194" s="122">
        <f t="shared" si="97"/>
        <v>9813.984262427477</v>
      </c>
      <c r="K194" s="122">
        <f t="shared" si="97"/>
        <v>8784.5329669697112</v>
      </c>
      <c r="L194" s="122">
        <f t="shared" si="97"/>
        <v>8826.0681733198562</v>
      </c>
      <c r="M194" s="122">
        <f t="shared" si="97"/>
        <v>9570.9913910185551</v>
      </c>
      <c r="N194" s="122">
        <f t="shared" si="97"/>
        <v>10100.894459218347</v>
      </c>
      <c r="O194" s="122">
        <f t="shared" si="97"/>
        <v>9248.762510995366</v>
      </c>
      <c r="P194" s="122">
        <f t="shared" si="97"/>
        <v>9317.7295250414463</v>
      </c>
      <c r="Q194" s="122">
        <f t="shared" si="97"/>
        <v>9136.7750278238946</v>
      </c>
      <c r="R194" s="122">
        <f t="shared" ref="R194:V194" si="98">SUM(R195:R196)</f>
        <v>9115.2267071155311</v>
      </c>
      <c r="S194" s="122">
        <f t="shared" si="98"/>
        <v>9285.6599290328086</v>
      </c>
      <c r="T194" s="122">
        <f t="shared" si="98"/>
        <v>9631.6733048819078</v>
      </c>
      <c r="U194" s="122">
        <f t="shared" si="98"/>
        <v>9401.0898474218884</v>
      </c>
      <c r="V194" s="122">
        <f t="shared" si="98"/>
        <v>9724.9897051415701</v>
      </c>
      <c r="W194" s="122">
        <f t="shared" ref="W194" si="99">SUM(W195:W196)</f>
        <v>10646.637538083909</v>
      </c>
      <c r="DA194" s="130" t="s">
        <v>2527</v>
      </c>
    </row>
    <row r="195" spans="1:105" ht="12" customHeight="1" x14ac:dyDescent="0.25">
      <c r="A195" s="97" t="s">
        <v>203</v>
      </c>
      <c r="B195" s="98">
        <v>11207.977902995204</v>
      </c>
      <c r="C195" s="98">
        <v>10140.023851931603</v>
      </c>
      <c r="D195" s="98">
        <v>10454.604901213439</v>
      </c>
      <c r="E195" s="98">
        <v>10531.198437443696</v>
      </c>
      <c r="F195" s="98">
        <v>10085.308460019151</v>
      </c>
      <c r="G195" s="98">
        <v>9468.7215752457687</v>
      </c>
      <c r="H195" s="98">
        <v>9293.6890217733671</v>
      </c>
      <c r="I195" s="98">
        <v>9904.2125352346138</v>
      </c>
      <c r="J195" s="98">
        <v>9771.4623873166638</v>
      </c>
      <c r="K195" s="98">
        <v>8746.9312223376019</v>
      </c>
      <c r="L195" s="98">
        <v>8788.818494346242</v>
      </c>
      <c r="M195" s="98">
        <v>9531.1506114394797</v>
      </c>
      <c r="N195" s="98">
        <v>10059.222592576347</v>
      </c>
      <c r="O195" s="98">
        <v>9210.9671367222418</v>
      </c>
      <c r="P195" s="98">
        <v>9279.968773687071</v>
      </c>
      <c r="Q195" s="98">
        <v>9100.0622472971663</v>
      </c>
      <c r="R195" s="98">
        <v>9078.7774455996951</v>
      </c>
      <c r="S195" s="98">
        <v>9248.7735011656496</v>
      </c>
      <c r="T195" s="98">
        <v>9593.5254900273267</v>
      </c>
      <c r="U195" s="98">
        <v>9363.8898243085532</v>
      </c>
      <c r="V195" s="98">
        <v>9687.1323174016325</v>
      </c>
      <c r="W195" s="98">
        <v>10604.854255823988</v>
      </c>
      <c r="DA195" s="63" t="s">
        <v>2528</v>
      </c>
    </row>
    <row r="196" spans="1:105" ht="12" customHeight="1" x14ac:dyDescent="0.25">
      <c r="A196" s="97" t="s">
        <v>53</v>
      </c>
      <c r="B196" s="98">
        <v>54.892196770502835</v>
      </c>
      <c r="C196" s="98">
        <v>48.562722981156519</v>
      </c>
      <c r="D196" s="98">
        <v>48.835896306631206</v>
      </c>
      <c r="E196" s="98">
        <v>48.342481810701273</v>
      </c>
      <c r="F196" s="98">
        <v>46.26347749989413</v>
      </c>
      <c r="G196" s="98">
        <v>42.735169816669107</v>
      </c>
      <c r="H196" s="98">
        <v>40.995291407774353</v>
      </c>
      <c r="I196" s="98">
        <v>43.07326971910404</v>
      </c>
      <c r="J196" s="98">
        <v>42.521875110813873</v>
      </c>
      <c r="K196" s="98">
        <v>37.601744632109423</v>
      </c>
      <c r="L196" s="98">
        <v>37.249678973614984</v>
      </c>
      <c r="M196" s="98">
        <v>39.840779579075473</v>
      </c>
      <c r="N196" s="98">
        <v>41.671866641999685</v>
      </c>
      <c r="O196" s="98">
        <v>37.795374273124139</v>
      </c>
      <c r="P196" s="98">
        <v>37.760751354374442</v>
      </c>
      <c r="Q196" s="98">
        <v>36.712780526728004</v>
      </c>
      <c r="R196" s="98">
        <v>36.449261515836362</v>
      </c>
      <c r="S196" s="98">
        <v>36.886427867158673</v>
      </c>
      <c r="T196" s="98">
        <v>38.147814854581355</v>
      </c>
      <c r="U196" s="98">
        <v>37.200023113335718</v>
      </c>
      <c r="V196" s="98">
        <v>37.857387739937828</v>
      </c>
      <c r="W196" s="98">
        <v>41.783282259920902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3.8811511737365234</v>
      </c>
      <c r="C197" s="122">
        <f t="shared" si="100"/>
        <v>5.1954323729950902</v>
      </c>
      <c r="D197" s="122">
        <f t="shared" si="100"/>
        <v>6.4404576808026128</v>
      </c>
      <c r="E197" s="122">
        <f t="shared" si="100"/>
        <v>18.243411149951292</v>
      </c>
      <c r="F197" s="122">
        <f t="shared" si="100"/>
        <v>8.635441845659912</v>
      </c>
      <c r="G197" s="122">
        <f t="shared" si="100"/>
        <v>11.600609001884315</v>
      </c>
      <c r="H197" s="122">
        <f t="shared" si="100"/>
        <v>29.421868371714851</v>
      </c>
      <c r="I197" s="122">
        <f t="shared" si="100"/>
        <v>15.184635569886156</v>
      </c>
      <c r="J197" s="122">
        <f t="shared" si="100"/>
        <v>19.179892150523944</v>
      </c>
      <c r="K197" s="122">
        <f t="shared" si="100"/>
        <v>23.507017537639015</v>
      </c>
      <c r="L197" s="122">
        <f t="shared" si="100"/>
        <v>34.187126267598146</v>
      </c>
      <c r="M197" s="122">
        <f t="shared" si="100"/>
        <v>26.416422636332115</v>
      </c>
      <c r="N197" s="122">
        <f t="shared" si="100"/>
        <v>29.440272137585595</v>
      </c>
      <c r="O197" s="122">
        <f t="shared" si="100"/>
        <v>34.078764000261756</v>
      </c>
      <c r="P197" s="122">
        <f t="shared" si="100"/>
        <v>29.167246476920905</v>
      </c>
      <c r="Q197" s="122">
        <f t="shared" si="100"/>
        <v>44.507707231281344</v>
      </c>
      <c r="R197" s="122">
        <f t="shared" si="100"/>
        <v>39.780410968959373</v>
      </c>
      <c r="S197" s="122">
        <f t="shared" si="100"/>
        <v>38.190308767564808</v>
      </c>
      <c r="T197" s="122">
        <f t="shared" si="100"/>
        <v>36.119146568647508</v>
      </c>
      <c r="U197" s="122">
        <f t="shared" si="100"/>
        <v>38.991113197581008</v>
      </c>
      <c r="V197" s="122">
        <f t="shared" si="100"/>
        <v>64.40107537879976</v>
      </c>
      <c r="W197" s="122">
        <f t="shared" si="100"/>
        <v>67.375872778080449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3.8811511737365234</v>
      </c>
      <c r="C198" s="98">
        <f>RES_hhdet_tesh!C129</f>
        <v>5.1954323729950902</v>
      </c>
      <c r="D198" s="98">
        <f>RES_hhdet_tesh!D129</f>
        <v>6.4404576808026128</v>
      </c>
      <c r="E198" s="98">
        <f>RES_hhdet_tesh!E129</f>
        <v>18.243411149951292</v>
      </c>
      <c r="F198" s="98">
        <f>RES_hhdet_tesh!F129</f>
        <v>8.635441845659912</v>
      </c>
      <c r="G198" s="98">
        <f>RES_hhdet_tesh!G129</f>
        <v>11.600609001884315</v>
      </c>
      <c r="H198" s="98">
        <f>RES_hhdet_tesh!H129</f>
        <v>29.421868371714851</v>
      </c>
      <c r="I198" s="98">
        <f>RES_hhdet_tesh!I129</f>
        <v>15.184635569886156</v>
      </c>
      <c r="J198" s="98">
        <f>RES_hhdet_tesh!J129</f>
        <v>19.179892150523944</v>
      </c>
      <c r="K198" s="98">
        <f>RES_hhdet_tesh!K129</f>
        <v>23.507017537639015</v>
      </c>
      <c r="L198" s="98">
        <f>RES_hhdet_tesh!L129</f>
        <v>34.187126267598146</v>
      </c>
      <c r="M198" s="98">
        <f>RES_hhdet_tesh!M129</f>
        <v>26.416422636332115</v>
      </c>
      <c r="N198" s="98">
        <f>RES_hhdet_tesh!N129</f>
        <v>29.440272137585595</v>
      </c>
      <c r="O198" s="98">
        <f>RES_hhdet_tesh!O129</f>
        <v>34.078764000261756</v>
      </c>
      <c r="P198" s="98">
        <f>RES_hhdet_tesh!P129</f>
        <v>29.167246476920905</v>
      </c>
      <c r="Q198" s="98">
        <f>RES_hhdet_tesh!Q129</f>
        <v>44.507707231281344</v>
      </c>
      <c r="R198" s="98">
        <f>RES_hhdet_tesh!R129</f>
        <v>39.780410968959373</v>
      </c>
      <c r="S198" s="98">
        <f>RES_hhdet_tesh!S129</f>
        <v>38.190308767564808</v>
      </c>
      <c r="T198" s="98">
        <f>RES_hhdet_tesh!T129</f>
        <v>36.119146568647508</v>
      </c>
      <c r="U198" s="98">
        <f>RES_hhdet_tesh!U129</f>
        <v>38.991113197581008</v>
      </c>
      <c r="V198" s="98">
        <f>RES_hhdet_tesh!V129</f>
        <v>64.40107537879976</v>
      </c>
      <c r="W198" s="98">
        <f>RES_hhdet_tesh!W129</f>
        <v>67.375872778080449</v>
      </c>
      <c r="DA198" s="63" t="s">
        <v>2531</v>
      </c>
    </row>
    <row r="199" spans="1:105" ht="12" customHeight="1" x14ac:dyDescent="0.25">
      <c r="A199" s="121" t="s">
        <v>55</v>
      </c>
      <c r="B199" s="122">
        <v>1248.7789703840156</v>
      </c>
      <c r="C199" s="122">
        <v>1189.6067162801685</v>
      </c>
      <c r="D199" s="122">
        <v>1200.7285925320946</v>
      </c>
      <c r="E199" s="122">
        <v>1216.2361659047199</v>
      </c>
      <c r="F199" s="122">
        <v>1276.9741619767155</v>
      </c>
      <c r="G199" s="122">
        <v>1332.5597591864412</v>
      </c>
      <c r="H199" s="122">
        <v>1396.8266597460595</v>
      </c>
      <c r="I199" s="122">
        <v>1428.7286218573176</v>
      </c>
      <c r="J199" s="122">
        <v>1359.3832960968305</v>
      </c>
      <c r="K199" s="122">
        <v>1428.3768624534409</v>
      </c>
      <c r="L199" s="122">
        <v>1405.691234093528</v>
      </c>
      <c r="M199" s="122">
        <v>1384.653014172347</v>
      </c>
      <c r="N199" s="122">
        <v>1454.806658128455</v>
      </c>
      <c r="O199" s="122">
        <v>1457.9169234558956</v>
      </c>
      <c r="P199" s="122">
        <v>1512.7866702921392</v>
      </c>
      <c r="Q199" s="122">
        <v>1504.9432899913718</v>
      </c>
      <c r="R199" s="122">
        <v>1526.8780325515474</v>
      </c>
      <c r="S199" s="122">
        <v>1533.5140292012056</v>
      </c>
      <c r="T199" s="122">
        <v>1546.0380138612979</v>
      </c>
      <c r="U199" s="122">
        <v>1554.9282206012188</v>
      </c>
      <c r="V199" s="122">
        <v>1462.3555795108857</v>
      </c>
      <c r="W199" s="122">
        <v>1473.5301900955278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1248.7789703840158</v>
      </c>
      <c r="C204" s="101">
        <v>1189.6062806840537</v>
      </c>
      <c r="D204" s="101">
        <v>1200.7284225114058</v>
      </c>
      <c r="E204" s="101">
        <v>1216.2348421503143</v>
      </c>
      <c r="F204" s="101">
        <v>1276.9722524206998</v>
      </c>
      <c r="G204" s="101">
        <v>1332.5586536664514</v>
      </c>
      <c r="H204" s="101">
        <v>1396.8263938955674</v>
      </c>
      <c r="I204" s="101">
        <v>1428.7535273336091</v>
      </c>
      <c r="J204" s="101">
        <v>1359.4167319060459</v>
      </c>
      <c r="K204" s="101">
        <v>1428.4518766534186</v>
      </c>
      <c r="L204" s="101">
        <v>1405.7737692067276</v>
      </c>
      <c r="M204" s="101">
        <v>1384.72353609781</v>
      </c>
      <c r="N204" s="101">
        <v>1454.8105460496809</v>
      </c>
      <c r="O204" s="101">
        <v>1457.8730737150804</v>
      </c>
      <c r="P204" s="101">
        <v>1512.7077109336419</v>
      </c>
      <c r="Q204" s="101">
        <v>1504.7396237793776</v>
      </c>
      <c r="R204" s="101">
        <v>1526.7337195257542</v>
      </c>
      <c r="S204" s="101">
        <v>1533.4867158065467</v>
      </c>
      <c r="T204" s="101">
        <v>1545.9893403881922</v>
      </c>
      <c r="U204" s="101">
        <v>1554.8489304833654</v>
      </c>
      <c r="V204" s="101">
        <v>1462.2579863928124</v>
      </c>
      <c r="W204" s="101">
        <v>1473.5113555283283</v>
      </c>
      <c r="DA204" s="131" t="s">
        <v>2537</v>
      </c>
    </row>
    <row r="205" spans="1:105" ht="12" customHeight="1" x14ac:dyDescent="0.25">
      <c r="A205" s="107" t="s">
        <v>121</v>
      </c>
      <c r="B205" s="104">
        <v>1248.7789703840162</v>
      </c>
      <c r="C205" s="104">
        <v>1189.6654865559462</v>
      </c>
      <c r="D205" s="104">
        <v>1200.7466092844284</v>
      </c>
      <c r="E205" s="104">
        <v>1216.3198479479222</v>
      </c>
      <c r="F205" s="104">
        <v>1277.0952351725766</v>
      </c>
      <c r="G205" s="104">
        <v>1332.628405720161</v>
      </c>
      <c r="H205" s="104">
        <v>1396.8396429353338</v>
      </c>
      <c r="I205" s="104">
        <v>1427.9588162264886</v>
      </c>
      <c r="J205" s="104">
        <v>1358.5708702325253</v>
      </c>
      <c r="K205" s="104">
        <v>1427.3663066933782</v>
      </c>
      <c r="L205" s="104">
        <v>1404.8024355248385</v>
      </c>
      <c r="M205" s="104">
        <v>1384.0152530095265</v>
      </c>
      <c r="N205" s="104">
        <v>1454.7724101164793</v>
      </c>
      <c r="O205" s="104">
        <v>1458.248427496459</v>
      </c>
      <c r="P205" s="104">
        <v>1513.333998987215</v>
      </c>
      <c r="Q205" s="104">
        <v>1506.2356659027853</v>
      </c>
      <c r="R205" s="104">
        <v>1527.7408384962334</v>
      </c>
      <c r="S205" s="104">
        <v>1533.6625278153249</v>
      </c>
      <c r="T205" s="104">
        <v>1546.2943430526675</v>
      </c>
      <c r="U205" s="104">
        <v>1555.3473035153872</v>
      </c>
      <c r="V205" s="104">
        <v>1462.8685033412842</v>
      </c>
      <c r="W205" s="104">
        <v>1473.6283188908096</v>
      </c>
      <c r="DA205" s="132" t="s">
        <v>2538</v>
      </c>
    </row>
    <row r="206" spans="1:105" ht="12" customHeight="1" x14ac:dyDescent="0.25">
      <c r="A206" s="108" t="s">
        <v>53</v>
      </c>
      <c r="B206" s="98">
        <v>541.2288310343672</v>
      </c>
      <c r="C206" s="98">
        <v>503.61104169776883</v>
      </c>
      <c r="D206" s="98">
        <v>519.90738736096137</v>
      </c>
      <c r="E206" s="98">
        <v>535.71182556567703</v>
      </c>
      <c r="F206" s="98">
        <v>528.67395676210333</v>
      </c>
      <c r="G206" s="98">
        <v>563.24562927158274</v>
      </c>
      <c r="H206" s="98">
        <v>599.01079791012637</v>
      </c>
      <c r="I206" s="98">
        <v>646.34704600752275</v>
      </c>
      <c r="J206" s="98">
        <v>548.82944467913558</v>
      </c>
      <c r="K206" s="98">
        <v>591.85723390351598</v>
      </c>
      <c r="L206" s="98">
        <v>585.59988875688271</v>
      </c>
      <c r="M206" s="98">
        <v>561.78516082027204</v>
      </c>
      <c r="N206" s="98">
        <v>603.2194161580004</v>
      </c>
      <c r="O206" s="98">
        <v>512.16784483058245</v>
      </c>
      <c r="P206" s="98">
        <v>504.38077791422376</v>
      </c>
      <c r="Q206" s="98">
        <v>541.23320484633439</v>
      </c>
      <c r="R206" s="98">
        <v>659.81188686832616</v>
      </c>
      <c r="S206" s="98">
        <v>696.42790488636547</v>
      </c>
      <c r="T206" s="98">
        <v>662.27054450273954</v>
      </c>
      <c r="U206" s="98">
        <v>676.78663909261638</v>
      </c>
      <c r="V206" s="98">
        <v>556.25030733180188</v>
      </c>
      <c r="W206" s="98">
        <v>599.56240392250936</v>
      </c>
      <c r="DA206" s="63" t="s">
        <v>2539</v>
      </c>
    </row>
    <row r="207" spans="1:105" ht="12" customHeight="1" x14ac:dyDescent="0.25">
      <c r="A207" s="108" t="s">
        <v>52</v>
      </c>
      <c r="B207" s="98">
        <v>707.55013934964882</v>
      </c>
      <c r="C207" s="98">
        <v>686.05444485817725</v>
      </c>
      <c r="D207" s="98">
        <v>680.83922192346688</v>
      </c>
      <c r="E207" s="98">
        <v>680.60802238224505</v>
      </c>
      <c r="F207" s="98">
        <v>748.42127841047318</v>
      </c>
      <c r="G207" s="98">
        <v>769.3827764485784</v>
      </c>
      <c r="H207" s="98">
        <v>797.82884502520733</v>
      </c>
      <c r="I207" s="98">
        <v>781.61177021896538</v>
      </c>
      <c r="J207" s="98">
        <v>809.74142555338972</v>
      </c>
      <c r="K207" s="98">
        <v>835.50907278986233</v>
      </c>
      <c r="L207" s="98">
        <v>819.20254676795594</v>
      </c>
      <c r="M207" s="98">
        <v>822.23009218925426</v>
      </c>
      <c r="N207" s="98">
        <v>851.55299395847851</v>
      </c>
      <c r="O207" s="98">
        <v>946.08058266587648</v>
      </c>
      <c r="P207" s="98">
        <v>1008.9532210729913</v>
      </c>
      <c r="Q207" s="98">
        <v>965.00246105645078</v>
      </c>
      <c r="R207" s="98">
        <v>867.9289516279074</v>
      </c>
      <c r="S207" s="98">
        <v>837.23462292895942</v>
      </c>
      <c r="T207" s="98">
        <v>884.02379854992807</v>
      </c>
      <c r="U207" s="98">
        <v>878.56066442277051</v>
      </c>
      <c r="V207" s="98">
        <v>906.6181960094824</v>
      </c>
      <c r="W207" s="98">
        <v>874.06591496830015</v>
      </c>
      <c r="DA207" s="63" t="s">
        <v>2540</v>
      </c>
    </row>
    <row r="208" spans="1:105" ht="12" customHeight="1" x14ac:dyDescent="0.25">
      <c r="A208" s="121" t="s">
        <v>54</v>
      </c>
      <c r="B208" s="122">
        <v>230.73808347036561</v>
      </c>
      <c r="C208" s="122">
        <v>229.27530887653893</v>
      </c>
      <c r="D208" s="122">
        <v>225.08152967727173</v>
      </c>
      <c r="E208" s="122">
        <v>244.47671816391579</v>
      </c>
      <c r="F208" s="122">
        <v>246.65276445544254</v>
      </c>
      <c r="G208" s="122">
        <v>256.99960518779511</v>
      </c>
      <c r="H208" s="122">
        <v>249.88858231535704</v>
      </c>
      <c r="I208" s="122">
        <v>245.23036298166454</v>
      </c>
      <c r="J208" s="122">
        <v>214.32524842232536</v>
      </c>
      <c r="K208" s="122">
        <v>222.54244326004897</v>
      </c>
      <c r="L208" s="122">
        <v>221.40406997587024</v>
      </c>
      <c r="M208" s="122">
        <v>209.25742984152706</v>
      </c>
      <c r="N208" s="122">
        <v>219.40703667973878</v>
      </c>
      <c r="O208" s="122">
        <v>221.25947332181906</v>
      </c>
      <c r="P208" s="122">
        <v>225.27206544200013</v>
      </c>
      <c r="Q208" s="122">
        <v>235.81606219322165</v>
      </c>
      <c r="R208" s="122">
        <v>236.57927195857576</v>
      </c>
      <c r="S208" s="122">
        <v>237.33689546496365</v>
      </c>
      <c r="T208" s="122">
        <v>237.30440008732026</v>
      </c>
      <c r="U208" s="122">
        <v>234.75815924087391</v>
      </c>
      <c r="V208" s="122">
        <v>245.42271636150556</v>
      </c>
      <c r="W208" s="122">
        <v>246.32350375730633</v>
      </c>
      <c r="DA208" s="130" t="s">
        <v>2541</v>
      </c>
    </row>
    <row r="209" spans="1:105" ht="12" customHeight="1" x14ac:dyDescent="0.25">
      <c r="A209" s="97" t="s">
        <v>50</v>
      </c>
      <c r="B209" s="98">
        <v>231.33101504069361</v>
      </c>
      <c r="C209" s="98">
        <v>224.21145176141178</v>
      </c>
      <c r="D209" s="98">
        <v>223.06259700960379</v>
      </c>
      <c r="E209" s="98">
        <v>248.45967217292136</v>
      </c>
      <c r="F209" s="98">
        <v>247.36671658539268</v>
      </c>
      <c r="G209" s="98">
        <v>243.3599541278812</v>
      </c>
      <c r="H209" s="98">
        <v>253.33950819732175</v>
      </c>
      <c r="I209" s="98">
        <v>249.29366621613599</v>
      </c>
      <c r="J209" s="98">
        <v>211.47849071848873</v>
      </c>
      <c r="K209" s="98">
        <v>227.00623032067332</v>
      </c>
      <c r="L209" s="98">
        <v>217.86540315285848</v>
      </c>
      <c r="M209" s="98">
        <v>216.92997681763572</v>
      </c>
      <c r="N209" s="98">
        <v>218.91128972618299</v>
      </c>
      <c r="O209" s="98">
        <v>216.71354855405511</v>
      </c>
      <c r="P209" s="98">
        <v>236.05356687060211</v>
      </c>
      <c r="Q209" s="98">
        <v>226.97856516944316</v>
      </c>
      <c r="R209" s="98">
        <v>242.62921460884823</v>
      </c>
      <c r="S209" s="98">
        <v>238.52464229293602</v>
      </c>
      <c r="T209" s="98">
        <v>236.38355803105472</v>
      </c>
      <c r="U209" s="98">
        <v>245.41927198219844</v>
      </c>
      <c r="V209" s="98">
        <v>235.79751566558627</v>
      </c>
      <c r="W209" s="98">
        <v>246.36761501296769</v>
      </c>
      <c r="DA209" s="63" t="s">
        <v>2542</v>
      </c>
    </row>
    <row r="210" spans="1:105" ht="12" customHeight="1" x14ac:dyDescent="0.25">
      <c r="A210" s="109" t="s">
        <v>120</v>
      </c>
      <c r="B210" s="33">
        <v>230.71525112710856</v>
      </c>
      <c r="C210" s="33">
        <v>229.47723702734305</v>
      </c>
      <c r="D210" s="33">
        <v>225.16764603482122</v>
      </c>
      <c r="E210" s="33">
        <v>244.29851916885625</v>
      </c>
      <c r="F210" s="33">
        <v>246.61841029223783</v>
      </c>
      <c r="G210" s="33">
        <v>257.70867395308039</v>
      </c>
      <c r="H210" s="33">
        <v>249.68696498134048</v>
      </c>
      <c r="I210" s="33">
        <v>244.97316728904892</v>
      </c>
      <c r="J210" s="33">
        <v>214.51498610436167</v>
      </c>
      <c r="K210" s="33">
        <v>222.22483777369195</v>
      </c>
      <c r="L210" s="33">
        <v>221.6641475054326</v>
      </c>
      <c r="M210" s="33">
        <v>208.67007881892789</v>
      </c>
      <c r="N210" s="33">
        <v>219.44565174625686</v>
      </c>
      <c r="O210" s="33">
        <v>221.61563972917637</v>
      </c>
      <c r="P210" s="33">
        <v>224.42260317739922</v>
      </c>
      <c r="Q210" s="33">
        <v>236.50822251366731</v>
      </c>
      <c r="R210" s="33">
        <v>236.10361623717588</v>
      </c>
      <c r="S210" s="33">
        <v>237.24356426964451</v>
      </c>
      <c r="T210" s="33">
        <v>237.37564024297831</v>
      </c>
      <c r="U210" s="33">
        <v>233.96176137673115</v>
      </c>
      <c r="V210" s="33">
        <v>246.07445071192876</v>
      </c>
      <c r="W210" s="33">
        <v>246.32062395512327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3.2057294756037917</v>
      </c>
      <c r="C212" s="117">
        <f t="shared" si="101"/>
        <v>3.2081041092184366</v>
      </c>
      <c r="D212" s="117">
        <f t="shared" si="101"/>
        <v>3.3978913446359096</v>
      </c>
      <c r="E212" s="117">
        <f t="shared" si="101"/>
        <v>3.9551167155359339</v>
      </c>
      <c r="F212" s="117">
        <f t="shared" si="101"/>
        <v>4.2130794739260198</v>
      </c>
      <c r="G212" s="117">
        <f t="shared" si="101"/>
        <v>4.4541087220954614</v>
      </c>
      <c r="H212" s="117">
        <f t="shared" si="101"/>
        <v>5.1711472323559073</v>
      </c>
      <c r="I212" s="117">
        <f t="shared" si="101"/>
        <v>5.4842758866479837</v>
      </c>
      <c r="J212" s="117">
        <f t="shared" si="101"/>
        <v>4.8826495766822138</v>
      </c>
      <c r="K212" s="117">
        <f t="shared" si="101"/>
        <v>5.5704380721149684</v>
      </c>
      <c r="L212" s="117">
        <f t="shared" si="101"/>
        <v>5.5089080099662189</v>
      </c>
      <c r="M212" s="117">
        <f t="shared" si="101"/>
        <v>5.6957540983814212</v>
      </c>
      <c r="N212" s="117">
        <f t="shared" si="101"/>
        <v>5.8399618675302136</v>
      </c>
      <c r="O212" s="117">
        <f t="shared" si="101"/>
        <v>5.8118519896287735</v>
      </c>
      <c r="P212" s="117">
        <f t="shared" si="101"/>
        <v>6.3630068562074564</v>
      </c>
      <c r="Q212" s="117">
        <f t="shared" si="101"/>
        <v>6.0843490304105003</v>
      </c>
      <c r="R212" s="117">
        <f t="shared" ref="R212:V212" si="102">R213+R216+R218+R227</f>
        <v>6.5261556041274265</v>
      </c>
      <c r="S212" s="117">
        <f t="shared" si="102"/>
        <v>6.4103983202387651</v>
      </c>
      <c r="T212" s="117">
        <f t="shared" si="102"/>
        <v>6.2576772551967759</v>
      </c>
      <c r="U212" s="117">
        <f t="shared" si="102"/>
        <v>6.2832405519072978</v>
      </c>
      <c r="V212" s="117">
        <f t="shared" si="102"/>
        <v>5.5031576317273005</v>
      </c>
      <c r="W212" s="117">
        <f t="shared" ref="W212" si="103">W213+W216+W218+W227</f>
        <v>5.5515456866204147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3.2057294756037917</v>
      </c>
      <c r="C227" s="122">
        <v>3.2081041092184366</v>
      </c>
      <c r="D227" s="122">
        <v>3.3978913446359096</v>
      </c>
      <c r="E227" s="122">
        <v>3.9551167155359339</v>
      </c>
      <c r="F227" s="122">
        <v>4.2130794739260198</v>
      </c>
      <c r="G227" s="122">
        <v>4.4541087220954614</v>
      </c>
      <c r="H227" s="122">
        <v>5.1711472323559073</v>
      </c>
      <c r="I227" s="122">
        <v>5.4842758866479837</v>
      </c>
      <c r="J227" s="122">
        <v>4.8826495766822138</v>
      </c>
      <c r="K227" s="122">
        <v>5.5704380721149684</v>
      </c>
      <c r="L227" s="122">
        <v>5.5089080099662189</v>
      </c>
      <c r="M227" s="122">
        <v>5.6957540983814212</v>
      </c>
      <c r="N227" s="122">
        <v>5.8399618675302136</v>
      </c>
      <c r="O227" s="122">
        <v>5.8118519896287735</v>
      </c>
      <c r="P227" s="122">
        <v>6.3630068562074564</v>
      </c>
      <c r="Q227" s="122">
        <v>6.0843490304105003</v>
      </c>
      <c r="R227" s="122">
        <v>6.5261556041274265</v>
      </c>
      <c r="S227" s="122">
        <v>6.4103983202387651</v>
      </c>
      <c r="T227" s="122">
        <v>6.2576772551967759</v>
      </c>
      <c r="U227" s="122">
        <v>6.2832405519072978</v>
      </c>
      <c r="V227" s="122">
        <v>5.5031576317273005</v>
      </c>
      <c r="W227" s="122">
        <v>5.5515456866204147</v>
      </c>
      <c r="DA227" s="130" t="s">
        <v>2709</v>
      </c>
    </row>
    <row r="228" spans="1:105" ht="12" customHeight="1" x14ac:dyDescent="0.25">
      <c r="A228" s="97" t="s">
        <v>50</v>
      </c>
      <c r="B228" s="98">
        <v>86.455100362448661</v>
      </c>
      <c r="C228" s="98">
        <v>83.659397080704039</v>
      </c>
      <c r="D228" s="98">
        <v>83.058875994747254</v>
      </c>
      <c r="E228" s="98">
        <v>92.356557885063694</v>
      </c>
      <c r="F228" s="98">
        <v>91.769776638557659</v>
      </c>
      <c r="G228" s="98">
        <v>90.133371054083042</v>
      </c>
      <c r="H228" s="98">
        <v>93.681621347247685</v>
      </c>
      <c r="I228" s="98">
        <v>92.127546317519915</v>
      </c>
      <c r="J228" s="98">
        <v>78.140213115881423</v>
      </c>
      <c r="K228" s="98">
        <v>83.86017315674502</v>
      </c>
      <c r="L228" s="98">
        <v>80.46421091020693</v>
      </c>
      <c r="M228" s="98">
        <v>80.099201445434346</v>
      </c>
      <c r="N228" s="98">
        <v>80.814410075573704</v>
      </c>
      <c r="O228" s="98">
        <v>79.991340454766146</v>
      </c>
      <c r="P228" s="98">
        <v>87.123236438195889</v>
      </c>
      <c r="Q228" s="98">
        <v>83.769265168422976</v>
      </c>
      <c r="R228" s="98">
        <v>89.533392467638052</v>
      </c>
      <c r="S228" s="98">
        <v>87.990091421459141</v>
      </c>
      <c r="T228" s="98">
        <v>87.14369354609758</v>
      </c>
      <c r="U228" s="98">
        <v>90.39488740677298</v>
      </c>
      <c r="V228" s="98">
        <v>86.777064143270167</v>
      </c>
      <c r="W228" s="98">
        <v>90.587126441996617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135.49717058081501</v>
      </c>
      <c r="C231" s="118">
        <f t="shared" si="108"/>
        <v>123.31039508430149</v>
      </c>
      <c r="D231" s="118">
        <f t="shared" si="108"/>
        <v>126.33185793701045</v>
      </c>
      <c r="E231" s="118">
        <f t="shared" si="108"/>
        <v>127.21999121229801</v>
      </c>
      <c r="F231" s="118">
        <f t="shared" si="108"/>
        <v>122.8131641896865</v>
      </c>
      <c r="G231" s="118">
        <f t="shared" si="108"/>
        <v>116.78641028220061</v>
      </c>
      <c r="H231" s="118">
        <f t="shared" si="108"/>
        <v>115.25681172996677</v>
      </c>
      <c r="I231" s="118">
        <f t="shared" si="108"/>
        <v>121.41335247336588</v>
      </c>
      <c r="J231" s="118">
        <f t="shared" si="108"/>
        <v>118.52661776284104</v>
      </c>
      <c r="K231" s="118">
        <f t="shared" si="108"/>
        <v>108.53917285476807</v>
      </c>
      <c r="L231" s="118">
        <f t="shared" si="108"/>
        <v>108.22748146465287</v>
      </c>
      <c r="M231" s="118">
        <f t="shared" si="108"/>
        <v>114.76152905066526</v>
      </c>
      <c r="N231" s="118">
        <f t="shared" si="108"/>
        <v>120.38018393064576</v>
      </c>
      <c r="O231" s="118">
        <f t="shared" si="108"/>
        <v>111.26761762631718</v>
      </c>
      <c r="P231" s="118">
        <f t="shared" si="108"/>
        <v>112.38989160320149</v>
      </c>
      <c r="Q231" s="118">
        <f t="shared" si="108"/>
        <v>110.45330396187022</v>
      </c>
      <c r="R231" s="118">
        <f t="shared" ref="R231:V231" si="109">R232+R235+R237+R246</f>
        <v>110.22423339441376</v>
      </c>
      <c r="S231" s="118">
        <f t="shared" si="109"/>
        <v>111.50919619843982</v>
      </c>
      <c r="T231" s="118">
        <f t="shared" si="109"/>
        <v>114.2812917238589</v>
      </c>
      <c r="U231" s="118">
        <f t="shared" si="109"/>
        <v>111.34315333898087</v>
      </c>
      <c r="V231" s="118">
        <f t="shared" si="109"/>
        <v>112.89936203246768</v>
      </c>
      <c r="W231" s="118">
        <f t="shared" ref="W231" si="110">W232+W235+W237+W246</f>
        <v>121.47902102140692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117.47575263988092</v>
      </c>
      <c r="C232" s="123">
        <f t="shared" si="111"/>
        <v>106.11807512926769</v>
      </c>
      <c r="D232" s="123">
        <f t="shared" si="111"/>
        <v>109.13696527320018</v>
      </c>
      <c r="E232" s="123">
        <f t="shared" si="111"/>
        <v>109.69345511243831</v>
      </c>
      <c r="F232" s="123">
        <f t="shared" si="111"/>
        <v>104.67689267513182</v>
      </c>
      <c r="G232" s="123">
        <f t="shared" si="111"/>
        <v>97.980155405246151</v>
      </c>
      <c r="H232" s="123">
        <f t="shared" si="111"/>
        <v>95.847463376181722</v>
      </c>
      <c r="I232" s="123">
        <f t="shared" si="111"/>
        <v>101.80743073334254</v>
      </c>
      <c r="J232" s="123">
        <f t="shared" si="111"/>
        <v>100.11328180447319</v>
      </c>
      <c r="K232" s="123">
        <f t="shared" si="111"/>
        <v>89.329989549815437</v>
      </c>
      <c r="L232" s="123">
        <f t="shared" si="111"/>
        <v>89.36373522304055</v>
      </c>
      <c r="M232" s="123">
        <f t="shared" si="111"/>
        <v>96.399152375402991</v>
      </c>
      <c r="N232" s="123">
        <f t="shared" si="111"/>
        <v>101.18305853167803</v>
      </c>
      <c r="O232" s="123">
        <f t="shared" si="111"/>
        <v>92.198165604198323</v>
      </c>
      <c r="P232" s="123">
        <f t="shared" si="111"/>
        <v>92.800389055834145</v>
      </c>
      <c r="Q232" s="123">
        <f t="shared" si="111"/>
        <v>90.93823510737397</v>
      </c>
      <c r="R232" s="123">
        <f t="shared" ref="R232:V232" si="112">SUM(R233:R234)</f>
        <v>90.586109478870597</v>
      </c>
      <c r="S232" s="123">
        <f t="shared" si="112"/>
        <v>92.022022032685726</v>
      </c>
      <c r="T232" s="123">
        <f t="shared" si="112"/>
        <v>95.00109198011738</v>
      </c>
      <c r="U232" s="123">
        <f t="shared" si="112"/>
        <v>92.286223122057038</v>
      </c>
      <c r="V232" s="123">
        <f t="shared" si="112"/>
        <v>94.973573836226336</v>
      </c>
      <c r="W232" s="123">
        <f t="shared" ref="W232" si="113">SUM(W233:W234)</f>
        <v>103.56723155897174</v>
      </c>
      <c r="DA232" s="130" t="s">
        <v>2863</v>
      </c>
    </row>
    <row r="233" spans="1:105" ht="12" customHeight="1" x14ac:dyDescent="0.25">
      <c r="A233" s="97" t="s">
        <v>203</v>
      </c>
      <c r="B233" s="99">
        <v>117.03512393982021</v>
      </c>
      <c r="C233" s="99">
        <v>105.72822979917042</v>
      </c>
      <c r="D233" s="99">
        <v>108.74489213393136</v>
      </c>
      <c r="E233" s="99">
        <v>109.30529605242373</v>
      </c>
      <c r="F233" s="99">
        <v>104.30536745997951</v>
      </c>
      <c r="G233" s="99">
        <v>97.63690333709836</v>
      </c>
      <c r="H233" s="99">
        <v>95.518133823137873</v>
      </c>
      <c r="I233" s="99">
        <v>101.46134406255835</v>
      </c>
      <c r="J233" s="99">
        <v>99.771557428813409</v>
      </c>
      <c r="K233" s="99">
        <v>89.027738481486381</v>
      </c>
      <c r="L233" s="99">
        <v>89.06424405268298</v>
      </c>
      <c r="M233" s="99">
        <v>96.078717886418787</v>
      </c>
      <c r="N233" s="99">
        <v>100.84780618540289</v>
      </c>
      <c r="O233" s="99">
        <v>91.894014051769304</v>
      </c>
      <c r="P233" s="99">
        <v>92.496427713628364</v>
      </c>
      <c r="Q233" s="99">
        <v>90.642613115455163</v>
      </c>
      <c r="R233" s="99">
        <v>90.292515448910237</v>
      </c>
      <c r="S233" s="99">
        <v>91.724806165526203</v>
      </c>
      <c r="T233" s="99">
        <v>94.693591628586475</v>
      </c>
      <c r="U233" s="99">
        <v>91.986233738640522</v>
      </c>
      <c r="V233" s="99">
        <v>94.668151366370864</v>
      </c>
      <c r="W233" s="99">
        <v>103.22997563784486</v>
      </c>
      <c r="DA233" s="63" t="s">
        <v>2864</v>
      </c>
    </row>
    <row r="234" spans="1:105" ht="12" customHeight="1" x14ac:dyDescent="0.25">
      <c r="A234" s="97" t="s">
        <v>53</v>
      </c>
      <c r="B234" s="99">
        <v>0.44062870006071458</v>
      </c>
      <c r="C234" s="99">
        <v>0.38984533009727185</v>
      </c>
      <c r="D234" s="99">
        <v>0.3920731392688116</v>
      </c>
      <c r="E234" s="99">
        <v>0.38815906001458922</v>
      </c>
      <c r="F234" s="99">
        <v>0.37152521515231718</v>
      </c>
      <c r="G234" s="99">
        <v>0.3432520681477893</v>
      </c>
      <c r="H234" s="99">
        <v>0.32932955304384942</v>
      </c>
      <c r="I234" s="99">
        <v>0.3460866707841922</v>
      </c>
      <c r="J234" s="99">
        <v>0.34172437565978692</v>
      </c>
      <c r="K234" s="99">
        <v>0.30225106832905624</v>
      </c>
      <c r="L234" s="99">
        <v>0.2994911703575765</v>
      </c>
      <c r="M234" s="99">
        <v>0.32043448898420518</v>
      </c>
      <c r="N234" s="99">
        <v>0.33525234627513828</v>
      </c>
      <c r="O234" s="99">
        <v>0.30415155242902092</v>
      </c>
      <c r="P234" s="99">
        <v>0.30396134220578258</v>
      </c>
      <c r="Q234" s="99">
        <v>0.29562199191881222</v>
      </c>
      <c r="R234" s="99">
        <v>0.29359402996035439</v>
      </c>
      <c r="S234" s="99">
        <v>0.29721586715952852</v>
      </c>
      <c r="T234" s="99">
        <v>0.30750035153090771</v>
      </c>
      <c r="U234" s="99">
        <v>0.29998938341650988</v>
      </c>
      <c r="V234" s="99">
        <v>0.30542246985547733</v>
      </c>
      <c r="W234" s="99">
        <v>0.33725592112688446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1.6034683057470692E-2</v>
      </c>
      <c r="C235" s="123">
        <f t="shared" si="114"/>
        <v>2.0262742587620165E-2</v>
      </c>
      <c r="D235" s="123">
        <f t="shared" si="114"/>
        <v>2.3980448486428836E-2</v>
      </c>
      <c r="E235" s="123">
        <f t="shared" si="114"/>
        <v>6.4744909437728385E-2</v>
      </c>
      <c r="F235" s="123">
        <f t="shared" si="114"/>
        <v>2.8875003285776253E-2</v>
      </c>
      <c r="G235" s="123">
        <f t="shared" si="114"/>
        <v>3.581149807103718E-2</v>
      </c>
      <c r="H235" s="123">
        <f t="shared" si="114"/>
        <v>8.389653531810537E-2</v>
      </c>
      <c r="I235" s="123">
        <f t="shared" si="114"/>
        <v>4.1678894438862024E-2</v>
      </c>
      <c r="J235" s="123">
        <f t="shared" si="114"/>
        <v>5.1466320845337303E-2</v>
      </c>
      <c r="K235" s="123">
        <f t="shared" si="114"/>
        <v>6.1524074417211846E-2</v>
      </c>
      <c r="L235" s="123">
        <f t="shared" si="114"/>
        <v>8.7425175815180903E-2</v>
      </c>
      <c r="M235" s="123">
        <f t="shared" si="114"/>
        <v>6.5956343126171449E-2</v>
      </c>
      <c r="N235" s="123">
        <f t="shared" si="114"/>
        <v>7.0615458932566308E-2</v>
      </c>
      <c r="O235" s="123">
        <f t="shared" si="114"/>
        <v>7.7537369993615435E-2</v>
      </c>
      <c r="P235" s="123">
        <f t="shared" si="114"/>
        <v>6.3716439982771572E-2</v>
      </c>
      <c r="Q235" s="123">
        <f t="shared" si="114"/>
        <v>9.4642603308449744E-2</v>
      </c>
      <c r="R235" s="123">
        <f t="shared" si="114"/>
        <v>8.2625995549341774E-2</v>
      </c>
      <c r="S235" s="123">
        <f t="shared" si="114"/>
        <v>7.771053949401481E-2</v>
      </c>
      <c r="T235" s="123">
        <f t="shared" si="114"/>
        <v>7.1012560601524347E-2</v>
      </c>
      <c r="U235" s="123">
        <f t="shared" si="114"/>
        <v>7.3131291105393154E-2</v>
      </c>
      <c r="V235" s="123">
        <f t="shared" si="114"/>
        <v>0.11595103050546374</v>
      </c>
      <c r="W235" s="123">
        <f t="shared" si="114"/>
        <v>0.11861059524738032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1.6034683057470692E-2</v>
      </c>
      <c r="C236" s="99">
        <f>RES_hhdet_fecs!C129</f>
        <v>2.0262742587620165E-2</v>
      </c>
      <c r="D236" s="99">
        <f>RES_hhdet_fecs!D129</f>
        <v>2.3980448486428836E-2</v>
      </c>
      <c r="E236" s="99">
        <f>RES_hhdet_fecs!E129</f>
        <v>6.4744909437728385E-2</v>
      </c>
      <c r="F236" s="99">
        <f>RES_hhdet_fecs!F129</f>
        <v>2.8875003285776253E-2</v>
      </c>
      <c r="G236" s="99">
        <f>RES_hhdet_fecs!G129</f>
        <v>3.581149807103718E-2</v>
      </c>
      <c r="H236" s="99">
        <f>RES_hhdet_fecs!H129</f>
        <v>8.389653531810537E-2</v>
      </c>
      <c r="I236" s="99">
        <f>RES_hhdet_fecs!I129</f>
        <v>4.1678894438862024E-2</v>
      </c>
      <c r="J236" s="99">
        <f>RES_hhdet_fecs!J129</f>
        <v>5.1466320845337303E-2</v>
      </c>
      <c r="K236" s="99">
        <f>RES_hhdet_fecs!K129</f>
        <v>6.1524074417211846E-2</v>
      </c>
      <c r="L236" s="99">
        <f>RES_hhdet_fecs!L129</f>
        <v>8.7425175815180903E-2</v>
      </c>
      <c r="M236" s="99">
        <f>RES_hhdet_fecs!M129</f>
        <v>6.5956343126171449E-2</v>
      </c>
      <c r="N236" s="99">
        <f>RES_hhdet_fecs!N129</f>
        <v>7.0615458932566308E-2</v>
      </c>
      <c r="O236" s="99">
        <f>RES_hhdet_fecs!O129</f>
        <v>7.7537369993615435E-2</v>
      </c>
      <c r="P236" s="99">
        <f>RES_hhdet_fecs!P129</f>
        <v>6.3716439982771572E-2</v>
      </c>
      <c r="Q236" s="99">
        <f>RES_hhdet_fecs!Q129</f>
        <v>9.4642603308449744E-2</v>
      </c>
      <c r="R236" s="99">
        <f>RES_hhdet_fecs!R129</f>
        <v>8.2625995549341774E-2</v>
      </c>
      <c r="S236" s="99">
        <f>RES_hhdet_fecs!S129</f>
        <v>7.771053949401481E-2</v>
      </c>
      <c r="T236" s="99">
        <f>RES_hhdet_fecs!T129</f>
        <v>7.1012560601524347E-2</v>
      </c>
      <c r="U236" s="99">
        <f>RES_hhdet_fecs!U129</f>
        <v>7.3131291105393154E-2</v>
      </c>
      <c r="V236" s="99">
        <f>RES_hhdet_fecs!V129</f>
        <v>0.11595103050546374</v>
      </c>
      <c r="W236" s="99">
        <f>RES_hhdet_fecs!W129</f>
        <v>0.11861059524738032</v>
      </c>
      <c r="DA236" s="63" t="s">
        <v>2867</v>
      </c>
    </row>
    <row r="237" spans="1:105" ht="12" customHeight="1" x14ac:dyDescent="0.25">
      <c r="A237" s="121" t="s">
        <v>55</v>
      </c>
      <c r="B237" s="123">
        <v>15.526447255219844</v>
      </c>
      <c r="C237" s="123">
        <v>14.714326363088665</v>
      </c>
      <c r="D237" s="123">
        <v>14.763733895298689</v>
      </c>
      <c r="E237" s="123">
        <v>14.853580637280254</v>
      </c>
      <c r="F237" s="123">
        <v>15.484943237986515</v>
      </c>
      <c r="G237" s="123">
        <v>16.048506269096169</v>
      </c>
      <c r="H237" s="123">
        <v>16.684815696645689</v>
      </c>
      <c r="I237" s="123">
        <v>16.975602196253195</v>
      </c>
      <c r="J237" s="123">
        <v>16.100877486924794</v>
      </c>
      <c r="K237" s="123">
        <v>16.799476800726165</v>
      </c>
      <c r="L237" s="123">
        <v>16.444846181184076</v>
      </c>
      <c r="M237" s="123">
        <v>16.094378432565605</v>
      </c>
      <c r="N237" s="123">
        <v>16.825217126463823</v>
      </c>
      <c r="O237" s="123">
        <v>16.67869599243534</v>
      </c>
      <c r="P237" s="123">
        <v>17.172850027853443</v>
      </c>
      <c r="Q237" s="123">
        <v>16.968911850350018</v>
      </c>
      <c r="R237" s="123">
        <v>17.104388411313067</v>
      </c>
      <c r="S237" s="123">
        <v>16.970886389143523</v>
      </c>
      <c r="T237" s="123">
        <v>16.803754550496595</v>
      </c>
      <c r="U237" s="123">
        <v>16.637611179762459</v>
      </c>
      <c r="V237" s="123">
        <v>15.40070586587402</v>
      </c>
      <c r="W237" s="123">
        <v>15.399905766225015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15.536341377777898</v>
      </c>
      <c r="C242" s="102">
        <v>14.737126806709663</v>
      </c>
      <c r="D242" s="102">
        <v>14.792051149384193</v>
      </c>
      <c r="E242" s="102">
        <v>14.900048367929053</v>
      </c>
      <c r="F242" s="102">
        <v>15.534087678018674</v>
      </c>
      <c r="G242" s="102">
        <v>16.098517435646194</v>
      </c>
      <c r="H242" s="102">
        <v>16.748419018271772</v>
      </c>
      <c r="I242" s="102">
        <v>17.072150437629283</v>
      </c>
      <c r="J242" s="102">
        <v>16.226783227338867</v>
      </c>
      <c r="K242" s="102">
        <v>17.026721148480416</v>
      </c>
      <c r="L242" s="102">
        <v>16.716178057524115</v>
      </c>
      <c r="M242" s="102">
        <v>16.408725191698132</v>
      </c>
      <c r="N242" s="102">
        <v>17.149674341058098</v>
      </c>
      <c r="O242" s="102">
        <v>17.083367572023416</v>
      </c>
      <c r="P242" s="102">
        <v>17.631419587337401</v>
      </c>
      <c r="Q242" s="102">
        <v>17.435128439309395</v>
      </c>
      <c r="R242" s="102">
        <v>17.53790427938582</v>
      </c>
      <c r="S242" s="102">
        <v>17.414555864090147</v>
      </c>
      <c r="T242" s="102">
        <v>17.248988352437731</v>
      </c>
      <c r="U242" s="102">
        <v>17.042758065450524</v>
      </c>
      <c r="V242" s="102">
        <v>15.791585185005296</v>
      </c>
      <c r="W242" s="102">
        <v>15.765955459836945</v>
      </c>
      <c r="DA242" s="131" t="s">
        <v>2873</v>
      </c>
    </row>
    <row r="243" spans="1:105" ht="12" customHeight="1" x14ac:dyDescent="0.25">
      <c r="A243" s="107" t="s">
        <v>121</v>
      </c>
      <c r="B243" s="105">
        <v>12.413171645759906</v>
      </c>
      <c r="C243" s="105">
        <v>11.638108934344586</v>
      </c>
      <c r="D243" s="105">
        <v>11.763011114365712</v>
      </c>
      <c r="E243" s="105">
        <v>11.91609115469743</v>
      </c>
      <c r="F243" s="105">
        <v>12.368996722870378</v>
      </c>
      <c r="G243" s="105">
        <v>12.943095908414451</v>
      </c>
      <c r="H243" s="105">
        <v>13.57865645425994</v>
      </c>
      <c r="I243" s="105">
        <v>13.991383826446842</v>
      </c>
      <c r="J243" s="105">
        <v>13.041610121286604</v>
      </c>
      <c r="K243" s="105">
        <v>13.738148617084569</v>
      </c>
      <c r="L243" s="105">
        <v>13.522945744112448</v>
      </c>
      <c r="M243" s="105">
        <v>13.251600767087359</v>
      </c>
      <c r="N243" s="105">
        <v>13.967130780258383</v>
      </c>
      <c r="O243" s="105">
        <v>13.619378850749504</v>
      </c>
      <c r="P243" s="105">
        <v>13.99414792880931</v>
      </c>
      <c r="Q243" s="105">
        <v>14.010507099893223</v>
      </c>
      <c r="R243" s="105">
        <v>14.512522112112835</v>
      </c>
      <c r="S243" s="105">
        <v>14.558725506933712</v>
      </c>
      <c r="T243" s="105">
        <v>14.459019047989258</v>
      </c>
      <c r="U243" s="105">
        <v>14.496232882980093</v>
      </c>
      <c r="V243" s="105">
        <v>13.346346690243067</v>
      </c>
      <c r="W243" s="105">
        <v>13.492773254711551</v>
      </c>
      <c r="DA243" s="132" t="s">
        <v>2874</v>
      </c>
    </row>
    <row r="244" spans="1:105" ht="12" customHeight="1" x14ac:dyDescent="0.25">
      <c r="A244" s="108" t="s">
        <v>53</v>
      </c>
      <c r="B244" s="99">
        <v>6.7335501973258003</v>
      </c>
      <c r="C244" s="99">
        <v>6.1306928525854243</v>
      </c>
      <c r="D244" s="99">
        <v>6.29697503711607</v>
      </c>
      <c r="E244" s="99">
        <v>6.4512461506538026</v>
      </c>
      <c r="F244" s="99">
        <v>6.3586967732684556</v>
      </c>
      <c r="G244" s="99">
        <v>6.7633561215784574</v>
      </c>
      <c r="H244" s="99">
        <v>7.1694175413292127</v>
      </c>
      <c r="I244" s="99">
        <v>7.7112612082921981</v>
      </c>
      <c r="J244" s="99">
        <v>6.5341740693254966</v>
      </c>
      <c r="K244" s="99">
        <v>7.0221434870005783</v>
      </c>
      <c r="L244" s="99">
        <v>6.9364747663296162</v>
      </c>
      <c r="M244" s="99">
        <v>6.6385052854799804</v>
      </c>
      <c r="N244" s="99">
        <v>7.1163424137380407</v>
      </c>
      <c r="O244" s="99">
        <v>6.0059636253472748</v>
      </c>
      <c r="P244" s="99">
        <v>5.8724140040243098</v>
      </c>
      <c r="Q244" s="99">
        <v>6.2400264756764203</v>
      </c>
      <c r="R244" s="99">
        <v>7.5214680267786251</v>
      </c>
      <c r="S244" s="99">
        <v>7.8126286670344411</v>
      </c>
      <c r="T244" s="99">
        <v>7.3331160348801125</v>
      </c>
      <c r="U244" s="99">
        <v>7.4113213706616037</v>
      </c>
      <c r="V244" s="99">
        <v>6.0320129453128883</v>
      </c>
      <c r="W244" s="99">
        <v>6.4377050711139248</v>
      </c>
      <c r="DA244" s="63" t="s">
        <v>2875</v>
      </c>
    </row>
    <row r="245" spans="1:105" ht="12" customHeight="1" x14ac:dyDescent="0.25">
      <c r="A245" s="108" t="s">
        <v>52</v>
      </c>
      <c r="B245" s="99">
        <v>5.679621448434105</v>
      </c>
      <c r="C245" s="99">
        <v>5.5074160817591631</v>
      </c>
      <c r="D245" s="99">
        <v>5.466036077249643</v>
      </c>
      <c r="E245" s="99">
        <v>5.4648450040436263</v>
      </c>
      <c r="F245" s="99">
        <v>6.0102999496019214</v>
      </c>
      <c r="G245" s="99">
        <v>6.1797397868359951</v>
      </c>
      <c r="H245" s="99">
        <v>6.4092389129307294</v>
      </c>
      <c r="I245" s="99">
        <v>6.2801226181546426</v>
      </c>
      <c r="J245" s="99">
        <v>6.5074360519611085</v>
      </c>
      <c r="K245" s="99">
        <v>6.7160051300839916</v>
      </c>
      <c r="L245" s="99">
        <v>6.5864709777828301</v>
      </c>
      <c r="M245" s="99">
        <v>6.613095481607381</v>
      </c>
      <c r="N245" s="99">
        <v>6.8507883665203417</v>
      </c>
      <c r="O245" s="99">
        <v>7.6134152254022283</v>
      </c>
      <c r="P245" s="99">
        <v>8.1217339247850013</v>
      </c>
      <c r="Q245" s="99">
        <v>7.7704806242168054</v>
      </c>
      <c r="R245" s="99">
        <v>6.9910540853342109</v>
      </c>
      <c r="S245" s="99">
        <v>6.7460968398992724</v>
      </c>
      <c r="T245" s="99">
        <v>7.1259030131091494</v>
      </c>
      <c r="U245" s="99">
        <v>7.0849115123184907</v>
      </c>
      <c r="V245" s="99">
        <v>7.3143337449301811</v>
      </c>
      <c r="W245" s="99">
        <v>7.0550681835976272</v>
      </c>
      <c r="DA245" s="63" t="s">
        <v>2876</v>
      </c>
    </row>
    <row r="246" spans="1:105" ht="12" customHeight="1" x14ac:dyDescent="0.25">
      <c r="A246" s="121" t="s">
        <v>54</v>
      </c>
      <c r="B246" s="123">
        <v>2.4789360026567668</v>
      </c>
      <c r="C246" s="123">
        <v>2.4577308493575103</v>
      </c>
      <c r="D246" s="123">
        <v>2.4071783200251704</v>
      </c>
      <c r="E246" s="123">
        <v>2.6082105531416966</v>
      </c>
      <c r="F246" s="123">
        <v>2.6224532732823862</v>
      </c>
      <c r="G246" s="123">
        <v>2.7219371097872451</v>
      </c>
      <c r="H246" s="123">
        <v>2.6406361218212639</v>
      </c>
      <c r="I246" s="123">
        <v>2.5886406493312868</v>
      </c>
      <c r="J246" s="123">
        <v>2.2609921505977111</v>
      </c>
      <c r="K246" s="123">
        <v>2.3481824298092593</v>
      </c>
      <c r="L246" s="123">
        <v>2.3314748846130549</v>
      </c>
      <c r="M246" s="123">
        <v>2.20204189957049</v>
      </c>
      <c r="N246" s="123">
        <v>2.3012928135713433</v>
      </c>
      <c r="O246" s="123">
        <v>2.3132186596899005</v>
      </c>
      <c r="P246" s="123">
        <v>2.3529360795311369</v>
      </c>
      <c r="Q246" s="123">
        <v>2.4515144008377838</v>
      </c>
      <c r="R246" s="123">
        <v>2.4511095086807622</v>
      </c>
      <c r="S246" s="123">
        <v>2.4385772371165455</v>
      </c>
      <c r="T246" s="123">
        <v>2.4054326326433979</v>
      </c>
      <c r="U246" s="123">
        <v>2.3461877460559788</v>
      </c>
      <c r="V246" s="123">
        <v>2.4091312998618672</v>
      </c>
      <c r="W246" s="123">
        <v>2.3932731009627819</v>
      </c>
      <c r="DA246" s="130" t="s">
        <v>2877</v>
      </c>
    </row>
    <row r="247" spans="1:105" ht="12" customHeight="1" x14ac:dyDescent="0.25">
      <c r="A247" s="97" t="s">
        <v>50</v>
      </c>
      <c r="B247" s="99">
        <v>3.0550683360229116</v>
      </c>
      <c r="C247" s="99">
        <v>2.9564611492918793</v>
      </c>
      <c r="D247" s="99">
        <v>2.9355002165742463</v>
      </c>
      <c r="E247" s="99">
        <v>3.2644999285182905</v>
      </c>
      <c r="F247" s="99">
        <v>3.2442763047972853</v>
      </c>
      <c r="G247" s="99">
        <v>3.186995739160043</v>
      </c>
      <c r="H247" s="99">
        <v>3.3129834420376554</v>
      </c>
      <c r="I247" s="99">
        <v>3.2586271910070019</v>
      </c>
      <c r="J247" s="99">
        <v>2.7644343610065429</v>
      </c>
      <c r="K247" s="99">
        <v>2.9674522800972687</v>
      </c>
      <c r="L247" s="99">
        <v>2.8479501640119547</v>
      </c>
      <c r="M247" s="99">
        <v>2.8360099643736616</v>
      </c>
      <c r="N247" s="99">
        <v>2.8621066872380632</v>
      </c>
      <c r="O247" s="99">
        <v>2.8337563196945967</v>
      </c>
      <c r="P247" s="99">
        <v>3.0873073474252797</v>
      </c>
      <c r="Q247" s="99">
        <v>2.9694246315560804</v>
      </c>
      <c r="R247" s="99">
        <v>3.174765608237375</v>
      </c>
      <c r="S247" s="99">
        <v>3.1210972446748961</v>
      </c>
      <c r="T247" s="99">
        <v>3.092288844872245</v>
      </c>
      <c r="U247" s="99">
        <v>3.2090366991049666</v>
      </c>
      <c r="V247" s="99">
        <v>3.0819347134297677</v>
      </c>
      <c r="W247" s="99">
        <v>3.2187826662442789</v>
      </c>
      <c r="DA247" s="63" t="s">
        <v>2878</v>
      </c>
    </row>
    <row r="248" spans="1:105" ht="12" customHeight="1" x14ac:dyDescent="0.25">
      <c r="A248" s="109" t="s">
        <v>120</v>
      </c>
      <c r="B248" s="110">
        <v>2.4567505568900883</v>
      </c>
      <c r="C248" s="110">
        <v>2.4378433041669281</v>
      </c>
      <c r="D248" s="110">
        <v>2.3846430675756736</v>
      </c>
      <c r="E248" s="110">
        <v>2.5788478974605207</v>
      </c>
      <c r="F248" s="110">
        <v>2.592532205730421</v>
      </c>
      <c r="G248" s="110">
        <v>2.6977606446660953</v>
      </c>
      <c r="H248" s="110">
        <v>2.6013548162030635</v>
      </c>
      <c r="I248" s="110">
        <v>2.546232381307489</v>
      </c>
      <c r="J248" s="110">
        <v>2.2274375007188447</v>
      </c>
      <c r="K248" s="110">
        <v>2.3041204037054754</v>
      </c>
      <c r="L248" s="110">
        <v>2.2935160652428377</v>
      </c>
      <c r="M248" s="110">
        <v>2.1535101939560648</v>
      </c>
      <c r="N248" s="110">
        <v>2.2576095092553512</v>
      </c>
      <c r="O248" s="110">
        <v>2.2724353124658654</v>
      </c>
      <c r="P248" s="110">
        <v>2.295075800569593</v>
      </c>
      <c r="Q248" s="110">
        <v>2.410951228902162</v>
      </c>
      <c r="R248" s="110">
        <v>2.3942145620708901</v>
      </c>
      <c r="S248" s="110">
        <v>2.3849459357024445</v>
      </c>
      <c r="T248" s="110">
        <v>2.3522945910640334</v>
      </c>
      <c r="U248" s="110">
        <v>2.2817318979696504</v>
      </c>
      <c r="V248" s="110">
        <v>2.3635749411367883</v>
      </c>
      <c r="W248" s="110">
        <v>2.3393797303796378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102.3163940267815</v>
      </c>
      <c r="C250" s="118">
        <f t="shared" si="115"/>
        <v>93.222590602938098</v>
      </c>
      <c r="D250" s="118">
        <f t="shared" si="115"/>
        <v>95.824267426202397</v>
      </c>
      <c r="E250" s="118">
        <f t="shared" si="115"/>
        <v>96.8219828325458</v>
      </c>
      <c r="F250" s="118">
        <f t="shared" si="115"/>
        <v>93.668024630705162</v>
      </c>
      <c r="G250" s="118">
        <f t="shared" si="115"/>
        <v>89.257365479097601</v>
      </c>
      <c r="H250" s="118">
        <f t="shared" si="115"/>
        <v>88.453790022257522</v>
      </c>
      <c r="I250" s="118">
        <f t="shared" si="115"/>
        <v>93.496805464312857</v>
      </c>
      <c r="J250" s="118">
        <f t="shared" si="115"/>
        <v>91.670615210906575</v>
      </c>
      <c r="K250" s="118">
        <f t="shared" si="115"/>
        <v>84.071408122373995</v>
      </c>
      <c r="L250" s="118">
        <f t="shared" si="115"/>
        <v>84.319355032943903</v>
      </c>
      <c r="M250" s="118">
        <f t="shared" si="115"/>
        <v>90.01039600236939</v>
      </c>
      <c r="N250" s="118">
        <f t="shared" si="115"/>
        <v>94.968209381851381</v>
      </c>
      <c r="O250" s="118">
        <f t="shared" si="115"/>
        <v>88.214887582025469</v>
      </c>
      <c r="P250" s="118">
        <f t="shared" si="115"/>
        <v>89.230161832717897</v>
      </c>
      <c r="Q250" s="118">
        <f t="shared" si="115"/>
        <v>87.947461110995434</v>
      </c>
      <c r="R250" s="118">
        <f t="shared" ref="R250:V250" si="116">R251+R254+R256+R265</f>
        <v>87.946801594746972</v>
      </c>
      <c r="S250" s="118">
        <f t="shared" si="116"/>
        <v>89.39659971287773</v>
      </c>
      <c r="T250" s="118">
        <f t="shared" si="116"/>
        <v>92.304841311643258</v>
      </c>
      <c r="U250" s="118">
        <f t="shared" si="116"/>
        <v>90.55937868942479</v>
      </c>
      <c r="V250" s="118">
        <f t="shared" si="116"/>
        <v>92.755839356380818</v>
      </c>
      <c r="W250" s="118">
        <f t="shared" ref="W250" si="117">W251+W254+W256+W265</f>
        <v>100.36060062213512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90.408912431780479</v>
      </c>
      <c r="C251" s="123">
        <f t="shared" si="118"/>
        <v>81.79057212386374</v>
      </c>
      <c r="D251" s="123">
        <f t="shared" si="118"/>
        <v>84.325615337352247</v>
      </c>
      <c r="E251" s="123">
        <f t="shared" si="118"/>
        <v>84.946914283052593</v>
      </c>
      <c r="F251" s="123">
        <f t="shared" si="118"/>
        <v>81.362981067010281</v>
      </c>
      <c r="G251" s="123">
        <f t="shared" si="118"/>
        <v>76.396729271155422</v>
      </c>
      <c r="H251" s="123">
        <f t="shared" si="118"/>
        <v>74.988792788100255</v>
      </c>
      <c r="I251" s="123">
        <f t="shared" si="118"/>
        <v>79.924812999473744</v>
      </c>
      <c r="J251" s="123">
        <f t="shared" si="118"/>
        <v>78.869467446418412</v>
      </c>
      <c r="K251" s="123">
        <f t="shared" si="118"/>
        <v>70.612002182768364</v>
      </c>
      <c r="L251" s="123">
        <f t="shared" si="118"/>
        <v>70.96247698552429</v>
      </c>
      <c r="M251" s="123">
        <f t="shared" si="118"/>
        <v>76.978306344788308</v>
      </c>
      <c r="N251" s="123">
        <f t="shared" si="118"/>
        <v>81.262224128868439</v>
      </c>
      <c r="O251" s="123">
        <f t="shared" si="118"/>
        <v>74.427771383835207</v>
      </c>
      <c r="P251" s="123">
        <f t="shared" si="118"/>
        <v>75.004587333613614</v>
      </c>
      <c r="Q251" s="123">
        <f t="shared" si="118"/>
        <v>73.571971250527554</v>
      </c>
      <c r="R251" s="123">
        <f t="shared" ref="R251:V251" si="119">SUM(R252:R253)</f>
        <v>73.421957857268623</v>
      </c>
      <c r="S251" s="123">
        <f t="shared" si="119"/>
        <v>74.820079566803557</v>
      </c>
      <c r="T251" s="123">
        <f t="shared" si="119"/>
        <v>77.638599704128438</v>
      </c>
      <c r="U251" s="123">
        <f t="shared" si="119"/>
        <v>75.812510604604682</v>
      </c>
      <c r="V251" s="123">
        <f t="shared" si="119"/>
        <v>78.458408051487666</v>
      </c>
      <c r="W251" s="123">
        <f t="shared" ref="W251" si="120">SUM(W252:W253)</f>
        <v>85.934884853570878</v>
      </c>
      <c r="DA251" s="130" t="s">
        <v>3031</v>
      </c>
    </row>
    <row r="252" spans="1:105" ht="12" customHeight="1" x14ac:dyDescent="0.25">
      <c r="A252" s="97" t="s">
        <v>203</v>
      </c>
      <c r="B252" s="99">
        <v>89.968283731719765</v>
      </c>
      <c r="C252" s="99">
        <v>81.400726793766466</v>
      </c>
      <c r="D252" s="99">
        <v>83.93354219808343</v>
      </c>
      <c r="E252" s="99">
        <v>84.558755223038006</v>
      </c>
      <c r="F252" s="99">
        <v>80.991455851857964</v>
      </c>
      <c r="G252" s="99">
        <v>76.053477203007631</v>
      </c>
      <c r="H252" s="99">
        <v>74.659463235056407</v>
      </c>
      <c r="I252" s="99">
        <v>79.578726328689555</v>
      </c>
      <c r="J252" s="99">
        <v>78.527743070758632</v>
      </c>
      <c r="K252" s="99">
        <v>70.309751114439308</v>
      </c>
      <c r="L252" s="99">
        <v>70.662985815166721</v>
      </c>
      <c r="M252" s="99">
        <v>76.657871855804103</v>
      </c>
      <c r="N252" s="99">
        <v>80.926971782593299</v>
      </c>
      <c r="O252" s="99">
        <v>74.123619831406188</v>
      </c>
      <c r="P252" s="99">
        <v>74.700625991407833</v>
      </c>
      <c r="Q252" s="99">
        <v>73.276349258608747</v>
      </c>
      <c r="R252" s="99">
        <v>73.128363827308263</v>
      </c>
      <c r="S252" s="99">
        <v>74.522863699644034</v>
      </c>
      <c r="T252" s="99">
        <v>77.331099352597533</v>
      </c>
      <c r="U252" s="99">
        <v>75.512521221188166</v>
      </c>
      <c r="V252" s="99">
        <v>78.152985581632194</v>
      </c>
      <c r="W252" s="99">
        <v>85.597628932443996</v>
      </c>
      <c r="DA252" s="63" t="s">
        <v>3032</v>
      </c>
    </row>
    <row r="253" spans="1:105" ht="12" customHeight="1" x14ac:dyDescent="0.25">
      <c r="A253" s="97" t="s">
        <v>53</v>
      </c>
      <c r="B253" s="99">
        <v>0.44062870006071458</v>
      </c>
      <c r="C253" s="99">
        <v>0.38984533009727185</v>
      </c>
      <c r="D253" s="99">
        <v>0.3920731392688116</v>
      </c>
      <c r="E253" s="99">
        <v>0.38815906001458922</v>
      </c>
      <c r="F253" s="99">
        <v>0.37152521515231718</v>
      </c>
      <c r="G253" s="99">
        <v>0.3432520681477893</v>
      </c>
      <c r="H253" s="99">
        <v>0.32932955304384942</v>
      </c>
      <c r="I253" s="99">
        <v>0.3460866707841922</v>
      </c>
      <c r="J253" s="99">
        <v>0.34172437565978692</v>
      </c>
      <c r="K253" s="99">
        <v>0.30225106832905624</v>
      </c>
      <c r="L253" s="99">
        <v>0.2994911703575765</v>
      </c>
      <c r="M253" s="99">
        <v>0.32043448898420518</v>
      </c>
      <c r="N253" s="99">
        <v>0.33525234627513828</v>
      </c>
      <c r="O253" s="99">
        <v>0.30415155242902092</v>
      </c>
      <c r="P253" s="99">
        <v>0.30396134220578258</v>
      </c>
      <c r="Q253" s="99">
        <v>0.29562199191881222</v>
      </c>
      <c r="R253" s="99">
        <v>0.29359402996035439</v>
      </c>
      <c r="S253" s="99">
        <v>0.29721586715952852</v>
      </c>
      <c r="T253" s="99">
        <v>0.30750035153090771</v>
      </c>
      <c r="U253" s="99">
        <v>0.29998938341650988</v>
      </c>
      <c r="V253" s="99">
        <v>0.30542246985547733</v>
      </c>
      <c r="W253" s="99">
        <v>0.33725592112688446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3.1154639402983676E-2</v>
      </c>
      <c r="C254" s="123">
        <f t="shared" si="121"/>
        <v>4.1707196880912796E-2</v>
      </c>
      <c r="D254" s="123">
        <f t="shared" si="121"/>
        <v>5.170644243704265E-2</v>
      </c>
      <c r="E254" s="123">
        <f t="shared" si="121"/>
        <v>0.14648286679103051</v>
      </c>
      <c r="F254" s="123">
        <f t="shared" si="121"/>
        <v>6.9348102715613272E-2</v>
      </c>
      <c r="G254" s="123">
        <f t="shared" si="121"/>
        <v>9.3176955859842564E-2</v>
      </c>
      <c r="H254" s="123">
        <f t="shared" si="121"/>
        <v>0.23635618696283509</v>
      </c>
      <c r="I254" s="123">
        <f t="shared" si="121"/>
        <v>0.12200606096830202</v>
      </c>
      <c r="J254" s="123">
        <f t="shared" si="121"/>
        <v>0.15413799728443806</v>
      </c>
      <c r="K254" s="123">
        <f t="shared" si="121"/>
        <v>0.18895456137729394</v>
      </c>
      <c r="L254" s="123">
        <f t="shared" si="121"/>
        <v>0.27486793817196681</v>
      </c>
      <c r="M254" s="123">
        <f t="shared" si="121"/>
        <v>0.21246403754382309</v>
      </c>
      <c r="N254" s="123">
        <f t="shared" si="121"/>
        <v>0.23684852886231372</v>
      </c>
      <c r="O254" s="123">
        <f t="shared" si="121"/>
        <v>0.27424279226975018</v>
      </c>
      <c r="P254" s="123">
        <f t="shared" si="121"/>
        <v>0.23478651958933283</v>
      </c>
      <c r="Q254" s="123">
        <f t="shared" si="121"/>
        <v>0.35838901000352424</v>
      </c>
      <c r="R254" s="123">
        <f t="shared" si="121"/>
        <v>0.3204260027265981</v>
      </c>
      <c r="S254" s="123">
        <f t="shared" si="121"/>
        <v>0.30772201033724711</v>
      </c>
      <c r="T254" s="123">
        <f t="shared" si="121"/>
        <v>0.29114774487592016</v>
      </c>
      <c r="U254" s="123">
        <f t="shared" si="121"/>
        <v>0.31443313815233831</v>
      </c>
      <c r="V254" s="123">
        <f t="shared" si="121"/>
        <v>0.51956927505569339</v>
      </c>
      <c r="W254" s="123">
        <f t="shared" si="121"/>
        <v>0.54382783751039654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3.1154639402983676E-2</v>
      </c>
      <c r="C255" s="99">
        <f>RES_hhdet_tess!C129</f>
        <v>4.1707196880912796E-2</v>
      </c>
      <c r="D255" s="99">
        <f>RES_hhdet_tess!D129</f>
        <v>5.170644243704265E-2</v>
      </c>
      <c r="E255" s="99">
        <f>RES_hhdet_tess!E129</f>
        <v>0.14648286679103051</v>
      </c>
      <c r="F255" s="99">
        <f>RES_hhdet_tess!F129</f>
        <v>6.9348102715613272E-2</v>
      </c>
      <c r="G255" s="99">
        <f>RES_hhdet_tess!G129</f>
        <v>9.3176955859842564E-2</v>
      </c>
      <c r="H255" s="99">
        <f>RES_hhdet_tess!H129</f>
        <v>0.23635618696283509</v>
      </c>
      <c r="I255" s="99">
        <f>RES_hhdet_tess!I129</f>
        <v>0.12200606096830202</v>
      </c>
      <c r="J255" s="99">
        <f>RES_hhdet_tess!J129</f>
        <v>0.15413799728443806</v>
      </c>
      <c r="K255" s="99">
        <f>RES_hhdet_tess!K129</f>
        <v>0.18895456137729394</v>
      </c>
      <c r="L255" s="99">
        <f>RES_hhdet_tess!L129</f>
        <v>0.27486793817196681</v>
      </c>
      <c r="M255" s="99">
        <f>RES_hhdet_tess!M129</f>
        <v>0.21246403754382309</v>
      </c>
      <c r="N255" s="99">
        <f>RES_hhdet_tess!N129</f>
        <v>0.23684852886231372</v>
      </c>
      <c r="O255" s="99">
        <f>RES_hhdet_tess!O129</f>
        <v>0.27424279226975018</v>
      </c>
      <c r="P255" s="99">
        <f>RES_hhdet_tess!P129</f>
        <v>0.23478651958933283</v>
      </c>
      <c r="Q255" s="99">
        <f>RES_hhdet_tess!Q129</f>
        <v>0.35838901000352424</v>
      </c>
      <c r="R255" s="99">
        <f>RES_hhdet_tess!R129</f>
        <v>0.3204260027265981</v>
      </c>
      <c r="S255" s="99">
        <f>RES_hhdet_tess!S129</f>
        <v>0.30772201033724711</v>
      </c>
      <c r="T255" s="99">
        <f>RES_hhdet_tess!T129</f>
        <v>0.29114774487592016</v>
      </c>
      <c r="U255" s="99">
        <f>RES_hhdet_tess!U129</f>
        <v>0.31443313815233831</v>
      </c>
      <c r="V255" s="99">
        <f>RES_hhdet_tess!V129</f>
        <v>0.51956927505569339</v>
      </c>
      <c r="W255" s="99">
        <f>RES_hhdet_tess!W129</f>
        <v>0.54382783751039654</v>
      </c>
      <c r="DA255" s="63" t="s">
        <v>3035</v>
      </c>
    </row>
    <row r="256" spans="1:105" ht="12" customHeight="1" x14ac:dyDescent="0.25">
      <c r="A256" s="121" t="s">
        <v>55</v>
      </c>
      <c r="B256" s="123">
        <v>10.024154374509392</v>
      </c>
      <c r="C256" s="123">
        <v>9.549765633490626</v>
      </c>
      <c r="D256" s="123">
        <v>9.6399055671669078</v>
      </c>
      <c r="E256" s="123">
        <v>9.7655947570490635</v>
      </c>
      <c r="F256" s="123">
        <v>10.254916532667369</v>
      </c>
      <c r="G256" s="123">
        <v>10.703219274276826</v>
      </c>
      <c r="H256" s="123">
        <v>11.221198428819203</v>
      </c>
      <c r="I256" s="123">
        <v>11.479600583314422</v>
      </c>
      <c r="J256" s="123">
        <v>10.924598384488821</v>
      </c>
      <c r="K256" s="123">
        <v>11.481606422176224</v>
      </c>
      <c r="L256" s="123">
        <v>11.301899089070204</v>
      </c>
      <c r="M256" s="123">
        <v>11.136593854448154</v>
      </c>
      <c r="N256" s="123">
        <v>11.703995640615084</v>
      </c>
      <c r="O256" s="123">
        <v>11.73232714610182</v>
      </c>
      <c r="P256" s="123">
        <v>12.177423654991596</v>
      </c>
      <c r="Q256" s="123">
        <v>12.118241297147286</v>
      </c>
      <c r="R256" s="123">
        <v>12.298802669567879</v>
      </c>
      <c r="S256" s="123">
        <v>12.356433743917517</v>
      </c>
      <c r="T256" s="123">
        <v>12.462240224105564</v>
      </c>
      <c r="U256" s="123">
        <v>12.539292159414547</v>
      </c>
      <c r="V256" s="123">
        <v>11.797862440201376</v>
      </c>
      <c r="W256" s="123">
        <v>11.893675046338524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10.024154374509395</v>
      </c>
      <c r="C261" s="102">
        <v>9.5497621366704148</v>
      </c>
      <c r="D261" s="102">
        <v>9.63990420217619</v>
      </c>
      <c r="E261" s="102">
        <v>9.7655841281519429</v>
      </c>
      <c r="F261" s="102">
        <v>10.254901197715309</v>
      </c>
      <c r="G261" s="102">
        <v>10.703210394657896</v>
      </c>
      <c r="H261" s="102">
        <v>11.221196293148965</v>
      </c>
      <c r="I261" s="102">
        <v>11.479800694739215</v>
      </c>
      <c r="J261" s="102">
        <v>10.924867089267222</v>
      </c>
      <c r="K261" s="102">
        <v>11.482209402764092</v>
      </c>
      <c r="L261" s="102">
        <v>11.302562679692429</v>
      </c>
      <c r="M261" s="102">
        <v>11.137161053619121</v>
      </c>
      <c r="N261" s="102">
        <v>11.704026919144658</v>
      </c>
      <c r="O261" s="102">
        <v>11.731974273111433</v>
      </c>
      <c r="P261" s="102">
        <v>12.176788058724899</v>
      </c>
      <c r="Q261" s="102">
        <v>12.116601317543113</v>
      </c>
      <c r="R261" s="102">
        <v>12.297640247037041</v>
      </c>
      <c r="S261" s="102">
        <v>12.356213663667193</v>
      </c>
      <c r="T261" s="102">
        <v>12.461847878956902</v>
      </c>
      <c r="U261" s="102">
        <v>12.538652746006298</v>
      </c>
      <c r="V261" s="102">
        <v>11.797075087112789</v>
      </c>
      <c r="W261" s="102">
        <v>11.893523022156451</v>
      </c>
      <c r="DA261" s="131" t="s">
        <v>3041</v>
      </c>
    </row>
    <row r="262" spans="1:105" ht="12" customHeight="1" x14ac:dyDescent="0.25">
      <c r="A262" s="107" t="s">
        <v>121</v>
      </c>
      <c r="B262" s="105">
        <v>10.024154374509399</v>
      </c>
      <c r="C262" s="105">
        <v>9.5502374216473438</v>
      </c>
      <c r="D262" s="105">
        <v>9.6400502125032528</v>
      </c>
      <c r="E262" s="105">
        <v>9.7662666700748932</v>
      </c>
      <c r="F262" s="105">
        <v>10.255888827608699</v>
      </c>
      <c r="G262" s="105">
        <v>10.70377064835049</v>
      </c>
      <c r="H262" s="105">
        <v>11.221302727331885</v>
      </c>
      <c r="I262" s="105">
        <v>11.473415321093514</v>
      </c>
      <c r="J262" s="105">
        <v>10.918069375113623</v>
      </c>
      <c r="K262" s="105">
        <v>11.47348335339116</v>
      </c>
      <c r="L262" s="105">
        <v>11.294753059067167</v>
      </c>
      <c r="M262" s="105">
        <v>11.131464419872289</v>
      </c>
      <c r="N262" s="105">
        <v>11.703720113567813</v>
      </c>
      <c r="O262" s="105">
        <v>11.734994865909151</v>
      </c>
      <c r="P262" s="105">
        <v>12.181829466815138</v>
      </c>
      <c r="Q262" s="105">
        <v>12.128647884056763</v>
      </c>
      <c r="R262" s="105">
        <v>12.305752458502946</v>
      </c>
      <c r="S262" s="105">
        <v>12.357630285489025</v>
      </c>
      <c r="T262" s="105">
        <v>12.464306432006442</v>
      </c>
      <c r="U262" s="105">
        <v>12.542671738632515</v>
      </c>
      <c r="V262" s="105">
        <v>11.802000561516143</v>
      </c>
      <c r="W262" s="105">
        <v>11.894467097978602</v>
      </c>
      <c r="DA262" s="132" t="s">
        <v>3042</v>
      </c>
    </row>
    <row r="263" spans="1:105" ht="12" customHeight="1" x14ac:dyDescent="0.25">
      <c r="A263" s="108" t="s">
        <v>53</v>
      </c>
      <c r="B263" s="99">
        <v>4.3445329260752912</v>
      </c>
      <c r="C263" s="99">
        <v>4.0428213398881789</v>
      </c>
      <c r="D263" s="99">
        <v>4.1740141352536089</v>
      </c>
      <c r="E263" s="99">
        <v>4.3014216660312652</v>
      </c>
      <c r="F263" s="99">
        <v>4.2455888780067763</v>
      </c>
      <c r="G263" s="99">
        <v>4.5240308615144951</v>
      </c>
      <c r="H263" s="99">
        <v>4.8120638144011547</v>
      </c>
      <c r="I263" s="99">
        <v>5.1932927029388667</v>
      </c>
      <c r="J263" s="99">
        <v>4.4106333231525143</v>
      </c>
      <c r="K263" s="99">
        <v>4.7574782233071691</v>
      </c>
      <c r="L263" s="99">
        <v>4.708282081284338</v>
      </c>
      <c r="M263" s="99">
        <v>4.5183689382649064</v>
      </c>
      <c r="N263" s="99">
        <v>4.8529317470474691</v>
      </c>
      <c r="O263" s="99">
        <v>4.1215796405069218</v>
      </c>
      <c r="P263" s="99">
        <v>4.0600955420301386</v>
      </c>
      <c r="Q263" s="99">
        <v>4.3581672598399566</v>
      </c>
      <c r="R263" s="99">
        <v>5.3146983731687358</v>
      </c>
      <c r="S263" s="99">
        <v>5.6115334455897523</v>
      </c>
      <c r="T263" s="99">
        <v>5.3384034188972942</v>
      </c>
      <c r="U263" s="99">
        <v>5.4577602263140221</v>
      </c>
      <c r="V263" s="99">
        <v>4.4876668165859632</v>
      </c>
      <c r="W263" s="99">
        <v>4.8393989143809746</v>
      </c>
      <c r="DA263" s="63" t="s">
        <v>3043</v>
      </c>
    </row>
    <row r="264" spans="1:105" ht="12" customHeight="1" x14ac:dyDescent="0.25">
      <c r="A264" s="108" t="s">
        <v>52</v>
      </c>
      <c r="B264" s="99">
        <v>5.679621448434105</v>
      </c>
      <c r="C264" s="99">
        <v>5.5074160817591631</v>
      </c>
      <c r="D264" s="99">
        <v>5.466036077249643</v>
      </c>
      <c r="E264" s="99">
        <v>5.4648450040436263</v>
      </c>
      <c r="F264" s="99">
        <v>6.0102999496019214</v>
      </c>
      <c r="G264" s="99">
        <v>6.1797397868359951</v>
      </c>
      <c r="H264" s="99">
        <v>6.4092389129307294</v>
      </c>
      <c r="I264" s="99">
        <v>6.2801226181546426</v>
      </c>
      <c r="J264" s="99">
        <v>6.5074360519611085</v>
      </c>
      <c r="K264" s="99">
        <v>6.7160051300839916</v>
      </c>
      <c r="L264" s="99">
        <v>6.5864709777828301</v>
      </c>
      <c r="M264" s="99">
        <v>6.613095481607381</v>
      </c>
      <c r="N264" s="99">
        <v>6.8507883665203417</v>
      </c>
      <c r="O264" s="99">
        <v>7.6134152254022283</v>
      </c>
      <c r="P264" s="99">
        <v>8.1217339247850013</v>
      </c>
      <c r="Q264" s="99">
        <v>7.7704806242168054</v>
      </c>
      <c r="R264" s="99">
        <v>6.9910540853342109</v>
      </c>
      <c r="S264" s="99">
        <v>6.7460968398992724</v>
      </c>
      <c r="T264" s="99">
        <v>7.1259030131091494</v>
      </c>
      <c r="U264" s="99">
        <v>7.0849115123184907</v>
      </c>
      <c r="V264" s="99">
        <v>7.3143337449301811</v>
      </c>
      <c r="W264" s="99">
        <v>7.0550681835976272</v>
      </c>
      <c r="DA264" s="63" t="s">
        <v>3044</v>
      </c>
    </row>
    <row r="265" spans="1:105" ht="12" customHeight="1" x14ac:dyDescent="0.25">
      <c r="A265" s="121" t="s">
        <v>54</v>
      </c>
      <c r="B265" s="123">
        <v>1.8521725810886418</v>
      </c>
      <c r="C265" s="123">
        <v>1.8405456487028244</v>
      </c>
      <c r="D265" s="123">
        <v>1.8070400792462009</v>
      </c>
      <c r="E265" s="123">
        <v>1.9629909256531117</v>
      </c>
      <c r="F265" s="123">
        <v>1.9807789283119022</v>
      </c>
      <c r="G265" s="123">
        <v>2.0642399778055163</v>
      </c>
      <c r="H265" s="123">
        <v>2.0074426183752201</v>
      </c>
      <c r="I265" s="123">
        <v>1.9703858205563847</v>
      </c>
      <c r="J265" s="123">
        <v>1.7224113827149155</v>
      </c>
      <c r="K265" s="123">
        <v>1.7888449560521029</v>
      </c>
      <c r="L265" s="123">
        <v>1.7801110201774464</v>
      </c>
      <c r="M265" s="123">
        <v>1.6830317655891085</v>
      </c>
      <c r="N265" s="123">
        <v>1.7651410835055412</v>
      </c>
      <c r="O265" s="123">
        <v>1.7805462598186921</v>
      </c>
      <c r="P265" s="123">
        <v>1.8133643245233464</v>
      </c>
      <c r="Q265" s="123">
        <v>1.8988595533170789</v>
      </c>
      <c r="R265" s="123">
        <v>1.9056150651838835</v>
      </c>
      <c r="S265" s="123">
        <v>1.9123643918194131</v>
      </c>
      <c r="T265" s="123">
        <v>1.9128536385333403</v>
      </c>
      <c r="U265" s="123">
        <v>1.8931427872532205</v>
      </c>
      <c r="V265" s="123">
        <v>1.9799995896360914</v>
      </c>
      <c r="W265" s="123">
        <v>1.9882128847153231</v>
      </c>
      <c r="DA265" s="130" t="s">
        <v>3045</v>
      </c>
    </row>
    <row r="266" spans="1:105" ht="12" customHeight="1" x14ac:dyDescent="0.25">
      <c r="A266" s="97" t="s">
        <v>50</v>
      </c>
      <c r="B266" s="99">
        <v>1.8569321404145491</v>
      </c>
      <c r="C266" s="99">
        <v>1.7998946940729086</v>
      </c>
      <c r="D266" s="99">
        <v>1.7908313203444535</v>
      </c>
      <c r="E266" s="99">
        <v>1.994971486565785</v>
      </c>
      <c r="F266" s="99">
        <v>1.986512419026879</v>
      </c>
      <c r="G266" s="99">
        <v>1.9546852842073767</v>
      </c>
      <c r="H266" s="99">
        <v>2.0351651162345563</v>
      </c>
      <c r="I266" s="99">
        <v>2.0030337968529497</v>
      </c>
      <c r="J266" s="99">
        <v>1.6995335934249773</v>
      </c>
      <c r="K266" s="99">
        <v>1.8247258552249306</v>
      </c>
      <c r="L266" s="99">
        <v>1.7516597825418145</v>
      </c>
      <c r="M266" s="99">
        <v>1.7447411170493878</v>
      </c>
      <c r="N266" s="99">
        <v>1.7611527733401688</v>
      </c>
      <c r="O266" s="99">
        <v>1.7439637387580627</v>
      </c>
      <c r="P266" s="99">
        <v>1.9001517831328472</v>
      </c>
      <c r="Q266" s="99">
        <v>1.827697455642566</v>
      </c>
      <c r="R266" s="99">
        <v>1.9543465612376729</v>
      </c>
      <c r="S266" s="99">
        <v>1.9219347737689239</v>
      </c>
      <c r="T266" s="99">
        <v>1.9054309524087092</v>
      </c>
      <c r="U266" s="99">
        <v>1.9791164068947986</v>
      </c>
      <c r="V266" s="99">
        <v>1.9023462504887358</v>
      </c>
      <c r="W266" s="99">
        <v>1.988568930994014</v>
      </c>
      <c r="DA266" s="63" t="s">
        <v>3046</v>
      </c>
    </row>
    <row r="267" spans="1:105" ht="12" customHeight="1" x14ac:dyDescent="0.25">
      <c r="A267" s="109" t="s">
        <v>120</v>
      </c>
      <c r="B267" s="110">
        <v>1.8519893021105613</v>
      </c>
      <c r="C267" s="110">
        <v>1.8421666604948672</v>
      </c>
      <c r="D267" s="110">
        <v>1.8077314540995431</v>
      </c>
      <c r="E267" s="110">
        <v>1.961560102248374</v>
      </c>
      <c r="F267" s="110">
        <v>1.9805030424821775</v>
      </c>
      <c r="G267" s="110">
        <v>2.0699352709607157</v>
      </c>
      <c r="H267" s="110">
        <v>2.0058229556232932</v>
      </c>
      <c r="I267" s="110">
        <v>1.9683192952710313</v>
      </c>
      <c r="J267" s="110">
        <v>1.7239361976663732</v>
      </c>
      <c r="K267" s="110">
        <v>1.7862919735110587</v>
      </c>
      <c r="L267" s="110">
        <v>1.7822020697074976</v>
      </c>
      <c r="M267" s="110">
        <v>1.678307773569641</v>
      </c>
      <c r="N267" s="110">
        <v>1.7654517437349708</v>
      </c>
      <c r="O267" s="110">
        <v>1.7834124456365112</v>
      </c>
      <c r="P267" s="110">
        <v>1.8065264391307045</v>
      </c>
      <c r="Q267" s="110">
        <v>1.9044330296302756</v>
      </c>
      <c r="R267" s="110">
        <v>1.9017837206157964</v>
      </c>
      <c r="S267" s="110">
        <v>1.911612366921537</v>
      </c>
      <c r="T267" s="110">
        <v>1.9134278882771716</v>
      </c>
      <c r="U267" s="110">
        <v>1.8867204551086802</v>
      </c>
      <c r="V267" s="110">
        <v>1.985257594133478</v>
      </c>
      <c r="W267" s="110">
        <v>1.9881896402432429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2.5732918241316644E-2</v>
      </c>
      <c r="C269" s="118">
        <f t="shared" si="122"/>
        <v>2.5753588939606269E-2</v>
      </c>
      <c r="D269" s="118">
        <f t="shared" si="122"/>
        <v>2.7279563336381891E-2</v>
      </c>
      <c r="E269" s="118">
        <f t="shared" si="122"/>
        <v>3.1757045336687217E-2</v>
      </c>
      <c r="F269" s="118">
        <f t="shared" si="122"/>
        <v>3.3833713819021879E-2</v>
      </c>
      <c r="G269" s="118">
        <f t="shared" si="122"/>
        <v>3.5775733129718948E-2</v>
      </c>
      <c r="H269" s="118">
        <f t="shared" si="122"/>
        <v>4.1541639253544878E-2</v>
      </c>
      <c r="I269" s="118">
        <f t="shared" si="122"/>
        <v>4.4065258933203302E-2</v>
      </c>
      <c r="J269" s="118">
        <f t="shared" si="122"/>
        <v>3.9239106314315049E-2</v>
      </c>
      <c r="K269" s="118">
        <f t="shared" si="122"/>
        <v>4.4776402659781188E-2</v>
      </c>
      <c r="L269" s="118">
        <f t="shared" si="122"/>
        <v>4.429217520144698E-2</v>
      </c>
      <c r="M269" s="118">
        <f t="shared" si="122"/>
        <v>4.5810249527674929E-2</v>
      </c>
      <c r="N269" s="118">
        <f t="shared" si="122"/>
        <v>4.6982798612471552E-2</v>
      </c>
      <c r="O269" s="118">
        <f t="shared" si="122"/>
        <v>4.6769845229188943E-2</v>
      </c>
      <c r="P269" s="118">
        <f t="shared" si="122"/>
        <v>5.122006409052441E-2</v>
      </c>
      <c r="Q269" s="118">
        <f t="shared" si="122"/>
        <v>4.8992948888460307E-2</v>
      </c>
      <c r="R269" s="118">
        <f t="shared" ref="R269:V269" si="123">R270+R273+R275+R284</f>
        <v>5.256732905635543E-2</v>
      </c>
      <c r="S269" s="118">
        <f t="shared" si="123"/>
        <v>5.1652388310663246E-2</v>
      </c>
      <c r="T269" s="118">
        <f t="shared" si="123"/>
        <v>5.0441629830571627E-2</v>
      </c>
      <c r="U269" s="118">
        <f t="shared" si="123"/>
        <v>5.0669470104403452E-2</v>
      </c>
      <c r="V269" s="118">
        <f t="shared" si="123"/>
        <v>4.4397886283976645E-2</v>
      </c>
      <c r="W269" s="118">
        <f t="shared" ref="W269" si="124">W270+W273+W275+W284</f>
        <v>4.4809587781357185E-2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2.5732918241316644E-2</v>
      </c>
      <c r="C284" s="123">
        <v>2.5753588939606269E-2</v>
      </c>
      <c r="D284" s="123">
        <v>2.7279563336381891E-2</v>
      </c>
      <c r="E284" s="123">
        <v>3.1757045336687217E-2</v>
      </c>
      <c r="F284" s="123">
        <v>3.3833713819021879E-2</v>
      </c>
      <c r="G284" s="123">
        <v>3.5775733129718948E-2</v>
      </c>
      <c r="H284" s="123">
        <v>4.1541639253544878E-2</v>
      </c>
      <c r="I284" s="123">
        <v>4.4065258933203302E-2</v>
      </c>
      <c r="J284" s="123">
        <v>3.9239106314315049E-2</v>
      </c>
      <c r="K284" s="123">
        <v>4.4776402659781188E-2</v>
      </c>
      <c r="L284" s="123">
        <v>4.429217520144698E-2</v>
      </c>
      <c r="M284" s="123">
        <v>4.5810249527674929E-2</v>
      </c>
      <c r="N284" s="123">
        <v>4.6982798612471552E-2</v>
      </c>
      <c r="O284" s="123">
        <v>4.6769845229188943E-2</v>
      </c>
      <c r="P284" s="123">
        <v>5.122006409052441E-2</v>
      </c>
      <c r="Q284" s="123">
        <v>4.8992948888460307E-2</v>
      </c>
      <c r="R284" s="123">
        <v>5.256732905635543E-2</v>
      </c>
      <c r="S284" s="123">
        <v>5.1652388310663246E-2</v>
      </c>
      <c r="T284" s="123">
        <v>5.0441629830571627E-2</v>
      </c>
      <c r="U284" s="123">
        <v>5.0669470104403452E-2</v>
      </c>
      <c r="V284" s="123">
        <v>4.4397886283976645E-2</v>
      </c>
      <c r="W284" s="123">
        <v>4.4809587781357185E-2</v>
      </c>
      <c r="DA284" s="130" t="s">
        <v>3213</v>
      </c>
    </row>
    <row r="285" spans="1:105" ht="12" customHeight="1" x14ac:dyDescent="0.25">
      <c r="A285" s="97" t="s">
        <v>50</v>
      </c>
      <c r="B285" s="99">
        <v>0.69398932321096474</v>
      </c>
      <c r="C285" s="99">
        <v>0.67158971467314332</v>
      </c>
      <c r="D285" s="99">
        <v>0.66682822919700602</v>
      </c>
      <c r="E285" s="99">
        <v>0.74156380376221487</v>
      </c>
      <c r="F285" s="99">
        <v>0.73696980539775137</v>
      </c>
      <c r="G285" s="99">
        <v>0.7239579521075955</v>
      </c>
      <c r="H285" s="99">
        <v>0.75257731869327371</v>
      </c>
      <c r="I285" s="99">
        <v>0.7402297527091507</v>
      </c>
      <c r="J285" s="99">
        <v>0.62796890944624639</v>
      </c>
      <c r="K285" s="99">
        <v>0.67408645994689564</v>
      </c>
      <c r="L285" s="99">
        <v>0.64694035925695581</v>
      </c>
      <c r="M285" s="99">
        <v>0.64422802350712105</v>
      </c>
      <c r="N285" s="99">
        <v>0.6501561550729984</v>
      </c>
      <c r="O285" s="99">
        <v>0.64371608558182458</v>
      </c>
      <c r="P285" s="99">
        <v>0.70131273704112651</v>
      </c>
      <c r="Q285" s="99">
        <v>0.67453449930427944</v>
      </c>
      <c r="R285" s="99">
        <v>0.72117975556720215</v>
      </c>
      <c r="S285" s="99">
        <v>0.70898845010034961</v>
      </c>
      <c r="T285" s="99">
        <v>0.70244433400117945</v>
      </c>
      <c r="U285" s="99">
        <v>0.72896477656868419</v>
      </c>
      <c r="V285" s="99">
        <v>0.70009228950270619</v>
      </c>
      <c r="W285" s="99">
        <v>0.73117867046405061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0.28271292811078352</v>
      </c>
      <c r="D290" s="117">
        <f t="shared" si="129"/>
        <v>0.45691250518617937</v>
      </c>
      <c r="E290" s="117">
        <f t="shared" si="129"/>
        <v>0.34210797092867301</v>
      </c>
      <c r="F290" s="117">
        <f t="shared" si="129"/>
        <v>0.44985972044669725</v>
      </c>
      <c r="G290" s="117">
        <f t="shared" si="129"/>
        <v>0.39127935197338781</v>
      </c>
      <c r="H290" s="117">
        <f t="shared" si="129"/>
        <v>0.43182794313288941</v>
      </c>
      <c r="I290" s="117">
        <f t="shared" si="129"/>
        <v>0.4818599773551856</v>
      </c>
      <c r="J290" s="117">
        <f t="shared" si="129"/>
        <v>0.42461057129982327</v>
      </c>
      <c r="K290" s="117">
        <f t="shared" si="129"/>
        <v>0.30069787361214595</v>
      </c>
      <c r="L290" s="117">
        <f t="shared" si="129"/>
        <v>0.44775840251472121</v>
      </c>
      <c r="M290" s="117">
        <f t="shared" si="129"/>
        <v>0.7122709205761667</v>
      </c>
      <c r="N290" s="117">
        <f t="shared" si="129"/>
        <v>0.45669870490180264</v>
      </c>
      <c r="O290" s="117">
        <f t="shared" si="129"/>
        <v>0.3200069868108773</v>
      </c>
      <c r="P290" s="117">
        <f t="shared" si="129"/>
        <v>0.24359756948122094</v>
      </c>
      <c r="Q290" s="117">
        <f t="shared" si="129"/>
        <v>8.5821552806966545E-2</v>
      </c>
      <c r="R290" s="117">
        <f t="shared" ref="R290:V290" si="130">R291+R294+R296+R305</f>
        <v>0.13953328705528464</v>
      </c>
      <c r="S290" s="117">
        <f t="shared" si="130"/>
        <v>0.19001277038943437</v>
      </c>
      <c r="T290" s="117">
        <f t="shared" si="130"/>
        <v>0.36603182757930108</v>
      </c>
      <c r="U290" s="117">
        <f t="shared" si="130"/>
        <v>0.35151691977293315</v>
      </c>
      <c r="V290" s="117">
        <f t="shared" si="130"/>
        <v>0.34321330833558072</v>
      </c>
      <c r="W290" s="117">
        <f t="shared" ref="W290" si="131">W291+W294+W296+W305</f>
        <v>0.27432566909722822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0.24298971807948538</v>
      </c>
      <c r="D291" s="122">
        <f t="shared" si="132"/>
        <v>0.39346313701256308</v>
      </c>
      <c r="E291" s="122">
        <f t="shared" si="132"/>
        <v>0.29358774944888427</v>
      </c>
      <c r="F291" s="122">
        <f t="shared" si="132"/>
        <v>0.380188584007571</v>
      </c>
      <c r="G291" s="122">
        <f t="shared" si="132"/>
        <v>0.32411061532962149</v>
      </c>
      <c r="H291" s="122">
        <f t="shared" si="132"/>
        <v>0.35292712691715428</v>
      </c>
      <c r="I291" s="122">
        <f t="shared" si="132"/>
        <v>0.39769133632833614</v>
      </c>
      <c r="J291" s="122">
        <f t="shared" si="132"/>
        <v>0.35242799300986483</v>
      </c>
      <c r="K291" s="122">
        <f t="shared" si="132"/>
        <v>0.24302349289318179</v>
      </c>
      <c r="L291" s="122">
        <f t="shared" si="132"/>
        <v>0.35989990329255861</v>
      </c>
      <c r="M291" s="122">
        <f t="shared" si="132"/>
        <v>0.58209450826960119</v>
      </c>
      <c r="N291" s="122">
        <f t="shared" si="132"/>
        <v>0.37110921523757634</v>
      </c>
      <c r="O291" s="122">
        <f t="shared" si="132"/>
        <v>0.25511155459273693</v>
      </c>
      <c r="P291" s="122">
        <f t="shared" si="132"/>
        <v>0.19253390894479588</v>
      </c>
      <c r="Q291" s="122">
        <f t="shared" si="132"/>
        <v>6.7213992690503696E-2</v>
      </c>
      <c r="R291" s="122">
        <f t="shared" ref="R291:V291" si="133">SUM(R292:R293)</f>
        <v>0.10770203704580417</v>
      </c>
      <c r="S291" s="122">
        <f t="shared" si="133"/>
        <v>0.14583562953473583</v>
      </c>
      <c r="T291" s="122">
        <f t="shared" si="133"/>
        <v>0.27917047729676575</v>
      </c>
      <c r="U291" s="122">
        <f t="shared" si="133"/>
        <v>0.26213620843290913</v>
      </c>
      <c r="V291" s="122">
        <f t="shared" si="133"/>
        <v>0.25638432344395773</v>
      </c>
      <c r="W291" s="122">
        <f t="shared" ref="W291" si="134">SUM(W292:W293)</f>
        <v>0.2035577080723131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0.24206937932219907</v>
      </c>
      <c r="D292" s="98">
        <v>0.39200659711432256</v>
      </c>
      <c r="E292" s="98">
        <v>0.29251752349248822</v>
      </c>
      <c r="F292" s="98">
        <v>0.37880084175475542</v>
      </c>
      <c r="G292" s="98">
        <v>0.32294416575026352</v>
      </c>
      <c r="H292" s="98">
        <v>0.35168302963403175</v>
      </c>
      <c r="I292" s="98">
        <v>0.39630614513597562</v>
      </c>
      <c r="J292" s="98">
        <v>0.35119696561961528</v>
      </c>
      <c r="K292" s="98">
        <v>0.24218289726451805</v>
      </c>
      <c r="L292" s="98">
        <v>0.35866945629705954</v>
      </c>
      <c r="M292" s="98">
        <v>0.58012490623565816</v>
      </c>
      <c r="N292" s="98">
        <v>0.36985893432612293</v>
      </c>
      <c r="O292" s="98">
        <v>0.25425505902080847</v>
      </c>
      <c r="P292" s="98">
        <v>0.19188838908369232</v>
      </c>
      <c r="Q292" s="98">
        <v>6.6989088809626327E-2</v>
      </c>
      <c r="R292" s="98">
        <v>0.10734160526022621</v>
      </c>
      <c r="S292" s="98">
        <v>0.1453484481142277</v>
      </c>
      <c r="T292" s="98">
        <v>0.27823630952748923</v>
      </c>
      <c r="U292" s="98">
        <v>0.26125597204672885</v>
      </c>
      <c r="V292" s="98">
        <v>0.25553383451139766</v>
      </c>
      <c r="W292" s="98">
        <v>0.20287433410654512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9.2033875728632342E-4</v>
      </c>
      <c r="D293" s="98">
        <v>1.456539898240521E-3</v>
      </c>
      <c r="E293" s="98">
        <v>1.0702259563960411E-3</v>
      </c>
      <c r="F293" s="98">
        <v>1.3877422528155844E-3</v>
      </c>
      <c r="G293" s="98">
        <v>1.1664495793579752E-3</v>
      </c>
      <c r="H293" s="98">
        <v>1.2440972831225194E-3</v>
      </c>
      <c r="I293" s="98">
        <v>1.3851911923605333E-3</v>
      </c>
      <c r="J293" s="98">
        <v>1.2310273902495542E-3</v>
      </c>
      <c r="K293" s="98">
        <v>8.4059562866372868E-4</v>
      </c>
      <c r="L293" s="98">
        <v>1.2304469954990765E-3</v>
      </c>
      <c r="M293" s="98">
        <v>1.9696020339430523E-3</v>
      </c>
      <c r="N293" s="98">
        <v>1.2502809114533857E-3</v>
      </c>
      <c r="O293" s="98">
        <v>8.5649557192845965E-4</v>
      </c>
      <c r="P293" s="98">
        <v>6.4551986110356042E-4</v>
      </c>
      <c r="Q293" s="98">
        <v>2.2490388087736287E-4</v>
      </c>
      <c r="R293" s="98">
        <v>3.6043178557795602E-4</v>
      </c>
      <c r="S293" s="98">
        <v>4.8718142050811807E-4</v>
      </c>
      <c r="T293" s="98">
        <v>9.3416776927651322E-4</v>
      </c>
      <c r="U293" s="98">
        <v>8.8023638618026231E-4</v>
      </c>
      <c r="V293" s="98">
        <v>8.5048893256006188E-4</v>
      </c>
      <c r="W293" s="98">
        <v>6.8337396576796769E-4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1.0490079622877883E-4</v>
      </c>
      <c r="D294" s="122">
        <f t="shared" si="135"/>
        <v>4.8543875694864908E-5</v>
      </c>
      <c r="E294" s="122">
        <f t="shared" si="135"/>
        <v>1.2673554217634307E-4</v>
      </c>
      <c r="F294" s="122">
        <f t="shared" si="135"/>
        <v>8.5261922717694212E-5</v>
      </c>
      <c r="G294" s="122">
        <f t="shared" si="135"/>
        <v>4.4383330471300529E-4</v>
      </c>
      <c r="H294" s="122">
        <f t="shared" si="135"/>
        <v>1.2799197377936112E-3</v>
      </c>
      <c r="I294" s="122">
        <f t="shared" si="135"/>
        <v>3.8338647768640269E-4</v>
      </c>
      <c r="J294" s="122">
        <f t="shared" si="135"/>
        <v>2.9858251459455629E-4</v>
      </c>
      <c r="K294" s="122">
        <f t="shared" si="135"/>
        <v>6.724637274900164E-5</v>
      </c>
      <c r="L294" s="122">
        <f t="shared" si="135"/>
        <v>4.8953476316968328E-4</v>
      </c>
      <c r="M294" s="122">
        <f t="shared" si="135"/>
        <v>1.0324244517505274E-4</v>
      </c>
      <c r="N294" s="122">
        <f t="shared" si="135"/>
        <v>4.5874484149118573E-4</v>
      </c>
      <c r="O294" s="122">
        <f t="shared" si="135"/>
        <v>5.3250056216051593E-4</v>
      </c>
      <c r="P294" s="122">
        <f t="shared" si="135"/>
        <v>2.3462413685461071E-4</v>
      </c>
      <c r="Q294" s="122">
        <f t="shared" si="135"/>
        <v>6.7336557755681085E-5</v>
      </c>
      <c r="R294" s="122">
        <f t="shared" si="135"/>
        <v>1.4411022057821867E-4</v>
      </c>
      <c r="S294" s="122">
        <f t="shared" si="135"/>
        <v>1.8947818170505042E-4</v>
      </c>
      <c r="T294" s="122">
        <f t="shared" si="135"/>
        <v>5.882545947532476E-4</v>
      </c>
      <c r="U294" s="122">
        <f t="shared" si="135"/>
        <v>1.2183515587725071E-3</v>
      </c>
      <c r="V294" s="122">
        <f t="shared" si="135"/>
        <v>2.1125221468383496E-3</v>
      </c>
      <c r="W294" s="122">
        <f t="shared" si="135"/>
        <v>1.150055789285434E-3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1.0490079622877883E-4</v>
      </c>
      <c r="D295" s="98">
        <v>4.8543875694864908E-5</v>
      </c>
      <c r="E295" s="98">
        <v>1.2673554217634307E-4</v>
      </c>
      <c r="F295" s="98">
        <v>8.5261922717694212E-5</v>
      </c>
      <c r="G295" s="98">
        <v>4.4383330471300529E-4</v>
      </c>
      <c r="H295" s="98">
        <v>1.2799197377936112E-3</v>
      </c>
      <c r="I295" s="98">
        <v>3.8338647768640269E-4</v>
      </c>
      <c r="J295" s="98">
        <v>2.9858251459455629E-4</v>
      </c>
      <c r="K295" s="98">
        <v>6.724637274900164E-5</v>
      </c>
      <c r="L295" s="98">
        <v>4.8953476316968328E-4</v>
      </c>
      <c r="M295" s="98">
        <v>1.0324244517505274E-4</v>
      </c>
      <c r="N295" s="98">
        <v>4.5874484149118573E-4</v>
      </c>
      <c r="O295" s="98">
        <v>5.3250056216051593E-4</v>
      </c>
      <c r="P295" s="98">
        <v>2.3462413685461071E-4</v>
      </c>
      <c r="Q295" s="98">
        <v>6.7336557755681085E-5</v>
      </c>
      <c r="R295" s="98">
        <v>1.4411022057821867E-4</v>
      </c>
      <c r="S295" s="98">
        <v>1.8947818170505042E-4</v>
      </c>
      <c r="T295" s="98">
        <v>5.882545947532476E-4</v>
      </c>
      <c r="U295" s="98">
        <v>1.2183515587725071E-3</v>
      </c>
      <c r="V295" s="98">
        <v>2.1125221468383496E-3</v>
      </c>
      <c r="W295" s="98">
        <v>1.150055789285434E-3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3.3833935340843724E-2</v>
      </c>
      <c r="D296" s="122">
        <v>5.4355253695653721E-2</v>
      </c>
      <c r="E296" s="122">
        <v>4.1021811102589276E-2</v>
      </c>
      <c r="F296" s="122">
        <v>5.9368315188003999E-2</v>
      </c>
      <c r="G296" s="122">
        <v>5.6916379427858405E-2</v>
      </c>
      <c r="H296" s="122">
        <v>6.6816199056765946E-2</v>
      </c>
      <c r="I296" s="122">
        <v>7.2334181059938954E-2</v>
      </c>
      <c r="J296" s="122">
        <v>6.2736399122555214E-2</v>
      </c>
      <c r="K296" s="122">
        <v>5.011323525758319E-2</v>
      </c>
      <c r="L296" s="122">
        <v>7.6169632633501377E-2</v>
      </c>
      <c r="M296" s="122">
        <v>0.11388430414166846</v>
      </c>
      <c r="N296" s="122">
        <v>7.4593051041715375E-2</v>
      </c>
      <c r="O296" s="122">
        <v>5.6116631135626115E-2</v>
      </c>
      <c r="P296" s="122">
        <v>4.4269928793521041E-2</v>
      </c>
      <c r="Q296" s="122">
        <v>1.6000446285992252E-2</v>
      </c>
      <c r="R296" s="122">
        <v>2.7399698811207331E-2</v>
      </c>
      <c r="S296" s="122">
        <v>3.8015260236975768E-2</v>
      </c>
      <c r="T296" s="122">
        <v>7.4779092978867978E-2</v>
      </c>
      <c r="U296" s="122">
        <v>7.6606504122788383E-2</v>
      </c>
      <c r="V296" s="122">
        <v>7.2554242230809793E-2</v>
      </c>
      <c r="W296" s="122">
        <v>5.9499094227281661E-2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3.2845425115187794E-2</v>
      </c>
      <c r="D301" s="101">
        <v>5.360626407455258E-2</v>
      </c>
      <c r="E301" s="101">
        <v>3.9504788372989055E-2</v>
      </c>
      <c r="F301" s="101">
        <v>5.9106656042198433E-2</v>
      </c>
      <c r="G301" s="101">
        <v>5.6507025923149587E-2</v>
      </c>
      <c r="H301" s="101">
        <v>6.5245460452338658E-2</v>
      </c>
      <c r="I301" s="101">
        <v>6.6018444370771562E-2</v>
      </c>
      <c r="J301" s="101">
        <v>5.7549183078906996E-2</v>
      </c>
      <c r="K301" s="101">
        <v>3.8931524684887579E-2</v>
      </c>
      <c r="L301" s="101">
        <v>6.8868746629874883E-2</v>
      </c>
      <c r="M301" s="101">
        <v>0.10335092922305204</v>
      </c>
      <c r="N301" s="101">
        <v>7.1593623874965068E-2</v>
      </c>
      <c r="O301" s="101">
        <v>4.9345597173011339E-2</v>
      </c>
      <c r="P301" s="101">
        <v>3.751774357671514E-2</v>
      </c>
      <c r="Q301" s="101">
        <v>1.2655669808789714E-2</v>
      </c>
      <c r="R301" s="101">
        <v>2.2682488425697613E-2</v>
      </c>
      <c r="S301" s="101">
        <v>3.0309639283658835E-2</v>
      </c>
      <c r="T301" s="101">
        <v>6.547317498077046E-2</v>
      </c>
      <c r="U301" s="101">
        <v>6.8470078580495489E-2</v>
      </c>
      <c r="V301" s="101">
        <v>6.3954024623804367E-2</v>
      </c>
      <c r="W301" s="101">
        <v>4.987367431040618E-2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9.8851022565592641E-4</v>
      </c>
      <c r="D302" s="104">
        <v>7.4898962110114386E-4</v>
      </c>
      <c r="E302" s="104">
        <v>1.5170227296002208E-3</v>
      </c>
      <c r="F302" s="104">
        <v>2.6165914580556323E-4</v>
      </c>
      <c r="G302" s="104">
        <v>4.0935350470881662E-4</v>
      </c>
      <c r="H302" s="104">
        <v>1.5707386044272907E-3</v>
      </c>
      <c r="I302" s="104">
        <v>6.3157366891673896E-3</v>
      </c>
      <c r="J302" s="104">
        <v>5.1872160436482158E-3</v>
      </c>
      <c r="K302" s="104">
        <v>1.1181710572695612E-2</v>
      </c>
      <c r="L302" s="104">
        <v>7.3008860036265014E-3</v>
      </c>
      <c r="M302" s="104">
        <v>1.0533374918616417E-2</v>
      </c>
      <c r="N302" s="104">
        <v>2.9994271667503109E-3</v>
      </c>
      <c r="O302" s="104">
        <v>6.771033962614777E-3</v>
      </c>
      <c r="P302" s="104">
        <v>6.752185216805897E-3</v>
      </c>
      <c r="Q302" s="104">
        <v>3.3447764772025386E-3</v>
      </c>
      <c r="R302" s="104">
        <v>4.7172103855097165E-3</v>
      </c>
      <c r="S302" s="104">
        <v>7.7056209533169304E-3</v>
      </c>
      <c r="T302" s="104">
        <v>9.3059179980975251E-3</v>
      </c>
      <c r="U302" s="104">
        <v>8.1364255422928869E-3</v>
      </c>
      <c r="V302" s="104">
        <v>8.6002176070054254E-3</v>
      </c>
      <c r="W302" s="104">
        <v>9.6254199168754832E-3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5.1745742456483655E-4</v>
      </c>
      <c r="D303" s="98">
        <v>3.9912061000661324E-4</v>
      </c>
      <c r="E303" s="98">
        <v>8.1911249907512887E-4</v>
      </c>
      <c r="F303" s="98">
        <v>1.3410312515828486E-4</v>
      </c>
      <c r="G303" s="98">
        <v>2.1324585127284489E-4</v>
      </c>
      <c r="H303" s="98">
        <v>8.2732328468449259E-4</v>
      </c>
      <c r="I303" s="98">
        <v>3.4746397634246632E-3</v>
      </c>
      <c r="J303" s="98">
        <v>2.5935053065460163E-3</v>
      </c>
      <c r="K303" s="98">
        <v>5.7061858318197241E-3</v>
      </c>
      <c r="L303" s="98">
        <v>3.736519440112245E-3</v>
      </c>
      <c r="M303" s="98">
        <v>5.2567778949470538E-3</v>
      </c>
      <c r="N303" s="98">
        <v>1.5170903026982892E-3</v>
      </c>
      <c r="O303" s="98">
        <v>2.948745966491318E-3</v>
      </c>
      <c r="P303" s="98">
        <v>2.7802077867345623E-3</v>
      </c>
      <c r="Q303" s="98">
        <v>1.4572941058401199E-3</v>
      </c>
      <c r="R303" s="98">
        <v>2.3980669011626063E-3</v>
      </c>
      <c r="S303" s="98">
        <v>4.067844615696696E-3</v>
      </c>
      <c r="T303" s="98">
        <v>4.6432450002429687E-3</v>
      </c>
      <c r="U303" s="98">
        <v>4.0951745079364603E-3</v>
      </c>
      <c r="V303" s="98">
        <v>3.8215318231171985E-3</v>
      </c>
      <c r="W303" s="98">
        <v>4.5263404594865801E-3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4.7105280109108986E-4</v>
      </c>
      <c r="D304" s="98">
        <v>3.4986901109453067E-4</v>
      </c>
      <c r="E304" s="98">
        <v>6.9791023052509201E-4</v>
      </c>
      <c r="F304" s="98">
        <v>1.2755602064727837E-4</v>
      </c>
      <c r="G304" s="98">
        <v>1.9610765343597175E-4</v>
      </c>
      <c r="H304" s="98">
        <v>7.4341531974279819E-4</v>
      </c>
      <c r="I304" s="98">
        <v>2.8410969257427264E-3</v>
      </c>
      <c r="J304" s="98">
        <v>2.5937107371021995E-3</v>
      </c>
      <c r="K304" s="98">
        <v>5.4755247408758883E-3</v>
      </c>
      <c r="L304" s="98">
        <v>3.5643665635142563E-3</v>
      </c>
      <c r="M304" s="98">
        <v>5.2765970236693634E-3</v>
      </c>
      <c r="N304" s="98">
        <v>1.4823368640520217E-3</v>
      </c>
      <c r="O304" s="98">
        <v>3.8222879961234595E-3</v>
      </c>
      <c r="P304" s="98">
        <v>3.9719774300713351E-3</v>
      </c>
      <c r="Q304" s="98">
        <v>1.8874823713624189E-3</v>
      </c>
      <c r="R304" s="98">
        <v>2.3191434843471102E-3</v>
      </c>
      <c r="S304" s="98">
        <v>3.637776337620234E-3</v>
      </c>
      <c r="T304" s="98">
        <v>4.6626729978545564E-3</v>
      </c>
      <c r="U304" s="98">
        <v>4.0412510343564275E-3</v>
      </c>
      <c r="V304" s="98">
        <v>4.7786857838882273E-3</v>
      </c>
      <c r="W304" s="98">
        <v>5.0990794573889031E-3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5.7843738942256464E-3</v>
      </c>
      <c r="D305" s="122">
        <v>9.0455706022676656E-3</v>
      </c>
      <c r="E305" s="122">
        <v>7.3716748350230862E-3</v>
      </c>
      <c r="F305" s="122">
        <v>1.0217559328404586E-2</v>
      </c>
      <c r="G305" s="122">
        <v>9.8085239111949316E-3</v>
      </c>
      <c r="H305" s="122">
        <v>1.0804697421175576E-2</v>
      </c>
      <c r="I305" s="122">
        <v>1.145107348922415E-2</v>
      </c>
      <c r="J305" s="122">
        <v>9.1475966528086084E-3</v>
      </c>
      <c r="K305" s="122">
        <v>7.4938990886319621E-3</v>
      </c>
      <c r="L305" s="122">
        <v>1.1199331825491491E-2</v>
      </c>
      <c r="M305" s="122">
        <v>1.6188865719722001E-2</v>
      </c>
      <c r="N305" s="122">
        <v>1.053769378101977E-2</v>
      </c>
      <c r="O305" s="122">
        <v>8.2463005203537408E-3</v>
      </c>
      <c r="P305" s="122">
        <v>6.5591076060494162E-3</v>
      </c>
      <c r="Q305" s="122">
        <v>2.5397772727149275E-3</v>
      </c>
      <c r="R305" s="122">
        <v>4.2874409776949415E-3</v>
      </c>
      <c r="S305" s="122">
        <v>5.9724024360177175E-3</v>
      </c>
      <c r="T305" s="122">
        <v>1.1494002708914099E-2</v>
      </c>
      <c r="U305" s="122">
        <v>1.1555855658463111E-2</v>
      </c>
      <c r="V305" s="122">
        <v>1.2162220513974864E-2</v>
      </c>
      <c r="W305" s="122">
        <v>1.0118811008348067E-2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3.1392468808998515E-4</v>
      </c>
      <c r="D306" s="98">
        <v>5.9324675322994323E-4</v>
      </c>
      <c r="E306" s="98">
        <v>4.5200498744992439E-4</v>
      </c>
      <c r="F306" s="98">
        <v>6.9215669425310735E-4</v>
      </c>
      <c r="G306" s="98">
        <v>6.4673529995862723E-4</v>
      </c>
      <c r="H306" s="98">
        <v>9.2106895645473132E-4</v>
      </c>
      <c r="I306" s="98">
        <v>1.1500976729576884E-3</v>
      </c>
      <c r="J306" s="98">
        <v>8.57176595163211E-4</v>
      </c>
      <c r="K306" s="98">
        <v>7.6129968496624833E-4</v>
      </c>
      <c r="L306" s="98">
        <v>9.4354228817036486E-4</v>
      </c>
      <c r="M306" s="98">
        <v>1.5151294646686842E-3</v>
      </c>
      <c r="N306" s="98">
        <v>9.1738066839400039E-4</v>
      </c>
      <c r="O306" s="98">
        <v>7.2653656290172139E-4</v>
      </c>
      <c r="P306" s="98">
        <v>6.9245257042879879E-4</v>
      </c>
      <c r="Q306" s="98">
        <v>2.2194381974039888E-4</v>
      </c>
      <c r="R306" s="98">
        <v>4.4027402397967712E-4</v>
      </c>
      <c r="S306" s="98">
        <v>5.9856844104592011E-4</v>
      </c>
      <c r="T306" s="98">
        <v>1.0201667705310633E-3</v>
      </c>
      <c r="U306" s="98">
        <v>1.0234937957877529E-3</v>
      </c>
      <c r="V306" s="98">
        <v>7.2015345411354089E-4</v>
      </c>
      <c r="W306" s="98">
        <v>7.5148768918841804E-4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5.4704492061356611E-3</v>
      </c>
      <c r="D307" s="33">
        <v>8.4523238490377232E-3</v>
      </c>
      <c r="E307" s="33">
        <v>6.9196698475731616E-3</v>
      </c>
      <c r="F307" s="33">
        <v>9.5254026341514784E-3</v>
      </c>
      <c r="G307" s="33">
        <v>9.1617886112363035E-3</v>
      </c>
      <c r="H307" s="33">
        <v>9.8836284647208436E-3</v>
      </c>
      <c r="I307" s="33">
        <v>1.0300975816266461E-2</v>
      </c>
      <c r="J307" s="33">
        <v>8.2904200576453969E-3</v>
      </c>
      <c r="K307" s="33">
        <v>6.7325994036657134E-3</v>
      </c>
      <c r="L307" s="33">
        <v>1.0255789537321126E-2</v>
      </c>
      <c r="M307" s="33">
        <v>1.4673736255053315E-2</v>
      </c>
      <c r="N307" s="33">
        <v>9.6203131126257699E-3</v>
      </c>
      <c r="O307" s="33">
        <v>7.5197639574520201E-3</v>
      </c>
      <c r="P307" s="33">
        <v>5.8666550356206177E-3</v>
      </c>
      <c r="Q307" s="33">
        <v>2.3178334529745286E-3</v>
      </c>
      <c r="R307" s="33">
        <v>3.8471669537152647E-3</v>
      </c>
      <c r="S307" s="33">
        <v>5.3738339949717974E-3</v>
      </c>
      <c r="T307" s="33">
        <v>1.0473835938383035E-2</v>
      </c>
      <c r="U307" s="33">
        <v>1.0532361862675359E-2</v>
      </c>
      <c r="V307" s="33">
        <v>1.1442067059861323E-2</v>
      </c>
      <c r="W307" s="33">
        <v>9.3673233191596487E-3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0.22052117076078695</v>
      </c>
      <c r="D309" s="117">
        <f t="shared" si="136"/>
        <v>0.35676739182959066</v>
      </c>
      <c r="E309" s="117">
        <f t="shared" si="136"/>
        <v>0.26791889292924059</v>
      </c>
      <c r="F309" s="117">
        <f t="shared" si="136"/>
        <v>0.35187054240333426</v>
      </c>
      <c r="G309" s="117">
        <f t="shared" si="136"/>
        <v>0.3067960125522684</v>
      </c>
      <c r="H309" s="117">
        <f t="shared" si="136"/>
        <v>0.34073736141990946</v>
      </c>
      <c r="I309" s="117">
        <f t="shared" si="136"/>
        <v>0.37964202711675216</v>
      </c>
      <c r="J309" s="117">
        <f t="shared" si="136"/>
        <v>0.335431843382476</v>
      </c>
      <c r="K309" s="117">
        <f t="shared" si="136"/>
        <v>0.23814610293863031</v>
      </c>
      <c r="L309" s="117">
        <f t="shared" si="136"/>
        <v>0.35491380561127506</v>
      </c>
      <c r="M309" s="117">
        <f t="shared" si="136"/>
        <v>0.56574204807076378</v>
      </c>
      <c r="N309" s="117">
        <f t="shared" si="136"/>
        <v>0.36499981028323614</v>
      </c>
      <c r="O309" s="117">
        <f t="shared" si="136"/>
        <v>0.25859628127377043</v>
      </c>
      <c r="P309" s="117">
        <f t="shared" si="136"/>
        <v>0.19811452422557554</v>
      </c>
      <c r="Q309" s="117">
        <f t="shared" si="136"/>
        <v>7.0405966504576589E-2</v>
      </c>
      <c r="R309" s="117">
        <f t="shared" ref="R309:V309" si="137">R310+R313+R315+R324</f>
        <v>0.11494142544833412</v>
      </c>
      <c r="S309" s="117">
        <f t="shared" si="137"/>
        <v>0.15753043993078261</v>
      </c>
      <c r="T309" s="117">
        <f t="shared" si="137"/>
        <v>0.30541540046608961</v>
      </c>
      <c r="U309" s="117">
        <f t="shared" si="137"/>
        <v>0.29691743990570935</v>
      </c>
      <c r="V309" s="117">
        <f t="shared" si="137"/>
        <v>0.29547040948176828</v>
      </c>
      <c r="W309" s="117">
        <f t="shared" ref="W309" si="138">W310+W313+W315+W324</f>
        <v>0.23537866861239504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0.19308948368685597</v>
      </c>
      <c r="D310" s="122">
        <f t="shared" si="139"/>
        <v>0.31326712003682183</v>
      </c>
      <c r="E310" s="122">
        <f t="shared" si="139"/>
        <v>0.2342142743700365</v>
      </c>
      <c r="F310" s="122">
        <f t="shared" si="139"/>
        <v>0.30391166477202269</v>
      </c>
      <c r="G310" s="122">
        <f t="shared" si="139"/>
        <v>0.25961368041720345</v>
      </c>
      <c r="H310" s="122">
        <f t="shared" si="139"/>
        <v>0.28328266476556169</v>
      </c>
      <c r="I310" s="122">
        <f t="shared" si="139"/>
        <v>0.31989428187764368</v>
      </c>
      <c r="J310" s="122">
        <f t="shared" si="139"/>
        <v>0.28411925398496501</v>
      </c>
      <c r="K310" s="122">
        <f t="shared" si="139"/>
        <v>0.19638025001588627</v>
      </c>
      <c r="L310" s="122">
        <f t="shared" si="139"/>
        <v>0.29154638013454842</v>
      </c>
      <c r="M310" s="122">
        <f t="shared" si="139"/>
        <v>0.47315951921036797</v>
      </c>
      <c r="N310" s="122">
        <f t="shared" si="139"/>
        <v>0.30305711139509328</v>
      </c>
      <c r="O310" s="122">
        <f t="shared" si="139"/>
        <v>0.20958977887720975</v>
      </c>
      <c r="P310" s="122">
        <f t="shared" si="139"/>
        <v>0.15928654100015696</v>
      </c>
      <c r="Q310" s="122">
        <f t="shared" si="139"/>
        <v>5.5972229097846216E-2</v>
      </c>
      <c r="R310" s="122">
        <f t="shared" ref="R310:V310" si="140">SUM(R311:R312)</f>
        <v>9.0136735323597325E-2</v>
      </c>
      <c r="S310" s="122">
        <f t="shared" si="140"/>
        <v>0.1226413414406337</v>
      </c>
      <c r="T310" s="122">
        <f t="shared" si="140"/>
        <v>0.23586144579762489</v>
      </c>
      <c r="U310" s="122">
        <f t="shared" si="140"/>
        <v>0.22245097343727305</v>
      </c>
      <c r="V310" s="122">
        <f t="shared" si="140"/>
        <v>0.21847772937481133</v>
      </c>
      <c r="W310" s="122">
        <f t="shared" ref="W310" si="141">SUM(W311:W312)</f>
        <v>0.17412789333387046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0.19216914492956966</v>
      </c>
      <c r="D311" s="98">
        <v>0.31181058013858132</v>
      </c>
      <c r="E311" s="98">
        <v>0.23314404841364045</v>
      </c>
      <c r="F311" s="98">
        <v>0.30252392251920712</v>
      </c>
      <c r="G311" s="98">
        <v>0.25844723083784549</v>
      </c>
      <c r="H311" s="98">
        <v>0.28203856748243916</v>
      </c>
      <c r="I311" s="98">
        <v>0.31850909068528316</v>
      </c>
      <c r="J311" s="98">
        <v>0.28288822659471546</v>
      </c>
      <c r="K311" s="98">
        <v>0.19553965438722254</v>
      </c>
      <c r="L311" s="98">
        <v>0.29031593313904935</v>
      </c>
      <c r="M311" s="98">
        <v>0.47118991717642494</v>
      </c>
      <c r="N311" s="98">
        <v>0.30180683048363988</v>
      </c>
      <c r="O311" s="98">
        <v>0.20873328330528129</v>
      </c>
      <c r="P311" s="98">
        <v>0.1586410211390534</v>
      </c>
      <c r="Q311" s="98">
        <v>5.5747325216968853E-2</v>
      </c>
      <c r="R311" s="98">
        <v>8.9776303538019367E-2</v>
      </c>
      <c r="S311" s="98">
        <v>0.12215416002012558</v>
      </c>
      <c r="T311" s="98">
        <v>0.23492727802834837</v>
      </c>
      <c r="U311" s="98">
        <v>0.22157073705109279</v>
      </c>
      <c r="V311" s="98">
        <v>0.21762724044225126</v>
      </c>
      <c r="W311" s="98">
        <v>0.17344451936810248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9.2033875728632342E-4</v>
      </c>
      <c r="D312" s="98">
        <v>1.456539898240521E-3</v>
      </c>
      <c r="E312" s="98">
        <v>1.0702259563960411E-3</v>
      </c>
      <c r="F312" s="98">
        <v>1.3877422528155844E-3</v>
      </c>
      <c r="G312" s="98">
        <v>1.1664495793579752E-3</v>
      </c>
      <c r="H312" s="98">
        <v>1.2440972831225194E-3</v>
      </c>
      <c r="I312" s="98">
        <v>1.3851911923605333E-3</v>
      </c>
      <c r="J312" s="98">
        <v>1.2310273902495542E-3</v>
      </c>
      <c r="K312" s="98">
        <v>8.4059562866372868E-4</v>
      </c>
      <c r="L312" s="98">
        <v>1.2304469954990765E-3</v>
      </c>
      <c r="M312" s="98">
        <v>1.9696020339430523E-3</v>
      </c>
      <c r="N312" s="98">
        <v>1.2502809114533857E-3</v>
      </c>
      <c r="O312" s="98">
        <v>8.5649557192845965E-4</v>
      </c>
      <c r="P312" s="98">
        <v>6.4551986110356042E-4</v>
      </c>
      <c r="Q312" s="98">
        <v>2.2490388087736287E-4</v>
      </c>
      <c r="R312" s="98">
        <v>3.6043178557795602E-4</v>
      </c>
      <c r="S312" s="98">
        <v>4.8718142050811807E-4</v>
      </c>
      <c r="T312" s="98">
        <v>9.3416776927651322E-4</v>
      </c>
      <c r="U312" s="98">
        <v>8.8023638618026231E-4</v>
      </c>
      <c r="V312" s="98">
        <v>8.5048893256006188E-4</v>
      </c>
      <c r="W312" s="98">
        <v>6.8337396576796769E-4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2.7067006317454132E-4</v>
      </c>
      <c r="D313" s="122">
        <f t="shared" si="142"/>
        <v>1.2975292802728649E-4</v>
      </c>
      <c r="E313" s="122">
        <f t="shared" si="142"/>
        <v>3.506177366785392E-4</v>
      </c>
      <c r="F313" s="122">
        <f t="shared" si="142"/>
        <v>2.4387138673513502E-4</v>
      </c>
      <c r="G313" s="122">
        <f t="shared" si="142"/>
        <v>1.311475501025525E-3</v>
      </c>
      <c r="H313" s="122">
        <f t="shared" si="142"/>
        <v>3.9041308575579275E-3</v>
      </c>
      <c r="I313" s="122">
        <f t="shared" si="142"/>
        <v>1.206395389155119E-3</v>
      </c>
      <c r="J313" s="122">
        <f t="shared" si="142"/>
        <v>9.6885147411218762E-4</v>
      </c>
      <c r="K313" s="122">
        <f t="shared" si="142"/>
        <v>2.2496729881799283E-4</v>
      </c>
      <c r="L313" s="122">
        <f t="shared" si="142"/>
        <v>1.6882063149857576E-3</v>
      </c>
      <c r="M313" s="122">
        <f t="shared" si="142"/>
        <v>3.687639699552674E-4</v>
      </c>
      <c r="N313" s="122">
        <f t="shared" si="142"/>
        <v>1.7069118844764393E-3</v>
      </c>
      <c r="O313" s="122">
        <f t="shared" si="142"/>
        <v>2.0760970741110574E-3</v>
      </c>
      <c r="P313" s="122">
        <f t="shared" si="142"/>
        <v>9.6002115185698448E-4</v>
      </c>
      <c r="Q313" s="122">
        <f t="shared" si="142"/>
        <v>2.8669057658453243E-4</v>
      </c>
      <c r="R313" s="122">
        <f t="shared" si="142"/>
        <v>6.2855339123280311E-4</v>
      </c>
      <c r="S313" s="122">
        <f t="shared" si="142"/>
        <v>8.421216274741894E-4</v>
      </c>
      <c r="T313" s="122">
        <f t="shared" si="142"/>
        <v>2.6551553248421894E-3</v>
      </c>
      <c r="U313" s="122">
        <f t="shared" si="142"/>
        <v>5.5759140269530053E-3</v>
      </c>
      <c r="V313" s="122">
        <f t="shared" si="142"/>
        <v>9.8038551796162214E-3</v>
      </c>
      <c r="W313" s="122">
        <f t="shared" si="142"/>
        <v>5.4095244370674323E-3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2.7067006317454132E-4</v>
      </c>
      <c r="D314" s="98">
        <v>1.2975292802728649E-4</v>
      </c>
      <c r="E314" s="98">
        <v>3.506177366785392E-4</v>
      </c>
      <c r="F314" s="98">
        <v>2.4387138673513502E-4</v>
      </c>
      <c r="G314" s="98">
        <v>1.311475501025525E-3</v>
      </c>
      <c r="H314" s="98">
        <v>3.9041308575579275E-3</v>
      </c>
      <c r="I314" s="98">
        <v>1.206395389155119E-3</v>
      </c>
      <c r="J314" s="98">
        <v>9.6885147411218762E-4</v>
      </c>
      <c r="K314" s="98">
        <v>2.2496729881799283E-4</v>
      </c>
      <c r="L314" s="98">
        <v>1.6882063149857576E-3</v>
      </c>
      <c r="M314" s="98">
        <v>3.687639699552674E-4</v>
      </c>
      <c r="N314" s="98">
        <v>1.7069118844764393E-3</v>
      </c>
      <c r="O314" s="98">
        <v>2.0760970741110574E-3</v>
      </c>
      <c r="P314" s="98">
        <v>9.6002115185698448E-4</v>
      </c>
      <c r="Q314" s="98">
        <v>2.8669057658453243E-4</v>
      </c>
      <c r="R314" s="98">
        <v>6.2855339123280311E-4</v>
      </c>
      <c r="S314" s="98">
        <v>8.421216274741894E-4</v>
      </c>
      <c r="T314" s="98">
        <v>2.6551553248421894E-3</v>
      </c>
      <c r="U314" s="98">
        <v>5.5759140269530053E-3</v>
      </c>
      <c r="V314" s="98">
        <v>9.8038551796162214E-3</v>
      </c>
      <c r="W314" s="98">
        <v>5.4095244370674323E-3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2.2765422341415233E-2</v>
      </c>
      <c r="D315" s="122">
        <v>3.650082682597261E-2</v>
      </c>
      <c r="E315" s="122">
        <v>2.7740776436701177E-2</v>
      </c>
      <c r="F315" s="122">
        <v>3.9931349950241536E-2</v>
      </c>
      <c r="G315" s="122">
        <v>3.8382411681897086E-2</v>
      </c>
      <c r="H315" s="122">
        <v>4.5319691015064237E-2</v>
      </c>
      <c r="I315" s="122">
        <v>4.9829699415304067E-2</v>
      </c>
      <c r="J315" s="122">
        <v>4.3360666438672875E-2</v>
      </c>
      <c r="K315" s="122">
        <v>3.5817757514256116E-2</v>
      </c>
      <c r="L315" s="122">
        <v>5.3074366745788477E-2</v>
      </c>
      <c r="M315" s="122">
        <v>7.9762114895373271E-2</v>
      </c>
      <c r="N315" s="122">
        <v>5.2085787803857274E-2</v>
      </c>
      <c r="O315" s="122">
        <v>4.0518812854648319E-2</v>
      </c>
      <c r="P315" s="122">
        <v>3.2752586538188376E-2</v>
      </c>
      <c r="Q315" s="122">
        <v>1.2139514033289136E-2</v>
      </c>
      <c r="R315" s="122">
        <v>2.0758231290109581E-2</v>
      </c>
      <c r="S315" s="122">
        <v>2.9210366016903001E-2</v>
      </c>
      <c r="T315" s="122">
        <v>5.7410500275315121E-2</v>
      </c>
      <c r="U315" s="122">
        <v>5.9204793991010779E-2</v>
      </c>
      <c r="V315" s="122">
        <v>5.6777078441531376E-2</v>
      </c>
      <c r="W315" s="122">
        <v>4.7136280054799522E-2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2.1948584459227299E-2</v>
      </c>
      <c r="D320" s="101">
        <v>3.5883788301695758E-2</v>
      </c>
      <c r="E320" s="101">
        <v>2.6493535679088086E-2</v>
      </c>
      <c r="F320" s="101">
        <v>3.971369020313735E-2</v>
      </c>
      <c r="G320" s="101">
        <v>3.804273858607575E-2</v>
      </c>
      <c r="H320" s="101">
        <v>4.4018118633647796E-2</v>
      </c>
      <c r="I320" s="101">
        <v>4.4639182131087946E-2</v>
      </c>
      <c r="J320" s="101">
        <v>3.900898114502719E-2</v>
      </c>
      <c r="K320" s="101">
        <v>2.6463485034012302E-2</v>
      </c>
      <c r="L320" s="101">
        <v>4.6962043426868848E-2</v>
      </c>
      <c r="M320" s="101">
        <v>7.0880305734997581E-2</v>
      </c>
      <c r="N320" s="101">
        <v>4.9553399581842975E-2</v>
      </c>
      <c r="O320" s="101">
        <v>3.4627300480427954E-2</v>
      </c>
      <c r="P320" s="101">
        <v>2.679499766033696E-2</v>
      </c>
      <c r="Q320" s="101">
        <v>9.1934145348521769E-3</v>
      </c>
      <c r="R320" s="101">
        <v>1.6676042068602327E-2</v>
      </c>
      <c r="S320" s="101">
        <v>2.2546617169460968E-2</v>
      </c>
      <c r="T320" s="101">
        <v>4.9254764092744777E-2</v>
      </c>
      <c r="U320" s="101">
        <v>5.2050423036735523E-2</v>
      </c>
      <c r="V320" s="101">
        <v>4.9066457861242779E-2</v>
      </c>
      <c r="W320" s="101">
        <v>3.8539505189193211E-2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8.1683788218793463E-4</v>
      </c>
      <c r="D321" s="104">
        <v>6.1703852427684837E-4</v>
      </c>
      <c r="E321" s="104">
        <v>1.2472407576130911E-3</v>
      </c>
      <c r="F321" s="104">
        <v>2.1765974710418441E-4</v>
      </c>
      <c r="G321" s="104">
        <v>3.3967309582133261E-4</v>
      </c>
      <c r="H321" s="104">
        <v>1.3015723814164403E-3</v>
      </c>
      <c r="I321" s="104">
        <v>5.1905172842161198E-3</v>
      </c>
      <c r="J321" s="104">
        <v>4.3516852936456869E-3</v>
      </c>
      <c r="K321" s="104">
        <v>9.3542724802438137E-3</v>
      </c>
      <c r="L321" s="104">
        <v>6.1123233189196323E-3</v>
      </c>
      <c r="M321" s="104">
        <v>8.8818091603756928E-3</v>
      </c>
      <c r="N321" s="104">
        <v>2.5323882220142967E-3</v>
      </c>
      <c r="O321" s="104">
        <v>5.8915123742203646E-3</v>
      </c>
      <c r="P321" s="104">
        <v>5.9575888778514163E-3</v>
      </c>
      <c r="Q321" s="104">
        <v>2.946099498436959E-3</v>
      </c>
      <c r="R321" s="104">
        <v>4.0821892215072526E-3</v>
      </c>
      <c r="S321" s="104">
        <v>6.6637488474420321E-3</v>
      </c>
      <c r="T321" s="104">
        <v>8.1557361825703445E-3</v>
      </c>
      <c r="U321" s="104">
        <v>7.1543709542752562E-3</v>
      </c>
      <c r="V321" s="104">
        <v>7.7106205802885998E-3</v>
      </c>
      <c r="W321" s="104">
        <v>8.5967748656063121E-3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3.4578508109684477E-4</v>
      </c>
      <c r="D322" s="98">
        <v>2.6716951318231776E-4</v>
      </c>
      <c r="E322" s="98">
        <v>5.4933052708799912E-4</v>
      </c>
      <c r="F322" s="98">
        <v>9.0103726456906038E-5</v>
      </c>
      <c r="G322" s="98">
        <v>1.4356544238536089E-4</v>
      </c>
      <c r="H322" s="98">
        <v>5.5815706167364209E-4</v>
      </c>
      <c r="I322" s="98">
        <v>2.349420358473393E-3</v>
      </c>
      <c r="J322" s="98">
        <v>1.7579745565434875E-3</v>
      </c>
      <c r="K322" s="98">
        <v>3.8787477393679259E-3</v>
      </c>
      <c r="L322" s="98">
        <v>2.5479567554053759E-3</v>
      </c>
      <c r="M322" s="98">
        <v>3.6052121367063303E-3</v>
      </c>
      <c r="N322" s="98">
        <v>1.0500513579622753E-3</v>
      </c>
      <c r="O322" s="98">
        <v>2.0692243780969055E-3</v>
      </c>
      <c r="P322" s="98">
        <v>1.9856114477800812E-3</v>
      </c>
      <c r="Q322" s="98">
        <v>1.0586171270745403E-3</v>
      </c>
      <c r="R322" s="98">
        <v>1.7630457371601424E-3</v>
      </c>
      <c r="S322" s="98">
        <v>3.0259725098217977E-3</v>
      </c>
      <c r="T322" s="98">
        <v>3.4930631847157876E-3</v>
      </c>
      <c r="U322" s="98">
        <v>3.1131199199188283E-3</v>
      </c>
      <c r="V322" s="98">
        <v>2.9319347964003729E-3</v>
      </c>
      <c r="W322" s="98">
        <v>3.4976954082174085E-3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4.7105280109108986E-4</v>
      </c>
      <c r="D323" s="98">
        <v>3.4986901109453067E-4</v>
      </c>
      <c r="E323" s="98">
        <v>6.9791023052509201E-4</v>
      </c>
      <c r="F323" s="98">
        <v>1.2755602064727837E-4</v>
      </c>
      <c r="G323" s="98">
        <v>1.9610765343597175E-4</v>
      </c>
      <c r="H323" s="98">
        <v>7.4341531974279819E-4</v>
      </c>
      <c r="I323" s="98">
        <v>2.8410969257427264E-3</v>
      </c>
      <c r="J323" s="98">
        <v>2.5937107371021995E-3</v>
      </c>
      <c r="K323" s="98">
        <v>5.4755247408758883E-3</v>
      </c>
      <c r="L323" s="98">
        <v>3.5643665635142563E-3</v>
      </c>
      <c r="M323" s="98">
        <v>5.2765970236693634E-3</v>
      </c>
      <c r="N323" s="98">
        <v>1.4823368640520217E-3</v>
      </c>
      <c r="O323" s="98">
        <v>3.8222879961234595E-3</v>
      </c>
      <c r="P323" s="98">
        <v>3.9719774300713351E-3</v>
      </c>
      <c r="Q323" s="98">
        <v>1.8874823713624189E-3</v>
      </c>
      <c r="R323" s="98">
        <v>2.3191434843471102E-3</v>
      </c>
      <c r="S323" s="98">
        <v>3.637776337620234E-3</v>
      </c>
      <c r="T323" s="98">
        <v>4.6626729978545564E-3</v>
      </c>
      <c r="U323" s="98">
        <v>4.0412510343564275E-3</v>
      </c>
      <c r="V323" s="98">
        <v>4.7786857838882273E-3</v>
      </c>
      <c r="W323" s="98">
        <v>5.0990794573889031E-3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4.3955946693412032E-3</v>
      </c>
      <c r="D324" s="122">
        <v>6.8696920387689066E-3</v>
      </c>
      <c r="E324" s="122">
        <v>5.6132243858243716E-3</v>
      </c>
      <c r="F324" s="122">
        <v>7.7836562943348567E-3</v>
      </c>
      <c r="G324" s="122">
        <v>7.4884449521423436E-3</v>
      </c>
      <c r="H324" s="122">
        <v>8.2308747817256209E-3</v>
      </c>
      <c r="I324" s="122">
        <v>8.7116504346492814E-3</v>
      </c>
      <c r="J324" s="122">
        <v>6.9830714847259421E-3</v>
      </c>
      <c r="K324" s="122">
        <v>5.7231281096699442E-3</v>
      </c>
      <c r="L324" s="122">
        <v>8.6048524159523538E-3</v>
      </c>
      <c r="M324" s="122">
        <v>1.245164999506735E-2</v>
      </c>
      <c r="N324" s="122">
        <v>8.1499991998091898E-3</v>
      </c>
      <c r="O324" s="122">
        <v>6.4115924678013261E-3</v>
      </c>
      <c r="P324" s="122">
        <v>5.1153755353732224E-3</v>
      </c>
      <c r="Q324" s="122">
        <v>2.0075327968567089E-3</v>
      </c>
      <c r="R324" s="122">
        <v>3.4179054433944203E-3</v>
      </c>
      <c r="S324" s="122">
        <v>4.836610845771732E-3</v>
      </c>
      <c r="T324" s="122">
        <v>9.4882990683073775E-3</v>
      </c>
      <c r="U324" s="122">
        <v>9.685758450472523E-3</v>
      </c>
      <c r="V324" s="122">
        <v>1.0411746485809316E-2</v>
      </c>
      <c r="W324" s="122">
        <v>8.7049707866575995E-3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1.9278714682838504E-4</v>
      </c>
      <c r="D325" s="98">
        <v>3.6441868814982562E-4</v>
      </c>
      <c r="E325" s="98">
        <v>2.777279224632827E-4</v>
      </c>
      <c r="F325" s="98">
        <v>4.2539418157419199E-4</v>
      </c>
      <c r="G325" s="98">
        <v>3.9757860089679613E-4</v>
      </c>
      <c r="H325" s="98">
        <v>5.6636519459418461E-4</v>
      </c>
      <c r="I325" s="98">
        <v>7.0736809846366994E-4</v>
      </c>
      <c r="J325" s="98">
        <v>5.2733243601342831E-4</v>
      </c>
      <c r="K325" s="98">
        <v>4.6845653720517256E-4</v>
      </c>
      <c r="L325" s="98">
        <v>5.8072463437133456E-4</v>
      </c>
      <c r="M325" s="98">
        <v>9.3263102673102143E-4</v>
      </c>
      <c r="N325" s="98">
        <v>5.64689483386542E-4</v>
      </c>
      <c r="O325" s="98">
        <v>4.4721626528781787E-4</v>
      </c>
      <c r="P325" s="98">
        <v>4.2623601928483667E-4</v>
      </c>
      <c r="Q325" s="98">
        <v>1.3661650526105776E-4</v>
      </c>
      <c r="R325" s="98">
        <v>2.7121064401676871E-4</v>
      </c>
      <c r="S325" s="98">
        <v>3.6916969572423368E-4</v>
      </c>
      <c r="T325" s="98">
        <v>6.3008515038372453E-4</v>
      </c>
      <c r="U325" s="98">
        <v>6.3306776951555942E-4</v>
      </c>
      <c r="V325" s="98">
        <v>4.4604861088932995E-4</v>
      </c>
      <c r="W325" s="98">
        <v>4.6604363974937882E-4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4.202807522512818E-3</v>
      </c>
      <c r="D326" s="33">
        <v>6.5052733506190813E-3</v>
      </c>
      <c r="E326" s="33">
        <v>5.3354964633610885E-3</v>
      </c>
      <c r="F326" s="33">
        <v>7.3582621127606645E-3</v>
      </c>
      <c r="G326" s="33">
        <v>7.0908663512455478E-3</v>
      </c>
      <c r="H326" s="33">
        <v>7.6645095871314354E-3</v>
      </c>
      <c r="I326" s="33">
        <v>8.0042823361856121E-3</v>
      </c>
      <c r="J326" s="33">
        <v>6.4557390487125135E-3</v>
      </c>
      <c r="K326" s="33">
        <v>5.2546715724647716E-3</v>
      </c>
      <c r="L326" s="33">
        <v>8.0241277815810193E-3</v>
      </c>
      <c r="M326" s="33">
        <v>1.1519018968336328E-2</v>
      </c>
      <c r="N326" s="33">
        <v>7.5853097164226479E-3</v>
      </c>
      <c r="O326" s="33">
        <v>5.9643762025135081E-3</v>
      </c>
      <c r="P326" s="33">
        <v>4.6891395160883857E-3</v>
      </c>
      <c r="Q326" s="33">
        <v>1.8709162915956513E-3</v>
      </c>
      <c r="R326" s="33">
        <v>3.1466947993776515E-3</v>
      </c>
      <c r="S326" s="33">
        <v>4.4674411500474987E-3</v>
      </c>
      <c r="T326" s="33">
        <v>8.8582139179236522E-3</v>
      </c>
      <c r="U326" s="33">
        <v>9.0526906809569631E-3</v>
      </c>
      <c r="V326" s="33">
        <v>9.9656978749199862E-3</v>
      </c>
      <c r="W326" s="33">
        <v>8.23892714690822E-3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0.78001799293159246</v>
      </c>
      <c r="D328" s="119">
        <f t="shared" si="143"/>
        <v>0.78082212191635614</v>
      </c>
      <c r="E328" s="119">
        <f t="shared" si="143"/>
        <v>0.78314133459667246</v>
      </c>
      <c r="F328" s="119">
        <f t="shared" si="143"/>
        <v>0.78217836896785808</v>
      </c>
      <c r="G328" s="119">
        <f t="shared" si="143"/>
        <v>0.78408434026729479</v>
      </c>
      <c r="H328" s="119">
        <f t="shared" si="143"/>
        <v>0.78905815808925539</v>
      </c>
      <c r="I328" s="119">
        <f t="shared" si="143"/>
        <v>0.78786793873298344</v>
      </c>
      <c r="J328" s="119">
        <f t="shared" si="143"/>
        <v>0.78997525274900193</v>
      </c>
      <c r="K328" s="119">
        <f t="shared" si="143"/>
        <v>0.79197800795160322</v>
      </c>
      <c r="L328" s="119">
        <f t="shared" si="143"/>
        <v>0.79264577418981286</v>
      </c>
      <c r="M328" s="119">
        <f t="shared" si="143"/>
        <v>0.79427929981070478</v>
      </c>
      <c r="N328" s="119">
        <f t="shared" si="143"/>
        <v>0.79921358735124248</v>
      </c>
      <c r="O328" s="119">
        <f t="shared" si="143"/>
        <v>0.80809573519280586</v>
      </c>
      <c r="P328" s="119">
        <f t="shared" si="143"/>
        <v>0.8132861286239077</v>
      </c>
      <c r="Q328" s="119">
        <f t="shared" si="143"/>
        <v>0.82037628313410571</v>
      </c>
      <c r="R328" s="119">
        <f t="shared" ref="R328:V328" si="144">IF(R309=0,"",R309/R290)</f>
        <v>0.82375630843408032</v>
      </c>
      <c r="S328" s="119">
        <f t="shared" si="144"/>
        <v>0.82905185587222019</v>
      </c>
      <c r="T328" s="119">
        <f t="shared" si="144"/>
        <v>0.83439574773021929</v>
      </c>
      <c r="U328" s="119">
        <f t="shared" si="144"/>
        <v>0.84467467482790581</v>
      </c>
      <c r="V328" s="119">
        <f t="shared" si="144"/>
        <v>0.8608943834802254</v>
      </c>
      <c r="W328" s="119">
        <f t="shared" ref="W328" si="145">IF(W309=0,"",W309/W290)</f>
        <v>0.85802640849103573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0.7946405519253027</v>
      </c>
      <c r="D329" s="124">
        <f t="shared" si="146"/>
        <v>0.79617908405691218</v>
      </c>
      <c r="E329" s="124">
        <f t="shared" si="146"/>
        <v>0.79776582915907701</v>
      </c>
      <c r="F329" s="124">
        <f t="shared" si="146"/>
        <v>0.79937083214989602</v>
      </c>
      <c r="G329" s="124">
        <f t="shared" si="146"/>
        <v>0.80100332460007684</v>
      </c>
      <c r="H329" s="124">
        <f t="shared" si="146"/>
        <v>0.80266616862256424</v>
      </c>
      <c r="I329" s="124">
        <f t="shared" si="146"/>
        <v>0.80437830210497019</v>
      </c>
      <c r="J329" s="124">
        <f t="shared" si="146"/>
        <v>0.80617674991842159</v>
      </c>
      <c r="K329" s="124">
        <f t="shared" si="146"/>
        <v>0.80807105386392819</v>
      </c>
      <c r="L329" s="124">
        <f t="shared" si="146"/>
        <v>0.81007629473452125</v>
      </c>
      <c r="M329" s="124">
        <f t="shared" si="146"/>
        <v>0.81285686858124562</v>
      </c>
      <c r="N329" s="124">
        <f t="shared" si="146"/>
        <v>0.81662513069389153</v>
      </c>
      <c r="O329" s="124">
        <f t="shared" si="146"/>
        <v>0.82156129388886878</v>
      </c>
      <c r="P329" s="124">
        <f t="shared" si="146"/>
        <v>0.82731681849262328</v>
      </c>
      <c r="Q329" s="124">
        <f t="shared" si="146"/>
        <v>0.83274667754939413</v>
      </c>
      <c r="R329" s="124">
        <f t="shared" ref="R329:V329" si="147">IF(R310=0,"",R310/R291)</f>
        <v>0.836908361215707</v>
      </c>
      <c r="S329" s="124">
        <f t="shared" si="147"/>
        <v>0.8409559572780696</v>
      </c>
      <c r="T329" s="124">
        <f t="shared" si="147"/>
        <v>0.84486528834099395</v>
      </c>
      <c r="U329" s="124">
        <f t="shared" si="147"/>
        <v>0.84860834284252229</v>
      </c>
      <c r="V329" s="124">
        <f t="shared" si="147"/>
        <v>0.8521493297251761</v>
      </c>
      <c r="W329" s="124">
        <f t="shared" ref="W329" si="148">IF(W310=0,"",W310/W291)</f>
        <v>0.85542274464994561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0.79385978295829296</v>
      </c>
      <c r="D330" s="111">
        <f t="shared" si="149"/>
        <v>0.7954217669649235</v>
      </c>
      <c r="E330" s="111">
        <f t="shared" si="149"/>
        <v>0.79702592046465048</v>
      </c>
      <c r="F330" s="111">
        <f t="shared" si="149"/>
        <v>0.79863582434979974</v>
      </c>
      <c r="G330" s="111">
        <f t="shared" si="149"/>
        <v>0.80028456385772184</v>
      </c>
      <c r="H330" s="111">
        <f t="shared" si="149"/>
        <v>0.80196808977656386</v>
      </c>
      <c r="I330" s="111">
        <f t="shared" si="149"/>
        <v>0.80369455430977554</v>
      </c>
      <c r="J330" s="111">
        <f t="shared" si="149"/>
        <v>0.80549735415742274</v>
      </c>
      <c r="K330" s="111">
        <f t="shared" si="149"/>
        <v>0.80740488529893739</v>
      </c>
      <c r="L330" s="111">
        <f t="shared" si="149"/>
        <v>0.80942474482299387</v>
      </c>
      <c r="M330" s="111">
        <f t="shared" si="149"/>
        <v>0.81222149249530462</v>
      </c>
      <c r="N330" s="111">
        <f t="shared" si="149"/>
        <v>0.81600524544182529</v>
      </c>
      <c r="O330" s="111">
        <f t="shared" si="149"/>
        <v>0.82096019685570298</v>
      </c>
      <c r="P330" s="111">
        <f t="shared" si="149"/>
        <v>0.82673590568245348</v>
      </c>
      <c r="Q330" s="111">
        <f t="shared" si="149"/>
        <v>0.83218515444201668</v>
      </c>
      <c r="R330" s="111">
        <f t="shared" ref="R330:V330" si="150">IF(R311=0,"",R311/R292)</f>
        <v>0.83636073189306592</v>
      </c>
      <c r="S330" s="111">
        <f t="shared" si="150"/>
        <v>0.84042287072873323</v>
      </c>
      <c r="T330" s="111">
        <f t="shared" si="150"/>
        <v>0.84434442947906474</v>
      </c>
      <c r="U330" s="111">
        <f t="shared" si="150"/>
        <v>0.84809826667411892</v>
      </c>
      <c r="V330" s="111">
        <f t="shared" si="150"/>
        <v>0.85165724084394923</v>
      </c>
      <c r="W330" s="111">
        <f t="shared" ref="W330" si="151">IF(W311=0,"",W311/W292)</f>
        <v>0.85493574202941436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2.5802479381017775</v>
      </c>
      <c r="D332" s="124">
        <f t="shared" si="155"/>
        <v>2.6729000552589186</v>
      </c>
      <c r="E332" s="124">
        <f t="shared" si="155"/>
        <v>2.7665304511869349</v>
      </c>
      <c r="F332" s="124">
        <f t="shared" si="155"/>
        <v>2.8602614034708478</v>
      </c>
      <c r="G332" s="124">
        <f t="shared" si="155"/>
        <v>2.9548830317579724</v>
      </c>
      <c r="H332" s="124">
        <f t="shared" si="155"/>
        <v>3.0502935006597061</v>
      </c>
      <c r="I332" s="124">
        <f t="shared" si="155"/>
        <v>3.1466821585238853</v>
      </c>
      <c r="J332" s="124">
        <f t="shared" si="155"/>
        <v>3.2448366088275002</v>
      </c>
      <c r="K332" s="124">
        <f t="shared" si="155"/>
        <v>3.3454190853934609</v>
      </c>
      <c r="L332" s="124">
        <f t="shared" si="155"/>
        <v>3.4485933216566869</v>
      </c>
      <c r="M332" s="124">
        <f t="shared" si="155"/>
        <v>3.5718252248870082</v>
      </c>
      <c r="N332" s="124">
        <f t="shared" si="155"/>
        <v>3.72083068864162</v>
      </c>
      <c r="O332" s="124">
        <f t="shared" si="155"/>
        <v>3.8987697321627293</v>
      </c>
      <c r="P332" s="124">
        <f t="shared" si="155"/>
        <v>4.0917407932836838</v>
      </c>
      <c r="Q332" s="124">
        <f t="shared" si="155"/>
        <v>4.2575769558155763</v>
      </c>
      <c r="R332" s="124">
        <f t="shared" ref="R332:V332" si="156">IF(R313=0,"",R313/R294)</f>
        <v>4.361615634969092</v>
      </c>
      <c r="S332" s="124">
        <f t="shared" si="156"/>
        <v>4.4444253153382629</v>
      </c>
      <c r="T332" s="124">
        <f t="shared" si="156"/>
        <v>4.5136159556151618</v>
      </c>
      <c r="U332" s="124">
        <f t="shared" si="156"/>
        <v>4.576605157029352</v>
      </c>
      <c r="V332" s="124">
        <f t="shared" si="156"/>
        <v>4.6408295384211247</v>
      </c>
      <c r="W332" s="124">
        <f t="shared" ref="W332" si="157">IF(W313=0,"",W313/W294)</f>
        <v>4.7037061049260407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2.5802479381017775</v>
      </c>
      <c r="D333" s="111">
        <f t="shared" si="158"/>
        <v>2.6729000552589186</v>
      </c>
      <c r="E333" s="111">
        <f t="shared" si="158"/>
        <v>2.7665304511869349</v>
      </c>
      <c r="F333" s="111">
        <f t="shared" si="158"/>
        <v>2.8602614034708478</v>
      </c>
      <c r="G333" s="111">
        <f t="shared" si="158"/>
        <v>2.9548830317579724</v>
      </c>
      <c r="H333" s="111">
        <f t="shared" si="158"/>
        <v>3.0502935006597061</v>
      </c>
      <c r="I333" s="111">
        <f t="shared" si="158"/>
        <v>3.1466821585238853</v>
      </c>
      <c r="J333" s="111">
        <f t="shared" si="158"/>
        <v>3.2448366088275002</v>
      </c>
      <c r="K333" s="111">
        <f t="shared" si="158"/>
        <v>3.3454190853934609</v>
      </c>
      <c r="L333" s="111">
        <f t="shared" si="158"/>
        <v>3.4485933216566869</v>
      </c>
      <c r="M333" s="111">
        <f t="shared" si="158"/>
        <v>3.5718252248870082</v>
      </c>
      <c r="N333" s="111">
        <f t="shared" si="158"/>
        <v>3.72083068864162</v>
      </c>
      <c r="O333" s="111">
        <f t="shared" si="158"/>
        <v>3.8987697321627293</v>
      </c>
      <c r="P333" s="111">
        <f t="shared" si="158"/>
        <v>4.0917407932836838</v>
      </c>
      <c r="Q333" s="111">
        <f t="shared" si="158"/>
        <v>4.2575769558155763</v>
      </c>
      <c r="R333" s="111">
        <f t="shared" ref="R333:V333" si="159">IF(R314=0,"",R314/R295)</f>
        <v>4.361615634969092</v>
      </c>
      <c r="S333" s="111">
        <f t="shared" si="159"/>
        <v>4.4444253153382629</v>
      </c>
      <c r="T333" s="111">
        <f t="shared" si="159"/>
        <v>4.5136159556151618</v>
      </c>
      <c r="U333" s="111">
        <f t="shared" si="159"/>
        <v>4.576605157029352</v>
      </c>
      <c r="V333" s="111">
        <f t="shared" si="159"/>
        <v>4.6408295384211247</v>
      </c>
      <c r="W333" s="111">
        <f t="shared" ref="W333" si="160">IF(W314=0,"",W314/W295)</f>
        <v>4.7037061049260407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0.67285765347944082</v>
      </c>
      <c r="D334" s="124">
        <f t="shared" si="161"/>
        <v>0.67152343783267521</v>
      </c>
      <c r="E334" s="124">
        <f t="shared" si="161"/>
        <v>0.6762445560320518</v>
      </c>
      <c r="F334" s="124">
        <f t="shared" si="161"/>
        <v>0.67260372513165223</v>
      </c>
      <c r="G334" s="124">
        <f t="shared" si="161"/>
        <v>0.67436495553177012</v>
      </c>
      <c r="H334" s="124">
        <f t="shared" si="161"/>
        <v>0.67827400622656453</v>
      </c>
      <c r="I334" s="124">
        <f t="shared" si="161"/>
        <v>0.68888178016439028</v>
      </c>
      <c r="J334" s="124">
        <f t="shared" si="161"/>
        <v>0.69115644259352615</v>
      </c>
      <c r="K334" s="124">
        <f t="shared" si="161"/>
        <v>0.71473648289023872</v>
      </c>
      <c r="L334" s="124">
        <f t="shared" si="161"/>
        <v>0.69679168601431585</v>
      </c>
      <c r="M334" s="124">
        <f t="shared" si="161"/>
        <v>0.70037847178792723</v>
      </c>
      <c r="N334" s="124">
        <f t="shared" si="161"/>
        <v>0.69826595207546671</v>
      </c>
      <c r="O334" s="124">
        <f t="shared" si="161"/>
        <v>0.72204642428944044</v>
      </c>
      <c r="P334" s="124">
        <f t="shared" si="161"/>
        <v>0.73983824755963368</v>
      </c>
      <c r="Q334" s="124">
        <f t="shared" si="161"/>
        <v>0.75869846479949699</v>
      </c>
      <c r="R334" s="124">
        <f t="shared" ref="R334:V334" si="162">IF(R315=0,"",R315/R296)</f>
        <v>0.75760800996902988</v>
      </c>
      <c r="S334" s="124">
        <f t="shared" si="162"/>
        <v>0.76838527041020666</v>
      </c>
      <c r="T334" s="124">
        <f t="shared" si="162"/>
        <v>0.76773464331185326</v>
      </c>
      <c r="U334" s="124">
        <f t="shared" si="162"/>
        <v>0.77284291548031803</v>
      </c>
      <c r="V334" s="124">
        <f t="shared" si="162"/>
        <v>0.78254663953228187</v>
      </c>
      <c r="W334" s="124">
        <f t="shared" ref="W334" si="163">IF(W315=0,"",W315/W296)</f>
        <v>0.79221844747321357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0.66823870850367606</v>
      </c>
      <c r="D339" s="112">
        <f t="shared" si="176"/>
        <v>0.66939543206724128</v>
      </c>
      <c r="E339" s="112">
        <f t="shared" si="176"/>
        <v>0.67064112403150444</v>
      </c>
      <c r="F339" s="112">
        <f t="shared" si="176"/>
        <v>0.67189878200492803</v>
      </c>
      <c r="G339" s="112">
        <f t="shared" si="176"/>
        <v>0.67323908778732133</v>
      </c>
      <c r="H339" s="112">
        <f t="shared" si="176"/>
        <v>0.67465411889924076</v>
      </c>
      <c r="I339" s="112">
        <f t="shared" si="176"/>
        <v>0.67616228398818667</v>
      </c>
      <c r="J339" s="112">
        <f t="shared" si="176"/>
        <v>0.67783726993206983</v>
      </c>
      <c r="K339" s="112">
        <f t="shared" si="176"/>
        <v>0.67974437806400334</v>
      </c>
      <c r="L339" s="112">
        <f t="shared" si="176"/>
        <v>0.68190646301811697</v>
      </c>
      <c r="M339" s="112">
        <f t="shared" si="176"/>
        <v>0.68582165896180436</v>
      </c>
      <c r="N339" s="112">
        <f t="shared" si="176"/>
        <v>0.69214822353992977</v>
      </c>
      <c r="O339" s="112">
        <f t="shared" si="176"/>
        <v>0.70173029539029907</v>
      </c>
      <c r="P339" s="112">
        <f t="shared" si="176"/>
        <v>0.71419534081380354</v>
      </c>
      <c r="Q339" s="112">
        <f t="shared" si="176"/>
        <v>0.72642654823904262</v>
      </c>
      <c r="R339" s="112">
        <f t="shared" ref="R339:V339" si="177">IF(R320=0,"",R320/R301)</f>
        <v>0.73519455871118544</v>
      </c>
      <c r="S339" s="112">
        <f t="shared" si="177"/>
        <v>0.74387612991543484</v>
      </c>
      <c r="T339" s="112">
        <f t="shared" si="177"/>
        <v>0.75228922543027665</v>
      </c>
      <c r="U339" s="112">
        <f t="shared" si="177"/>
        <v>0.76019224916681638</v>
      </c>
      <c r="V339" s="112">
        <f t="shared" si="177"/>
        <v>0.76721454435222081</v>
      </c>
      <c r="W339" s="112">
        <f t="shared" ref="W339" si="178">IF(W320=0,"",W320/W301)</f>
        <v>0.77274244823690308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0.82633225331171611</v>
      </c>
      <c r="D340" s="113">
        <f t="shared" si="179"/>
        <v>0.82382787009744596</v>
      </c>
      <c r="E340" s="113">
        <f t="shared" si="179"/>
        <v>0.82216352680607163</v>
      </c>
      <c r="F340" s="113">
        <f t="shared" si="179"/>
        <v>0.83184459856765558</v>
      </c>
      <c r="G340" s="113">
        <f t="shared" si="179"/>
        <v>0.829779376294703</v>
      </c>
      <c r="H340" s="113">
        <f t="shared" si="179"/>
        <v>0.82863716327326697</v>
      </c>
      <c r="I340" s="113">
        <f t="shared" si="179"/>
        <v>0.82183877189161147</v>
      </c>
      <c r="J340" s="113">
        <f t="shared" si="179"/>
        <v>0.83892501430981603</v>
      </c>
      <c r="K340" s="113">
        <f t="shared" si="179"/>
        <v>0.83656900430653414</v>
      </c>
      <c r="L340" s="113">
        <f t="shared" si="179"/>
        <v>0.83720295261198641</v>
      </c>
      <c r="M340" s="113">
        <f t="shared" si="179"/>
        <v>0.84320640146191039</v>
      </c>
      <c r="N340" s="113">
        <f t="shared" si="179"/>
        <v>0.84429061991792875</v>
      </c>
      <c r="O340" s="113">
        <f t="shared" si="179"/>
        <v>0.87010527590755626</v>
      </c>
      <c r="P340" s="113">
        <f t="shared" si="179"/>
        <v>0.88232012105106883</v>
      </c>
      <c r="Q340" s="113">
        <f t="shared" si="179"/>
        <v>0.88080609228063578</v>
      </c>
      <c r="R340" s="113">
        <f t="shared" ref="R340:V340" si="180">IF(R321=0,"",R321/R302)</f>
        <v>0.865382055896189</v>
      </c>
      <c r="S340" s="113">
        <f t="shared" si="180"/>
        <v>0.86479063631771058</v>
      </c>
      <c r="T340" s="113">
        <f t="shared" si="180"/>
        <v>0.8764031860411492</v>
      </c>
      <c r="U340" s="113">
        <f t="shared" si="180"/>
        <v>0.87930147176878326</v>
      </c>
      <c r="V340" s="113">
        <f t="shared" si="180"/>
        <v>0.89656110259440502</v>
      </c>
      <c r="W340" s="113">
        <f t="shared" ref="W340" si="181">IF(W321=0,"",W321/W302)</f>
        <v>0.89313244926948798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0.66823870850367606</v>
      </c>
      <c r="D341" s="111">
        <f t="shared" si="182"/>
        <v>0.66939543206724128</v>
      </c>
      <c r="E341" s="111">
        <f t="shared" si="182"/>
        <v>0.67064112403150455</v>
      </c>
      <c r="F341" s="111">
        <f t="shared" si="182"/>
        <v>0.67189878200492814</v>
      </c>
      <c r="G341" s="111">
        <f t="shared" si="182"/>
        <v>0.67323908778732133</v>
      </c>
      <c r="H341" s="111">
        <f t="shared" si="182"/>
        <v>0.67465411889924076</v>
      </c>
      <c r="I341" s="111">
        <f t="shared" si="182"/>
        <v>0.67616228398818667</v>
      </c>
      <c r="J341" s="111">
        <f t="shared" si="182"/>
        <v>0.67783726993206983</v>
      </c>
      <c r="K341" s="111">
        <f t="shared" si="182"/>
        <v>0.67974437806400334</v>
      </c>
      <c r="L341" s="111">
        <f t="shared" si="182"/>
        <v>0.68190646301811697</v>
      </c>
      <c r="M341" s="111">
        <f t="shared" si="182"/>
        <v>0.68582165896180436</v>
      </c>
      <c r="N341" s="111">
        <f t="shared" si="182"/>
        <v>0.69214822353992977</v>
      </c>
      <c r="O341" s="111">
        <f t="shared" si="182"/>
        <v>0.70173029539029907</v>
      </c>
      <c r="P341" s="111">
        <f t="shared" si="182"/>
        <v>0.71419534081380354</v>
      </c>
      <c r="Q341" s="111">
        <f t="shared" si="182"/>
        <v>0.72642654823904262</v>
      </c>
      <c r="R341" s="111">
        <f t="shared" ref="R341:V341" si="183">IF(R322=0,"",R322/R303)</f>
        <v>0.73519455871118544</v>
      </c>
      <c r="S341" s="111">
        <f t="shared" si="183"/>
        <v>0.74387612991543484</v>
      </c>
      <c r="T341" s="111">
        <f t="shared" si="183"/>
        <v>0.75228922543027665</v>
      </c>
      <c r="U341" s="111">
        <f t="shared" si="183"/>
        <v>0.76019224916681638</v>
      </c>
      <c r="V341" s="111">
        <f t="shared" si="183"/>
        <v>0.76721454435222081</v>
      </c>
      <c r="W341" s="111">
        <f t="shared" ref="W341" si="184">IF(W322=0,"",W322/W303)</f>
        <v>0.77274244823690308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0.75990846195630324</v>
      </c>
      <c r="D343" s="124">
        <f t="shared" si="188"/>
        <v>0.75945369737611901</v>
      </c>
      <c r="E343" s="124">
        <f t="shared" si="188"/>
        <v>0.76145848961700602</v>
      </c>
      <c r="F343" s="124">
        <f t="shared" si="188"/>
        <v>0.76179213099320764</v>
      </c>
      <c r="G343" s="124">
        <f t="shared" si="188"/>
        <v>0.76346298586226902</v>
      </c>
      <c r="H343" s="124">
        <f t="shared" si="188"/>
        <v>0.76178669895876483</v>
      </c>
      <c r="I343" s="124">
        <f t="shared" si="188"/>
        <v>0.7607715069549803</v>
      </c>
      <c r="J343" s="124">
        <f t="shared" si="188"/>
        <v>0.76337772092103695</v>
      </c>
      <c r="K343" s="124">
        <f t="shared" si="188"/>
        <v>0.76370498748131954</v>
      </c>
      <c r="L343" s="124">
        <f t="shared" si="188"/>
        <v>0.76833623202112089</v>
      </c>
      <c r="M343" s="124">
        <f t="shared" si="188"/>
        <v>0.76914900714125956</v>
      </c>
      <c r="N343" s="124">
        <f t="shared" si="188"/>
        <v>0.77341393374789125</v>
      </c>
      <c r="O343" s="124">
        <f t="shared" si="188"/>
        <v>0.77751137640158285</v>
      </c>
      <c r="P343" s="124">
        <f t="shared" si="188"/>
        <v>0.77988894871237513</v>
      </c>
      <c r="Q343" s="124">
        <f t="shared" si="188"/>
        <v>0.79043655458446205</v>
      </c>
      <c r="R343" s="124">
        <f t="shared" ref="R343:V343" si="189">IF(R324=0,"",R324/R305)</f>
        <v>0.79719008638854549</v>
      </c>
      <c r="S343" s="124">
        <f t="shared" si="189"/>
        <v>0.80982668157182836</v>
      </c>
      <c r="T343" s="124">
        <f t="shared" si="189"/>
        <v>0.82549998539227665</v>
      </c>
      <c r="U343" s="124">
        <f t="shared" si="189"/>
        <v>0.83816886751947328</v>
      </c>
      <c r="V343" s="124">
        <f t="shared" si="189"/>
        <v>0.8560728259980005</v>
      </c>
      <c r="W343" s="124">
        <f t="shared" ref="W343" si="190">IF(W324=0,"",W324/W305)</f>
        <v>0.86027605214446212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0.61411909971580014</v>
      </c>
      <c r="D344" s="111">
        <f t="shared" si="191"/>
        <v>0.61427843669727844</v>
      </c>
      <c r="E344" s="111">
        <f t="shared" si="191"/>
        <v>0.61443552654173073</v>
      </c>
      <c r="F344" s="111">
        <f t="shared" si="191"/>
        <v>0.61459230995840686</v>
      </c>
      <c r="G344" s="111">
        <f t="shared" si="191"/>
        <v>0.61474702389405667</v>
      </c>
      <c r="H344" s="111">
        <f t="shared" si="191"/>
        <v>0.61489988412395302</v>
      </c>
      <c r="I344" s="111">
        <f t="shared" si="191"/>
        <v>0.61505045623172361</v>
      </c>
      <c r="J344" s="111">
        <f t="shared" si="191"/>
        <v>0.61519696056682627</v>
      </c>
      <c r="K344" s="111">
        <f t="shared" si="191"/>
        <v>0.61533788395819611</v>
      </c>
      <c r="L344" s="111">
        <f t="shared" si="191"/>
        <v>0.6154728215705364</v>
      </c>
      <c r="M344" s="111">
        <f t="shared" si="191"/>
        <v>0.61554543587135724</v>
      </c>
      <c r="N344" s="111">
        <f t="shared" si="191"/>
        <v>0.61554543587135724</v>
      </c>
      <c r="O344" s="111">
        <f t="shared" si="191"/>
        <v>0.61554543587135724</v>
      </c>
      <c r="P344" s="111">
        <f t="shared" si="191"/>
        <v>0.61554543587135724</v>
      </c>
      <c r="Q344" s="111">
        <f t="shared" si="191"/>
        <v>0.61554543587135724</v>
      </c>
      <c r="R344" s="111">
        <f t="shared" ref="R344:V344" si="192">IF(R325=0,"",R325/R306)</f>
        <v>0.61600419112913118</v>
      </c>
      <c r="S344" s="111">
        <f t="shared" si="192"/>
        <v>0.61675435991773619</v>
      </c>
      <c r="T344" s="111">
        <f t="shared" si="192"/>
        <v>0.61762955683777476</v>
      </c>
      <c r="U344" s="111">
        <f t="shared" si="192"/>
        <v>0.61853601079067211</v>
      </c>
      <c r="V344" s="111">
        <f t="shared" si="192"/>
        <v>0.61937995067785234</v>
      </c>
      <c r="W344" s="111">
        <f t="shared" ref="W344" si="193">IF(W325=0,"",W325/W306)</f>
        <v>0.62016137649931513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0.76827466340404826</v>
      </c>
      <c r="D345" s="45">
        <f t="shared" si="194"/>
        <v>0.76964317349952116</v>
      </c>
      <c r="E345" s="45">
        <f t="shared" si="194"/>
        <v>0.77106228778130681</v>
      </c>
      <c r="F345" s="45">
        <f t="shared" si="194"/>
        <v>0.77248830263395341</v>
      </c>
      <c r="G345" s="45">
        <f t="shared" si="194"/>
        <v>0.77396092096570401</v>
      </c>
      <c r="H345" s="45">
        <f t="shared" si="194"/>
        <v>0.77547528364603635</v>
      </c>
      <c r="I345" s="45">
        <f t="shared" si="194"/>
        <v>0.77704117347270174</v>
      </c>
      <c r="J345" s="45">
        <f t="shared" si="194"/>
        <v>0.77869866711507019</v>
      </c>
      <c r="K345" s="45">
        <f t="shared" si="194"/>
        <v>0.78048184028352385</v>
      </c>
      <c r="L345" s="45">
        <f t="shared" si="194"/>
        <v>0.78239980962762323</v>
      </c>
      <c r="M345" s="45">
        <f t="shared" si="194"/>
        <v>0.78500926881314426</v>
      </c>
      <c r="N345" s="45">
        <f t="shared" si="194"/>
        <v>0.78846807038615319</v>
      </c>
      <c r="O345" s="45">
        <f t="shared" si="194"/>
        <v>0.79316002952497777</v>
      </c>
      <c r="P345" s="45">
        <f t="shared" si="194"/>
        <v>0.79928672942542189</v>
      </c>
      <c r="Q345" s="45">
        <f t="shared" si="194"/>
        <v>0.80718322931902708</v>
      </c>
      <c r="R345" s="45">
        <f t="shared" ref="R345:V345" si="195">IF(R326=0,"",R326/R307)</f>
        <v>0.8179251998249889</v>
      </c>
      <c r="S345" s="45">
        <f t="shared" si="195"/>
        <v>0.83133218373094619</v>
      </c>
      <c r="T345" s="45">
        <f t="shared" si="195"/>
        <v>0.84574686581267899</v>
      </c>
      <c r="U345" s="45">
        <f t="shared" si="195"/>
        <v>0.85951193084600874</v>
      </c>
      <c r="V345" s="45">
        <f t="shared" si="195"/>
        <v>0.87097006360673868</v>
      </c>
      <c r="W345" s="45">
        <f t="shared" ref="W345" si="196">IF(W326=0,"",W326/W307)</f>
        <v>0.87953910270787383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8.2934846686403966E-4</v>
      </c>
      <c r="D347" s="117">
        <f t="shared" si="197"/>
        <v>1.567281274552993E-3</v>
      </c>
      <c r="E347" s="117">
        <f t="shared" si="197"/>
        <v>1.1941387777983218E-3</v>
      </c>
      <c r="F347" s="117">
        <f t="shared" si="197"/>
        <v>1.8285885595718124E-3</v>
      </c>
      <c r="G347" s="117">
        <f t="shared" si="197"/>
        <v>1.7085911042899391E-3</v>
      </c>
      <c r="H347" s="117">
        <f t="shared" si="197"/>
        <v>2.4333451808442267E-3</v>
      </c>
      <c r="I347" s="117">
        <f t="shared" si="197"/>
        <v>3.0384094593348672E-3</v>
      </c>
      <c r="J347" s="117">
        <f t="shared" si="197"/>
        <v>2.2645498172051085E-3</v>
      </c>
      <c r="K347" s="117">
        <f t="shared" si="197"/>
        <v>2.0112554077615307E-3</v>
      </c>
      <c r="L347" s="117">
        <f t="shared" si="197"/>
        <v>2.4927168196824728E-3</v>
      </c>
      <c r="M347" s="117">
        <f t="shared" si="197"/>
        <v>4.00277629092783E-3</v>
      </c>
      <c r="N347" s="117">
        <f t="shared" si="197"/>
        <v>2.4236012003145931E-3</v>
      </c>
      <c r="O347" s="117">
        <f t="shared" si="197"/>
        <v>1.9194157306624212E-3</v>
      </c>
      <c r="P347" s="117">
        <f t="shared" si="197"/>
        <v>1.8293702262007874E-3</v>
      </c>
      <c r="Q347" s="117">
        <f t="shared" si="197"/>
        <v>5.8634689661262352E-4</v>
      </c>
      <c r="R347" s="117">
        <f t="shared" ref="R347:V347" si="198">R348+R351+R353+R362</f>
        <v>1.1631470879504089E-3</v>
      </c>
      <c r="S347" s="117">
        <f t="shared" si="198"/>
        <v>1.581340486200738E-3</v>
      </c>
      <c r="T347" s="117">
        <f t="shared" si="198"/>
        <v>2.6951488021963173E-3</v>
      </c>
      <c r="U347" s="117">
        <f t="shared" si="198"/>
        <v>2.7039383730728278E-3</v>
      </c>
      <c r="V347" s="117">
        <f t="shared" si="198"/>
        <v>1.9025523819417038E-3</v>
      </c>
      <c r="W347" s="117">
        <f t="shared" ref="W347" si="199">W348+W351+W353+W362</f>
        <v>1.9853333826263578E-3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8.2934846686403966E-4</v>
      </c>
      <c r="D362" s="122">
        <v>1.567281274552993E-3</v>
      </c>
      <c r="E362" s="122">
        <v>1.1941387777983218E-3</v>
      </c>
      <c r="F362" s="122">
        <v>1.8285885595718124E-3</v>
      </c>
      <c r="G362" s="122">
        <v>1.7085911042899391E-3</v>
      </c>
      <c r="H362" s="122">
        <v>2.4333451808442267E-3</v>
      </c>
      <c r="I362" s="122">
        <v>3.0384094593348672E-3</v>
      </c>
      <c r="J362" s="122">
        <v>2.2645498172051085E-3</v>
      </c>
      <c r="K362" s="122">
        <v>2.0112554077615307E-3</v>
      </c>
      <c r="L362" s="122">
        <v>2.4927168196824728E-3</v>
      </c>
      <c r="M362" s="122">
        <v>4.00277629092783E-3</v>
      </c>
      <c r="N362" s="122">
        <v>2.4236012003145931E-3</v>
      </c>
      <c r="O362" s="122">
        <v>1.9194157306624212E-3</v>
      </c>
      <c r="P362" s="122">
        <v>1.8293702262007874E-3</v>
      </c>
      <c r="Q362" s="122">
        <v>5.8634689661262352E-4</v>
      </c>
      <c r="R362" s="122">
        <v>1.1631470879504089E-3</v>
      </c>
      <c r="S362" s="122">
        <v>1.581340486200738E-3</v>
      </c>
      <c r="T362" s="122">
        <v>2.6951488021963173E-3</v>
      </c>
      <c r="U362" s="122">
        <v>2.7039383730728278E-3</v>
      </c>
      <c r="V362" s="122">
        <v>1.9025523819417038E-3</v>
      </c>
      <c r="W362" s="122">
        <v>1.9853333826263578E-3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8.2934846686403966E-4</v>
      </c>
      <c r="D363" s="98">
        <v>1.567281274552993E-3</v>
      </c>
      <c r="E363" s="98">
        <v>1.1941387777983218E-3</v>
      </c>
      <c r="F363" s="98">
        <v>1.8285885595718124E-3</v>
      </c>
      <c r="G363" s="98">
        <v>1.7085911042899391E-3</v>
      </c>
      <c r="H363" s="98">
        <v>2.4333451808442267E-3</v>
      </c>
      <c r="I363" s="98">
        <v>3.0384094593348672E-3</v>
      </c>
      <c r="J363" s="98">
        <v>2.2645498172051085E-3</v>
      </c>
      <c r="K363" s="98">
        <v>2.0112554077615307E-3</v>
      </c>
      <c r="L363" s="98">
        <v>2.4927168196824728E-3</v>
      </c>
      <c r="M363" s="98">
        <v>4.00277629092783E-3</v>
      </c>
      <c r="N363" s="98">
        <v>2.4236012003145931E-3</v>
      </c>
      <c r="O363" s="98">
        <v>1.9194157306624212E-3</v>
      </c>
      <c r="P363" s="98">
        <v>1.8293702262007874E-3</v>
      </c>
      <c r="Q363" s="98">
        <v>5.8634689661262352E-4</v>
      </c>
      <c r="R363" s="98">
        <v>1.1631470879504089E-3</v>
      </c>
      <c r="S363" s="98">
        <v>1.581340486200738E-3</v>
      </c>
      <c r="T363" s="98">
        <v>2.6951488021963173E-3</v>
      </c>
      <c r="U363" s="98">
        <v>2.7039383730728278E-3</v>
      </c>
      <c r="V363" s="98">
        <v>1.9025523819417038E-3</v>
      </c>
      <c r="W363" s="98">
        <v>1.9853333826263578E-3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14744.176475015305</v>
      </c>
      <c r="D366" s="117">
        <f t="shared" si="204"/>
        <v>14968.711085395114</v>
      </c>
      <c r="E366" s="117">
        <f t="shared" si="204"/>
        <v>14901.556935956803</v>
      </c>
      <c r="F366" s="117">
        <f t="shared" si="204"/>
        <v>14255.772612520679</v>
      </c>
      <c r="G366" s="117">
        <f t="shared" si="204"/>
        <v>13423.536470355459</v>
      </c>
      <c r="H366" s="117">
        <f t="shared" si="204"/>
        <v>13112.686628291132</v>
      </c>
      <c r="I366" s="117">
        <f t="shared" si="204"/>
        <v>13569.083623827626</v>
      </c>
      <c r="J366" s="117">
        <f t="shared" si="204"/>
        <v>13029.606712973464</v>
      </c>
      <c r="K366" s="117">
        <f t="shared" si="204"/>
        <v>11696.041037154706</v>
      </c>
      <c r="L366" s="117">
        <f t="shared" si="204"/>
        <v>11520.863321341165</v>
      </c>
      <c r="M366" s="117">
        <f t="shared" si="204"/>
        <v>11970.680355926039</v>
      </c>
      <c r="N366" s="117">
        <f t="shared" si="204"/>
        <v>12294.921152796214</v>
      </c>
      <c r="O366" s="117">
        <f t="shared" si="204"/>
        <v>11043.564559675084</v>
      </c>
      <c r="P366" s="117">
        <f t="shared" si="204"/>
        <v>10731.211110100754</v>
      </c>
      <c r="Q366" s="117">
        <f t="shared" si="204"/>
        <v>10081.865243889102</v>
      </c>
      <c r="R366" s="117">
        <f t="shared" ref="R366:V366" si="205">R367+R370+R372+R381</f>
        <v>9659.3579074580994</v>
      </c>
      <c r="S366" s="117">
        <f t="shared" si="205"/>
        <v>9324.2553570849013</v>
      </c>
      <c r="T366" s="117">
        <f t="shared" si="205"/>
        <v>9154.7315155855304</v>
      </c>
      <c r="U366" s="117">
        <f t="shared" si="205"/>
        <v>8516.9620353316932</v>
      </c>
      <c r="V366" s="117">
        <f t="shared" si="205"/>
        <v>8096.4924461314486</v>
      </c>
      <c r="W366" s="117">
        <f t="shared" ref="W366" si="206">W367+W370+W372+W381</f>
        <v>7762.5487386879913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12672.513099840427</v>
      </c>
      <c r="D367" s="122">
        <f t="shared" si="207"/>
        <v>12890.074037904533</v>
      </c>
      <c r="E367" s="122">
        <f t="shared" si="207"/>
        <v>12788.110584608705</v>
      </c>
      <c r="F367" s="122">
        <f t="shared" si="207"/>
        <v>12047.937961874797</v>
      </c>
      <c r="G367" s="122">
        <f t="shared" si="207"/>
        <v>11119.193086382</v>
      </c>
      <c r="H367" s="122">
        <f t="shared" si="207"/>
        <v>10716.821112392961</v>
      </c>
      <c r="I367" s="122">
        <f t="shared" si="207"/>
        <v>11198.910996364526</v>
      </c>
      <c r="J367" s="122">
        <f t="shared" si="207"/>
        <v>10814.610972835693</v>
      </c>
      <c r="K367" s="122">
        <f t="shared" si="207"/>
        <v>9452.7198071829571</v>
      </c>
      <c r="L367" s="122">
        <f t="shared" si="207"/>
        <v>9260.2563612664962</v>
      </c>
      <c r="M367" s="122">
        <f t="shared" si="207"/>
        <v>9782.8889178836162</v>
      </c>
      <c r="N367" s="122">
        <f t="shared" si="207"/>
        <v>9990.741141696788</v>
      </c>
      <c r="O367" s="122">
        <f t="shared" si="207"/>
        <v>8803.9981599808016</v>
      </c>
      <c r="P367" s="122">
        <f t="shared" si="207"/>
        <v>8481.7021251059687</v>
      </c>
      <c r="Q367" s="122">
        <f t="shared" si="207"/>
        <v>7895.9468180864442</v>
      </c>
      <c r="R367" s="122">
        <f t="shared" ref="R367:V367" si="208">SUM(R368:R369)</f>
        <v>7455.8017312065631</v>
      </c>
      <c r="S367" s="122">
        <f t="shared" si="208"/>
        <v>7156.4066307551802</v>
      </c>
      <c r="T367" s="122">
        <f t="shared" si="208"/>
        <v>6982.2637655083563</v>
      </c>
      <c r="U367" s="122">
        <f t="shared" si="208"/>
        <v>6351.3418834890263</v>
      </c>
      <c r="V367" s="122">
        <f t="shared" si="208"/>
        <v>6048.1737964568529</v>
      </c>
      <c r="W367" s="122">
        <f t="shared" ref="W367" si="209">SUM(W368:W369)</f>
        <v>5760.039281948908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12624.515163754149</v>
      </c>
      <c r="D368" s="98">
        <v>12842.356970252315</v>
      </c>
      <c r="E368" s="98">
        <v>12741.493626283289</v>
      </c>
      <c r="F368" s="98">
        <v>12003.961279585301</v>
      </c>
      <c r="G368" s="98">
        <v>11079.175951845324</v>
      </c>
      <c r="H368" s="98">
        <v>10679.043432490311</v>
      </c>
      <c r="I368" s="98">
        <v>11159.904280705559</v>
      </c>
      <c r="J368" s="98">
        <v>10776.835646849935</v>
      </c>
      <c r="K368" s="98">
        <v>9420.0237297202166</v>
      </c>
      <c r="L368" s="98">
        <v>9228.5968511831907</v>
      </c>
      <c r="M368" s="98">
        <v>9749.7870802322323</v>
      </c>
      <c r="N368" s="98">
        <v>9957.0819588259474</v>
      </c>
      <c r="O368" s="98">
        <v>8774.440167394665</v>
      </c>
      <c r="P368" s="98">
        <v>8453.2650191035664</v>
      </c>
      <c r="Q368" s="98">
        <v>7869.5262914742852</v>
      </c>
      <c r="R368" s="98">
        <v>7430.8504117644698</v>
      </c>
      <c r="S368" s="98">
        <v>7132.4997956475454</v>
      </c>
      <c r="T368" s="98">
        <v>6958.8995264617197</v>
      </c>
      <c r="U368" s="98">
        <v>6330.0144893822007</v>
      </c>
      <c r="V368" s="98">
        <v>6028.1105382709029</v>
      </c>
      <c r="W368" s="98">
        <v>5740.7019602411674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47.997936086277768</v>
      </c>
      <c r="D369" s="98">
        <v>47.717067652217629</v>
      </c>
      <c r="E369" s="98">
        <v>46.616958325415574</v>
      </c>
      <c r="F369" s="98">
        <v>43.976682289496587</v>
      </c>
      <c r="G369" s="98">
        <v>40.017134536676259</v>
      </c>
      <c r="H369" s="98">
        <v>37.777679902649865</v>
      </c>
      <c r="I369" s="98">
        <v>39.006715658966108</v>
      </c>
      <c r="J369" s="98">
        <v>37.775325985758094</v>
      </c>
      <c r="K369" s="98">
        <v>32.69607746273968</v>
      </c>
      <c r="L369" s="98">
        <v>31.659510083305882</v>
      </c>
      <c r="M369" s="98">
        <v>33.101837651383953</v>
      </c>
      <c r="N369" s="98">
        <v>33.659182870839992</v>
      </c>
      <c r="O369" s="98">
        <v>29.557992586136454</v>
      </c>
      <c r="P369" s="98">
        <v>28.437106002403059</v>
      </c>
      <c r="Q369" s="98">
        <v>26.420526612158891</v>
      </c>
      <c r="R369" s="98">
        <v>24.951319442093027</v>
      </c>
      <c r="S369" s="98">
        <v>23.906835107634652</v>
      </c>
      <c r="T369" s="98">
        <v>23.364239046636236</v>
      </c>
      <c r="U369" s="98">
        <v>21.327394106825938</v>
      </c>
      <c r="V369" s="98">
        <v>20.063258185950342</v>
      </c>
      <c r="W369" s="98">
        <v>19.337321707740788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5.4708352472677033</v>
      </c>
      <c r="D370" s="122">
        <f t="shared" si="210"/>
        <v>1.5903247164261378</v>
      </c>
      <c r="E370" s="122">
        <f t="shared" si="210"/>
        <v>5.5203533914264797</v>
      </c>
      <c r="F370" s="122">
        <f t="shared" si="210"/>
        <v>2.7018968970212089</v>
      </c>
      <c r="G370" s="122">
        <f t="shared" si="210"/>
        <v>15.226493610065639</v>
      </c>
      <c r="H370" s="122">
        <f t="shared" si="210"/>
        <v>38.865447912636284</v>
      </c>
      <c r="I370" s="122">
        <f t="shared" si="210"/>
        <v>10.796088947924607</v>
      </c>
      <c r="J370" s="122">
        <f t="shared" si="210"/>
        <v>9.1623077697485229</v>
      </c>
      <c r="K370" s="122">
        <f t="shared" si="210"/>
        <v>2.6156365052538093</v>
      </c>
      <c r="L370" s="122">
        <f t="shared" si="210"/>
        <v>12.595772778016409</v>
      </c>
      <c r="M370" s="122">
        <f t="shared" si="210"/>
        <v>1.7351295337946002</v>
      </c>
      <c r="N370" s="122">
        <f t="shared" si="210"/>
        <v>12.350005802181689</v>
      </c>
      <c r="O370" s="122">
        <f t="shared" si="210"/>
        <v>18.376799815806528</v>
      </c>
      <c r="P370" s="122">
        <f t="shared" si="210"/>
        <v>10.335904210678494</v>
      </c>
      <c r="Q370" s="122">
        <f t="shared" si="210"/>
        <v>7.9103451181673829</v>
      </c>
      <c r="R370" s="122">
        <f t="shared" si="210"/>
        <v>9.9762015793135905</v>
      </c>
      <c r="S370" s="122">
        <f t="shared" si="210"/>
        <v>9.298022165526314</v>
      </c>
      <c r="T370" s="122">
        <f t="shared" si="210"/>
        <v>14.712690187054344</v>
      </c>
      <c r="U370" s="122">
        <f t="shared" si="210"/>
        <v>29.519642976092204</v>
      </c>
      <c r="V370" s="122">
        <f t="shared" si="210"/>
        <v>49.834954498438151</v>
      </c>
      <c r="W370" s="122">
        <f t="shared" si="210"/>
        <v>32.542941190728946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5.4708352472677033</v>
      </c>
      <c r="D371" s="98">
        <f>RES_hhdet_in_fech!D129</f>
        <v>1.5903247164261378</v>
      </c>
      <c r="E371" s="98">
        <f>RES_hhdet_in_fech!E129</f>
        <v>5.5203533914264797</v>
      </c>
      <c r="F371" s="98">
        <f>RES_hhdet_in_fech!F129</f>
        <v>2.7018968970212089</v>
      </c>
      <c r="G371" s="98">
        <f>RES_hhdet_in_fech!G129</f>
        <v>15.226493610065639</v>
      </c>
      <c r="H371" s="98">
        <f>RES_hhdet_in_fech!H129</f>
        <v>38.865447912636284</v>
      </c>
      <c r="I371" s="98">
        <f>RES_hhdet_in_fech!I129</f>
        <v>10.796088947924607</v>
      </c>
      <c r="J371" s="98">
        <f>RES_hhdet_in_fech!J129</f>
        <v>9.1623077697485229</v>
      </c>
      <c r="K371" s="98">
        <f>RES_hhdet_in_fech!K129</f>
        <v>2.6156365052538093</v>
      </c>
      <c r="L371" s="98">
        <f>RES_hhdet_in_fech!L129</f>
        <v>12.595772778016409</v>
      </c>
      <c r="M371" s="98">
        <f>RES_hhdet_in_fech!M129</f>
        <v>1.7351295337946002</v>
      </c>
      <c r="N371" s="98">
        <f>RES_hhdet_in_fech!N129</f>
        <v>12.350005802181689</v>
      </c>
      <c r="O371" s="98">
        <f>RES_hhdet_in_fech!O129</f>
        <v>18.376799815806528</v>
      </c>
      <c r="P371" s="98">
        <f>RES_hhdet_in_fech!P129</f>
        <v>10.335904210678494</v>
      </c>
      <c r="Q371" s="98">
        <f>RES_hhdet_in_fech!Q129</f>
        <v>7.9103451181673829</v>
      </c>
      <c r="R371" s="98">
        <f>RES_hhdet_in_fech!R129</f>
        <v>9.9762015793135905</v>
      </c>
      <c r="S371" s="98">
        <f>RES_hhdet_in_fech!S129</f>
        <v>9.298022165526314</v>
      </c>
      <c r="T371" s="98">
        <f>RES_hhdet_in_fech!T129</f>
        <v>14.712690187054344</v>
      </c>
      <c r="U371" s="98">
        <f>RES_hhdet_in_fech!U129</f>
        <v>29.519642976092204</v>
      </c>
      <c r="V371" s="98">
        <f>RES_hhdet_in_fech!V129</f>
        <v>49.834954498438151</v>
      </c>
      <c r="W371" s="98">
        <f>RES_hhdet_in_fech!W129</f>
        <v>32.542941190728946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1764.5231749507288</v>
      </c>
      <c r="D372" s="122">
        <v>1780.7087337477542</v>
      </c>
      <c r="E372" s="122">
        <v>1786.8301989629711</v>
      </c>
      <c r="F372" s="122">
        <v>1881.3447020067752</v>
      </c>
      <c r="G372" s="122">
        <v>1952.6179727020451</v>
      </c>
      <c r="H372" s="122">
        <v>2028.9096475984022</v>
      </c>
      <c r="I372" s="122">
        <v>2036.9165271842371</v>
      </c>
      <c r="J372" s="122">
        <v>1925.1301366631058</v>
      </c>
      <c r="K372" s="122">
        <v>1949.2204884471321</v>
      </c>
      <c r="L372" s="122">
        <v>1959.8513883354447</v>
      </c>
      <c r="M372" s="122">
        <v>1913.980429432954</v>
      </c>
      <c r="N372" s="122">
        <v>2008.1416287387726</v>
      </c>
      <c r="O372" s="122">
        <v>1936.6065878555837</v>
      </c>
      <c r="P372" s="122">
        <v>1950.224514653976</v>
      </c>
      <c r="Q372" s="122">
        <v>1879.6483869302008</v>
      </c>
      <c r="R372" s="122">
        <v>1896.7767688948886</v>
      </c>
      <c r="S372" s="122">
        <v>1865.4745846245914</v>
      </c>
      <c r="T372" s="122">
        <v>1870.2814007402897</v>
      </c>
      <c r="U372" s="122">
        <v>1856.111756141727</v>
      </c>
      <c r="V372" s="122">
        <v>1711.573706175087</v>
      </c>
      <c r="W372" s="122">
        <v>1683.6361699836634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1776.7083446029492</v>
      </c>
      <c r="D377" s="101">
        <v>1786.36347044999</v>
      </c>
      <c r="E377" s="101">
        <v>1801.7281912857361</v>
      </c>
      <c r="F377" s="101">
        <v>1883.3161911527882</v>
      </c>
      <c r="G377" s="101">
        <v>1955.883069899493</v>
      </c>
      <c r="H377" s="101">
        <v>2039.7975942491896</v>
      </c>
      <c r="I377" s="101">
        <v>2075.1202919785765</v>
      </c>
      <c r="J377" s="101">
        <v>1962.7477982630157</v>
      </c>
      <c r="K377" s="101">
        <v>2048.7494664490614</v>
      </c>
      <c r="L377" s="101">
        <v>2002.3588082636122</v>
      </c>
      <c r="M377" s="101">
        <v>1954.4248892099113</v>
      </c>
      <c r="N377" s="101">
        <v>2025.873103809839</v>
      </c>
      <c r="O377" s="101">
        <v>1992.6711636184789</v>
      </c>
      <c r="P377" s="101">
        <v>2020.0525823944308</v>
      </c>
      <c r="Q377" s="101">
        <v>1962.4725316829913</v>
      </c>
      <c r="R377" s="101">
        <v>1954.0543732656536</v>
      </c>
      <c r="S377" s="101">
        <v>1926.2355457319795</v>
      </c>
      <c r="T377" s="101">
        <v>1908.4035714946378</v>
      </c>
      <c r="U377" s="101">
        <v>1886.9834452397217</v>
      </c>
      <c r="V377" s="101">
        <v>1745.9748975935324</v>
      </c>
      <c r="W377" s="101">
        <v>1726.2822387798328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1437.046740547303</v>
      </c>
      <c r="D378" s="104">
        <v>1451.7915489010504</v>
      </c>
      <c r="E378" s="104">
        <v>1470.2478621042139</v>
      </c>
      <c r="F378" s="104">
        <v>1521.5479328593501</v>
      </c>
      <c r="G378" s="104">
        <v>1586.9270865878459</v>
      </c>
      <c r="H378" s="104">
        <v>1660.6990881353988</v>
      </c>
      <c r="I378" s="104">
        <v>1708.1864580236449</v>
      </c>
      <c r="J378" s="104">
        <v>1587.5611207270722</v>
      </c>
      <c r="K378" s="104">
        <v>1667.2217174416662</v>
      </c>
      <c r="L378" s="104">
        <v>1632.8712350418502</v>
      </c>
      <c r="M378" s="104">
        <v>1590.9500039416744</v>
      </c>
      <c r="N378" s="104">
        <v>1661.1113309193388</v>
      </c>
      <c r="O378" s="104">
        <v>1607.0841833716297</v>
      </c>
      <c r="P378" s="104">
        <v>1635.9982098219289</v>
      </c>
      <c r="Q378" s="104">
        <v>1620.8229345777302</v>
      </c>
      <c r="R378" s="104">
        <v>1662.4592964690303</v>
      </c>
      <c r="S378" s="104">
        <v>1659.5624386495535</v>
      </c>
      <c r="T378" s="104">
        <v>1639.8155502708214</v>
      </c>
      <c r="U378" s="104">
        <v>1631.493604428729</v>
      </c>
      <c r="V378" s="104">
        <v>1492.8437428279567</v>
      </c>
      <c r="W378" s="104">
        <v>1492.581781776825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752.25373096113117</v>
      </c>
      <c r="D379" s="98">
        <v>773.62878239615202</v>
      </c>
      <c r="E379" s="98">
        <v>793.85653035364578</v>
      </c>
      <c r="F379" s="98">
        <v>779.80967279542642</v>
      </c>
      <c r="G379" s="98">
        <v>826.68308343439537</v>
      </c>
      <c r="H379" s="98">
        <v>874.70634553460445</v>
      </c>
      <c r="I379" s="98">
        <v>939.76884764253111</v>
      </c>
      <c r="J379" s="98">
        <v>793.74912408237287</v>
      </c>
      <c r="K379" s="98">
        <v>850.80693877004353</v>
      </c>
      <c r="L379" s="98">
        <v>835.68694400971958</v>
      </c>
      <c r="M379" s="98">
        <v>793.97827166537968</v>
      </c>
      <c r="N379" s="98">
        <v>840.17905811338585</v>
      </c>
      <c r="O379" s="98">
        <v>699.87582837334742</v>
      </c>
      <c r="P379" s="98">
        <v>673.62117832756178</v>
      </c>
      <c r="Q379" s="98">
        <v>706.18043545502462</v>
      </c>
      <c r="R379" s="98">
        <v>845.13691092488227</v>
      </c>
      <c r="S379" s="98">
        <v>876.09320149171424</v>
      </c>
      <c r="T379" s="98">
        <v>818.1960508003898</v>
      </c>
      <c r="U379" s="98">
        <v>821.15309529829369</v>
      </c>
      <c r="V379" s="98">
        <v>663.34947914706004</v>
      </c>
      <c r="W379" s="98">
        <v>701.88452725105242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684.79300958617182</v>
      </c>
      <c r="D380" s="98">
        <v>678.16276650489863</v>
      </c>
      <c r="E380" s="98">
        <v>676.39133175056838</v>
      </c>
      <c r="F380" s="98">
        <v>741.73826006392369</v>
      </c>
      <c r="G380" s="98">
        <v>760.24400315345054</v>
      </c>
      <c r="H380" s="98">
        <v>785.99274260079483</v>
      </c>
      <c r="I380" s="98">
        <v>768.41761038111417</v>
      </c>
      <c r="J380" s="98">
        <v>793.81199664469955</v>
      </c>
      <c r="K380" s="98">
        <v>816.4147786716228</v>
      </c>
      <c r="L380" s="98">
        <v>797.18429103213089</v>
      </c>
      <c r="M380" s="98">
        <v>796.9717322762948</v>
      </c>
      <c r="N380" s="98">
        <v>820.93227280595306</v>
      </c>
      <c r="O380" s="98">
        <v>907.20835499828229</v>
      </c>
      <c r="P380" s="98">
        <v>962.37703149436732</v>
      </c>
      <c r="Q380" s="98">
        <v>914.64249912270554</v>
      </c>
      <c r="R380" s="98">
        <v>817.32238554414835</v>
      </c>
      <c r="S380" s="98">
        <v>783.46923715783919</v>
      </c>
      <c r="T380" s="98">
        <v>821.61949947043172</v>
      </c>
      <c r="U380" s="98">
        <v>810.34050913043529</v>
      </c>
      <c r="V380" s="98">
        <v>829.49426368089678</v>
      </c>
      <c r="W380" s="98">
        <v>790.69725452577256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301.66936497688016</v>
      </c>
      <c r="D381" s="122">
        <v>296.33798902640268</v>
      </c>
      <c r="E381" s="122">
        <v>321.0957989937022</v>
      </c>
      <c r="F381" s="122">
        <v>323.78805174208537</v>
      </c>
      <c r="G381" s="122">
        <v>336.49891766134823</v>
      </c>
      <c r="H381" s="122">
        <v>328.09042038713301</v>
      </c>
      <c r="I381" s="122">
        <v>322.46001133093677</v>
      </c>
      <c r="J381" s="122">
        <v>280.7032957049185</v>
      </c>
      <c r="K381" s="122">
        <v>291.48510501936363</v>
      </c>
      <c r="L381" s="122">
        <v>288.15979896120803</v>
      </c>
      <c r="M381" s="122">
        <v>272.07587907567466</v>
      </c>
      <c r="N381" s="122">
        <v>283.68837655847204</v>
      </c>
      <c r="O381" s="122">
        <v>284.58301202289022</v>
      </c>
      <c r="P381" s="122">
        <v>288.94856613013144</v>
      </c>
      <c r="Q381" s="122">
        <v>298.35969375428897</v>
      </c>
      <c r="R381" s="122">
        <v>296.80320577733437</v>
      </c>
      <c r="S381" s="122">
        <v>293.07611953960361</v>
      </c>
      <c r="T381" s="122">
        <v>287.47365914983004</v>
      </c>
      <c r="U381" s="122">
        <v>279.98875272484577</v>
      </c>
      <c r="V381" s="122">
        <v>286.9099890010703</v>
      </c>
      <c r="W381" s="122">
        <v>286.33034556469102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365.0944122486527</v>
      </c>
      <c r="D382" s="98">
        <v>363.12946000338104</v>
      </c>
      <c r="E382" s="98">
        <v>404.3706156955862</v>
      </c>
      <c r="F382" s="98">
        <v>402.48911770818194</v>
      </c>
      <c r="G382" s="98">
        <v>395.87008097467549</v>
      </c>
      <c r="H382" s="98">
        <v>412.00122936802023</v>
      </c>
      <c r="I382" s="98">
        <v>405.32230110599744</v>
      </c>
      <c r="J382" s="98">
        <v>343.75737247407397</v>
      </c>
      <c r="K382" s="98">
        <v>368.91313900656115</v>
      </c>
      <c r="L382" s="98">
        <v>353.98054230391432</v>
      </c>
      <c r="M382" s="98">
        <v>352.41911348193599</v>
      </c>
      <c r="N382" s="98">
        <v>355.63790578074082</v>
      </c>
      <c r="O382" s="98">
        <v>352.06750943945917</v>
      </c>
      <c r="P382" s="98">
        <v>383.48682828985375</v>
      </c>
      <c r="Q382" s="98">
        <v>368.74380336869126</v>
      </c>
      <c r="R382" s="98">
        <v>393.87591529874192</v>
      </c>
      <c r="S382" s="98">
        <v>386.74172052022504</v>
      </c>
      <c r="T382" s="98">
        <v>382.72708197665372</v>
      </c>
      <c r="U382" s="98">
        <v>396.77442816705218</v>
      </c>
      <c r="V382" s="98">
        <v>380.69930324274907</v>
      </c>
      <c r="W382" s="98">
        <v>397.26371933005908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298.6916632270316</v>
      </c>
      <c r="D383" s="33">
        <v>292.56109036996645</v>
      </c>
      <c r="E383" s="33">
        <v>316.83370207588928</v>
      </c>
      <c r="F383" s="33">
        <v>319.25196724836223</v>
      </c>
      <c r="G383" s="33">
        <v>332.9737548396194</v>
      </c>
      <c r="H383" s="33">
        <v>321.97926903278261</v>
      </c>
      <c r="I383" s="33">
        <v>315.26407563994456</v>
      </c>
      <c r="J383" s="33">
        <v>275.47881505833135</v>
      </c>
      <c r="K383" s="33">
        <v>284.72774932593546</v>
      </c>
      <c r="L383" s="33">
        <v>283.31314090034374</v>
      </c>
      <c r="M383" s="33">
        <v>265.81861782908106</v>
      </c>
      <c r="N383" s="33">
        <v>278.31900870606393</v>
      </c>
      <c r="O383" s="33">
        <v>279.4084818695431</v>
      </c>
      <c r="P383" s="33">
        <v>280.77859285706904</v>
      </c>
      <c r="Q383" s="33">
        <v>293.00438106623659</v>
      </c>
      <c r="R383" s="33">
        <v>288.66162368844209</v>
      </c>
      <c r="S383" s="33">
        <v>285.37757699325118</v>
      </c>
      <c r="T383" s="33">
        <v>280.66984323362834</v>
      </c>
      <c r="U383" s="33">
        <v>272.20304102869875</v>
      </c>
      <c r="V383" s="33">
        <v>282.52917177534431</v>
      </c>
      <c r="W383" s="33">
        <v>280.05647866793504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11500.722941470638</v>
      </c>
      <c r="D385" s="117">
        <f t="shared" si="211"/>
        <v>11687.900752051097</v>
      </c>
      <c r="E385" s="117">
        <f t="shared" si="211"/>
        <v>11670.025186393514</v>
      </c>
      <c r="F385" s="117">
        <f t="shared" si="211"/>
        <v>11150.556970438083</v>
      </c>
      <c r="G385" s="117">
        <f t="shared" si="211"/>
        <v>10525.18473741263</v>
      </c>
      <c r="H385" s="117">
        <f t="shared" si="211"/>
        <v>10346.672358521011</v>
      </c>
      <c r="I385" s="117">
        <f t="shared" si="211"/>
        <v>10690.645945200553</v>
      </c>
      <c r="J385" s="117">
        <f t="shared" si="211"/>
        <v>10293.06685630131</v>
      </c>
      <c r="K385" s="117">
        <f t="shared" si="211"/>
        <v>9263.00728152599</v>
      </c>
      <c r="L385" s="117">
        <f t="shared" si="211"/>
        <v>9131.9636266794878</v>
      </c>
      <c r="M385" s="117">
        <f t="shared" si="211"/>
        <v>9508.0636113626933</v>
      </c>
      <c r="N385" s="117">
        <f t="shared" si="211"/>
        <v>9826.2680407269363</v>
      </c>
      <c r="O385" s="117">
        <f t="shared" si="211"/>
        <v>8924.2574219998514</v>
      </c>
      <c r="P385" s="117">
        <f t="shared" si="211"/>
        <v>8727.5451391797124</v>
      </c>
      <c r="Q385" s="117">
        <f t="shared" si="211"/>
        <v>8270.9231358406651</v>
      </c>
      <c r="R385" s="117">
        <f t="shared" ref="R385:V385" si="212">R386+R389+R391+R400</f>
        <v>7956.9570116912255</v>
      </c>
      <c r="S385" s="117">
        <f t="shared" si="212"/>
        <v>7730.2912084177296</v>
      </c>
      <c r="T385" s="117">
        <f t="shared" si="212"/>
        <v>7638.6690482163913</v>
      </c>
      <c r="U385" s="117">
        <f t="shared" si="212"/>
        <v>7194.0621377154166</v>
      </c>
      <c r="V385" s="117">
        <f t="shared" si="212"/>
        <v>6970.2248727646338</v>
      </c>
      <c r="W385" s="117">
        <f t="shared" ref="W385" si="213">W386+W389+W391+W400</f>
        <v>6660.4718149930759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10070.092803937825</v>
      </c>
      <c r="D386" s="122">
        <f t="shared" si="214"/>
        <v>10262.807340924615</v>
      </c>
      <c r="E386" s="122">
        <f t="shared" si="214"/>
        <v>10201.917643908331</v>
      </c>
      <c r="F386" s="122">
        <f t="shared" si="214"/>
        <v>9630.7701942741787</v>
      </c>
      <c r="G386" s="122">
        <f t="shared" si="214"/>
        <v>8906.5106290621716</v>
      </c>
      <c r="H386" s="122">
        <f t="shared" si="214"/>
        <v>8602.0297420978659</v>
      </c>
      <c r="I386" s="122">
        <f t="shared" si="214"/>
        <v>9008.1610126803789</v>
      </c>
      <c r="J386" s="122">
        <f t="shared" si="214"/>
        <v>8718.4879257127777</v>
      </c>
      <c r="K386" s="122">
        <f t="shared" si="214"/>
        <v>7638.4692564707611</v>
      </c>
      <c r="L386" s="122">
        <f t="shared" si="214"/>
        <v>7501.5141614265449</v>
      </c>
      <c r="M386" s="122">
        <f t="shared" si="214"/>
        <v>7952.088451469046</v>
      </c>
      <c r="N386" s="122">
        <f t="shared" si="214"/>
        <v>8158.6902905669785</v>
      </c>
      <c r="O386" s="122">
        <f t="shared" si="214"/>
        <v>7233.024119709049</v>
      </c>
      <c r="P386" s="122">
        <f t="shared" si="214"/>
        <v>7017.0548175447939</v>
      </c>
      <c r="Q386" s="122">
        <f t="shared" si="214"/>
        <v>6575.3234788681966</v>
      </c>
      <c r="R386" s="122">
        <f t="shared" ref="R386:V386" si="215">SUM(R387:R388)</f>
        <v>6239.8228084133143</v>
      </c>
      <c r="S386" s="122">
        <f t="shared" si="215"/>
        <v>6018.2227888378475</v>
      </c>
      <c r="T386" s="122">
        <f t="shared" si="215"/>
        <v>5899.0722895190911</v>
      </c>
      <c r="U386" s="122">
        <f t="shared" si="215"/>
        <v>5389.8017105739282</v>
      </c>
      <c r="V386" s="122">
        <f t="shared" si="215"/>
        <v>5153.9472467120804</v>
      </c>
      <c r="W386" s="122">
        <f t="shared" ref="W386" si="216">SUM(W387:W388)</f>
        <v>4927.2686118562369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10022.094867851547</v>
      </c>
      <c r="D387" s="98">
        <v>10215.090273272397</v>
      </c>
      <c r="E387" s="98">
        <v>10155.300685582915</v>
      </c>
      <c r="F387" s="98">
        <v>9586.7935119846825</v>
      </c>
      <c r="G387" s="98">
        <v>8866.4934945254954</v>
      </c>
      <c r="H387" s="98">
        <v>8564.2520621952153</v>
      </c>
      <c r="I387" s="98">
        <v>8969.1542970214123</v>
      </c>
      <c r="J387" s="98">
        <v>8680.7125997270196</v>
      </c>
      <c r="K387" s="98">
        <v>7605.7731790080215</v>
      </c>
      <c r="L387" s="98">
        <v>7469.8546513432393</v>
      </c>
      <c r="M387" s="98">
        <v>7918.9866138176621</v>
      </c>
      <c r="N387" s="98">
        <v>8125.0311076961389</v>
      </c>
      <c r="O387" s="98">
        <v>7203.4661271229124</v>
      </c>
      <c r="P387" s="98">
        <v>6988.6177115423907</v>
      </c>
      <c r="Q387" s="98">
        <v>6548.9029522560377</v>
      </c>
      <c r="R387" s="98">
        <v>6214.871488971221</v>
      </c>
      <c r="S387" s="98">
        <v>5994.3159537302126</v>
      </c>
      <c r="T387" s="98">
        <v>5875.7080504724545</v>
      </c>
      <c r="U387" s="98">
        <v>5368.4743164671027</v>
      </c>
      <c r="V387" s="98">
        <v>5133.8839885261305</v>
      </c>
      <c r="W387" s="98">
        <v>4907.9312901484964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47.997936086277768</v>
      </c>
      <c r="D388" s="98">
        <v>47.717067652217629</v>
      </c>
      <c r="E388" s="98">
        <v>46.616958325415574</v>
      </c>
      <c r="F388" s="98">
        <v>43.976682289496587</v>
      </c>
      <c r="G388" s="98">
        <v>40.017134536676259</v>
      </c>
      <c r="H388" s="98">
        <v>37.777679902649865</v>
      </c>
      <c r="I388" s="98">
        <v>39.006715658966108</v>
      </c>
      <c r="J388" s="98">
        <v>37.775325985758094</v>
      </c>
      <c r="K388" s="98">
        <v>32.69607746273968</v>
      </c>
      <c r="L388" s="98">
        <v>31.659510083305882</v>
      </c>
      <c r="M388" s="98">
        <v>33.101837651383953</v>
      </c>
      <c r="N388" s="98">
        <v>33.659182870839992</v>
      </c>
      <c r="O388" s="98">
        <v>29.557992586136454</v>
      </c>
      <c r="P388" s="98">
        <v>28.437106002403059</v>
      </c>
      <c r="Q388" s="98">
        <v>26.420526612158891</v>
      </c>
      <c r="R388" s="98">
        <v>24.951319442093027</v>
      </c>
      <c r="S388" s="98">
        <v>23.906835107634652</v>
      </c>
      <c r="T388" s="98">
        <v>23.364239046636236</v>
      </c>
      <c r="U388" s="98">
        <v>21.327394106825938</v>
      </c>
      <c r="V388" s="98">
        <v>20.063258185950342</v>
      </c>
      <c r="W388" s="98">
        <v>19.337321707740788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14.116111366457021</v>
      </c>
      <c r="D389" s="122">
        <f t="shared" si="217"/>
        <v>4.2507790224150472</v>
      </c>
      <c r="E389" s="122">
        <f t="shared" si="217"/>
        <v>15.272225758694422</v>
      </c>
      <c r="F389" s="122">
        <f t="shared" si="217"/>
        <v>7.7281314107074115</v>
      </c>
      <c r="G389" s="122">
        <f t="shared" si="217"/>
        <v>44.992507601554145</v>
      </c>
      <c r="H389" s="122">
        <f t="shared" si="217"/>
        <v>118.55102316814281</v>
      </c>
      <c r="I389" s="122">
        <f t="shared" si="217"/>
        <v>33.971860474271274</v>
      </c>
      <c r="J389" s="122">
        <f t="shared" si="217"/>
        <v>29.730191672624652</v>
      </c>
      <c r="K389" s="122">
        <f t="shared" si="217"/>
        <v>8.7504002851279488</v>
      </c>
      <c r="L389" s="122">
        <f t="shared" si="217"/>
        <v>43.437697883372479</v>
      </c>
      <c r="M389" s="122">
        <f t="shared" si="217"/>
        <v>6.1975794372539879</v>
      </c>
      <c r="N389" s="122">
        <f t="shared" si="217"/>
        <v>45.952280593659694</v>
      </c>
      <c r="O389" s="122">
        <f t="shared" si="217"/>
        <v>71.646910895880126</v>
      </c>
      <c r="P389" s="122">
        <f t="shared" si="217"/>
        <v>42.291840894305793</v>
      </c>
      <c r="Q389" s="122">
        <f t="shared" si="217"/>
        <v>33.678903087657702</v>
      </c>
      <c r="R389" s="122">
        <f t="shared" si="217"/>
        <v>43.512356785937499</v>
      </c>
      <c r="S389" s="122">
        <f t="shared" si="217"/>
        <v>41.324365095041443</v>
      </c>
      <c r="T389" s="122">
        <f t="shared" si="217"/>
        <v>66.407433178311095</v>
      </c>
      <c r="U389" s="122">
        <f t="shared" si="217"/>
        <v>135.09975027804884</v>
      </c>
      <c r="V389" s="122">
        <f t="shared" si="217"/>
        <v>231.27552888222442</v>
      </c>
      <c r="W389" s="122">
        <f t="shared" si="217"/>
        <v>153.07243115108085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14.116111366457021</v>
      </c>
      <c r="D390" s="98">
        <f>RES_hhdet_in_tesh!D129</f>
        <v>4.2507790224150472</v>
      </c>
      <c r="E390" s="98">
        <f>RES_hhdet_in_tesh!E129</f>
        <v>15.272225758694422</v>
      </c>
      <c r="F390" s="98">
        <f>RES_hhdet_in_tesh!F129</f>
        <v>7.7281314107074115</v>
      </c>
      <c r="G390" s="98">
        <f>RES_hhdet_in_tesh!G129</f>
        <v>44.992507601554145</v>
      </c>
      <c r="H390" s="98">
        <f>RES_hhdet_in_tesh!H129</f>
        <v>118.55102316814281</v>
      </c>
      <c r="I390" s="98">
        <f>RES_hhdet_in_tesh!I129</f>
        <v>33.971860474271274</v>
      </c>
      <c r="J390" s="98">
        <f>RES_hhdet_in_tesh!J129</f>
        <v>29.730191672624652</v>
      </c>
      <c r="K390" s="98">
        <f>RES_hhdet_in_tesh!K129</f>
        <v>8.7504002851279488</v>
      </c>
      <c r="L390" s="98">
        <f>RES_hhdet_in_tesh!L129</f>
        <v>43.437697883372479</v>
      </c>
      <c r="M390" s="98">
        <f>RES_hhdet_in_tesh!M129</f>
        <v>6.1975794372539879</v>
      </c>
      <c r="N390" s="98">
        <f>RES_hhdet_in_tesh!N129</f>
        <v>45.952280593659694</v>
      </c>
      <c r="O390" s="98">
        <f>RES_hhdet_in_tesh!O129</f>
        <v>71.646910895880126</v>
      </c>
      <c r="P390" s="98">
        <f>RES_hhdet_in_tesh!P129</f>
        <v>42.291840894305793</v>
      </c>
      <c r="Q390" s="98">
        <f>RES_hhdet_in_tesh!Q129</f>
        <v>33.678903087657702</v>
      </c>
      <c r="R390" s="98">
        <f>RES_hhdet_in_tesh!R129</f>
        <v>43.512356785937499</v>
      </c>
      <c r="S390" s="98">
        <f>RES_hhdet_in_tesh!S129</f>
        <v>41.324365095041443</v>
      </c>
      <c r="T390" s="98">
        <f>RES_hhdet_in_tesh!T129</f>
        <v>66.407433178311095</v>
      </c>
      <c r="U390" s="98">
        <f>RES_hhdet_in_tesh!U129</f>
        <v>135.09975027804884</v>
      </c>
      <c r="V390" s="98">
        <f>RES_hhdet_in_tesh!V129</f>
        <v>231.27552888222442</v>
      </c>
      <c r="W390" s="98">
        <f>RES_hhdet_in_tesh!W129</f>
        <v>153.07243115108085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1187.2729230074401</v>
      </c>
      <c r="D391" s="122">
        <v>1195.7876506649618</v>
      </c>
      <c r="E391" s="122">
        <v>1208.334194602377</v>
      </c>
      <c r="F391" s="122">
        <v>1265.3994548264552</v>
      </c>
      <c r="G391" s="122">
        <v>1316.7771323317495</v>
      </c>
      <c r="H391" s="122">
        <v>1376.1566749482954</v>
      </c>
      <c r="I391" s="122">
        <v>1403.194683292945</v>
      </c>
      <c r="J391" s="122">
        <v>1330.5660967856611</v>
      </c>
      <c r="K391" s="122">
        <v>1393.1789962902963</v>
      </c>
      <c r="L391" s="122">
        <v>1365.6081532157523</v>
      </c>
      <c r="M391" s="122">
        <v>1340.5106881982531</v>
      </c>
      <c r="N391" s="122">
        <v>1402.2169262936575</v>
      </c>
      <c r="O391" s="122">
        <v>1398.3198620164985</v>
      </c>
      <c r="P391" s="122">
        <v>1442.850687269435</v>
      </c>
      <c r="Q391" s="122">
        <v>1426.0863455267943</v>
      </c>
      <c r="R391" s="122">
        <v>1437.0132732379429</v>
      </c>
      <c r="S391" s="122">
        <v>1433.4031931501347</v>
      </c>
      <c r="T391" s="122">
        <v>1435.8798240901397</v>
      </c>
      <c r="U391" s="122">
        <v>1434.4828210738654</v>
      </c>
      <c r="V391" s="122">
        <v>1339.3862520791276</v>
      </c>
      <c r="W391" s="122">
        <v>1333.8076326942055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1187.2652895851791</v>
      </c>
      <c r="D396" s="101">
        <v>1195.7835471310077</v>
      </c>
      <c r="E396" s="101">
        <v>1208.3130194031155</v>
      </c>
      <c r="F396" s="101">
        <v>1265.3978549657188</v>
      </c>
      <c r="G396" s="101">
        <v>1316.7769337978004</v>
      </c>
      <c r="H396" s="101">
        <v>1376.1578486809781</v>
      </c>
      <c r="I396" s="101">
        <v>1403.1180761744672</v>
      </c>
      <c r="J396" s="101">
        <v>1330.4236091397836</v>
      </c>
      <c r="K396" s="101">
        <v>1392.6259318803757</v>
      </c>
      <c r="L396" s="101">
        <v>1365.4214126362119</v>
      </c>
      <c r="M396" s="101">
        <v>1340.386919834182</v>
      </c>
      <c r="N396" s="101">
        <v>1402.2044699193036</v>
      </c>
      <c r="O396" s="101">
        <v>1398.317724261726</v>
      </c>
      <c r="P396" s="101">
        <v>1442.7121425449945</v>
      </c>
      <c r="Q396" s="101">
        <v>1425.5921472044108</v>
      </c>
      <c r="R396" s="101">
        <v>1436.6101426507043</v>
      </c>
      <c r="S396" s="101">
        <v>1432.8806430646507</v>
      </c>
      <c r="T396" s="101">
        <v>1435.6714446080746</v>
      </c>
      <c r="U396" s="101">
        <v>1434.470189377332</v>
      </c>
      <c r="V396" s="101">
        <v>1339.5373355076376</v>
      </c>
      <c r="W396" s="101">
        <v>1333.9715635426101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1187.4780712307099</v>
      </c>
      <c r="D397" s="104">
        <v>1196.0263395566244</v>
      </c>
      <c r="E397" s="104">
        <v>1208.7841675866873</v>
      </c>
      <c r="F397" s="104">
        <v>1265.6914294108324</v>
      </c>
      <c r="G397" s="104">
        <v>1316.7993681340329</v>
      </c>
      <c r="H397" s="104">
        <v>1376.1169814430182</v>
      </c>
      <c r="I397" s="104">
        <v>1403.8538608240342</v>
      </c>
      <c r="J397" s="104">
        <v>1331.8447359236668</v>
      </c>
      <c r="K397" s="104">
        <v>1394.7460121184045</v>
      </c>
      <c r="L397" s="104">
        <v>1367.0446192122179</v>
      </c>
      <c r="M397" s="104">
        <v>1341.4992277294714</v>
      </c>
      <c r="N397" s="104">
        <v>1402.4607153345844</v>
      </c>
      <c r="O397" s="104">
        <v>1398.3324267792416</v>
      </c>
      <c r="P397" s="104">
        <v>1443.4741385294158</v>
      </c>
      <c r="Q397" s="104">
        <v>1427.630715284243</v>
      </c>
      <c r="R397" s="104">
        <v>1438.6624438221013</v>
      </c>
      <c r="S397" s="104">
        <v>1435.1740573287191</v>
      </c>
      <c r="T397" s="104">
        <v>1437.1395727771685</v>
      </c>
      <c r="U397" s="104">
        <v>1434.5747275555384</v>
      </c>
      <c r="V397" s="104">
        <v>1338.4256320709912</v>
      </c>
      <c r="W397" s="104">
        <v>1333.073222493352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502.68506164453805</v>
      </c>
      <c r="D398" s="98">
        <v>517.86357305172589</v>
      </c>
      <c r="E398" s="98">
        <v>532.39283583611916</v>
      </c>
      <c r="F398" s="98">
        <v>523.95316934690857</v>
      </c>
      <c r="G398" s="98">
        <v>556.55536498058234</v>
      </c>
      <c r="H398" s="98">
        <v>590.12423884222346</v>
      </c>
      <c r="I398" s="98">
        <v>635.43625044292003</v>
      </c>
      <c r="J398" s="98">
        <v>538.03273927896737</v>
      </c>
      <c r="K398" s="98">
        <v>578.33123344678177</v>
      </c>
      <c r="L398" s="98">
        <v>569.86032818008698</v>
      </c>
      <c r="M398" s="98">
        <v>544.52749545317693</v>
      </c>
      <c r="N398" s="98">
        <v>581.52844252863144</v>
      </c>
      <c r="O398" s="98">
        <v>491.12407178095941</v>
      </c>
      <c r="P398" s="98">
        <v>481.09710703504885</v>
      </c>
      <c r="Q398" s="98">
        <v>512.98821616153771</v>
      </c>
      <c r="R398" s="98">
        <v>621.34005827795318</v>
      </c>
      <c r="S398" s="98">
        <v>651.70482017087977</v>
      </c>
      <c r="T398" s="98">
        <v>615.52007330673655</v>
      </c>
      <c r="U398" s="98">
        <v>624.23421842510299</v>
      </c>
      <c r="V398" s="98">
        <v>508.93136839009452</v>
      </c>
      <c r="W398" s="98">
        <v>542.37596796757953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684.79300958617182</v>
      </c>
      <c r="D399" s="98">
        <v>678.16276650489863</v>
      </c>
      <c r="E399" s="98">
        <v>676.39133175056838</v>
      </c>
      <c r="F399" s="98">
        <v>741.73826006392369</v>
      </c>
      <c r="G399" s="98">
        <v>760.24400315345054</v>
      </c>
      <c r="H399" s="98">
        <v>785.99274260079483</v>
      </c>
      <c r="I399" s="98">
        <v>768.41761038111417</v>
      </c>
      <c r="J399" s="98">
        <v>793.81199664469955</v>
      </c>
      <c r="K399" s="98">
        <v>816.4147786716228</v>
      </c>
      <c r="L399" s="98">
        <v>797.18429103213089</v>
      </c>
      <c r="M399" s="98">
        <v>796.9717322762948</v>
      </c>
      <c r="N399" s="98">
        <v>820.93227280595306</v>
      </c>
      <c r="O399" s="98">
        <v>907.20835499828229</v>
      </c>
      <c r="P399" s="98">
        <v>962.37703149436732</v>
      </c>
      <c r="Q399" s="98">
        <v>914.64249912270554</v>
      </c>
      <c r="R399" s="98">
        <v>817.32238554414835</v>
      </c>
      <c r="S399" s="98">
        <v>783.46923715783919</v>
      </c>
      <c r="T399" s="98">
        <v>821.61949947043172</v>
      </c>
      <c r="U399" s="98">
        <v>810.34050913043529</v>
      </c>
      <c r="V399" s="98">
        <v>829.49426368089678</v>
      </c>
      <c r="W399" s="98">
        <v>790.69725452577256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229.24110315891565</v>
      </c>
      <c r="D400" s="122">
        <v>225.05498143910532</v>
      </c>
      <c r="E400" s="122">
        <v>244.50112212411028</v>
      </c>
      <c r="F400" s="122">
        <v>246.65918992674219</v>
      </c>
      <c r="G400" s="122">
        <v>256.90446841715476</v>
      </c>
      <c r="H400" s="122">
        <v>249.93491830670749</v>
      </c>
      <c r="I400" s="122">
        <v>245.31838875295676</v>
      </c>
      <c r="J400" s="122">
        <v>214.2826421302446</v>
      </c>
      <c r="K400" s="122">
        <v>222.60862847980422</v>
      </c>
      <c r="L400" s="122">
        <v>221.4036141538183</v>
      </c>
      <c r="M400" s="122">
        <v>209.26689225814056</v>
      </c>
      <c r="N400" s="122">
        <v>219.40854327264094</v>
      </c>
      <c r="O400" s="122">
        <v>221.26652937842559</v>
      </c>
      <c r="P400" s="122">
        <v>225.34779347117643</v>
      </c>
      <c r="Q400" s="122">
        <v>235.83440835801539</v>
      </c>
      <c r="R400" s="122">
        <v>236.6085732540304</v>
      </c>
      <c r="S400" s="122">
        <v>237.34086133470566</v>
      </c>
      <c r="T400" s="122">
        <v>237.30950142884905</v>
      </c>
      <c r="U400" s="122">
        <v>234.67785578957381</v>
      </c>
      <c r="V400" s="122">
        <v>245.61584509120149</v>
      </c>
      <c r="W400" s="122">
        <v>246.32313929155202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224.21145176141181</v>
      </c>
      <c r="D401" s="98">
        <v>223.06259700960379</v>
      </c>
      <c r="E401" s="98">
        <v>248.45967217292139</v>
      </c>
      <c r="F401" s="98">
        <v>247.36671658539262</v>
      </c>
      <c r="G401" s="98">
        <v>243.35995412788102</v>
      </c>
      <c r="H401" s="98">
        <v>253.33950819732183</v>
      </c>
      <c r="I401" s="98">
        <v>249.29366621613582</v>
      </c>
      <c r="J401" s="98">
        <v>211.47849071848867</v>
      </c>
      <c r="K401" s="98">
        <v>227.00623032067321</v>
      </c>
      <c r="L401" s="98">
        <v>217.86540315285873</v>
      </c>
      <c r="M401" s="98">
        <v>216.92997681763558</v>
      </c>
      <c r="N401" s="98">
        <v>218.91128972618279</v>
      </c>
      <c r="O401" s="98">
        <v>216.71354855405505</v>
      </c>
      <c r="P401" s="98">
        <v>236.05356687060242</v>
      </c>
      <c r="Q401" s="98">
        <v>226.9785651694431</v>
      </c>
      <c r="R401" s="98">
        <v>242.62921460884769</v>
      </c>
      <c r="S401" s="98">
        <v>238.52464229293543</v>
      </c>
      <c r="T401" s="98">
        <v>236.38355803105534</v>
      </c>
      <c r="U401" s="98">
        <v>245.41927198219852</v>
      </c>
      <c r="V401" s="98">
        <v>235.7975156655867</v>
      </c>
      <c r="W401" s="98">
        <v>246.36761501296706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229.47723702734308</v>
      </c>
      <c r="D402" s="33">
        <v>225.16764603482119</v>
      </c>
      <c r="E402" s="33">
        <v>244.29851916885613</v>
      </c>
      <c r="F402" s="33">
        <v>246.61841029223783</v>
      </c>
      <c r="G402" s="33">
        <v>257.70867395308039</v>
      </c>
      <c r="H402" s="33">
        <v>249.68696498134059</v>
      </c>
      <c r="I402" s="33">
        <v>244.97316728904912</v>
      </c>
      <c r="J402" s="33">
        <v>214.51498610436153</v>
      </c>
      <c r="K402" s="33">
        <v>222.22483777369197</v>
      </c>
      <c r="L402" s="33">
        <v>221.66414750543291</v>
      </c>
      <c r="M402" s="33">
        <v>208.67007881892758</v>
      </c>
      <c r="N402" s="33">
        <v>219.44565174625723</v>
      </c>
      <c r="O402" s="33">
        <v>221.61563972917602</v>
      </c>
      <c r="P402" s="33">
        <v>224.42260317739888</v>
      </c>
      <c r="Q402" s="33">
        <v>236.50822251366765</v>
      </c>
      <c r="R402" s="33">
        <v>236.10361623717478</v>
      </c>
      <c r="S402" s="33">
        <v>237.2435642696457</v>
      </c>
      <c r="T402" s="33">
        <v>237.37564024297711</v>
      </c>
      <c r="U402" s="33">
        <v>233.96176137673217</v>
      </c>
      <c r="V402" s="33">
        <v>246.07445071193089</v>
      </c>
      <c r="W402" s="33">
        <v>246.32062395512236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3.7190514209149761</v>
      </c>
      <c r="D404" s="117">
        <f t="shared" si="218"/>
        <v>4.4148768297267411</v>
      </c>
      <c r="E404" s="117">
        <f t="shared" si="218"/>
        <v>4.4724298793944639</v>
      </c>
      <c r="F404" s="117">
        <f t="shared" si="218"/>
        <v>4.9825301350730582</v>
      </c>
      <c r="G404" s="117">
        <f t="shared" si="218"/>
        <v>5.0400917530676672</v>
      </c>
      <c r="H404" s="117">
        <f t="shared" si="218"/>
        <v>6.3533816732225246</v>
      </c>
      <c r="I404" s="117">
        <f t="shared" si="218"/>
        <v>7.3569236303507681</v>
      </c>
      <c r="J404" s="117">
        <f t="shared" si="218"/>
        <v>5.9750654807522645</v>
      </c>
      <c r="K404" s="117">
        <f t="shared" si="218"/>
        <v>6.7266067149215072</v>
      </c>
      <c r="L404" s="117">
        <f t="shared" si="218"/>
        <v>5.5148602205364439</v>
      </c>
      <c r="M404" s="117">
        <f t="shared" si="218"/>
        <v>5.7843588019188292</v>
      </c>
      <c r="N404" s="117">
        <f t="shared" si="218"/>
        <v>5.6101879636911871</v>
      </c>
      <c r="O404" s="117">
        <f t="shared" si="218"/>
        <v>5.6955956399478378</v>
      </c>
      <c r="P404" s="117">
        <f t="shared" si="218"/>
        <v>6.9294326750029827</v>
      </c>
      <c r="Q404" s="117">
        <f t="shared" si="218"/>
        <v>5.9226959253800349</v>
      </c>
      <c r="R404" s="117">
        <f t="shared" ref="R404:V404" si="219">R405+R408+R410+R419</f>
        <v>6.9234945711333857</v>
      </c>
      <c r="S404" s="117">
        <f t="shared" si="219"/>
        <v>6.6723227265853922</v>
      </c>
      <c r="T404" s="117">
        <f t="shared" si="219"/>
        <v>5.796018929454446</v>
      </c>
      <c r="U404" s="117">
        <f t="shared" si="219"/>
        <v>5.6332049439017249</v>
      </c>
      <c r="V404" s="117">
        <f t="shared" si="219"/>
        <v>3.8591326205714074</v>
      </c>
      <c r="W404" s="117">
        <f t="shared" ref="W404" si="220">W405+W408+W410+W419</f>
        <v>4.8304948482393133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3.7190514209149761</v>
      </c>
      <c r="D419" s="122">
        <v>4.4148768297267411</v>
      </c>
      <c r="E419" s="122">
        <v>4.4724298793944639</v>
      </c>
      <c r="F419" s="122">
        <v>4.9825301350730582</v>
      </c>
      <c r="G419" s="122">
        <v>5.0400917530676672</v>
      </c>
      <c r="H419" s="122">
        <v>6.3533816732225246</v>
      </c>
      <c r="I419" s="122">
        <v>7.3569236303507681</v>
      </c>
      <c r="J419" s="122">
        <v>5.9750654807522645</v>
      </c>
      <c r="K419" s="122">
        <v>6.7266067149215072</v>
      </c>
      <c r="L419" s="122">
        <v>5.5148602205364439</v>
      </c>
      <c r="M419" s="122">
        <v>5.7843588019188292</v>
      </c>
      <c r="N419" s="122">
        <v>5.6101879636911871</v>
      </c>
      <c r="O419" s="122">
        <v>5.6955956399478378</v>
      </c>
      <c r="P419" s="122">
        <v>6.9294326750029827</v>
      </c>
      <c r="Q419" s="122">
        <v>5.9226959253800349</v>
      </c>
      <c r="R419" s="122">
        <v>6.9234945711333857</v>
      </c>
      <c r="S419" s="122">
        <v>6.6723227265853922</v>
      </c>
      <c r="T419" s="122">
        <v>5.796018929454446</v>
      </c>
      <c r="U419" s="122">
        <v>5.6332049439017249</v>
      </c>
      <c r="V419" s="122">
        <v>3.8591326205714074</v>
      </c>
      <c r="W419" s="122">
        <v>4.8304948482393133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82.934846686403972</v>
      </c>
      <c r="D420" s="98">
        <v>82.488488134368055</v>
      </c>
      <c r="E420" s="98">
        <v>91.856829061409371</v>
      </c>
      <c r="F420" s="98">
        <v>91.42942797859061</v>
      </c>
      <c r="G420" s="98">
        <v>89.925847594207312</v>
      </c>
      <c r="H420" s="98">
        <v>93.590199263239498</v>
      </c>
      <c r="I420" s="98">
        <v>92.073013919238406</v>
      </c>
      <c r="J420" s="98">
        <v>78.087924731210634</v>
      </c>
      <c r="K420" s="98">
        <v>83.802308656730446</v>
      </c>
      <c r="L420" s="98">
        <v>80.410219989757181</v>
      </c>
      <c r="M420" s="98">
        <v>80.055525818556603</v>
      </c>
      <c r="N420" s="98">
        <v>80.786706677153092</v>
      </c>
      <c r="O420" s="98">
        <v>79.975655444267559</v>
      </c>
      <c r="P420" s="98">
        <v>87.112867914323203</v>
      </c>
      <c r="Q420" s="98">
        <v>83.763842373231924</v>
      </c>
      <c r="R420" s="98">
        <v>89.472852919262223</v>
      </c>
      <c r="S420" s="98">
        <v>87.852249233374337</v>
      </c>
      <c r="T420" s="98">
        <v>86.940283941816688</v>
      </c>
      <c r="U420" s="98">
        <v>90.131279102427598</v>
      </c>
      <c r="V420" s="98">
        <v>86.479653724622892</v>
      </c>
      <c r="W420" s="98">
        <v>90.242426483016274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118.61265890596684</v>
      </c>
      <c r="D423" s="118">
        <f t="shared" si="225"/>
        <v>120.50707916237437</v>
      </c>
      <c r="E423" s="118">
        <f t="shared" si="225"/>
        <v>120.09811701036185</v>
      </c>
      <c r="F423" s="118">
        <f t="shared" si="225"/>
        <v>115.0452313035122</v>
      </c>
      <c r="G423" s="118">
        <f t="shared" si="225"/>
        <v>108.37341659785073</v>
      </c>
      <c r="H423" s="118">
        <f t="shared" si="225"/>
        <v>105.8794378356579</v>
      </c>
      <c r="I423" s="118">
        <f t="shared" si="225"/>
        <v>109.60234260574119</v>
      </c>
      <c r="J423" s="118">
        <f t="shared" si="225"/>
        <v>105.27602629330059</v>
      </c>
      <c r="K423" s="118">
        <f t="shared" si="225"/>
        <v>94.519985389538462</v>
      </c>
      <c r="L423" s="118">
        <f t="shared" si="225"/>
        <v>93.209677958774833</v>
      </c>
      <c r="M423" s="118">
        <f t="shared" si="225"/>
        <v>97.012176484438442</v>
      </c>
      <c r="N423" s="118">
        <f t="shared" si="225"/>
        <v>99.727710611294242</v>
      </c>
      <c r="O423" s="118">
        <f t="shared" si="225"/>
        <v>89.630348585958146</v>
      </c>
      <c r="P423" s="118">
        <f t="shared" si="225"/>
        <v>87.127656670907285</v>
      </c>
      <c r="Q423" s="118">
        <f t="shared" si="225"/>
        <v>81.879271933086429</v>
      </c>
      <c r="R423" s="118">
        <f t="shared" ref="R423:V423" si="226">R424+R427+R429+R438</f>
        <v>78.528979981246223</v>
      </c>
      <c r="S423" s="118">
        <f t="shared" si="226"/>
        <v>75.870352483744256</v>
      </c>
      <c r="T423" s="118">
        <f t="shared" si="226"/>
        <v>74.546398671180555</v>
      </c>
      <c r="U423" s="118">
        <f t="shared" si="226"/>
        <v>69.404519445188186</v>
      </c>
      <c r="V423" s="118">
        <f t="shared" si="226"/>
        <v>66.042713153531096</v>
      </c>
      <c r="W423" s="118">
        <f t="shared" ref="W423" si="227">W424+W427+W429+W438</f>
        <v>63.32619035077655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101.9467229207326</v>
      </c>
      <c r="D424" s="123">
        <f t="shared" si="228"/>
        <v>103.77280740024557</v>
      </c>
      <c r="E424" s="123">
        <f t="shared" si="228"/>
        <v>103.06493529047943</v>
      </c>
      <c r="F424" s="123">
        <f t="shared" si="228"/>
        <v>97.227828138679271</v>
      </c>
      <c r="G424" s="123">
        <f t="shared" si="228"/>
        <v>89.76955865867356</v>
      </c>
      <c r="H424" s="123">
        <f t="shared" si="228"/>
        <v>86.533829941252208</v>
      </c>
      <c r="I424" s="123">
        <f t="shared" si="228"/>
        <v>90.457610393037683</v>
      </c>
      <c r="J424" s="123">
        <f t="shared" si="228"/>
        <v>87.379404014892771</v>
      </c>
      <c r="K424" s="123">
        <f t="shared" si="228"/>
        <v>76.390886046659105</v>
      </c>
      <c r="L424" s="123">
        <f t="shared" si="228"/>
        <v>74.920211200705907</v>
      </c>
      <c r="M424" s="123">
        <f t="shared" si="228"/>
        <v>79.281988826938658</v>
      </c>
      <c r="N424" s="123">
        <f t="shared" si="228"/>
        <v>81.037830905071687</v>
      </c>
      <c r="O424" s="123">
        <f t="shared" si="228"/>
        <v>71.453869786806408</v>
      </c>
      <c r="P424" s="123">
        <f t="shared" si="228"/>
        <v>68.863693310959306</v>
      </c>
      <c r="Q424" s="123">
        <f t="shared" si="228"/>
        <v>64.126464800663626</v>
      </c>
      <c r="R424" s="123">
        <f t="shared" ref="R424:V424" si="229">SUM(R425:R426)</f>
        <v>60.614433226663301</v>
      </c>
      <c r="S424" s="123">
        <f t="shared" si="229"/>
        <v>58.230826248215138</v>
      </c>
      <c r="T424" s="123">
        <f t="shared" si="229"/>
        <v>56.856131433760929</v>
      </c>
      <c r="U424" s="123">
        <f t="shared" si="229"/>
        <v>51.7569327451493</v>
      </c>
      <c r="V424" s="123">
        <f t="shared" si="229"/>
        <v>49.33467298335551</v>
      </c>
      <c r="W424" s="123">
        <f t="shared" ref="W424" si="230">SUM(W425:W426)</f>
        <v>46.989894205585109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101.56059333046085</v>
      </c>
      <c r="D425" s="99">
        <v>103.38865645924888</v>
      </c>
      <c r="E425" s="99">
        <v>102.68922898410524</v>
      </c>
      <c r="F425" s="99">
        <v>96.872932776395459</v>
      </c>
      <c r="G425" s="99">
        <v>89.446484809857878</v>
      </c>
      <c r="H425" s="99">
        <v>86.228791040818322</v>
      </c>
      <c r="I425" s="99">
        <v>90.142539196477927</v>
      </c>
      <c r="J425" s="99">
        <v>87.074188646591978</v>
      </c>
      <c r="K425" s="99">
        <v>76.126657086256515</v>
      </c>
      <c r="L425" s="99">
        <v>74.664069568183351</v>
      </c>
      <c r="M425" s="99">
        <v>79.013726604515725</v>
      </c>
      <c r="N425" s="99">
        <v>80.7648114031945</v>
      </c>
      <c r="O425" s="99">
        <v>71.213975035009483</v>
      </c>
      <c r="P425" s="99">
        <v>68.632809920159218</v>
      </c>
      <c r="Q425" s="99">
        <v>63.911892057350727</v>
      </c>
      <c r="R425" s="99">
        <v>60.411583132097398</v>
      </c>
      <c r="S425" s="99">
        <v>58.036299185524946</v>
      </c>
      <c r="T425" s="99">
        <v>56.66587791560432</v>
      </c>
      <c r="U425" s="99">
        <v>51.583136321863407</v>
      </c>
      <c r="V425" s="99">
        <v>49.171017917397528</v>
      </c>
      <c r="W425" s="99">
        <v>46.832142034673062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0.38612959027175181</v>
      </c>
      <c r="D426" s="99">
        <v>0.38415094099669295</v>
      </c>
      <c r="E426" s="99">
        <v>0.37570630637418312</v>
      </c>
      <c r="F426" s="99">
        <v>0.35489536228381424</v>
      </c>
      <c r="G426" s="99">
        <v>0.32307384881568524</v>
      </c>
      <c r="H426" s="99">
        <v>0.30503890043388232</v>
      </c>
      <c r="I426" s="99">
        <v>0.31507119655975407</v>
      </c>
      <c r="J426" s="99">
        <v>0.3052153683007921</v>
      </c>
      <c r="K426" s="99">
        <v>0.26422896040258603</v>
      </c>
      <c r="L426" s="99">
        <v>0.25614163252255279</v>
      </c>
      <c r="M426" s="99">
        <v>0.2682622224229349</v>
      </c>
      <c r="N426" s="99">
        <v>0.2730195018771911</v>
      </c>
      <c r="O426" s="99">
        <v>0.23989475179692551</v>
      </c>
      <c r="P426" s="99">
        <v>0.23088339080008161</v>
      </c>
      <c r="Q426" s="99">
        <v>0.21457274331290402</v>
      </c>
      <c r="R426" s="99">
        <v>0.20285009456590558</v>
      </c>
      <c r="S426" s="99">
        <v>0.19452706269018982</v>
      </c>
      <c r="T426" s="99">
        <v>0.1902535181566064</v>
      </c>
      <c r="U426" s="99">
        <v>0.17379642328589362</v>
      </c>
      <c r="V426" s="99">
        <v>0.16365506595798296</v>
      </c>
      <c r="W426" s="99">
        <v>0.15775217091204619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4.401129599978091E-2</v>
      </c>
      <c r="D427" s="123">
        <f t="shared" si="231"/>
        <v>1.2803065367681018E-2</v>
      </c>
      <c r="E427" s="123">
        <f t="shared" si="231"/>
        <v>4.4490924699440874E-2</v>
      </c>
      <c r="F427" s="123">
        <f t="shared" si="231"/>
        <v>2.1804525221105129E-2</v>
      </c>
      <c r="G427" s="123">
        <f t="shared" si="231"/>
        <v>0.12292938891121136</v>
      </c>
      <c r="H427" s="123">
        <f t="shared" si="231"/>
        <v>0.31382217030509896</v>
      </c>
      <c r="I427" s="123">
        <f t="shared" si="231"/>
        <v>8.7203872603056828E-2</v>
      </c>
      <c r="J427" s="123">
        <f t="shared" si="231"/>
        <v>7.4029199416659475E-2</v>
      </c>
      <c r="K427" s="123">
        <f t="shared" si="231"/>
        <v>2.1137915254876453E-2</v>
      </c>
      <c r="L427" s="123">
        <f t="shared" si="231"/>
        <v>0.1019062453510766</v>
      </c>
      <c r="M427" s="123">
        <f t="shared" si="231"/>
        <v>1.4061748167263749E-2</v>
      </c>
      <c r="N427" s="123">
        <f t="shared" si="231"/>
        <v>0.10017451835448907</v>
      </c>
      <c r="O427" s="123">
        <f t="shared" si="231"/>
        <v>0.14914740294990145</v>
      </c>
      <c r="P427" s="123">
        <f t="shared" si="231"/>
        <v>8.391812482411648E-2</v>
      </c>
      <c r="Q427" s="123">
        <f t="shared" si="231"/>
        <v>6.4243399742679036E-2</v>
      </c>
      <c r="R427" s="123">
        <f t="shared" si="231"/>
        <v>8.1104866557010574E-2</v>
      </c>
      <c r="S427" s="123">
        <f t="shared" si="231"/>
        <v>7.5656896136389776E-2</v>
      </c>
      <c r="T427" s="123">
        <f t="shared" si="231"/>
        <v>0.11980450397070656</v>
      </c>
      <c r="U427" s="123">
        <f t="shared" si="231"/>
        <v>0.24055486292530057</v>
      </c>
      <c r="V427" s="123">
        <f t="shared" si="231"/>
        <v>0.40650141117987415</v>
      </c>
      <c r="W427" s="123">
        <f t="shared" si="231"/>
        <v>0.26548245399700299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4.401129599978091E-2</v>
      </c>
      <c r="D428" s="99">
        <f>RES_hhdet_in_fecs!D129</f>
        <v>1.2803065367681018E-2</v>
      </c>
      <c r="E428" s="99">
        <f>RES_hhdet_in_fecs!E129</f>
        <v>4.4490924699440874E-2</v>
      </c>
      <c r="F428" s="99">
        <f>RES_hhdet_in_fecs!F129</f>
        <v>2.1804525221105129E-2</v>
      </c>
      <c r="G428" s="99">
        <f>RES_hhdet_in_fecs!G129</f>
        <v>0.12292938891121136</v>
      </c>
      <c r="H428" s="99">
        <f>RES_hhdet_in_fecs!H129</f>
        <v>0.31382217030509896</v>
      </c>
      <c r="I428" s="99">
        <f>RES_hhdet_in_fecs!I129</f>
        <v>8.7203872603056828E-2</v>
      </c>
      <c r="J428" s="99">
        <f>RES_hhdet_in_fecs!J129</f>
        <v>7.4029199416659475E-2</v>
      </c>
      <c r="K428" s="99">
        <f>RES_hhdet_in_fecs!K129</f>
        <v>2.1137915254876453E-2</v>
      </c>
      <c r="L428" s="99">
        <f>RES_hhdet_in_fecs!L129</f>
        <v>0.1019062453510766</v>
      </c>
      <c r="M428" s="99">
        <f>RES_hhdet_in_fecs!M129</f>
        <v>1.4061748167263749E-2</v>
      </c>
      <c r="N428" s="99">
        <f>RES_hhdet_in_fecs!N129</f>
        <v>0.10017451835448907</v>
      </c>
      <c r="O428" s="99">
        <f>RES_hhdet_in_fecs!O129</f>
        <v>0.14914740294990145</v>
      </c>
      <c r="P428" s="99">
        <f>RES_hhdet_in_fecs!P129</f>
        <v>8.391812482411648E-2</v>
      </c>
      <c r="Q428" s="99">
        <f>RES_hhdet_in_fecs!Q129</f>
        <v>6.4243399742679036E-2</v>
      </c>
      <c r="R428" s="99">
        <f>RES_hhdet_in_fecs!R129</f>
        <v>8.1104866557010574E-2</v>
      </c>
      <c r="S428" s="99">
        <f>RES_hhdet_in_fecs!S129</f>
        <v>7.5656896136389776E-2</v>
      </c>
      <c r="T428" s="99">
        <f>RES_hhdet_in_fecs!T129</f>
        <v>0.11980450397070656</v>
      </c>
      <c r="U428" s="99">
        <f>RES_hhdet_in_fecs!U129</f>
        <v>0.24055486292530057</v>
      </c>
      <c r="V428" s="99">
        <f>RES_hhdet_in_fecs!V129</f>
        <v>0.40650141117987415</v>
      </c>
      <c r="W428" s="99">
        <f>RES_hhdet_in_fecs!W129</f>
        <v>0.26548245399700299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14.195081416501235</v>
      </c>
      <c r="D429" s="123">
        <v>14.33577060300431</v>
      </c>
      <c r="E429" s="123">
        <v>14.40084034406464</v>
      </c>
      <c r="F429" s="123">
        <v>15.18260302594264</v>
      </c>
      <c r="G429" s="123">
        <v>15.764242268005395</v>
      </c>
      <c r="H429" s="123">
        <v>16.382593361422934</v>
      </c>
      <c r="I429" s="123">
        <v>16.452903472398805</v>
      </c>
      <c r="J429" s="123">
        <v>15.554579301581962</v>
      </c>
      <c r="K429" s="123">
        <v>15.752363684749179</v>
      </c>
      <c r="L429" s="123">
        <v>15.856200326186906</v>
      </c>
      <c r="M429" s="123">
        <v>15.511182463074549</v>
      </c>
      <c r="N429" s="123">
        <v>16.288625581938515</v>
      </c>
      <c r="O429" s="123">
        <v>15.717635606276193</v>
      </c>
      <c r="P429" s="123">
        <v>15.834046148250925</v>
      </c>
      <c r="Q429" s="123">
        <v>15.265453136792402</v>
      </c>
      <c r="R429" s="123">
        <v>15.420480982326179</v>
      </c>
      <c r="S429" s="123">
        <v>15.179143949268978</v>
      </c>
      <c r="T429" s="123">
        <v>15.229582941839258</v>
      </c>
      <c r="U429" s="123">
        <v>15.12541020344749</v>
      </c>
      <c r="V429" s="123">
        <v>13.961227293191277</v>
      </c>
      <c r="W429" s="123">
        <v>13.734955897984898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14.293107601559404</v>
      </c>
      <c r="D434" s="102">
        <v>14.381294616363322</v>
      </c>
      <c r="E434" s="102">
        <v>14.520909732309676</v>
      </c>
      <c r="F434" s="102">
        <v>15.198513101880316</v>
      </c>
      <c r="G434" s="102">
        <v>15.790602664134457</v>
      </c>
      <c r="H434" s="102">
        <v>16.470508958222357</v>
      </c>
      <c r="I434" s="102">
        <v>16.761488947578979</v>
      </c>
      <c r="J434" s="102">
        <v>15.858520780317575</v>
      </c>
      <c r="K434" s="102">
        <v>16.556693758206805</v>
      </c>
      <c r="L434" s="102">
        <v>16.200107098782979</v>
      </c>
      <c r="M434" s="102">
        <v>15.838950388792956</v>
      </c>
      <c r="N434" s="102">
        <v>16.432450775497934</v>
      </c>
      <c r="O434" s="102">
        <v>16.172659655965816</v>
      </c>
      <c r="P434" s="102">
        <v>16.400986435760196</v>
      </c>
      <c r="Q434" s="102">
        <v>15.938104526866233</v>
      </c>
      <c r="R434" s="102">
        <v>15.886138419404126</v>
      </c>
      <c r="S434" s="102">
        <v>15.67354863467539</v>
      </c>
      <c r="T434" s="102">
        <v>15.540009362802701</v>
      </c>
      <c r="U434" s="102">
        <v>15.376982857807002</v>
      </c>
      <c r="V434" s="102">
        <v>14.241836215153979</v>
      </c>
      <c r="W434" s="102">
        <v>14.082858779011444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11.560627693062914</v>
      </c>
      <c r="D435" s="105">
        <v>11.687790492621893</v>
      </c>
      <c r="E435" s="105">
        <v>11.849365843857623</v>
      </c>
      <c r="F435" s="105">
        <v>12.279014167316557</v>
      </c>
      <c r="G435" s="105">
        <v>12.811877901550044</v>
      </c>
      <c r="H435" s="105">
        <v>13.409447724206055</v>
      </c>
      <c r="I435" s="105">
        <v>13.797633104569439</v>
      </c>
      <c r="J435" s="105">
        <v>12.827104452928191</v>
      </c>
      <c r="K435" s="105">
        <v>13.473428476619244</v>
      </c>
      <c r="L435" s="105">
        <v>13.210763613909446</v>
      </c>
      <c r="M435" s="105">
        <v>12.893295783635351</v>
      </c>
      <c r="N435" s="105">
        <v>13.473761079418564</v>
      </c>
      <c r="O435" s="105">
        <v>13.043208538712705</v>
      </c>
      <c r="P435" s="105">
        <v>13.282814854459202</v>
      </c>
      <c r="Q435" s="105">
        <v>13.163417542811677</v>
      </c>
      <c r="R435" s="105">
        <v>13.515518739734564</v>
      </c>
      <c r="S435" s="105">
        <v>13.503661404280578</v>
      </c>
      <c r="T435" s="105">
        <v>13.352914124196623</v>
      </c>
      <c r="U435" s="105">
        <v>13.295002270004135</v>
      </c>
      <c r="V435" s="105">
        <v>12.177057132652308</v>
      </c>
      <c r="W435" s="105">
        <v>12.176350990985974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6.0516648964716744</v>
      </c>
      <c r="D436" s="99">
        <v>6.2281745162057511</v>
      </c>
      <c r="E436" s="99">
        <v>6.3980344390591251</v>
      </c>
      <c r="F436" s="99">
        <v>6.2931267647094611</v>
      </c>
      <c r="G436" s="99">
        <v>6.6741331834038773</v>
      </c>
      <c r="H436" s="99">
        <v>7.0628864062586221</v>
      </c>
      <c r="I436" s="99">
        <v>7.5908491733846635</v>
      </c>
      <c r="J436" s="99">
        <v>6.4132982290230975</v>
      </c>
      <c r="K436" s="99">
        <v>6.8756820505672387</v>
      </c>
      <c r="L436" s="99">
        <v>6.7611348865851193</v>
      </c>
      <c r="M436" s="99">
        <v>6.434518166503377</v>
      </c>
      <c r="N436" s="99">
        <v>6.8149386993136982</v>
      </c>
      <c r="O436" s="99">
        <v>5.6802415673870934</v>
      </c>
      <c r="P436" s="99">
        <v>5.4691902106308259</v>
      </c>
      <c r="Q436" s="99">
        <v>5.7352026147636312</v>
      </c>
      <c r="R436" s="99">
        <v>6.8708231121852394</v>
      </c>
      <c r="S436" s="99">
        <v>7.1286657711795112</v>
      </c>
      <c r="T436" s="99">
        <v>6.6625185992961642</v>
      </c>
      <c r="U436" s="99">
        <v>6.6915568877356577</v>
      </c>
      <c r="V436" s="99">
        <v>5.4109109177006554</v>
      </c>
      <c r="W436" s="99">
        <v>5.7259122838663687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5.5089627965912396</v>
      </c>
      <c r="D437" s="99">
        <v>5.4596159764161447</v>
      </c>
      <c r="E437" s="99">
        <v>5.4513314047984993</v>
      </c>
      <c r="F437" s="99">
        <v>5.985887402607097</v>
      </c>
      <c r="G437" s="99">
        <v>6.1377447181461662</v>
      </c>
      <c r="H437" s="99">
        <v>6.3465613179474376</v>
      </c>
      <c r="I437" s="99">
        <v>6.2067839311847788</v>
      </c>
      <c r="J437" s="99">
        <v>6.4138062239050946</v>
      </c>
      <c r="K437" s="99">
        <v>6.5977464260520051</v>
      </c>
      <c r="L437" s="99">
        <v>6.4496287273243285</v>
      </c>
      <c r="M437" s="99">
        <v>6.4587776171319753</v>
      </c>
      <c r="N437" s="99">
        <v>6.6588223801048656</v>
      </c>
      <c r="O437" s="99">
        <v>7.3629669713256121</v>
      </c>
      <c r="P437" s="99">
        <v>7.813624643828379</v>
      </c>
      <c r="Q437" s="99">
        <v>7.4282149280480461</v>
      </c>
      <c r="R437" s="99">
        <v>6.6446956275493259</v>
      </c>
      <c r="S437" s="99">
        <v>6.3749956331010669</v>
      </c>
      <c r="T437" s="99">
        <v>6.6903955249004587</v>
      </c>
      <c r="U437" s="99">
        <v>6.6034453822684771</v>
      </c>
      <c r="V437" s="99">
        <v>6.7661462149516529</v>
      </c>
      <c r="W437" s="99">
        <v>6.4504387071196048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2.4268432727332208</v>
      </c>
      <c r="D438" s="123">
        <v>2.3856980937568086</v>
      </c>
      <c r="E438" s="123">
        <v>2.587850451118328</v>
      </c>
      <c r="F438" s="123">
        <v>2.6129956136691819</v>
      </c>
      <c r="G438" s="123">
        <v>2.7166862822605715</v>
      </c>
      <c r="H438" s="123">
        <v>2.6491923626776579</v>
      </c>
      <c r="I438" s="123">
        <v>2.6046248677016401</v>
      </c>
      <c r="J438" s="123">
        <v>2.2680137774091929</v>
      </c>
      <c r="K438" s="123">
        <v>2.3555977428752848</v>
      </c>
      <c r="L438" s="123">
        <v>2.3313601865309481</v>
      </c>
      <c r="M438" s="123">
        <v>2.2049434462579645</v>
      </c>
      <c r="N438" s="123">
        <v>2.3010796059295475</v>
      </c>
      <c r="O438" s="123">
        <v>2.3096957899256423</v>
      </c>
      <c r="P438" s="123">
        <v>2.3459990868729323</v>
      </c>
      <c r="Q438" s="123">
        <v>2.4231105958877204</v>
      </c>
      <c r="R438" s="123">
        <v>2.4129609056997356</v>
      </c>
      <c r="S438" s="123">
        <v>2.3847253901237426</v>
      </c>
      <c r="T438" s="123">
        <v>2.3408797916096664</v>
      </c>
      <c r="U438" s="123">
        <v>2.2816216336660879</v>
      </c>
      <c r="V438" s="123">
        <v>2.3403114658044375</v>
      </c>
      <c r="W438" s="123">
        <v>2.3358577932095428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2.937079535225716</v>
      </c>
      <c r="D439" s="99">
        <v>2.9234093926439502</v>
      </c>
      <c r="E439" s="99">
        <v>3.2589983535329385</v>
      </c>
      <c r="F439" s="99">
        <v>3.2481195444444504</v>
      </c>
      <c r="G439" s="99">
        <v>3.1960127123606914</v>
      </c>
      <c r="H439" s="99">
        <v>3.3267369067578243</v>
      </c>
      <c r="I439" s="99">
        <v>3.2739332252000328</v>
      </c>
      <c r="J439" s="99">
        <v>2.7774752515793937</v>
      </c>
      <c r="K439" s="99">
        <v>2.981322004440544</v>
      </c>
      <c r="L439" s="99">
        <v>2.8638836718687313</v>
      </c>
      <c r="M439" s="99">
        <v>2.8560569839853591</v>
      </c>
      <c r="N439" s="99">
        <v>2.8846833346338503</v>
      </c>
      <c r="O439" s="99">
        <v>2.8574047289109394</v>
      </c>
      <c r="P439" s="99">
        <v>3.1135636388332912</v>
      </c>
      <c r="Q439" s="99">
        <v>2.9947309767868719</v>
      </c>
      <c r="R439" s="99">
        <v>3.202145956690146</v>
      </c>
      <c r="S439" s="99">
        <v>3.1468712012207929</v>
      </c>
      <c r="T439" s="99">
        <v>3.1165223782605289</v>
      </c>
      <c r="U439" s="99">
        <v>3.233305303092282</v>
      </c>
      <c r="V439" s="99">
        <v>3.1053465496436323</v>
      </c>
      <c r="W439" s="99">
        <v>3.2408425063241282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2.4028885186255913</v>
      </c>
      <c r="D440" s="110">
        <v>2.3552918000697383</v>
      </c>
      <c r="E440" s="110">
        <v>2.5535003616246672</v>
      </c>
      <c r="F440" s="110">
        <v>2.5763890470538926</v>
      </c>
      <c r="G440" s="110">
        <v>2.6882262754733768</v>
      </c>
      <c r="H440" s="110">
        <v>2.5998473818763004</v>
      </c>
      <c r="I440" s="110">
        <v>2.5465007208662529</v>
      </c>
      <c r="J440" s="110">
        <v>2.2258012552636619</v>
      </c>
      <c r="K440" s="110">
        <v>2.300989080047771</v>
      </c>
      <c r="L440" s="110">
        <v>2.2921482434300668</v>
      </c>
      <c r="M440" s="110">
        <v>2.1542336691763917</v>
      </c>
      <c r="N440" s="110">
        <v>2.2575270888620622</v>
      </c>
      <c r="O440" s="110">
        <v>2.2676989383740542</v>
      </c>
      <c r="P440" s="110">
        <v>2.2796663478146302</v>
      </c>
      <c r="Q440" s="110">
        <v>2.3796177408193064</v>
      </c>
      <c r="R440" s="110">
        <v>2.3467711917457006</v>
      </c>
      <c r="S440" s="110">
        <v>2.3220832686637114</v>
      </c>
      <c r="T440" s="110">
        <v>2.2854767497060338</v>
      </c>
      <c r="U440" s="110">
        <v>2.2181760557043422</v>
      </c>
      <c r="V440" s="110">
        <v>2.3045773429924159</v>
      </c>
      <c r="W440" s="110">
        <v>2.2846761384832686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92.520008136111798</v>
      </c>
      <c r="D442" s="118">
        <f t="shared" si="232"/>
        <v>94.094593257507455</v>
      </c>
      <c r="E442" s="118">
        <f t="shared" si="232"/>
        <v>94.053799638042094</v>
      </c>
      <c r="F442" s="118">
        <f t="shared" si="232"/>
        <v>89.985891378511113</v>
      </c>
      <c r="G442" s="118">
        <f t="shared" si="232"/>
        <v>84.973898855638481</v>
      </c>
      <c r="H442" s="118">
        <f t="shared" si="232"/>
        <v>83.54503419813004</v>
      </c>
      <c r="I442" s="118">
        <f t="shared" si="232"/>
        <v>86.352171749091568</v>
      </c>
      <c r="J442" s="118">
        <f t="shared" si="232"/>
        <v>83.165455479460718</v>
      </c>
      <c r="K442" s="118">
        <f t="shared" si="232"/>
        <v>74.857749740421312</v>
      </c>
      <c r="L442" s="118">
        <f t="shared" si="232"/>
        <v>73.882257347616218</v>
      </c>
      <c r="M442" s="118">
        <f t="shared" si="232"/>
        <v>77.054763611172291</v>
      </c>
      <c r="N442" s="118">
        <f t="shared" si="232"/>
        <v>79.703741355979034</v>
      </c>
      <c r="O442" s="118">
        <f t="shared" si="232"/>
        <v>72.429902436157334</v>
      </c>
      <c r="P442" s="118">
        <f t="shared" si="232"/>
        <v>70.859714589955175</v>
      </c>
      <c r="Q442" s="118">
        <f t="shared" si="232"/>
        <v>67.171812774192134</v>
      </c>
      <c r="R442" s="118">
        <f t="shared" ref="R442:V442" si="233">R443+R446+R448+R457</f>
        <v>64.688742654445164</v>
      </c>
      <c r="S442" s="118">
        <f t="shared" si="233"/>
        <v>62.900456532327681</v>
      </c>
      <c r="T442" s="118">
        <f t="shared" si="233"/>
        <v>62.201198059834717</v>
      </c>
      <c r="U442" s="118">
        <f t="shared" si="233"/>
        <v>58.624239893951398</v>
      </c>
      <c r="V442" s="118">
        <f t="shared" si="233"/>
        <v>56.855800823670521</v>
      </c>
      <c r="W442" s="118">
        <f t="shared" ref="W442" si="234">W443+W446+W448+W457</f>
        <v>54.33554367009647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81.011000168706843</v>
      </c>
      <c r="D443" s="123">
        <f t="shared" si="235"/>
        <v>82.621738745941869</v>
      </c>
      <c r="E443" s="123">
        <f t="shared" si="235"/>
        <v>82.221683559235927</v>
      </c>
      <c r="F443" s="123">
        <f t="shared" si="235"/>
        <v>77.721089887343126</v>
      </c>
      <c r="G443" s="123">
        <f t="shared" si="235"/>
        <v>71.905714933479132</v>
      </c>
      <c r="H443" s="123">
        <f t="shared" si="235"/>
        <v>69.457777735181438</v>
      </c>
      <c r="I443" s="123">
        <f t="shared" si="235"/>
        <v>72.762139060424573</v>
      </c>
      <c r="J443" s="123">
        <f t="shared" si="235"/>
        <v>70.44324393853492</v>
      </c>
      <c r="K443" s="123">
        <f t="shared" si="235"/>
        <v>61.729263793323078</v>
      </c>
      <c r="L443" s="123">
        <f t="shared" si="235"/>
        <v>60.691087090195623</v>
      </c>
      <c r="M443" s="123">
        <f t="shared" si="235"/>
        <v>64.444909172758656</v>
      </c>
      <c r="N443" s="123">
        <f t="shared" si="235"/>
        <v>66.177529254003645</v>
      </c>
      <c r="O443" s="123">
        <f t="shared" si="235"/>
        <v>58.703733715415432</v>
      </c>
      <c r="P443" s="123">
        <f t="shared" si="235"/>
        <v>56.972091659674604</v>
      </c>
      <c r="Q443" s="123">
        <f t="shared" si="235"/>
        <v>53.401100505740807</v>
      </c>
      <c r="R443" s="123">
        <f t="shared" ref="R443:V443" si="236">SUM(R444:R445)</f>
        <v>50.728725977745668</v>
      </c>
      <c r="S443" s="123">
        <f t="shared" si="236"/>
        <v>48.969560230660704</v>
      </c>
      <c r="T443" s="123">
        <f t="shared" si="236"/>
        <v>48.035771877737872</v>
      </c>
      <c r="U443" s="123">
        <f t="shared" si="236"/>
        <v>43.921364927473036</v>
      </c>
      <c r="V443" s="123">
        <f t="shared" si="236"/>
        <v>42.040508514977148</v>
      </c>
      <c r="W443" s="123">
        <f t="shared" ref="W443" si="237">SUM(W444:W445)</f>
        <v>40.196224272152193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80.624870578435093</v>
      </c>
      <c r="D444" s="99">
        <v>82.237587804945179</v>
      </c>
      <c r="E444" s="99">
        <v>81.845977252861744</v>
      </c>
      <c r="F444" s="99">
        <v>77.366194525059313</v>
      </c>
      <c r="G444" s="99">
        <v>71.58264108466345</v>
      </c>
      <c r="H444" s="99">
        <v>69.152738834747552</v>
      </c>
      <c r="I444" s="99">
        <v>72.447067863864817</v>
      </c>
      <c r="J444" s="99">
        <v>70.138028570234127</v>
      </c>
      <c r="K444" s="99">
        <v>61.465034832920495</v>
      </c>
      <c r="L444" s="99">
        <v>60.434945457673074</v>
      </c>
      <c r="M444" s="99">
        <v>64.176646950335723</v>
      </c>
      <c r="N444" s="99">
        <v>65.904509752126458</v>
      </c>
      <c r="O444" s="99">
        <v>58.463838963618507</v>
      </c>
      <c r="P444" s="99">
        <v>56.741208268874523</v>
      </c>
      <c r="Q444" s="99">
        <v>53.1865277624279</v>
      </c>
      <c r="R444" s="99">
        <v>50.525875883179765</v>
      </c>
      <c r="S444" s="99">
        <v>48.775033167970513</v>
      </c>
      <c r="T444" s="99">
        <v>47.845518359581263</v>
      </c>
      <c r="U444" s="99">
        <v>43.747568504187143</v>
      </c>
      <c r="V444" s="99">
        <v>41.876853449019166</v>
      </c>
      <c r="W444" s="99">
        <v>40.038472101240146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0.38612959027175181</v>
      </c>
      <c r="D445" s="99">
        <v>0.38415094099669295</v>
      </c>
      <c r="E445" s="99">
        <v>0.37570630637418312</v>
      </c>
      <c r="F445" s="99">
        <v>0.35489536228381424</v>
      </c>
      <c r="G445" s="99">
        <v>0.32307384881568524</v>
      </c>
      <c r="H445" s="99">
        <v>0.30503890043388232</v>
      </c>
      <c r="I445" s="99">
        <v>0.31507119655975407</v>
      </c>
      <c r="J445" s="99">
        <v>0.3052153683007921</v>
      </c>
      <c r="K445" s="99">
        <v>0.26422896040258603</v>
      </c>
      <c r="L445" s="99">
        <v>0.25614163252255279</v>
      </c>
      <c r="M445" s="99">
        <v>0.2682622224229349</v>
      </c>
      <c r="N445" s="99">
        <v>0.2730195018771911</v>
      </c>
      <c r="O445" s="99">
        <v>0.23989475179692551</v>
      </c>
      <c r="P445" s="99">
        <v>0.23088339080008161</v>
      </c>
      <c r="Q445" s="99">
        <v>0.21457274331290402</v>
      </c>
      <c r="R445" s="99">
        <v>0.20285009456590558</v>
      </c>
      <c r="S445" s="99">
        <v>0.19452706269018982</v>
      </c>
      <c r="T445" s="99">
        <v>0.1902535181566064</v>
      </c>
      <c r="U445" s="99">
        <v>0.17379642328589362</v>
      </c>
      <c r="V445" s="99">
        <v>0.16365506595798296</v>
      </c>
      <c r="W445" s="99">
        <v>0.15775217091204619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0.1135600557566217</v>
      </c>
      <c r="D446" s="123">
        <f t="shared" si="238"/>
        <v>3.4221314128758139E-2</v>
      </c>
      <c r="E446" s="123">
        <f t="shared" si="238"/>
        <v>0.1230854979824681</v>
      </c>
      <c r="F446" s="123">
        <f t="shared" si="238"/>
        <v>6.2366641910933648E-2</v>
      </c>
      <c r="G446" s="123">
        <f t="shared" si="238"/>
        <v>0.3632419653981151</v>
      </c>
      <c r="H446" s="123">
        <f t="shared" si="238"/>
        <v>0.95724972644456674</v>
      </c>
      <c r="I446" s="123">
        <f t="shared" si="238"/>
        <v>0.27440287007422881</v>
      </c>
      <c r="J446" s="123">
        <f t="shared" si="238"/>
        <v>0.24021265638936809</v>
      </c>
      <c r="K446" s="123">
        <f t="shared" si="238"/>
        <v>7.0715185119093277E-2</v>
      </c>
      <c r="L446" s="123">
        <f t="shared" si="238"/>
        <v>0.35143319715283056</v>
      </c>
      <c r="M446" s="123">
        <f t="shared" si="238"/>
        <v>5.0226106809841312E-2</v>
      </c>
      <c r="N446" s="123">
        <f t="shared" si="238"/>
        <v>0.37273242211327617</v>
      </c>
      <c r="O446" s="123">
        <f t="shared" si="238"/>
        <v>0.58149138025175406</v>
      </c>
      <c r="P446" s="123">
        <f t="shared" si="238"/>
        <v>0.34337121463870957</v>
      </c>
      <c r="Q446" s="123">
        <f t="shared" si="238"/>
        <v>0.27352121830767867</v>
      </c>
      <c r="R446" s="123">
        <f t="shared" si="238"/>
        <v>0.35374825404713905</v>
      </c>
      <c r="S446" s="123">
        <f t="shared" si="238"/>
        <v>0.33625142446848832</v>
      </c>
      <c r="T446" s="123">
        <f t="shared" si="238"/>
        <v>0.54075152067674104</v>
      </c>
      <c r="U446" s="123">
        <f t="shared" si="238"/>
        <v>1.1009246262124193</v>
      </c>
      <c r="V446" s="123">
        <f t="shared" si="238"/>
        <v>1.8865037564134306</v>
      </c>
      <c r="W446" s="123">
        <f t="shared" si="238"/>
        <v>1.2487514396164496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0.1135600557566217</v>
      </c>
      <c r="D447" s="99">
        <f>RES_hhdet_in_tess!D129</f>
        <v>3.4221314128758139E-2</v>
      </c>
      <c r="E447" s="99">
        <f>RES_hhdet_in_tess!E129</f>
        <v>0.1230854979824681</v>
      </c>
      <c r="F447" s="99">
        <f>RES_hhdet_in_tess!F129</f>
        <v>6.2366641910933648E-2</v>
      </c>
      <c r="G447" s="99">
        <f>RES_hhdet_in_tess!G129</f>
        <v>0.3632419653981151</v>
      </c>
      <c r="H447" s="99">
        <f>RES_hhdet_in_tess!H129</f>
        <v>0.95724972644456674</v>
      </c>
      <c r="I447" s="99">
        <f>RES_hhdet_in_tess!I129</f>
        <v>0.27440287007422881</v>
      </c>
      <c r="J447" s="99">
        <f>RES_hhdet_in_tess!J129</f>
        <v>0.24021265638936809</v>
      </c>
      <c r="K447" s="99">
        <f>RES_hhdet_in_tess!K129</f>
        <v>7.0715185119093277E-2</v>
      </c>
      <c r="L447" s="99">
        <f>RES_hhdet_in_tess!L129</f>
        <v>0.35143319715283056</v>
      </c>
      <c r="M447" s="99">
        <f>RES_hhdet_in_tess!M129</f>
        <v>5.0226106809841312E-2</v>
      </c>
      <c r="N447" s="99">
        <f>RES_hhdet_in_tess!N129</f>
        <v>0.37273242211327617</v>
      </c>
      <c r="O447" s="99">
        <f>RES_hhdet_in_tess!O129</f>
        <v>0.58149138025175406</v>
      </c>
      <c r="P447" s="99">
        <f>RES_hhdet_in_tess!P129</f>
        <v>0.34337121463870957</v>
      </c>
      <c r="Q447" s="99">
        <f>RES_hhdet_in_tess!Q129</f>
        <v>0.27352121830767867</v>
      </c>
      <c r="R447" s="99">
        <f>RES_hhdet_in_tess!R129</f>
        <v>0.35374825404713905</v>
      </c>
      <c r="S447" s="99">
        <f>RES_hhdet_in_tess!S129</f>
        <v>0.33625142446848832</v>
      </c>
      <c r="T447" s="99">
        <f>RES_hhdet_in_tess!T129</f>
        <v>0.54075152067674104</v>
      </c>
      <c r="U447" s="99">
        <f>RES_hhdet_in_tess!U129</f>
        <v>1.1009246262124193</v>
      </c>
      <c r="V447" s="99">
        <f>RES_hhdet_in_tess!V129</f>
        <v>1.8865037564134306</v>
      </c>
      <c r="W447" s="99">
        <f>RES_hhdet_in_tess!W129</f>
        <v>1.2487514396164496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9.551269172856637</v>
      </c>
      <c r="D448" s="123">
        <v>9.6268059593100581</v>
      </c>
      <c r="E448" s="123">
        <v>9.7384898849604511</v>
      </c>
      <c r="F448" s="123">
        <v>10.211875352444116</v>
      </c>
      <c r="G448" s="123">
        <v>10.630852536055507</v>
      </c>
      <c r="H448" s="123">
        <v>11.111887231633053</v>
      </c>
      <c r="I448" s="123">
        <v>11.334105432938969</v>
      </c>
      <c r="J448" s="123">
        <v>10.750647696120284</v>
      </c>
      <c r="K448" s="123">
        <v>11.258789017245549</v>
      </c>
      <c r="L448" s="123">
        <v>11.048468559064521</v>
      </c>
      <c r="M448" s="123">
        <v>10.86369826911185</v>
      </c>
      <c r="N448" s="123">
        <v>11.373792649973101</v>
      </c>
      <c r="O448" s="123">
        <v>11.348862587796118</v>
      </c>
      <c r="P448" s="123">
        <v>11.714632954100335</v>
      </c>
      <c r="Q448" s="123">
        <v>11.581875859353062</v>
      </c>
      <c r="R448" s="123">
        <v>11.682679909785406</v>
      </c>
      <c r="S448" s="123">
        <v>11.663430628054495</v>
      </c>
      <c r="T448" s="123">
        <v>11.692278427641249</v>
      </c>
      <c r="U448" s="123">
        <v>11.689566119468108</v>
      </c>
      <c r="V448" s="123">
        <v>10.92531150203321</v>
      </c>
      <c r="W448" s="123">
        <v>10.881085437614654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9.5512077641701314</v>
      </c>
      <c r="D453" s="102">
        <v>9.6267729234068167</v>
      </c>
      <c r="E453" s="102">
        <v>9.7383192248361734</v>
      </c>
      <c r="F453" s="102">
        <v>10.211862441439326</v>
      </c>
      <c r="G453" s="102">
        <v>10.63085093321393</v>
      </c>
      <c r="H453" s="102">
        <v>11.111896709031555</v>
      </c>
      <c r="I453" s="102">
        <v>11.33348664983775</v>
      </c>
      <c r="J453" s="102">
        <v>10.749496430891462</v>
      </c>
      <c r="K453" s="102">
        <v>11.25431950146845</v>
      </c>
      <c r="L453" s="102">
        <v>11.046957732245792</v>
      </c>
      <c r="M453" s="102">
        <v>10.862695231855701</v>
      </c>
      <c r="N453" s="102">
        <v>11.373691612668233</v>
      </c>
      <c r="O453" s="102">
        <v>11.348845237627664</v>
      </c>
      <c r="P453" s="102">
        <v>11.713508097170322</v>
      </c>
      <c r="Q453" s="102">
        <v>11.577862256924499</v>
      </c>
      <c r="R453" s="102">
        <v>11.679402524878627</v>
      </c>
      <c r="S453" s="102">
        <v>11.659178700403677</v>
      </c>
      <c r="T453" s="102">
        <v>11.690581606722091</v>
      </c>
      <c r="U453" s="102">
        <v>11.689463184075883</v>
      </c>
      <c r="V453" s="102">
        <v>10.926543882548319</v>
      </c>
      <c r="W453" s="102">
        <v>10.882422771067866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9.5529195313065038</v>
      </c>
      <c r="D454" s="105">
        <v>9.6287275476818728</v>
      </c>
      <c r="E454" s="105">
        <v>9.7421164126013853</v>
      </c>
      <c r="F454" s="105">
        <v>10.214231610817999</v>
      </c>
      <c r="G454" s="105">
        <v>10.631032054312083</v>
      </c>
      <c r="H454" s="105">
        <v>11.111566723247273</v>
      </c>
      <c r="I454" s="105">
        <v>11.339429845670391</v>
      </c>
      <c r="J454" s="105">
        <v>10.760978786726289</v>
      </c>
      <c r="K454" s="105">
        <v>11.271452645280663</v>
      </c>
      <c r="L454" s="105">
        <v>11.060090303823984</v>
      </c>
      <c r="M454" s="105">
        <v>10.871709540703186</v>
      </c>
      <c r="N454" s="105">
        <v>11.375770094368361</v>
      </c>
      <c r="O454" s="105">
        <v>11.348964564296413</v>
      </c>
      <c r="P454" s="105">
        <v>11.719694810285375</v>
      </c>
      <c r="Q454" s="105">
        <v>11.594418366942321</v>
      </c>
      <c r="R454" s="105">
        <v>11.696087393494965</v>
      </c>
      <c r="S454" s="105">
        <v>11.677839938426713</v>
      </c>
      <c r="T454" s="105">
        <v>11.702536481379784</v>
      </c>
      <c r="U454" s="105">
        <v>11.690315063183949</v>
      </c>
      <c r="V454" s="105">
        <v>10.917475769205817</v>
      </c>
      <c r="W454" s="105">
        <v>10.87509418374426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4.0439567347152643</v>
      </c>
      <c r="D455" s="99">
        <v>4.1691115712657298</v>
      </c>
      <c r="E455" s="99">
        <v>4.2907850078028877</v>
      </c>
      <c r="F455" s="99">
        <v>4.2283442082109008</v>
      </c>
      <c r="G455" s="99">
        <v>4.4932873361659169</v>
      </c>
      <c r="H455" s="99">
        <v>4.7650054052998359</v>
      </c>
      <c r="I455" s="99">
        <v>5.1326459144856127</v>
      </c>
      <c r="J455" s="99">
        <v>4.3471725628211946</v>
      </c>
      <c r="K455" s="99">
        <v>4.6737062192286585</v>
      </c>
      <c r="L455" s="99">
        <v>4.610461576499655</v>
      </c>
      <c r="M455" s="99">
        <v>4.4129319235712146</v>
      </c>
      <c r="N455" s="99">
        <v>4.7169477142634966</v>
      </c>
      <c r="O455" s="99">
        <v>3.9859975929708011</v>
      </c>
      <c r="P455" s="99">
        <v>3.9060701664570003</v>
      </c>
      <c r="Q455" s="99">
        <v>4.1662034388942777</v>
      </c>
      <c r="R455" s="99">
        <v>5.05139176594564</v>
      </c>
      <c r="S455" s="99">
        <v>5.3028443053256442</v>
      </c>
      <c r="T455" s="99">
        <v>5.0121409564793238</v>
      </c>
      <c r="U455" s="99">
        <v>5.0868696809154716</v>
      </c>
      <c r="V455" s="99">
        <v>4.1513295542541639</v>
      </c>
      <c r="W455" s="99">
        <v>4.4246554766246549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5.5089627965912396</v>
      </c>
      <c r="D456" s="99">
        <v>5.4596159764161447</v>
      </c>
      <c r="E456" s="99">
        <v>5.4513314047984993</v>
      </c>
      <c r="F456" s="99">
        <v>5.985887402607097</v>
      </c>
      <c r="G456" s="99">
        <v>6.1377447181461662</v>
      </c>
      <c r="H456" s="99">
        <v>6.3465613179474376</v>
      </c>
      <c r="I456" s="99">
        <v>6.2067839311847788</v>
      </c>
      <c r="J456" s="99">
        <v>6.4138062239050946</v>
      </c>
      <c r="K456" s="99">
        <v>6.5977464260520051</v>
      </c>
      <c r="L456" s="99">
        <v>6.4496287273243285</v>
      </c>
      <c r="M456" s="99">
        <v>6.4587776171319753</v>
      </c>
      <c r="N456" s="99">
        <v>6.6588223801048656</v>
      </c>
      <c r="O456" s="99">
        <v>7.3629669713256121</v>
      </c>
      <c r="P456" s="99">
        <v>7.813624643828379</v>
      </c>
      <c r="Q456" s="99">
        <v>7.4282149280480461</v>
      </c>
      <c r="R456" s="99">
        <v>6.6446956275493259</v>
      </c>
      <c r="S456" s="99">
        <v>6.3749956331010669</v>
      </c>
      <c r="T456" s="99">
        <v>6.6903955249004587</v>
      </c>
      <c r="U456" s="99">
        <v>6.6034453822684771</v>
      </c>
      <c r="V456" s="99">
        <v>6.7661462149516529</v>
      </c>
      <c r="W456" s="99">
        <v>6.4504387071196048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1.8441787387917028</v>
      </c>
      <c r="D457" s="123">
        <v>1.8118272381267673</v>
      </c>
      <c r="E457" s="123">
        <v>1.9705406958632501</v>
      </c>
      <c r="F457" s="123">
        <v>1.9905594968129505</v>
      </c>
      <c r="G457" s="123">
        <v>2.074089420705723</v>
      </c>
      <c r="H457" s="123">
        <v>2.0181195048709837</v>
      </c>
      <c r="I457" s="123">
        <v>1.9815243856537927</v>
      </c>
      <c r="J457" s="123">
        <v>1.7313511884161417</v>
      </c>
      <c r="K457" s="123">
        <v>1.7989817447335941</v>
      </c>
      <c r="L457" s="123">
        <v>1.7912685012032463</v>
      </c>
      <c r="M457" s="123">
        <v>1.6959300624919407</v>
      </c>
      <c r="N457" s="123">
        <v>1.7796870298890188</v>
      </c>
      <c r="O457" s="123">
        <v>1.7958147526940276</v>
      </c>
      <c r="P457" s="123">
        <v>1.8296187615415234</v>
      </c>
      <c r="Q457" s="123">
        <v>1.9153151907905921</v>
      </c>
      <c r="R457" s="123">
        <v>1.9235885128669548</v>
      </c>
      <c r="S457" s="123">
        <v>1.9312142491439943</v>
      </c>
      <c r="T457" s="123">
        <v>1.9323962337788556</v>
      </c>
      <c r="U457" s="123">
        <v>1.9123842207978354</v>
      </c>
      <c r="V457" s="123">
        <v>2.0034770502467278</v>
      </c>
      <c r="W457" s="123">
        <v>2.0094825207131812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1.8037166399665174</v>
      </c>
      <c r="D458" s="99">
        <v>1.7957873515394658</v>
      </c>
      <c r="E458" s="99">
        <v>2.0024443693516449</v>
      </c>
      <c r="F458" s="99">
        <v>1.9962692938411628</v>
      </c>
      <c r="G458" s="99">
        <v>1.9647393032513072</v>
      </c>
      <c r="H458" s="99">
        <v>2.0456101384762642</v>
      </c>
      <c r="I458" s="99">
        <v>2.013634123831479</v>
      </c>
      <c r="J458" s="99">
        <v>1.7086943328212238</v>
      </c>
      <c r="K458" s="99">
        <v>1.8345203736104521</v>
      </c>
      <c r="L458" s="99">
        <v>1.762642564174836</v>
      </c>
      <c r="M458" s="99">
        <v>1.7580328410807016</v>
      </c>
      <c r="N458" s="99">
        <v>1.7756536605680338</v>
      </c>
      <c r="O458" s="99">
        <v>1.7588624393183614</v>
      </c>
      <c r="P458" s="99">
        <v>1.9165398871788479</v>
      </c>
      <c r="Q458" s="99">
        <v>1.8433929844237305</v>
      </c>
      <c r="R458" s="99">
        <v>1.972535329928331</v>
      </c>
      <c r="S458" s="99">
        <v>1.9408465334524878</v>
      </c>
      <c r="T458" s="99">
        <v>1.9248563353600583</v>
      </c>
      <c r="U458" s="99">
        <v>1.9999157638430249</v>
      </c>
      <c r="V458" s="99">
        <v>1.9233893927559123</v>
      </c>
      <c r="W458" s="99">
        <v>2.0098453497394622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1.8460783678445285</v>
      </c>
      <c r="D459" s="110">
        <v>1.8127342555230732</v>
      </c>
      <c r="E459" s="110">
        <v>1.9689078306847101</v>
      </c>
      <c r="F459" s="110">
        <v>1.9902304018833703</v>
      </c>
      <c r="G459" s="110">
        <v>2.080582083929579</v>
      </c>
      <c r="H459" s="110">
        <v>2.0161173858969295</v>
      </c>
      <c r="I459" s="110">
        <v>1.9787359083909939</v>
      </c>
      <c r="J459" s="110">
        <v>1.7332284707368637</v>
      </c>
      <c r="K459" s="110">
        <v>1.795880191667977</v>
      </c>
      <c r="L459" s="110">
        <v>1.7933763492979751</v>
      </c>
      <c r="M459" s="110">
        <v>1.6910933974928162</v>
      </c>
      <c r="N459" s="110">
        <v>1.7799880275995401</v>
      </c>
      <c r="O459" s="110">
        <v>1.7986481569145256</v>
      </c>
      <c r="P459" s="110">
        <v>1.8221070593259523</v>
      </c>
      <c r="Q459" s="110">
        <v>1.9207875325793753</v>
      </c>
      <c r="R459" s="110">
        <v>1.91948329595213</v>
      </c>
      <c r="S459" s="110">
        <v>1.9304225545432963</v>
      </c>
      <c r="T459" s="110">
        <v>1.9329347979516265</v>
      </c>
      <c r="U459" s="110">
        <v>1.9065487845948228</v>
      </c>
      <c r="V459" s="110">
        <v>2.0072178750127536</v>
      </c>
      <c r="W459" s="110">
        <v>2.009462000819664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2.9918698978559363E-2</v>
      </c>
      <c r="D461" s="118">
        <f t="shared" si="239"/>
        <v>3.5542399647963373E-2</v>
      </c>
      <c r="E461" s="118">
        <f t="shared" si="239"/>
        <v>3.6045254149254878E-2</v>
      </c>
      <c r="F461" s="118">
        <f t="shared" si="239"/>
        <v>4.0209418840109069E-2</v>
      </c>
      <c r="G461" s="118">
        <f t="shared" si="239"/>
        <v>4.0690615655036122E-2</v>
      </c>
      <c r="H461" s="118">
        <f t="shared" si="239"/>
        <v>5.1300888901349338E-2</v>
      </c>
      <c r="I461" s="118">
        <f t="shared" si="239"/>
        <v>5.9424504013081136E-2</v>
      </c>
      <c r="J461" s="118">
        <f t="shared" si="239"/>
        <v>4.8277063499510484E-2</v>
      </c>
      <c r="K461" s="118">
        <f t="shared" si="239"/>
        <v>5.436016908591685E-2</v>
      </c>
      <c r="L461" s="118">
        <f t="shared" si="239"/>
        <v>4.4618040402550296E-2</v>
      </c>
      <c r="M461" s="118">
        <f t="shared" si="239"/>
        <v>4.6877305237146991E-2</v>
      </c>
      <c r="N461" s="118">
        <f t="shared" si="239"/>
        <v>4.5505879603848998E-2</v>
      </c>
      <c r="O461" s="118">
        <f t="shared" si="239"/>
        <v>4.6225855778236846E-2</v>
      </c>
      <c r="P461" s="118">
        <f t="shared" si="239"/>
        <v>5.6260679697518121E-2</v>
      </c>
      <c r="Q461" s="118">
        <f t="shared" si="239"/>
        <v>4.8100824452609513E-2</v>
      </c>
      <c r="R461" s="118">
        <f t="shared" ref="R461:V461" si="240">R462+R465+R467+R476</f>
        <v>5.6286864177276998E-2</v>
      </c>
      <c r="S461" s="118">
        <f t="shared" si="240"/>
        <v>5.4291893321720158E-2</v>
      </c>
      <c r="T461" s="118">
        <f t="shared" si="240"/>
        <v>4.7196614896377463E-2</v>
      </c>
      <c r="U461" s="118">
        <f t="shared" si="240"/>
        <v>4.5904852040652686E-2</v>
      </c>
      <c r="V461" s="118">
        <f t="shared" si="240"/>
        <v>3.1478765697312477E-2</v>
      </c>
      <c r="W461" s="118">
        <f t="shared" ref="W461" si="241">W462+W465+W467+W476</f>
        <v>3.9406752414124002E-2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2.9918698978559363E-2</v>
      </c>
      <c r="D476" s="123">
        <v>3.5542399647963373E-2</v>
      </c>
      <c r="E476" s="123">
        <v>3.6045254149254878E-2</v>
      </c>
      <c r="F476" s="123">
        <v>4.0209418840109069E-2</v>
      </c>
      <c r="G476" s="123">
        <v>4.0690615655036122E-2</v>
      </c>
      <c r="H476" s="123">
        <v>5.1300888901349338E-2</v>
      </c>
      <c r="I476" s="123">
        <v>5.9424504013081136E-2</v>
      </c>
      <c r="J476" s="123">
        <v>4.8277063499510484E-2</v>
      </c>
      <c r="K476" s="123">
        <v>5.436016908591685E-2</v>
      </c>
      <c r="L476" s="123">
        <v>4.4618040402550296E-2</v>
      </c>
      <c r="M476" s="123">
        <v>4.6877305237146991E-2</v>
      </c>
      <c r="N476" s="123">
        <v>4.5505879603848998E-2</v>
      </c>
      <c r="O476" s="123">
        <v>4.6225855778236846E-2</v>
      </c>
      <c r="P476" s="123">
        <v>5.6260679697518121E-2</v>
      </c>
      <c r="Q476" s="123">
        <v>4.8100824452609513E-2</v>
      </c>
      <c r="R476" s="123">
        <v>5.6286864177276998E-2</v>
      </c>
      <c r="S476" s="123">
        <v>5.4291893321720158E-2</v>
      </c>
      <c r="T476" s="123">
        <v>4.7196614896377463E-2</v>
      </c>
      <c r="U476" s="123">
        <v>4.5904852040652686E-2</v>
      </c>
      <c r="V476" s="123">
        <v>3.1478765697312477E-2</v>
      </c>
      <c r="W476" s="123">
        <v>3.9406752414124002E-2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0.66718698722187375</v>
      </c>
      <c r="D477" s="99">
        <v>0.66408167763299986</v>
      </c>
      <c r="E477" s="99">
        <v>0.74031406598854244</v>
      </c>
      <c r="F477" s="99">
        <v>0.7378428357160014</v>
      </c>
      <c r="G477" s="99">
        <v>0.72600624773985489</v>
      </c>
      <c r="H477" s="99">
        <v>0.75570155573910758</v>
      </c>
      <c r="I477" s="99">
        <v>0.74370667143643965</v>
      </c>
      <c r="J477" s="99">
        <v>0.63093127814877492</v>
      </c>
      <c r="K477" s="99">
        <v>0.67723710652871405</v>
      </c>
      <c r="L477" s="99">
        <v>0.65055981490170101</v>
      </c>
      <c r="M477" s="99">
        <v>0.64878190448211437</v>
      </c>
      <c r="N477" s="99">
        <v>0.65528466629542548</v>
      </c>
      <c r="O477" s="99">
        <v>0.64908805821940907</v>
      </c>
      <c r="P477" s="99">
        <v>0.70727711619737066</v>
      </c>
      <c r="Q477" s="99">
        <v>0.68028308868690601</v>
      </c>
      <c r="R477" s="99">
        <v>0.72739947552173356</v>
      </c>
      <c r="S477" s="99">
        <v>0.71484326206931548</v>
      </c>
      <c r="T477" s="99">
        <v>0.70794922344566191</v>
      </c>
      <c r="U477" s="99">
        <v>0.73447763265044297</v>
      </c>
      <c r="V477" s="99">
        <v>0.7054105222170477</v>
      </c>
      <c r="W477" s="99">
        <v>0.73618978373658939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5709</v>
      </c>
      <c r="C5" s="120">
        <v>8219</v>
      </c>
      <c r="D5" s="120">
        <v>13337</v>
      </c>
      <c r="E5" s="120">
        <v>18706</v>
      </c>
      <c r="F5" s="120">
        <v>24787</v>
      </c>
      <c r="G5" s="120">
        <v>29084</v>
      </c>
      <c r="H5" s="120">
        <v>31243</v>
      </c>
      <c r="I5" s="120">
        <v>32997</v>
      </c>
      <c r="J5" s="120">
        <v>34474</v>
      </c>
      <c r="K5" s="120">
        <v>37616</v>
      </c>
      <c r="L5" s="120">
        <v>42050</v>
      </c>
      <c r="M5" s="120">
        <v>48172</v>
      </c>
      <c r="N5" s="120">
        <v>54937</v>
      </c>
      <c r="O5" s="120">
        <v>62691</v>
      </c>
      <c r="P5" s="120">
        <v>76288</v>
      </c>
      <c r="Q5" s="120">
        <v>88023</v>
      </c>
      <c r="R5" s="120">
        <v>103407</v>
      </c>
      <c r="S5" s="120">
        <v>119684</v>
      </c>
      <c r="T5" s="120">
        <v>139767</v>
      </c>
      <c r="U5" s="120">
        <v>165160</v>
      </c>
      <c r="V5" s="120">
        <v>192396</v>
      </c>
      <c r="W5" s="120">
        <v>219747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5709</v>
      </c>
      <c r="C7" s="52">
        <v>8219</v>
      </c>
      <c r="D7" s="52">
        <v>13337</v>
      </c>
      <c r="E7" s="52">
        <v>18706</v>
      </c>
      <c r="F7" s="52">
        <v>24787</v>
      </c>
      <c r="G7" s="52">
        <v>29084</v>
      </c>
      <c r="H7" s="52">
        <v>31243</v>
      </c>
      <c r="I7" s="52">
        <v>32997</v>
      </c>
      <c r="J7" s="52">
        <v>34474</v>
      </c>
      <c r="K7" s="52">
        <v>37616</v>
      </c>
      <c r="L7" s="52">
        <v>42050</v>
      </c>
      <c r="M7" s="52">
        <v>48172</v>
      </c>
      <c r="N7" s="52">
        <v>54937</v>
      </c>
      <c r="O7" s="52">
        <v>62691</v>
      </c>
      <c r="P7" s="52">
        <v>76288</v>
      </c>
      <c r="Q7" s="52">
        <v>88023</v>
      </c>
      <c r="R7" s="52">
        <v>103407</v>
      </c>
      <c r="S7" s="52">
        <v>119684</v>
      </c>
      <c r="T7" s="52">
        <v>139767</v>
      </c>
      <c r="U7" s="52">
        <v>165160</v>
      </c>
      <c r="V7" s="52">
        <v>192396</v>
      </c>
      <c r="W7" s="52">
        <v>219747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414</v>
      </c>
      <c r="C9" s="52">
        <v>510</v>
      </c>
      <c r="D9" s="52">
        <v>696</v>
      </c>
      <c r="E9" s="52">
        <v>973</v>
      </c>
      <c r="F9" s="52">
        <v>1297</v>
      </c>
      <c r="G9" s="52">
        <v>1634</v>
      </c>
      <c r="H9" s="52">
        <v>1917</v>
      </c>
      <c r="I9" s="52">
        <v>2129</v>
      </c>
      <c r="J9" s="52">
        <v>2257</v>
      </c>
      <c r="K9" s="52">
        <v>2332</v>
      </c>
      <c r="L9" s="52">
        <v>2554</v>
      </c>
      <c r="M9" s="52">
        <v>2800</v>
      </c>
      <c r="N9" s="52">
        <v>3416</v>
      </c>
      <c r="O9" s="52">
        <v>4363</v>
      </c>
      <c r="P9" s="52">
        <v>6245</v>
      </c>
      <c r="Q9" s="52">
        <v>8739</v>
      </c>
      <c r="R9" s="52">
        <v>12043</v>
      </c>
      <c r="S9" s="52">
        <v>15087</v>
      </c>
      <c r="T9" s="52">
        <v>18821</v>
      </c>
      <c r="U9" s="52">
        <v>24972</v>
      </c>
      <c r="V9" s="52">
        <v>34431</v>
      </c>
      <c r="W9" s="52">
        <v>46265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440</v>
      </c>
      <c r="C11" s="52">
        <v>663</v>
      </c>
      <c r="D11" s="52">
        <v>1180</v>
      </c>
      <c r="E11" s="52">
        <v>2446</v>
      </c>
      <c r="F11" s="52">
        <v>4641</v>
      </c>
      <c r="G11" s="52">
        <v>5704</v>
      </c>
      <c r="H11" s="52">
        <v>5958</v>
      </c>
      <c r="I11" s="52">
        <v>5865</v>
      </c>
      <c r="J11" s="52">
        <v>5583</v>
      </c>
      <c r="K11" s="52">
        <v>5513</v>
      </c>
      <c r="L11" s="52">
        <v>5546</v>
      </c>
      <c r="M11" s="52">
        <v>6158</v>
      </c>
      <c r="N11" s="52">
        <v>6683</v>
      </c>
      <c r="O11" s="52">
        <v>7440</v>
      </c>
      <c r="P11" s="52">
        <v>8982</v>
      </c>
      <c r="Q11" s="52">
        <v>9938</v>
      </c>
      <c r="R11" s="52">
        <v>11188</v>
      </c>
      <c r="S11" s="52">
        <v>12510</v>
      </c>
      <c r="T11" s="52">
        <v>14480</v>
      </c>
      <c r="U11" s="52">
        <v>17146</v>
      </c>
      <c r="V11" s="52">
        <v>19778</v>
      </c>
      <c r="W11" s="52">
        <v>21652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</v>
      </c>
      <c r="L12" s="52">
        <v>2</v>
      </c>
      <c r="M12" s="52">
        <v>4</v>
      </c>
      <c r="N12" s="52">
        <v>4</v>
      </c>
      <c r="O12" s="52">
        <v>6</v>
      </c>
      <c r="P12" s="52">
        <v>9</v>
      </c>
      <c r="Q12" s="52">
        <v>11</v>
      </c>
      <c r="R12" s="52">
        <v>14</v>
      </c>
      <c r="S12" s="52">
        <v>17</v>
      </c>
      <c r="T12" s="52">
        <v>19</v>
      </c>
      <c r="U12" s="52">
        <v>23</v>
      </c>
      <c r="V12" s="52">
        <v>24</v>
      </c>
      <c r="W12" s="52">
        <v>31</v>
      </c>
      <c r="DA12" s="63" t="s">
        <v>1122</v>
      </c>
    </row>
    <row r="13" spans="1:105" ht="12" customHeight="1" x14ac:dyDescent="0.25">
      <c r="A13" s="97" t="s">
        <v>122</v>
      </c>
      <c r="B13" s="52">
        <v>5252</v>
      </c>
      <c r="C13" s="52">
        <v>7430</v>
      </c>
      <c r="D13" s="52">
        <v>11948</v>
      </c>
      <c r="E13" s="52">
        <v>15832</v>
      </c>
      <c r="F13" s="52">
        <v>19703</v>
      </c>
      <c r="G13" s="52">
        <v>22918</v>
      </c>
      <c r="H13" s="52">
        <v>24744</v>
      </c>
      <c r="I13" s="52">
        <v>26224</v>
      </c>
      <c r="J13" s="52">
        <v>27591</v>
      </c>
      <c r="K13" s="52">
        <v>28921</v>
      </c>
      <c r="L13" s="52">
        <v>32379</v>
      </c>
      <c r="M13" s="52">
        <v>36934</v>
      </c>
      <c r="N13" s="52">
        <v>42848</v>
      </c>
      <c r="O13" s="52">
        <v>48485</v>
      </c>
      <c r="P13" s="52">
        <v>57984</v>
      </c>
      <c r="Q13" s="52">
        <v>65565</v>
      </c>
      <c r="R13" s="52">
        <v>76517</v>
      </c>
      <c r="S13" s="52">
        <v>87394</v>
      </c>
      <c r="T13" s="52">
        <v>102771</v>
      </c>
      <c r="U13" s="52">
        <v>122984</v>
      </c>
      <c r="V13" s="52">
        <v>144498</v>
      </c>
      <c r="W13" s="52">
        <v>165345</v>
      </c>
      <c r="DA13" s="63" t="s">
        <v>1123</v>
      </c>
    </row>
    <row r="14" spans="1:105" ht="12" customHeight="1" x14ac:dyDescent="0.25">
      <c r="A14" s="97" t="s">
        <v>121</v>
      </c>
      <c r="B14" s="52">
        <v>17</v>
      </c>
      <c r="C14" s="52">
        <v>126</v>
      </c>
      <c r="D14" s="52">
        <v>209</v>
      </c>
      <c r="E14" s="52">
        <v>428</v>
      </c>
      <c r="F14" s="52">
        <v>443</v>
      </c>
      <c r="G14" s="52">
        <v>462</v>
      </c>
      <c r="H14" s="52">
        <v>541</v>
      </c>
      <c r="I14" s="52">
        <v>908</v>
      </c>
      <c r="J14" s="52">
        <v>1300</v>
      </c>
      <c r="K14" s="52">
        <v>3181</v>
      </c>
      <c r="L14" s="52">
        <v>4123</v>
      </c>
      <c r="M14" s="52">
        <v>5076</v>
      </c>
      <c r="N14" s="52">
        <v>5402</v>
      </c>
      <c r="O14" s="52">
        <v>6760</v>
      </c>
      <c r="P14" s="52">
        <v>9313</v>
      </c>
      <c r="Q14" s="52">
        <v>12509</v>
      </c>
      <c r="R14" s="52">
        <v>15688</v>
      </c>
      <c r="S14" s="52">
        <v>19763</v>
      </c>
      <c r="T14" s="52">
        <v>22497</v>
      </c>
      <c r="U14" s="52">
        <v>25007</v>
      </c>
      <c r="V14" s="52">
        <v>28096</v>
      </c>
      <c r="W14" s="52">
        <v>32719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212</v>
      </c>
      <c r="C16" s="52">
        <v>338</v>
      </c>
      <c r="D16" s="52">
        <v>627</v>
      </c>
      <c r="E16" s="52">
        <v>910</v>
      </c>
      <c r="F16" s="52">
        <v>1261</v>
      </c>
      <c r="G16" s="52">
        <v>1529</v>
      </c>
      <c r="H16" s="52">
        <v>1728</v>
      </c>
      <c r="I16" s="52">
        <v>1947</v>
      </c>
      <c r="J16" s="52">
        <v>2154</v>
      </c>
      <c r="K16" s="52">
        <v>2562</v>
      </c>
      <c r="L16" s="52">
        <v>2937</v>
      </c>
      <c r="M16" s="52">
        <v>3461</v>
      </c>
      <c r="N16" s="52">
        <v>3978</v>
      </c>
      <c r="O16" s="52">
        <v>4531</v>
      </c>
      <c r="P16" s="52">
        <v>5645</v>
      </c>
      <c r="Q16" s="52">
        <v>6492</v>
      </c>
      <c r="R16" s="52">
        <v>7705</v>
      </c>
      <c r="S16" s="52">
        <v>8934</v>
      </c>
      <c r="T16" s="52">
        <v>10215</v>
      </c>
      <c r="U16" s="52">
        <v>11643</v>
      </c>
      <c r="V16" s="52">
        <v>12385</v>
      </c>
      <c r="W16" s="52">
        <v>13532</v>
      </c>
      <c r="DA16" s="63" t="s">
        <v>1125</v>
      </c>
    </row>
    <row r="17" spans="1:105" ht="12" customHeight="1" x14ac:dyDescent="0.25">
      <c r="A17" s="109" t="s">
        <v>120</v>
      </c>
      <c r="B17" s="36">
        <v>5497</v>
      </c>
      <c r="C17" s="36">
        <v>7881</v>
      </c>
      <c r="D17" s="36">
        <v>12710</v>
      </c>
      <c r="E17" s="36">
        <v>17796</v>
      </c>
      <c r="F17" s="36">
        <v>23526</v>
      </c>
      <c r="G17" s="36">
        <v>27555</v>
      </c>
      <c r="H17" s="36">
        <v>29515</v>
      </c>
      <c r="I17" s="36">
        <v>31050</v>
      </c>
      <c r="J17" s="36">
        <v>32320</v>
      </c>
      <c r="K17" s="36">
        <v>35054</v>
      </c>
      <c r="L17" s="36">
        <v>39113</v>
      </c>
      <c r="M17" s="36">
        <v>44711</v>
      </c>
      <c r="N17" s="36">
        <v>50959</v>
      </c>
      <c r="O17" s="36">
        <v>58160</v>
      </c>
      <c r="P17" s="36">
        <v>70643</v>
      </c>
      <c r="Q17" s="36">
        <v>81531</v>
      </c>
      <c r="R17" s="36">
        <v>95702</v>
      </c>
      <c r="S17" s="36">
        <v>110750</v>
      </c>
      <c r="T17" s="36">
        <v>129552</v>
      </c>
      <c r="U17" s="36">
        <v>153517</v>
      </c>
      <c r="V17" s="36">
        <v>180011</v>
      </c>
      <c r="W17" s="36">
        <v>206215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446</v>
      </c>
      <c r="D21" s="52">
        <v>446</v>
      </c>
      <c r="E21" s="52">
        <v>453</v>
      </c>
      <c r="F21" s="52">
        <v>471</v>
      </c>
      <c r="G21" s="52">
        <v>510</v>
      </c>
      <c r="H21" s="52">
        <v>579</v>
      </c>
      <c r="I21" s="52">
        <v>684</v>
      </c>
      <c r="J21" s="52">
        <v>835</v>
      </c>
      <c r="K21" s="52">
        <v>1032</v>
      </c>
      <c r="L21" s="52">
        <v>1268</v>
      </c>
      <c r="M21" s="52">
        <v>1567</v>
      </c>
      <c r="N21" s="52">
        <v>1928</v>
      </c>
      <c r="O21" s="52">
        <v>2277</v>
      </c>
      <c r="P21" s="52">
        <v>2441</v>
      </c>
      <c r="Q21" s="52">
        <v>3070</v>
      </c>
      <c r="R21" s="52">
        <v>3826</v>
      </c>
      <c r="S21" s="52">
        <v>4720</v>
      </c>
      <c r="T21" s="52">
        <v>5202</v>
      </c>
      <c r="U21" s="52">
        <v>5303</v>
      </c>
      <c r="V21" s="52">
        <v>5459</v>
      </c>
      <c r="W21" s="52">
        <v>5580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65</v>
      </c>
      <c r="D23" s="52">
        <v>64</v>
      </c>
      <c r="E23" s="52">
        <v>67</v>
      </c>
      <c r="F23" s="52">
        <v>76</v>
      </c>
      <c r="G23" s="52">
        <v>89</v>
      </c>
      <c r="H23" s="52">
        <v>119</v>
      </c>
      <c r="I23" s="52">
        <v>130</v>
      </c>
      <c r="J23" s="52">
        <v>175</v>
      </c>
      <c r="K23" s="52">
        <v>273</v>
      </c>
      <c r="L23" s="52">
        <v>338</v>
      </c>
      <c r="M23" s="52">
        <v>379</v>
      </c>
      <c r="N23" s="52">
        <v>387</v>
      </c>
      <c r="O23" s="52">
        <v>407</v>
      </c>
      <c r="P23" s="52">
        <v>388</v>
      </c>
      <c r="Q23" s="52">
        <v>424</v>
      </c>
      <c r="R23" s="52">
        <v>512</v>
      </c>
      <c r="S23" s="52">
        <v>739</v>
      </c>
      <c r="T23" s="52">
        <v>1078</v>
      </c>
      <c r="U23" s="52">
        <v>1429</v>
      </c>
      <c r="V23" s="52">
        <v>1985</v>
      </c>
      <c r="W23" s="52">
        <v>2588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69</v>
      </c>
      <c r="D25" s="52">
        <v>68</v>
      </c>
      <c r="E25" s="52">
        <v>75</v>
      </c>
      <c r="F25" s="52">
        <v>91</v>
      </c>
      <c r="G25" s="52">
        <v>132</v>
      </c>
      <c r="H25" s="52">
        <v>226</v>
      </c>
      <c r="I25" s="52">
        <v>349</v>
      </c>
      <c r="J25" s="52">
        <v>577</v>
      </c>
      <c r="K25" s="52">
        <v>857</v>
      </c>
      <c r="L25" s="52">
        <v>1128</v>
      </c>
      <c r="M25" s="52">
        <v>1330</v>
      </c>
      <c r="N25" s="52">
        <v>1254</v>
      </c>
      <c r="O25" s="52">
        <v>722</v>
      </c>
      <c r="P25" s="52">
        <v>540</v>
      </c>
      <c r="Q25" s="52">
        <v>648</v>
      </c>
      <c r="R25" s="52">
        <v>936</v>
      </c>
      <c r="S25" s="52">
        <v>1331</v>
      </c>
      <c r="T25" s="52">
        <v>1638</v>
      </c>
      <c r="U25" s="52">
        <v>1884</v>
      </c>
      <c r="V25" s="52">
        <v>1861</v>
      </c>
      <c r="W25" s="52">
        <v>1965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1</v>
      </c>
      <c r="S26" s="52">
        <v>1</v>
      </c>
      <c r="T26" s="52">
        <v>2</v>
      </c>
      <c r="U26" s="52">
        <v>0</v>
      </c>
      <c r="V26" s="52">
        <v>3</v>
      </c>
      <c r="W26" s="52">
        <v>1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821</v>
      </c>
      <c r="D27" s="52">
        <v>826</v>
      </c>
      <c r="E27" s="52">
        <v>872</v>
      </c>
      <c r="F27" s="52">
        <v>1014</v>
      </c>
      <c r="G27" s="52">
        <v>1308</v>
      </c>
      <c r="H27" s="52">
        <v>1816</v>
      </c>
      <c r="I27" s="52">
        <v>2092</v>
      </c>
      <c r="J27" s="52">
        <v>2952</v>
      </c>
      <c r="K27" s="52">
        <v>4255</v>
      </c>
      <c r="L27" s="52">
        <v>4856</v>
      </c>
      <c r="M27" s="52">
        <v>4640</v>
      </c>
      <c r="N27" s="52">
        <v>4592</v>
      </c>
      <c r="O27" s="52">
        <v>4487</v>
      </c>
      <c r="P27" s="52">
        <v>4441</v>
      </c>
      <c r="Q27" s="52">
        <v>5371</v>
      </c>
      <c r="R27" s="52">
        <v>6682</v>
      </c>
      <c r="S27" s="52">
        <v>8376</v>
      </c>
      <c r="T27" s="52">
        <v>10158</v>
      </c>
      <c r="U27" s="52">
        <v>11328</v>
      </c>
      <c r="V27" s="52">
        <v>12762</v>
      </c>
      <c r="W27" s="52">
        <v>14242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3</v>
      </c>
      <c r="D28" s="52">
        <v>2</v>
      </c>
      <c r="E28" s="52">
        <v>5</v>
      </c>
      <c r="F28" s="52">
        <v>8</v>
      </c>
      <c r="G28" s="52">
        <v>16</v>
      </c>
      <c r="H28" s="52">
        <v>32</v>
      </c>
      <c r="I28" s="52">
        <v>46</v>
      </c>
      <c r="J28" s="52">
        <v>81</v>
      </c>
      <c r="K28" s="52">
        <v>107</v>
      </c>
      <c r="L28" s="52">
        <v>137</v>
      </c>
      <c r="M28" s="52">
        <v>190</v>
      </c>
      <c r="N28" s="52">
        <v>219</v>
      </c>
      <c r="O28" s="52">
        <v>375</v>
      </c>
      <c r="P28" s="52">
        <v>580</v>
      </c>
      <c r="Q28" s="52">
        <v>851</v>
      </c>
      <c r="R28" s="52">
        <v>1129</v>
      </c>
      <c r="S28" s="52">
        <v>1538</v>
      </c>
      <c r="T28" s="52">
        <v>1471</v>
      </c>
      <c r="U28" s="52">
        <v>1814</v>
      </c>
      <c r="V28" s="52">
        <v>2291</v>
      </c>
      <c r="W28" s="52">
        <v>3203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33</v>
      </c>
      <c r="D30" s="52">
        <v>33</v>
      </c>
      <c r="E30" s="52">
        <v>35</v>
      </c>
      <c r="F30" s="52">
        <v>44</v>
      </c>
      <c r="G30" s="52">
        <v>63</v>
      </c>
      <c r="H30" s="52">
        <v>90</v>
      </c>
      <c r="I30" s="52">
        <v>123</v>
      </c>
      <c r="J30" s="52">
        <v>185</v>
      </c>
      <c r="K30" s="52">
        <v>273</v>
      </c>
      <c r="L30" s="52">
        <v>345</v>
      </c>
      <c r="M30" s="52">
        <v>354</v>
      </c>
      <c r="N30" s="52">
        <v>382</v>
      </c>
      <c r="O30" s="52">
        <v>378</v>
      </c>
      <c r="P30" s="52">
        <v>412</v>
      </c>
      <c r="Q30" s="52">
        <v>521</v>
      </c>
      <c r="R30" s="52">
        <v>647</v>
      </c>
      <c r="S30" s="52">
        <v>829</v>
      </c>
      <c r="T30" s="52">
        <v>945</v>
      </c>
      <c r="U30" s="52">
        <v>1106</v>
      </c>
      <c r="V30" s="52">
        <v>1230</v>
      </c>
      <c r="W30" s="52">
        <v>1415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859</v>
      </c>
      <c r="D31" s="36">
        <v>866</v>
      </c>
      <c r="E31" s="36">
        <v>915</v>
      </c>
      <c r="F31" s="36">
        <v>1068</v>
      </c>
      <c r="G31" s="36">
        <v>1398</v>
      </c>
      <c r="H31" s="36">
        <v>1983</v>
      </c>
      <c r="I31" s="36">
        <v>2363</v>
      </c>
      <c r="J31" s="36">
        <v>3421</v>
      </c>
      <c r="K31" s="36">
        <v>4953</v>
      </c>
      <c r="L31" s="36">
        <v>5777</v>
      </c>
      <c r="M31" s="36">
        <v>5812</v>
      </c>
      <c r="N31" s="36">
        <v>5694</v>
      </c>
      <c r="O31" s="36">
        <v>5209</v>
      </c>
      <c r="P31" s="36">
        <v>5134</v>
      </c>
      <c r="Q31" s="36">
        <v>6371</v>
      </c>
      <c r="R31" s="36">
        <v>8082</v>
      </c>
      <c r="S31" s="36">
        <v>10432</v>
      </c>
      <c r="T31" s="36">
        <v>12312</v>
      </c>
      <c r="U31" s="36">
        <v>13944</v>
      </c>
      <c r="V31" s="36">
        <v>15696</v>
      </c>
      <c r="W31" s="36">
        <v>18005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2956</v>
      </c>
      <c r="D35" s="52">
        <v>5564</v>
      </c>
      <c r="E35" s="52">
        <v>5822</v>
      </c>
      <c r="F35" s="52">
        <v>6552</v>
      </c>
      <c r="G35" s="52">
        <v>4807</v>
      </c>
      <c r="H35" s="52">
        <v>2738</v>
      </c>
      <c r="I35" s="52">
        <v>2438</v>
      </c>
      <c r="J35" s="52">
        <v>2312</v>
      </c>
      <c r="K35" s="52">
        <v>4174</v>
      </c>
      <c r="L35" s="52">
        <v>5702</v>
      </c>
      <c r="M35" s="52">
        <v>7689</v>
      </c>
      <c r="N35" s="52">
        <v>8693</v>
      </c>
      <c r="O35" s="52">
        <v>10031</v>
      </c>
      <c r="P35" s="52">
        <v>16038</v>
      </c>
      <c r="Q35" s="52">
        <v>14805</v>
      </c>
      <c r="R35" s="52">
        <v>19210</v>
      </c>
      <c r="S35" s="52">
        <v>20997</v>
      </c>
      <c r="T35" s="52">
        <v>25285</v>
      </c>
      <c r="U35" s="52">
        <v>30696</v>
      </c>
      <c r="V35" s="52">
        <v>32695</v>
      </c>
      <c r="W35" s="52">
        <v>32931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161</v>
      </c>
      <c r="D37" s="52">
        <v>250</v>
      </c>
      <c r="E37" s="52">
        <v>344</v>
      </c>
      <c r="F37" s="52">
        <v>400</v>
      </c>
      <c r="G37" s="52">
        <v>426</v>
      </c>
      <c r="H37" s="52">
        <v>402</v>
      </c>
      <c r="I37" s="52">
        <v>342</v>
      </c>
      <c r="J37" s="52">
        <v>303</v>
      </c>
      <c r="K37" s="52">
        <v>348</v>
      </c>
      <c r="L37" s="52">
        <v>560</v>
      </c>
      <c r="M37" s="52">
        <v>625</v>
      </c>
      <c r="N37" s="52">
        <v>1003</v>
      </c>
      <c r="O37" s="52">
        <v>1354</v>
      </c>
      <c r="P37" s="52">
        <v>2270</v>
      </c>
      <c r="Q37" s="52">
        <v>2918</v>
      </c>
      <c r="R37" s="52">
        <v>3816</v>
      </c>
      <c r="S37" s="52">
        <v>3783</v>
      </c>
      <c r="T37" s="52">
        <v>4812</v>
      </c>
      <c r="U37" s="52">
        <v>7580</v>
      </c>
      <c r="V37" s="52">
        <v>11444</v>
      </c>
      <c r="W37" s="52">
        <v>14422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292</v>
      </c>
      <c r="D39" s="52">
        <v>585</v>
      </c>
      <c r="E39" s="52">
        <v>1341</v>
      </c>
      <c r="F39" s="52">
        <v>2286</v>
      </c>
      <c r="G39" s="52">
        <v>1195</v>
      </c>
      <c r="H39" s="52">
        <v>480</v>
      </c>
      <c r="I39" s="52">
        <v>256</v>
      </c>
      <c r="J39" s="52">
        <v>295</v>
      </c>
      <c r="K39" s="52">
        <v>787</v>
      </c>
      <c r="L39" s="52">
        <v>1161</v>
      </c>
      <c r="M39" s="52">
        <v>1942</v>
      </c>
      <c r="N39" s="52">
        <v>1779</v>
      </c>
      <c r="O39" s="52">
        <v>1479</v>
      </c>
      <c r="P39" s="52">
        <v>2082</v>
      </c>
      <c r="Q39" s="52">
        <v>1604</v>
      </c>
      <c r="R39" s="52">
        <v>2186</v>
      </c>
      <c r="S39" s="52">
        <v>2653</v>
      </c>
      <c r="T39" s="52">
        <v>3608</v>
      </c>
      <c r="U39" s="52">
        <v>4550</v>
      </c>
      <c r="V39" s="52">
        <v>4493</v>
      </c>
      <c r="W39" s="52">
        <v>3839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</v>
      </c>
      <c r="L40" s="52">
        <v>1</v>
      </c>
      <c r="M40" s="52">
        <v>2</v>
      </c>
      <c r="N40" s="52">
        <v>0</v>
      </c>
      <c r="O40" s="52">
        <v>2</v>
      </c>
      <c r="P40" s="52">
        <v>3</v>
      </c>
      <c r="Q40" s="52">
        <v>2</v>
      </c>
      <c r="R40" s="52">
        <v>4</v>
      </c>
      <c r="S40" s="52">
        <v>4</v>
      </c>
      <c r="T40" s="52">
        <v>4</v>
      </c>
      <c r="U40" s="52">
        <v>4</v>
      </c>
      <c r="V40" s="52">
        <v>4</v>
      </c>
      <c r="W40" s="52">
        <v>8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2999</v>
      </c>
      <c r="D41" s="52">
        <v>5344</v>
      </c>
      <c r="E41" s="52">
        <v>4756</v>
      </c>
      <c r="F41" s="52">
        <v>4885</v>
      </c>
      <c r="G41" s="52">
        <v>4523</v>
      </c>
      <c r="H41" s="52">
        <v>3642</v>
      </c>
      <c r="I41" s="52">
        <v>3572</v>
      </c>
      <c r="J41" s="52">
        <v>4319</v>
      </c>
      <c r="K41" s="52">
        <v>5585</v>
      </c>
      <c r="L41" s="52">
        <v>8314</v>
      </c>
      <c r="M41" s="52">
        <v>9195</v>
      </c>
      <c r="N41" s="52">
        <v>10506</v>
      </c>
      <c r="O41" s="52">
        <v>10124</v>
      </c>
      <c r="P41" s="52">
        <v>13940</v>
      </c>
      <c r="Q41" s="52">
        <v>12952</v>
      </c>
      <c r="R41" s="52">
        <v>17634</v>
      </c>
      <c r="S41" s="52">
        <v>19253</v>
      </c>
      <c r="T41" s="52">
        <v>25535</v>
      </c>
      <c r="U41" s="52">
        <v>31541</v>
      </c>
      <c r="V41" s="52">
        <v>34276</v>
      </c>
      <c r="W41" s="52">
        <v>35089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112</v>
      </c>
      <c r="D42" s="52">
        <v>85</v>
      </c>
      <c r="E42" s="52">
        <v>224</v>
      </c>
      <c r="F42" s="52">
        <v>23</v>
      </c>
      <c r="G42" s="52">
        <v>35</v>
      </c>
      <c r="H42" s="52">
        <v>111</v>
      </c>
      <c r="I42" s="52">
        <v>413</v>
      </c>
      <c r="J42" s="52">
        <v>473</v>
      </c>
      <c r="K42" s="52">
        <v>1988</v>
      </c>
      <c r="L42" s="52">
        <v>1079</v>
      </c>
      <c r="M42" s="52">
        <v>1143</v>
      </c>
      <c r="N42" s="52">
        <v>545</v>
      </c>
      <c r="O42" s="52">
        <v>1733</v>
      </c>
      <c r="P42" s="52">
        <v>3133</v>
      </c>
      <c r="Q42" s="52">
        <v>4047</v>
      </c>
      <c r="R42" s="52">
        <v>4308</v>
      </c>
      <c r="S42" s="52">
        <v>5613</v>
      </c>
      <c r="T42" s="52">
        <v>4205</v>
      </c>
      <c r="U42" s="52">
        <v>4324</v>
      </c>
      <c r="V42" s="52">
        <v>5380</v>
      </c>
      <c r="W42" s="52">
        <v>7826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159</v>
      </c>
      <c r="D44" s="52">
        <v>322</v>
      </c>
      <c r="E44" s="52">
        <v>318</v>
      </c>
      <c r="F44" s="52">
        <v>395</v>
      </c>
      <c r="G44" s="52">
        <v>331</v>
      </c>
      <c r="H44" s="52">
        <v>289</v>
      </c>
      <c r="I44" s="52">
        <v>342</v>
      </c>
      <c r="J44" s="52">
        <v>392</v>
      </c>
      <c r="K44" s="52">
        <v>681</v>
      </c>
      <c r="L44" s="52">
        <v>720</v>
      </c>
      <c r="M44" s="52">
        <v>878</v>
      </c>
      <c r="N44" s="52">
        <v>899</v>
      </c>
      <c r="O44" s="52">
        <v>931</v>
      </c>
      <c r="P44" s="52">
        <v>1526</v>
      </c>
      <c r="Q44" s="52">
        <v>1368</v>
      </c>
      <c r="R44" s="52">
        <v>1860</v>
      </c>
      <c r="S44" s="52">
        <v>2058</v>
      </c>
      <c r="T44" s="52">
        <v>2226</v>
      </c>
      <c r="U44" s="52">
        <v>2534</v>
      </c>
      <c r="V44" s="52">
        <v>1972</v>
      </c>
      <c r="W44" s="52">
        <v>2562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3243</v>
      </c>
      <c r="D45" s="36">
        <v>5695</v>
      </c>
      <c r="E45" s="36">
        <v>6001</v>
      </c>
      <c r="F45" s="36">
        <v>6798</v>
      </c>
      <c r="G45" s="36">
        <v>5427</v>
      </c>
      <c r="H45" s="36">
        <v>3943</v>
      </c>
      <c r="I45" s="36">
        <v>3898</v>
      </c>
      <c r="J45" s="36">
        <v>4691</v>
      </c>
      <c r="K45" s="36">
        <v>7687</v>
      </c>
      <c r="L45" s="36">
        <v>9836</v>
      </c>
      <c r="M45" s="36">
        <v>11410</v>
      </c>
      <c r="N45" s="36">
        <v>11942</v>
      </c>
      <c r="O45" s="36">
        <v>12410</v>
      </c>
      <c r="P45" s="36">
        <v>17617</v>
      </c>
      <c r="Q45" s="36">
        <v>17259</v>
      </c>
      <c r="R45" s="36">
        <v>22253</v>
      </c>
      <c r="S45" s="36">
        <v>25480</v>
      </c>
      <c r="T45" s="36">
        <v>31114</v>
      </c>
      <c r="U45" s="36">
        <v>37909</v>
      </c>
      <c r="V45" s="36">
        <v>42190</v>
      </c>
      <c r="W45" s="36">
        <v>44209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1011</v>
      </c>
      <c r="D49" s="52">
        <v>1979</v>
      </c>
      <c r="E49" s="52">
        <v>1913</v>
      </c>
      <c r="F49" s="52">
        <v>1736</v>
      </c>
      <c r="G49" s="52">
        <v>1516</v>
      </c>
      <c r="H49" s="52">
        <v>918</v>
      </c>
      <c r="I49" s="52">
        <v>949</v>
      </c>
      <c r="J49" s="52">
        <v>899</v>
      </c>
      <c r="K49" s="52">
        <v>1670</v>
      </c>
      <c r="L49" s="52">
        <v>2038</v>
      </c>
      <c r="M49" s="52">
        <v>3010</v>
      </c>
      <c r="N49" s="52">
        <v>2420</v>
      </c>
      <c r="O49" s="52">
        <v>2819</v>
      </c>
      <c r="P49" s="52">
        <v>8340</v>
      </c>
      <c r="Q49" s="52">
        <v>6745</v>
      </c>
      <c r="R49" s="52">
        <v>7022</v>
      </c>
      <c r="S49" s="52">
        <v>6419</v>
      </c>
      <c r="T49" s="52">
        <v>8208</v>
      </c>
      <c r="U49" s="52">
        <v>10189</v>
      </c>
      <c r="V49" s="52">
        <v>10401</v>
      </c>
      <c r="W49" s="52">
        <v>12350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60</v>
      </c>
      <c r="D51" s="52">
        <v>115</v>
      </c>
      <c r="E51" s="52">
        <v>123</v>
      </c>
      <c r="F51" s="52">
        <v>113</v>
      </c>
      <c r="G51" s="52">
        <v>113</v>
      </c>
      <c r="H51" s="52">
        <v>78</v>
      </c>
      <c r="I51" s="52">
        <v>87</v>
      </c>
      <c r="J51" s="52">
        <v>89</v>
      </c>
      <c r="K51" s="52">
        <v>108</v>
      </c>
      <c r="L51" s="52">
        <v>217</v>
      </c>
      <c r="M51" s="52">
        <v>152</v>
      </c>
      <c r="N51" s="52">
        <v>278</v>
      </c>
      <c r="O51" s="52">
        <v>365</v>
      </c>
      <c r="P51" s="52">
        <v>1170</v>
      </c>
      <c r="Q51" s="52">
        <v>968</v>
      </c>
      <c r="R51" s="52">
        <v>1068</v>
      </c>
      <c r="S51" s="52">
        <v>1023</v>
      </c>
      <c r="T51" s="52">
        <v>1450</v>
      </c>
      <c r="U51" s="52">
        <v>2282</v>
      </c>
      <c r="V51" s="52">
        <v>2981</v>
      </c>
      <c r="W51" s="52">
        <v>4191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87</v>
      </c>
      <c r="D53" s="52">
        <v>193</v>
      </c>
      <c r="E53" s="52">
        <v>406</v>
      </c>
      <c r="F53" s="52">
        <v>552</v>
      </c>
      <c r="G53" s="52">
        <v>315</v>
      </c>
      <c r="H53" s="52">
        <v>105</v>
      </c>
      <c r="I53" s="52">
        <v>58</v>
      </c>
      <c r="J53" s="52">
        <v>53</v>
      </c>
      <c r="K53" s="52">
        <v>157</v>
      </c>
      <c r="L53" s="52">
        <v>225</v>
      </c>
      <c r="M53" s="52">
        <v>475</v>
      </c>
      <c r="N53" s="52">
        <v>336</v>
      </c>
      <c r="O53" s="52">
        <v>313</v>
      </c>
      <c r="P53" s="52">
        <v>907</v>
      </c>
      <c r="Q53" s="52">
        <v>584</v>
      </c>
      <c r="R53" s="52">
        <v>637</v>
      </c>
      <c r="S53" s="52">
        <v>619</v>
      </c>
      <c r="T53" s="52">
        <v>889</v>
      </c>
      <c r="U53" s="52">
        <v>1146</v>
      </c>
      <c r="V53" s="52">
        <v>1058</v>
      </c>
      <c r="W53" s="52">
        <v>1014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1</v>
      </c>
      <c r="N54" s="52">
        <v>0</v>
      </c>
      <c r="O54" s="52">
        <v>1</v>
      </c>
      <c r="P54" s="52">
        <v>2</v>
      </c>
      <c r="Q54" s="52">
        <v>1</v>
      </c>
      <c r="R54" s="52">
        <v>2</v>
      </c>
      <c r="S54" s="52">
        <v>2</v>
      </c>
      <c r="T54" s="52">
        <v>2</v>
      </c>
      <c r="U54" s="52">
        <v>2</v>
      </c>
      <c r="V54" s="52">
        <v>2</v>
      </c>
      <c r="W54" s="52">
        <v>3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891</v>
      </c>
      <c r="D55" s="52">
        <v>1758</v>
      </c>
      <c r="E55" s="52">
        <v>1439</v>
      </c>
      <c r="F55" s="52">
        <v>1178</v>
      </c>
      <c r="G55" s="52">
        <v>1191</v>
      </c>
      <c r="H55" s="52">
        <v>789</v>
      </c>
      <c r="I55" s="52">
        <v>799</v>
      </c>
      <c r="J55" s="52">
        <v>762</v>
      </c>
      <c r="K55" s="52">
        <v>1116</v>
      </c>
      <c r="L55" s="52">
        <v>1604</v>
      </c>
      <c r="M55" s="52">
        <v>2254</v>
      </c>
      <c r="N55" s="52">
        <v>1981</v>
      </c>
      <c r="O55" s="52">
        <v>2138</v>
      </c>
      <c r="P55" s="52">
        <v>6067</v>
      </c>
      <c r="Q55" s="52">
        <v>4690</v>
      </c>
      <c r="R55" s="52">
        <v>5129</v>
      </c>
      <c r="S55" s="52">
        <v>4487</v>
      </c>
      <c r="T55" s="52">
        <v>6284</v>
      </c>
      <c r="U55" s="52">
        <v>7948</v>
      </c>
      <c r="V55" s="52">
        <v>8073</v>
      </c>
      <c r="W55" s="52">
        <v>9263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33</v>
      </c>
      <c r="D56" s="52">
        <v>28</v>
      </c>
      <c r="E56" s="52">
        <v>68</v>
      </c>
      <c r="F56" s="52">
        <v>6</v>
      </c>
      <c r="G56" s="52">
        <v>10</v>
      </c>
      <c r="H56" s="52">
        <v>24</v>
      </c>
      <c r="I56" s="52">
        <v>92</v>
      </c>
      <c r="J56" s="52">
        <v>84</v>
      </c>
      <c r="K56" s="52">
        <v>397</v>
      </c>
      <c r="L56" s="52">
        <v>209</v>
      </c>
      <c r="M56" s="52">
        <v>280</v>
      </c>
      <c r="N56" s="52">
        <v>103</v>
      </c>
      <c r="O56" s="52">
        <v>367</v>
      </c>
      <c r="P56" s="52">
        <v>1364</v>
      </c>
      <c r="Q56" s="52">
        <v>1470</v>
      </c>
      <c r="R56" s="52">
        <v>1254</v>
      </c>
      <c r="S56" s="52">
        <v>1311</v>
      </c>
      <c r="T56" s="52">
        <v>1033</v>
      </c>
      <c r="U56" s="52">
        <v>1093</v>
      </c>
      <c r="V56" s="52">
        <v>1268</v>
      </c>
      <c r="W56" s="52">
        <v>2070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47</v>
      </c>
      <c r="D58" s="52">
        <v>106</v>
      </c>
      <c r="E58" s="52">
        <v>96</v>
      </c>
      <c r="F58" s="52">
        <v>95</v>
      </c>
      <c r="G58" s="52">
        <v>87</v>
      </c>
      <c r="H58" s="52">
        <v>63</v>
      </c>
      <c r="I58" s="52">
        <v>77</v>
      </c>
      <c r="J58" s="52">
        <v>69</v>
      </c>
      <c r="K58" s="52">
        <v>136</v>
      </c>
      <c r="L58" s="52">
        <v>139</v>
      </c>
      <c r="M58" s="52">
        <v>216</v>
      </c>
      <c r="N58" s="52">
        <v>169</v>
      </c>
      <c r="O58" s="52">
        <v>197</v>
      </c>
      <c r="P58" s="52">
        <v>668</v>
      </c>
      <c r="Q58" s="52">
        <v>498</v>
      </c>
      <c r="R58" s="52">
        <v>543</v>
      </c>
      <c r="S58" s="52">
        <v>481</v>
      </c>
      <c r="T58" s="52">
        <v>549</v>
      </c>
      <c r="U58" s="52">
        <v>640</v>
      </c>
      <c r="V58" s="52">
        <v>466</v>
      </c>
      <c r="W58" s="52">
        <v>676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964</v>
      </c>
      <c r="D59" s="36">
        <v>1873</v>
      </c>
      <c r="E59" s="36">
        <v>1817</v>
      </c>
      <c r="F59" s="36">
        <v>1641</v>
      </c>
      <c r="G59" s="36">
        <v>1429</v>
      </c>
      <c r="H59" s="36">
        <v>855</v>
      </c>
      <c r="I59" s="36">
        <v>872</v>
      </c>
      <c r="J59" s="36">
        <v>830</v>
      </c>
      <c r="K59" s="36">
        <v>1534</v>
      </c>
      <c r="L59" s="36">
        <v>1899</v>
      </c>
      <c r="M59" s="36">
        <v>2794</v>
      </c>
      <c r="N59" s="36">
        <v>2251</v>
      </c>
      <c r="O59" s="36">
        <v>2622</v>
      </c>
      <c r="P59" s="36">
        <v>7672</v>
      </c>
      <c r="Q59" s="36">
        <v>6247</v>
      </c>
      <c r="R59" s="36">
        <v>6479</v>
      </c>
      <c r="S59" s="36">
        <v>5938</v>
      </c>
      <c r="T59" s="36">
        <v>7659</v>
      </c>
      <c r="U59" s="36">
        <v>9549</v>
      </c>
      <c r="V59" s="36">
        <v>9935</v>
      </c>
      <c r="W59" s="36">
        <v>11674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1945</v>
      </c>
      <c r="D63" s="52">
        <v>3585</v>
      </c>
      <c r="E63" s="52">
        <v>3909</v>
      </c>
      <c r="F63" s="52">
        <v>4816</v>
      </c>
      <c r="G63" s="52">
        <v>3291</v>
      </c>
      <c r="H63" s="52">
        <v>1820</v>
      </c>
      <c r="I63" s="52">
        <v>1489</v>
      </c>
      <c r="J63" s="52">
        <v>1413</v>
      </c>
      <c r="K63" s="52">
        <v>2504</v>
      </c>
      <c r="L63" s="52">
        <v>3664</v>
      </c>
      <c r="M63" s="52">
        <v>4679</v>
      </c>
      <c r="N63" s="52">
        <v>6273</v>
      </c>
      <c r="O63" s="52">
        <v>7212</v>
      </c>
      <c r="P63" s="52">
        <v>7698</v>
      </c>
      <c r="Q63" s="52">
        <v>8060</v>
      </c>
      <c r="R63" s="52">
        <v>12188</v>
      </c>
      <c r="S63" s="52">
        <v>14578</v>
      </c>
      <c r="T63" s="52">
        <v>17077</v>
      </c>
      <c r="U63" s="52">
        <v>20507</v>
      </c>
      <c r="V63" s="52">
        <v>22294</v>
      </c>
      <c r="W63" s="52">
        <v>20581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101</v>
      </c>
      <c r="D65" s="52">
        <v>135</v>
      </c>
      <c r="E65" s="52">
        <v>221</v>
      </c>
      <c r="F65" s="52">
        <v>287</v>
      </c>
      <c r="G65" s="52">
        <v>313</v>
      </c>
      <c r="H65" s="52">
        <v>324</v>
      </c>
      <c r="I65" s="52">
        <v>255</v>
      </c>
      <c r="J65" s="52">
        <v>214</v>
      </c>
      <c r="K65" s="52">
        <v>240</v>
      </c>
      <c r="L65" s="52">
        <v>343</v>
      </c>
      <c r="M65" s="52">
        <v>473</v>
      </c>
      <c r="N65" s="52">
        <v>725</v>
      </c>
      <c r="O65" s="52">
        <v>989</v>
      </c>
      <c r="P65" s="52">
        <v>1100</v>
      </c>
      <c r="Q65" s="52">
        <v>1950</v>
      </c>
      <c r="R65" s="52">
        <v>2748</v>
      </c>
      <c r="S65" s="52">
        <v>2760</v>
      </c>
      <c r="T65" s="52">
        <v>3362</v>
      </c>
      <c r="U65" s="52">
        <v>5298</v>
      </c>
      <c r="V65" s="52">
        <v>8463</v>
      </c>
      <c r="W65" s="52">
        <v>10231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205</v>
      </c>
      <c r="D67" s="52">
        <f t="shared" si="0"/>
        <v>392</v>
      </c>
      <c r="E67" s="52">
        <f t="shared" si="0"/>
        <v>935</v>
      </c>
      <c r="F67" s="52">
        <f t="shared" si="0"/>
        <v>1734</v>
      </c>
      <c r="G67" s="52">
        <f t="shared" si="0"/>
        <v>880</v>
      </c>
      <c r="H67" s="52">
        <f t="shared" si="0"/>
        <v>375</v>
      </c>
      <c r="I67" s="52">
        <f t="shared" si="0"/>
        <v>198</v>
      </c>
      <c r="J67" s="52">
        <f t="shared" si="0"/>
        <v>242</v>
      </c>
      <c r="K67" s="52">
        <f t="shared" si="0"/>
        <v>630</v>
      </c>
      <c r="L67" s="52">
        <f t="shared" si="0"/>
        <v>936</v>
      </c>
      <c r="M67" s="52">
        <f t="shared" si="0"/>
        <v>1467</v>
      </c>
      <c r="N67" s="52">
        <f t="shared" si="0"/>
        <v>1443</v>
      </c>
      <c r="O67" s="52">
        <f t="shared" si="0"/>
        <v>1166</v>
      </c>
      <c r="P67" s="52">
        <f t="shared" si="0"/>
        <v>1175</v>
      </c>
      <c r="Q67" s="52">
        <f t="shared" si="0"/>
        <v>1020</v>
      </c>
      <c r="R67" s="52">
        <f t="shared" ref="R67:V67" si="1">R39-R53</f>
        <v>1549</v>
      </c>
      <c r="S67" s="52">
        <f t="shared" si="1"/>
        <v>2034</v>
      </c>
      <c r="T67" s="52">
        <f t="shared" si="1"/>
        <v>2719</v>
      </c>
      <c r="U67" s="52">
        <f t="shared" si="1"/>
        <v>3404</v>
      </c>
      <c r="V67" s="52">
        <f t="shared" si="1"/>
        <v>3435</v>
      </c>
      <c r="W67" s="52">
        <f t="shared" ref="W67" si="2">W39-W53</f>
        <v>2825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1</v>
      </c>
      <c r="M68" s="52">
        <f t="shared" si="3"/>
        <v>1</v>
      </c>
      <c r="N68" s="52">
        <f t="shared" si="3"/>
        <v>0</v>
      </c>
      <c r="O68" s="52">
        <f t="shared" si="3"/>
        <v>1</v>
      </c>
      <c r="P68" s="52">
        <f t="shared" si="3"/>
        <v>1</v>
      </c>
      <c r="Q68" s="52">
        <f t="shared" si="3"/>
        <v>1</v>
      </c>
      <c r="R68" s="52">
        <f t="shared" ref="R68:V68" si="4">R40-R54</f>
        <v>2</v>
      </c>
      <c r="S68" s="52">
        <f t="shared" si="4"/>
        <v>2</v>
      </c>
      <c r="T68" s="52">
        <f t="shared" si="4"/>
        <v>2</v>
      </c>
      <c r="U68" s="52">
        <f t="shared" si="4"/>
        <v>2</v>
      </c>
      <c r="V68" s="52">
        <f t="shared" si="4"/>
        <v>2</v>
      </c>
      <c r="W68" s="52">
        <f t="shared" ref="W68" si="5">W40-W54</f>
        <v>5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2108</v>
      </c>
      <c r="D69" s="52">
        <f t="shared" si="6"/>
        <v>3586</v>
      </c>
      <c r="E69" s="52">
        <f t="shared" si="6"/>
        <v>3317</v>
      </c>
      <c r="F69" s="52">
        <f t="shared" si="6"/>
        <v>3707</v>
      </c>
      <c r="G69" s="52">
        <f t="shared" si="6"/>
        <v>3332</v>
      </c>
      <c r="H69" s="52">
        <f t="shared" si="6"/>
        <v>2853</v>
      </c>
      <c r="I69" s="52">
        <f t="shared" si="6"/>
        <v>2773</v>
      </c>
      <c r="J69" s="52">
        <f t="shared" si="6"/>
        <v>3557</v>
      </c>
      <c r="K69" s="52">
        <f t="shared" si="6"/>
        <v>4469</v>
      </c>
      <c r="L69" s="52">
        <f t="shared" si="6"/>
        <v>6710</v>
      </c>
      <c r="M69" s="52">
        <f t="shared" si="6"/>
        <v>6941</v>
      </c>
      <c r="N69" s="52">
        <f t="shared" si="6"/>
        <v>8525</v>
      </c>
      <c r="O69" s="52">
        <f t="shared" si="6"/>
        <v>7986</v>
      </c>
      <c r="P69" s="52">
        <f t="shared" si="6"/>
        <v>7873</v>
      </c>
      <c r="Q69" s="52">
        <f t="shared" si="6"/>
        <v>8262</v>
      </c>
      <c r="R69" s="52">
        <f t="shared" ref="R69:V69" si="7">R41-R55</f>
        <v>12505</v>
      </c>
      <c r="S69" s="52">
        <f t="shared" si="7"/>
        <v>14766</v>
      </c>
      <c r="T69" s="52">
        <f t="shared" si="7"/>
        <v>19251</v>
      </c>
      <c r="U69" s="52">
        <f t="shared" si="7"/>
        <v>23593</v>
      </c>
      <c r="V69" s="52">
        <f t="shared" si="7"/>
        <v>26203</v>
      </c>
      <c r="W69" s="52">
        <f t="shared" ref="W69" si="8">W41-W55</f>
        <v>25826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79</v>
      </c>
      <c r="D70" s="52">
        <f t="shared" si="9"/>
        <v>57</v>
      </c>
      <c r="E70" s="52">
        <f t="shared" si="9"/>
        <v>156</v>
      </c>
      <c r="F70" s="52">
        <f t="shared" si="9"/>
        <v>17</v>
      </c>
      <c r="G70" s="52">
        <f t="shared" si="9"/>
        <v>25</v>
      </c>
      <c r="H70" s="52">
        <f t="shared" si="9"/>
        <v>87</v>
      </c>
      <c r="I70" s="52">
        <f t="shared" si="9"/>
        <v>321</v>
      </c>
      <c r="J70" s="52">
        <f t="shared" si="9"/>
        <v>389</v>
      </c>
      <c r="K70" s="52">
        <f t="shared" si="9"/>
        <v>1591</v>
      </c>
      <c r="L70" s="52">
        <f t="shared" si="9"/>
        <v>870</v>
      </c>
      <c r="M70" s="52">
        <f t="shared" si="9"/>
        <v>863</v>
      </c>
      <c r="N70" s="52">
        <f t="shared" si="9"/>
        <v>442</v>
      </c>
      <c r="O70" s="52">
        <f t="shared" si="9"/>
        <v>1366</v>
      </c>
      <c r="P70" s="52">
        <f t="shared" si="9"/>
        <v>1769</v>
      </c>
      <c r="Q70" s="52">
        <f t="shared" si="9"/>
        <v>2577</v>
      </c>
      <c r="R70" s="52">
        <f t="shared" ref="R70:V70" si="10">R42-R56</f>
        <v>3054</v>
      </c>
      <c r="S70" s="52">
        <f t="shared" si="10"/>
        <v>4302</v>
      </c>
      <c r="T70" s="52">
        <f t="shared" si="10"/>
        <v>3172</v>
      </c>
      <c r="U70" s="52">
        <f t="shared" si="10"/>
        <v>3231</v>
      </c>
      <c r="V70" s="52">
        <f t="shared" si="10"/>
        <v>4112</v>
      </c>
      <c r="W70" s="52">
        <f t="shared" ref="W70" si="11">W42-W56</f>
        <v>5756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112</v>
      </c>
      <c r="D72" s="52">
        <v>216</v>
      </c>
      <c r="E72" s="52">
        <v>222</v>
      </c>
      <c r="F72" s="52">
        <v>300</v>
      </c>
      <c r="G72" s="52">
        <v>244</v>
      </c>
      <c r="H72" s="52">
        <v>226</v>
      </c>
      <c r="I72" s="52">
        <v>265</v>
      </c>
      <c r="J72" s="52">
        <v>323</v>
      </c>
      <c r="K72" s="52">
        <v>545</v>
      </c>
      <c r="L72" s="52">
        <v>581</v>
      </c>
      <c r="M72" s="52">
        <v>662</v>
      </c>
      <c r="N72" s="52">
        <v>730</v>
      </c>
      <c r="O72" s="52">
        <v>734</v>
      </c>
      <c r="P72" s="52">
        <v>858</v>
      </c>
      <c r="Q72" s="52">
        <v>870</v>
      </c>
      <c r="R72" s="52">
        <v>1317</v>
      </c>
      <c r="S72" s="52">
        <v>1577</v>
      </c>
      <c r="T72" s="52">
        <v>1677</v>
      </c>
      <c r="U72" s="52">
        <v>1894</v>
      </c>
      <c r="V72" s="52">
        <v>1506</v>
      </c>
      <c r="W72" s="52">
        <v>1886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2279</v>
      </c>
      <c r="D73" s="36">
        <v>3822</v>
      </c>
      <c r="E73" s="36">
        <v>4184</v>
      </c>
      <c r="F73" s="36">
        <v>5157</v>
      </c>
      <c r="G73" s="36">
        <v>3998</v>
      </c>
      <c r="H73" s="36">
        <v>3088</v>
      </c>
      <c r="I73" s="36">
        <v>3026</v>
      </c>
      <c r="J73" s="36">
        <v>3861</v>
      </c>
      <c r="K73" s="36">
        <v>6153</v>
      </c>
      <c r="L73" s="36">
        <v>7937</v>
      </c>
      <c r="M73" s="36">
        <v>8616</v>
      </c>
      <c r="N73" s="36">
        <v>9691</v>
      </c>
      <c r="O73" s="36">
        <v>9788</v>
      </c>
      <c r="P73" s="36">
        <v>9945</v>
      </c>
      <c r="Q73" s="36">
        <v>11012</v>
      </c>
      <c r="R73" s="36">
        <v>15774</v>
      </c>
      <c r="S73" s="36">
        <v>19542</v>
      </c>
      <c r="T73" s="36">
        <v>23455</v>
      </c>
      <c r="U73" s="36">
        <v>28360</v>
      </c>
      <c r="V73" s="36">
        <v>32255</v>
      </c>
      <c r="W73" s="36">
        <v>32535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482</v>
      </c>
      <c r="I79" s="138">
        <f>RES_hhdet_numvin!I145</f>
        <v>805</v>
      </c>
      <c r="J79" s="138">
        <f>RES_hhdet_numvin!J145</f>
        <v>1072</v>
      </c>
      <c r="K79" s="138">
        <f>RES_hhdet_numvin!K145</f>
        <v>2413</v>
      </c>
      <c r="L79" s="138">
        <f>RES_hhdet_numvin!L145</f>
        <v>3849</v>
      </c>
      <c r="M79" s="138">
        <f>RES_hhdet_numvin!M145</f>
        <v>5813</v>
      </c>
      <c r="N79" s="138">
        <f>RES_hhdet_numvin!N145</f>
        <v>7146</v>
      </c>
      <c r="O79" s="138">
        <f>RES_hhdet_numvin!O145</f>
        <v>8778</v>
      </c>
      <c r="P79" s="138">
        <f>RES_hhdet_numvin!P145</f>
        <v>14695</v>
      </c>
      <c r="Q79" s="138">
        <f>RES_hhdet_numvin!Q145</f>
        <v>14024</v>
      </c>
      <c r="R79" s="138">
        <f>RES_hhdet_numvin!R145</f>
        <v>18624</v>
      </c>
      <c r="S79" s="138">
        <f>RES_hhdet_numvin!S145</f>
        <v>20670</v>
      </c>
      <c r="T79" s="138">
        <f>RES_hhdet_numvin!T145</f>
        <v>25120</v>
      </c>
      <c r="U79" s="138">
        <f>RES_hhdet_numvin!U145</f>
        <v>30636</v>
      </c>
      <c r="V79" s="138">
        <f>RES_hhdet_numvin!V145</f>
        <v>32689</v>
      </c>
      <c r="W79" s="138">
        <f>RES_hhdet_numvin!W145</f>
        <v>32931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711</v>
      </c>
      <c r="Q81" s="138">
        <f>RES_hhdet_numvin!Q147</f>
        <v>1647</v>
      </c>
      <c r="R81" s="138">
        <f>RES_hhdet_numvin!R147</f>
        <v>2840</v>
      </c>
      <c r="S81" s="138">
        <f>RES_hhdet_numvin!S147</f>
        <v>3273</v>
      </c>
      <c r="T81" s="138">
        <f>RES_hhdet_numvin!T147</f>
        <v>4526</v>
      </c>
      <c r="U81" s="138">
        <f>RES_hhdet_numvin!U147</f>
        <v>7435</v>
      </c>
      <c r="V81" s="138">
        <f>RES_hhdet_numvin!V147</f>
        <v>11411</v>
      </c>
      <c r="W81" s="138">
        <f>RES_hhdet_numvin!W147</f>
        <v>14422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678</v>
      </c>
      <c r="Q83" s="138">
        <f>RES_hhdet_numvin!Q149</f>
        <v>912</v>
      </c>
      <c r="R83" s="138">
        <f>RES_hhdet_numvin!R149</f>
        <v>1624</v>
      </c>
      <c r="S83" s="138">
        <f>RES_hhdet_numvin!S149</f>
        <v>2285</v>
      </c>
      <c r="T83" s="138">
        <f>RES_hhdet_numvin!T149</f>
        <v>3376</v>
      </c>
      <c r="U83" s="138">
        <f>RES_hhdet_numvin!U149</f>
        <v>4455</v>
      </c>
      <c r="V83" s="138">
        <f>RES_hhdet_numvin!V149</f>
        <v>4483</v>
      </c>
      <c r="W83" s="138">
        <f>RES_hhdet_numvin!W149</f>
        <v>3839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2</v>
      </c>
      <c r="R84" s="138">
        <f>RES_hhdet_numvin!R150</f>
        <v>4</v>
      </c>
      <c r="S84" s="138">
        <f>RES_hhdet_numvin!S150</f>
        <v>4</v>
      </c>
      <c r="T84" s="138">
        <f>RES_hhdet_numvin!T150</f>
        <v>4</v>
      </c>
      <c r="U84" s="138">
        <f>RES_hhdet_numvin!U150</f>
        <v>4</v>
      </c>
      <c r="V84" s="138">
        <f>RES_hhdet_numvin!V150</f>
        <v>4</v>
      </c>
      <c r="W84" s="138">
        <f>RES_hhdet_numvin!W150</f>
        <v>8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4550</v>
      </c>
      <c r="Q87" s="138">
        <f>RES_hhdet_numvin!Q153</f>
        <v>7329</v>
      </c>
      <c r="R87" s="138">
        <f>RES_hhdet_numvin!R153</f>
        <v>13053</v>
      </c>
      <c r="S87" s="138">
        <f>RES_hhdet_numvin!S153</f>
        <v>16511</v>
      </c>
      <c r="T87" s="138">
        <f>RES_hhdet_numvin!T153</f>
        <v>23831</v>
      </c>
      <c r="U87" s="138">
        <f>RES_hhdet_numvin!U153</f>
        <v>30834</v>
      </c>
      <c r="V87" s="138">
        <f>RES_hhdet_numvin!V153</f>
        <v>34148</v>
      </c>
      <c r="W87" s="138">
        <f>RES_hhdet_numvin!W153</f>
        <v>35089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1021</v>
      </c>
      <c r="Q88" s="138">
        <f>RES_hhdet_numvin!Q154</f>
        <v>2300</v>
      </c>
      <c r="R88" s="138">
        <f>RES_hhdet_numvin!R154</f>
        <v>3203</v>
      </c>
      <c r="S88" s="138">
        <f>RES_hhdet_numvin!S154</f>
        <v>4827</v>
      </c>
      <c r="T88" s="138">
        <f>RES_hhdet_numvin!T154</f>
        <v>3938</v>
      </c>
      <c r="U88" s="138">
        <f>RES_hhdet_numvin!U154</f>
        <v>4236</v>
      </c>
      <c r="V88" s="138">
        <f>RES_hhdet_numvin!V154</f>
        <v>5368</v>
      </c>
      <c r="W88" s="138">
        <f>RES_hhdet_numvin!W154</f>
        <v>7826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502</v>
      </c>
      <c r="Q92" s="138">
        <f>RES_hhdet_numvin!Q158</f>
        <v>781</v>
      </c>
      <c r="R92" s="138">
        <f>RES_hhdet_numvin!R158</f>
        <v>1380</v>
      </c>
      <c r="S92" s="138">
        <f>RES_hhdet_numvin!S158</f>
        <v>1773</v>
      </c>
      <c r="T92" s="138">
        <f>RES_hhdet_numvin!T158</f>
        <v>2086</v>
      </c>
      <c r="U92" s="138">
        <f>RES_hhdet_numvin!U158</f>
        <v>2481</v>
      </c>
      <c r="V92" s="138">
        <f>RES_hhdet_numvin!V158</f>
        <v>1967</v>
      </c>
      <c r="W92" s="138">
        <f>RES_hhdet_numvin!W158</f>
        <v>2562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5742</v>
      </c>
      <c r="Q93" s="39">
        <f>RES_hhdet_numvin!Q159</f>
        <v>9771</v>
      </c>
      <c r="R93" s="39">
        <f>RES_hhdet_numvin!R159</f>
        <v>16476</v>
      </c>
      <c r="S93" s="39">
        <f>RES_hhdet_numvin!S159</f>
        <v>21860</v>
      </c>
      <c r="T93" s="39">
        <f>RES_hhdet_numvin!T159</f>
        <v>29043</v>
      </c>
      <c r="U93" s="39">
        <f>RES_hhdet_numvin!U159</f>
        <v>37063</v>
      </c>
      <c r="V93" s="39">
        <f>RES_hhdet_numvin!V159</f>
        <v>42051</v>
      </c>
      <c r="W93" s="39">
        <f>RES_hhdet_numvin!W159</f>
        <v>44209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4.3577363090431058</v>
      </c>
      <c r="C97" s="117">
        <f t="shared" si="12"/>
        <v>6.603974015628606</v>
      </c>
      <c r="D97" s="117">
        <f t="shared" si="12"/>
        <v>10.525977343526298</v>
      </c>
      <c r="E97" s="117">
        <f t="shared" si="12"/>
        <v>14.145719402627718</v>
      </c>
      <c r="F97" s="117">
        <f t="shared" si="12"/>
        <v>19.124895808650152</v>
      </c>
      <c r="G97" s="117">
        <f t="shared" si="12"/>
        <v>21.904183848121871</v>
      </c>
      <c r="H97" s="117">
        <f t="shared" si="12"/>
        <v>21.15238293535786</v>
      </c>
      <c r="I97" s="117">
        <f t="shared" si="12"/>
        <v>21.232231384448358</v>
      </c>
      <c r="J97" s="117">
        <f t="shared" si="12"/>
        <v>23.385535468645553</v>
      </c>
      <c r="K97" s="117">
        <f t="shared" si="12"/>
        <v>24.0388655786833</v>
      </c>
      <c r="L97" s="117">
        <f t="shared" si="12"/>
        <v>28.128362260791189</v>
      </c>
      <c r="M97" s="117">
        <f t="shared" si="12"/>
        <v>28.321974888571376</v>
      </c>
      <c r="N97" s="117">
        <f t="shared" si="12"/>
        <v>32.18555983358285</v>
      </c>
      <c r="O97" s="117">
        <f t="shared" si="12"/>
        <v>35.202779345805453</v>
      </c>
      <c r="P97" s="117">
        <f t="shared" si="12"/>
        <v>39.613651848804054</v>
      </c>
      <c r="Q97" s="117">
        <f t="shared" si="12"/>
        <v>44.774493303488029</v>
      </c>
      <c r="R97" s="117">
        <f t="shared" ref="R97:V97" si="13">R98+R100+R102+R111</f>
        <v>52.469390157135138</v>
      </c>
      <c r="S97" s="117">
        <f t="shared" si="13"/>
        <v>57.771941076049877</v>
      </c>
      <c r="T97" s="117">
        <f t="shared" si="13"/>
        <v>65.462760794631379</v>
      </c>
      <c r="U97" s="117">
        <f t="shared" si="13"/>
        <v>74.886670321757407</v>
      </c>
      <c r="V97" s="117">
        <f t="shared" si="13"/>
        <v>83.02152345891453</v>
      </c>
      <c r="W97" s="117">
        <f t="shared" ref="W97" si="14">W98+W100+W102+W111</f>
        <v>107.70912355566203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3.239261521074726</v>
      </c>
      <c r="C98" s="122">
        <f t="shared" si="15"/>
        <v>5.0826311553110388</v>
      </c>
      <c r="D98" s="122">
        <f t="shared" si="15"/>
        <v>8.0700973340427868</v>
      </c>
      <c r="E98" s="122">
        <f t="shared" si="15"/>
        <v>10.598736105837117</v>
      </c>
      <c r="F98" s="122">
        <f t="shared" si="15"/>
        <v>14.248415216030697</v>
      </c>
      <c r="G98" s="122">
        <f t="shared" si="15"/>
        <v>15.941410766764607</v>
      </c>
      <c r="H98" s="122">
        <f t="shared" si="15"/>
        <v>14.422156689785124</v>
      </c>
      <c r="I98" s="122">
        <f t="shared" si="15"/>
        <v>14.130835247434725</v>
      </c>
      <c r="J98" s="122">
        <f t="shared" si="15"/>
        <v>16.438379812482143</v>
      </c>
      <c r="K98" s="122">
        <f t="shared" si="15"/>
        <v>16.137058032189458</v>
      </c>
      <c r="L98" s="122">
        <f t="shared" si="15"/>
        <v>19.451913423128101</v>
      </c>
      <c r="M98" s="122">
        <f t="shared" si="15"/>
        <v>18.670543929901044</v>
      </c>
      <c r="N98" s="122">
        <f t="shared" si="15"/>
        <v>20.740307127872644</v>
      </c>
      <c r="O98" s="122">
        <f t="shared" si="15"/>
        <v>22.234333512208469</v>
      </c>
      <c r="P98" s="122">
        <f t="shared" si="15"/>
        <v>23.487026709231507</v>
      </c>
      <c r="Q98" s="122">
        <f t="shared" si="15"/>
        <v>26.43394808253074</v>
      </c>
      <c r="R98" s="122">
        <f t="shared" si="15"/>
        <v>30.735678136001869</v>
      </c>
      <c r="S98" s="122">
        <f t="shared" si="15"/>
        <v>32.953166418123118</v>
      </c>
      <c r="T98" s="122">
        <f t="shared" si="15"/>
        <v>36.8150429219994</v>
      </c>
      <c r="U98" s="122">
        <f t="shared" si="15"/>
        <v>41.288780633153642</v>
      </c>
      <c r="V98" s="122">
        <f t="shared" si="15"/>
        <v>45.834638171515863</v>
      </c>
      <c r="W98" s="122">
        <f t="shared" si="15"/>
        <v>65.269878841434334</v>
      </c>
      <c r="DA98" s="130" t="s">
        <v>1705</v>
      </c>
    </row>
    <row r="99" spans="1:105" ht="12" customHeight="1" x14ac:dyDescent="0.25">
      <c r="A99" s="97" t="s">
        <v>53</v>
      </c>
      <c r="B99" s="98">
        <v>3.239261521074726</v>
      </c>
      <c r="C99" s="98">
        <v>5.0826311553110388</v>
      </c>
      <c r="D99" s="98">
        <v>8.0700973340427868</v>
      </c>
      <c r="E99" s="98">
        <v>10.598736105837117</v>
      </c>
      <c r="F99" s="98">
        <v>14.248415216030697</v>
      </c>
      <c r="G99" s="98">
        <v>15.941410766764607</v>
      </c>
      <c r="H99" s="98">
        <v>14.422156689785124</v>
      </c>
      <c r="I99" s="98">
        <v>14.130835247434725</v>
      </c>
      <c r="J99" s="98">
        <v>16.438379812482143</v>
      </c>
      <c r="K99" s="98">
        <v>16.137058032189458</v>
      </c>
      <c r="L99" s="98">
        <v>19.451913423128101</v>
      </c>
      <c r="M99" s="98">
        <v>18.670543929901044</v>
      </c>
      <c r="N99" s="98">
        <v>20.740307127872644</v>
      </c>
      <c r="O99" s="98">
        <v>22.234333512208469</v>
      </c>
      <c r="P99" s="98">
        <v>23.487026709231507</v>
      </c>
      <c r="Q99" s="98">
        <v>26.43394808253074</v>
      </c>
      <c r="R99" s="98">
        <v>30.735678136001869</v>
      </c>
      <c r="S99" s="98">
        <v>32.953166418123118</v>
      </c>
      <c r="T99" s="98">
        <v>36.8150429219994</v>
      </c>
      <c r="U99" s="98">
        <v>41.288780633153642</v>
      </c>
      <c r="V99" s="98">
        <v>45.834638171515863</v>
      </c>
      <c r="W99" s="98">
        <v>65.269878841434334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9.7784144567790131E-3</v>
      </c>
      <c r="C100" s="122">
        <f t="shared" si="16"/>
        <v>1.3219083192833414E-2</v>
      </c>
      <c r="D100" s="122">
        <f t="shared" si="16"/>
        <v>1.9948720967864556E-2</v>
      </c>
      <c r="E100" s="122">
        <f t="shared" si="16"/>
        <v>7.0361988013302415E-2</v>
      </c>
      <c r="F100" s="122">
        <f t="shared" si="16"/>
        <v>4.1391909830529226E-2</v>
      </c>
      <c r="G100" s="122">
        <f t="shared" si="16"/>
        <v>5.7900754225108209E-2</v>
      </c>
      <c r="H100" s="122">
        <f t="shared" si="16"/>
        <v>0.1375587751586638</v>
      </c>
      <c r="I100" s="122">
        <f t="shared" si="16"/>
        <v>6.6500749597351708E-2</v>
      </c>
      <c r="J100" s="122">
        <f t="shared" si="16"/>
        <v>7.862850833748114E-2</v>
      </c>
      <c r="K100" s="122">
        <f t="shared" si="16"/>
        <v>9.286504133806156E-2</v>
      </c>
      <c r="L100" s="122">
        <f t="shared" si="16"/>
        <v>0.13462926779546419</v>
      </c>
      <c r="M100" s="122">
        <f t="shared" si="16"/>
        <v>0.11466373499970521</v>
      </c>
      <c r="N100" s="122">
        <f t="shared" si="16"/>
        <v>0.13300099383088509</v>
      </c>
      <c r="O100" s="122">
        <f t="shared" si="16"/>
        <v>0.16371616507249476</v>
      </c>
      <c r="P100" s="122">
        <f t="shared" si="16"/>
        <v>0.17533720230701089</v>
      </c>
      <c r="Q100" s="122">
        <f t="shared" si="16"/>
        <v>0.35355865888962795</v>
      </c>
      <c r="R100" s="122">
        <f t="shared" si="16"/>
        <v>0.41912219807798112</v>
      </c>
      <c r="S100" s="122">
        <f t="shared" si="16"/>
        <v>0.50145844433976172</v>
      </c>
      <c r="T100" s="122">
        <f t="shared" si="16"/>
        <v>0.57780710747990127</v>
      </c>
      <c r="U100" s="122">
        <f t="shared" si="16"/>
        <v>0.62931293944592126</v>
      </c>
      <c r="V100" s="122">
        <f t="shared" si="16"/>
        <v>1.0553996148399984</v>
      </c>
      <c r="W100" s="122">
        <f t="shared" si="16"/>
        <v>1.1774085927467695</v>
      </c>
      <c r="DA100" s="130" t="s">
        <v>1707</v>
      </c>
    </row>
    <row r="101" spans="1:105" ht="12" customHeight="1" x14ac:dyDescent="0.25">
      <c r="A101" s="97" t="s">
        <v>53</v>
      </c>
      <c r="B101" s="98">
        <v>9.7784144567790131E-3</v>
      </c>
      <c r="C101" s="98">
        <v>1.3219083192833414E-2</v>
      </c>
      <c r="D101" s="98">
        <v>1.9948720967864556E-2</v>
      </c>
      <c r="E101" s="98">
        <v>7.0361988013302415E-2</v>
      </c>
      <c r="F101" s="98">
        <v>4.1391909830529226E-2</v>
      </c>
      <c r="G101" s="98">
        <v>5.7900754225108209E-2</v>
      </c>
      <c r="H101" s="98">
        <v>0.1375587751586638</v>
      </c>
      <c r="I101" s="98">
        <v>6.6500749597351708E-2</v>
      </c>
      <c r="J101" s="98">
        <v>7.862850833748114E-2</v>
      </c>
      <c r="K101" s="98">
        <v>9.286504133806156E-2</v>
      </c>
      <c r="L101" s="98">
        <v>0.13462926779546419</v>
      </c>
      <c r="M101" s="98">
        <v>0.11466373499970521</v>
      </c>
      <c r="N101" s="98">
        <v>0.13300099383088509</v>
      </c>
      <c r="O101" s="98">
        <v>0.16371616507249476</v>
      </c>
      <c r="P101" s="98">
        <v>0.17533720230701089</v>
      </c>
      <c r="Q101" s="98">
        <v>0.35355865888962795</v>
      </c>
      <c r="R101" s="98">
        <v>0.41912219807798112</v>
      </c>
      <c r="S101" s="98">
        <v>0.50145844433976172</v>
      </c>
      <c r="T101" s="98">
        <v>0.57780710747990127</v>
      </c>
      <c r="U101" s="98">
        <v>0.62931293944592126</v>
      </c>
      <c r="V101" s="98">
        <v>1.0553996148399984</v>
      </c>
      <c r="W101" s="98">
        <v>1.1774085927467695</v>
      </c>
      <c r="DA101" s="63" t="s">
        <v>1708</v>
      </c>
    </row>
    <row r="102" spans="1:105" ht="12" customHeight="1" x14ac:dyDescent="0.25">
      <c r="A102" s="121" t="s">
        <v>55</v>
      </c>
      <c r="B102" s="122">
        <v>0.95709986410719916</v>
      </c>
      <c r="C102" s="122">
        <v>1.2927668990887149</v>
      </c>
      <c r="D102" s="122">
        <v>2.094436879026365</v>
      </c>
      <c r="E102" s="122">
        <v>2.9577010431774888</v>
      </c>
      <c r="F102" s="122">
        <v>4.1428638584921273</v>
      </c>
      <c r="G102" s="122">
        <v>5.0604790454448851</v>
      </c>
      <c r="H102" s="122">
        <v>5.7104179017872729</v>
      </c>
      <c r="I102" s="122">
        <v>6.1206717440293259</v>
      </c>
      <c r="J102" s="122">
        <v>6.034496587440886</v>
      </c>
      <c r="K102" s="122">
        <v>6.8642172508817474</v>
      </c>
      <c r="L102" s="122">
        <v>7.4942099015186168</v>
      </c>
      <c r="M102" s="122">
        <v>8.403920533227927</v>
      </c>
      <c r="N102" s="122">
        <v>9.9624414634286591</v>
      </c>
      <c r="O102" s="122">
        <v>11.256856146991161</v>
      </c>
      <c r="P102" s="122">
        <v>14.038345009190252</v>
      </c>
      <c r="Q102" s="122">
        <v>15.692333711103279</v>
      </c>
      <c r="R102" s="122">
        <v>18.625327126692696</v>
      </c>
      <c r="S102" s="122">
        <v>21.225330418468722</v>
      </c>
      <c r="T102" s="122">
        <v>24.504081675147148</v>
      </c>
      <c r="U102" s="122">
        <v>28.853072671588428</v>
      </c>
      <c r="V102" s="122">
        <v>31.203838152442593</v>
      </c>
      <c r="W102" s="122">
        <v>35.678168831774371</v>
      </c>
      <c r="DA102" s="130" t="s">
        <v>1709</v>
      </c>
    </row>
    <row r="103" spans="1:105" ht="12" customHeight="1" x14ac:dyDescent="0.25">
      <c r="A103" s="97" t="s">
        <v>124</v>
      </c>
      <c r="B103" s="98">
        <v>8.0798877291244381E-2</v>
      </c>
      <c r="C103" s="98">
        <v>0.1158513827187192</v>
      </c>
      <c r="D103" s="98">
        <v>0.20490174062973465</v>
      </c>
      <c r="E103" s="98">
        <v>0.41638317027195748</v>
      </c>
      <c r="F103" s="98">
        <v>0.84723091764659053</v>
      </c>
      <c r="G103" s="98">
        <v>1.0789954774524124</v>
      </c>
      <c r="H103" s="98">
        <v>1.2082841699489177</v>
      </c>
      <c r="I103" s="98">
        <v>1.1968875756558572</v>
      </c>
      <c r="J103" s="98">
        <v>1.0671871070232937</v>
      </c>
      <c r="K103" s="98">
        <v>1.1399394015740436</v>
      </c>
      <c r="L103" s="98">
        <v>1.125823253939747</v>
      </c>
      <c r="M103" s="98">
        <v>1.2228133521730959</v>
      </c>
      <c r="N103" s="98">
        <v>1.3182017932011825</v>
      </c>
      <c r="O103" s="98">
        <v>1.4425964881749869</v>
      </c>
      <c r="P103" s="98">
        <v>1.8479135665515904</v>
      </c>
      <c r="Q103" s="98">
        <v>1.8442150441671943</v>
      </c>
      <c r="R103" s="98">
        <v>2.2263810157208921</v>
      </c>
      <c r="S103" s="98">
        <v>2.3435594326166416</v>
      </c>
      <c r="T103" s="98">
        <v>2.5375200167547471</v>
      </c>
      <c r="U103" s="98">
        <v>3.0131978715566907</v>
      </c>
      <c r="V103" s="98">
        <v>3.1832180488153075</v>
      </c>
      <c r="W103" s="98">
        <v>3.5487535032459196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1.5810764802805992E-4</v>
      </c>
      <c r="L104" s="98">
        <v>3.1257283089752765E-4</v>
      </c>
      <c r="M104" s="98">
        <v>6.0896991612161997E-4</v>
      </c>
      <c r="N104" s="98">
        <v>6.1832828087775543E-4</v>
      </c>
      <c r="O104" s="98">
        <v>8.8508048652929635E-4</v>
      </c>
      <c r="P104" s="98">
        <v>1.4072148729117407E-3</v>
      </c>
      <c r="Q104" s="98">
        <v>1.5885414629165833E-3</v>
      </c>
      <c r="R104" s="98">
        <v>2.2452636378119885E-3</v>
      </c>
      <c r="S104" s="98">
        <v>2.6207258386364363E-3</v>
      </c>
      <c r="T104" s="98">
        <v>2.7629762724286997E-3</v>
      </c>
      <c r="U104" s="98">
        <v>3.4542385153935604E-3</v>
      </c>
      <c r="V104" s="98">
        <v>3.2841515549187367E-3</v>
      </c>
      <c r="W104" s="98">
        <v>4.3860495982189288E-3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8.449535516140446E-5</v>
      </c>
      <c r="L105" s="101">
        <v>1.6756073276666085E-4</v>
      </c>
      <c r="M105" s="101">
        <v>3.182122518730579E-4</v>
      </c>
      <c r="N105" s="101">
        <v>3.2854760461142803E-4</v>
      </c>
      <c r="O105" s="101">
        <v>4.0568873952336921E-4</v>
      </c>
      <c r="P105" s="101">
        <v>6.0733655138495287E-4</v>
      </c>
      <c r="Q105" s="101">
        <v>7.2314250606769304E-4</v>
      </c>
      <c r="R105" s="101">
        <v>1.1737182316165287E-3</v>
      </c>
      <c r="S105" s="101">
        <v>1.4094035786584311E-3</v>
      </c>
      <c r="T105" s="101">
        <v>1.3906698472998329E-3</v>
      </c>
      <c r="U105" s="101">
        <v>1.753797252403512E-3</v>
      </c>
      <c r="V105" s="101">
        <v>1.4611974181479464E-3</v>
      </c>
      <c r="W105" s="101">
        <v>2.0551562286205806E-3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7.3612292866655473E-5</v>
      </c>
      <c r="L106" s="104">
        <v>1.4501209813086682E-4</v>
      </c>
      <c r="M106" s="104">
        <v>2.9075766424856213E-4</v>
      </c>
      <c r="N106" s="104">
        <v>2.897806762663274E-4</v>
      </c>
      <c r="O106" s="104">
        <v>4.7939174700592719E-4</v>
      </c>
      <c r="P106" s="104">
        <v>7.9987832152678779E-4</v>
      </c>
      <c r="Q106" s="104">
        <v>8.6539895684889035E-4</v>
      </c>
      <c r="R106" s="104">
        <v>1.0715454061954598E-3</v>
      </c>
      <c r="S106" s="104">
        <v>1.211322259978005E-3</v>
      </c>
      <c r="T106" s="104">
        <v>1.3723064251288666E-3</v>
      </c>
      <c r="U106" s="104">
        <v>1.7004412629900486E-3</v>
      </c>
      <c r="V106" s="104">
        <v>1.8229541367707906E-3</v>
      </c>
      <c r="W106" s="104">
        <v>2.3308933695983481E-3</v>
      </c>
      <c r="DA106" s="132" t="s">
        <v>1713</v>
      </c>
    </row>
    <row r="107" spans="1:105" ht="12" customHeight="1" x14ac:dyDescent="0.25">
      <c r="A107" s="106" t="s">
        <v>122</v>
      </c>
      <c r="B107" s="101">
        <v>0.87404056339956648</v>
      </c>
      <c r="C107" s="101">
        <v>1.1612910613523839</v>
      </c>
      <c r="D107" s="101">
        <v>1.8633138904437483</v>
      </c>
      <c r="E107" s="101">
        <v>2.4868605462095408</v>
      </c>
      <c r="F107" s="101">
        <v>3.2371003700159671</v>
      </c>
      <c r="G107" s="101">
        <v>3.9175807108467038</v>
      </c>
      <c r="H107" s="101">
        <v>4.4235725997549755</v>
      </c>
      <c r="I107" s="101">
        <v>4.7879163705633401</v>
      </c>
      <c r="J107" s="101">
        <v>4.7859628484574319</v>
      </c>
      <c r="K107" s="101">
        <v>5.2571080104159886</v>
      </c>
      <c r="L107" s="101">
        <v>5.7722124420754941</v>
      </c>
      <c r="M107" s="101">
        <v>6.4615517196640599</v>
      </c>
      <c r="N107" s="101">
        <v>7.837363124894245</v>
      </c>
      <c r="O107" s="101">
        <v>8.8307820548466456</v>
      </c>
      <c r="P107" s="101">
        <v>10.809330245190583</v>
      </c>
      <c r="Q107" s="101">
        <v>12.002724094087373</v>
      </c>
      <c r="R107" s="101">
        <v>14.008681499620849</v>
      </c>
      <c r="S107" s="101">
        <v>15.856983466845364</v>
      </c>
      <c r="T107" s="101">
        <v>18.53681027752225</v>
      </c>
      <c r="U107" s="101">
        <v>22.011468988589709</v>
      </c>
      <c r="V107" s="101">
        <v>24.057683450655187</v>
      </c>
      <c r="W107" s="101">
        <v>27.46950616431911</v>
      </c>
      <c r="DA107" s="131" t="s">
        <v>1714</v>
      </c>
    </row>
    <row r="108" spans="1:105" ht="12" customHeight="1" x14ac:dyDescent="0.25">
      <c r="A108" s="107" t="s">
        <v>121</v>
      </c>
      <c r="B108" s="104">
        <v>2.260423416388325E-3</v>
      </c>
      <c r="C108" s="104">
        <v>1.5624455017611999E-2</v>
      </c>
      <c r="D108" s="104">
        <v>2.6221247952882096E-2</v>
      </c>
      <c r="E108" s="104">
        <v>5.4457326695990342E-2</v>
      </c>
      <c r="F108" s="104">
        <v>5.8532570829570106E-2</v>
      </c>
      <c r="G108" s="104">
        <v>6.3902857145769515E-2</v>
      </c>
      <c r="H108" s="104">
        <v>7.8561132083379337E-2</v>
      </c>
      <c r="I108" s="104">
        <v>0.13586779781012825</v>
      </c>
      <c r="J108" s="104">
        <v>0.18134663196016004</v>
      </c>
      <c r="K108" s="104">
        <v>0.46701173124368683</v>
      </c>
      <c r="L108" s="104">
        <v>0.59586163267247827</v>
      </c>
      <c r="M108" s="104">
        <v>0.71894649147464906</v>
      </c>
      <c r="N108" s="104">
        <v>0.80625821705235501</v>
      </c>
      <c r="O108" s="104">
        <v>0.98259252348299864</v>
      </c>
      <c r="P108" s="104">
        <v>1.3796939825751651</v>
      </c>
      <c r="Q108" s="104">
        <v>1.8438060313857947</v>
      </c>
      <c r="R108" s="104">
        <v>2.3880193477131422</v>
      </c>
      <c r="S108" s="104">
        <v>3.0221667931680782</v>
      </c>
      <c r="T108" s="104">
        <v>3.4269884045977239</v>
      </c>
      <c r="U108" s="104">
        <v>3.8249515729266355</v>
      </c>
      <c r="V108" s="104">
        <v>3.9596525014171826</v>
      </c>
      <c r="W108" s="104">
        <v>4.655523114611122</v>
      </c>
      <c r="DA108" s="132" t="s">
        <v>1715</v>
      </c>
    </row>
    <row r="109" spans="1:105" ht="12" customHeight="1" x14ac:dyDescent="0.25">
      <c r="A109" s="108" t="s">
        <v>53</v>
      </c>
      <c r="B109" s="98">
        <v>1.2261712780440401E-3</v>
      </c>
      <c r="C109" s="98">
        <v>8.1943994749510141E-3</v>
      </c>
      <c r="D109" s="98">
        <v>1.3992829529329585E-2</v>
      </c>
      <c r="E109" s="98">
        <v>2.9432800816278332E-2</v>
      </c>
      <c r="F109" s="98">
        <v>3.0050102558486998E-2</v>
      </c>
      <c r="G109" s="98">
        <v>3.3367461021474053E-2</v>
      </c>
      <c r="H109" s="98">
        <v>4.1482866304976662E-2</v>
      </c>
      <c r="I109" s="98">
        <v>7.4881336861598272E-2</v>
      </c>
      <c r="J109" s="98">
        <v>9.0839745088179796E-2</v>
      </c>
      <c r="K109" s="98">
        <v>0.23857941272772132</v>
      </c>
      <c r="L109" s="98">
        <v>0.30550432855137566</v>
      </c>
      <c r="M109" s="98">
        <v>0.36006313904149329</v>
      </c>
      <c r="N109" s="98">
        <v>0.41070584318282544</v>
      </c>
      <c r="O109" s="98">
        <v>0.43293442378263042</v>
      </c>
      <c r="P109" s="98">
        <v>0.5764891908454064</v>
      </c>
      <c r="Q109" s="98">
        <v>0.81566124816136309</v>
      </c>
      <c r="R109" s="98">
        <v>1.2295474359867764</v>
      </c>
      <c r="S109" s="98">
        <v>1.6134946719960839</v>
      </c>
      <c r="T109" s="98">
        <v>1.7324551115891671</v>
      </c>
      <c r="U109" s="98">
        <v>1.9521268535309835</v>
      </c>
      <c r="V109" s="98">
        <v>1.7871079439372708</v>
      </c>
      <c r="W109" s="98">
        <v>2.2173464098522482</v>
      </c>
      <c r="DA109" s="63" t="s">
        <v>1716</v>
      </c>
    </row>
    <row r="110" spans="1:105" ht="12" customHeight="1" x14ac:dyDescent="0.25">
      <c r="A110" s="108" t="s">
        <v>52</v>
      </c>
      <c r="B110" s="98">
        <v>1.0342521383442846E-3</v>
      </c>
      <c r="C110" s="98">
        <v>7.4300555426609852E-3</v>
      </c>
      <c r="D110" s="98">
        <v>1.2228418423552509E-2</v>
      </c>
      <c r="E110" s="98">
        <v>2.502452587971201E-2</v>
      </c>
      <c r="F110" s="98">
        <v>2.8482468271083108E-2</v>
      </c>
      <c r="G110" s="98">
        <v>3.0535396124295459E-2</v>
      </c>
      <c r="H110" s="98">
        <v>3.7078265778402675E-2</v>
      </c>
      <c r="I110" s="98">
        <v>6.0986460948529969E-2</v>
      </c>
      <c r="J110" s="98">
        <v>9.0506886871980247E-2</v>
      </c>
      <c r="K110" s="98">
        <v>0.22843231851596552</v>
      </c>
      <c r="L110" s="98">
        <v>0.29035730412110261</v>
      </c>
      <c r="M110" s="98">
        <v>0.35888335243315572</v>
      </c>
      <c r="N110" s="98">
        <v>0.39555237386952957</v>
      </c>
      <c r="O110" s="98">
        <v>0.54965809970036816</v>
      </c>
      <c r="P110" s="98">
        <v>0.80320479172975867</v>
      </c>
      <c r="Q110" s="98">
        <v>1.0281447832244315</v>
      </c>
      <c r="R110" s="98">
        <v>1.1584719117263658</v>
      </c>
      <c r="S110" s="98">
        <v>1.4086721211719944</v>
      </c>
      <c r="T110" s="98">
        <v>1.6945332930085566</v>
      </c>
      <c r="U110" s="98">
        <v>1.872824719395652</v>
      </c>
      <c r="V110" s="98">
        <v>2.1725445574799118</v>
      </c>
      <c r="W110" s="98">
        <v>2.4381767047588738</v>
      </c>
      <c r="DA110" s="63" t="s">
        <v>1717</v>
      </c>
    </row>
    <row r="111" spans="1:105" ht="12" customHeight="1" x14ac:dyDescent="0.25">
      <c r="A111" s="121" t="s">
        <v>54</v>
      </c>
      <c r="B111" s="122">
        <v>0.15159650940440175</v>
      </c>
      <c r="C111" s="122">
        <v>0.21535687803601872</v>
      </c>
      <c r="D111" s="122">
        <v>0.34149440948928267</v>
      </c>
      <c r="E111" s="122">
        <v>0.51892026559980831</v>
      </c>
      <c r="F111" s="122">
        <v>0.69222482429679733</v>
      </c>
      <c r="G111" s="122">
        <v>0.8443932816872699</v>
      </c>
      <c r="H111" s="122">
        <v>0.88224956862679682</v>
      </c>
      <c r="I111" s="122">
        <v>0.91422364338695772</v>
      </c>
      <c r="J111" s="122">
        <v>0.83403056038504109</v>
      </c>
      <c r="K111" s="122">
        <v>0.94472525427403342</v>
      </c>
      <c r="L111" s="122">
        <v>1.0476096683490068</v>
      </c>
      <c r="M111" s="122">
        <v>1.1328466904426977</v>
      </c>
      <c r="N111" s="122">
        <v>1.3498102484506633</v>
      </c>
      <c r="O111" s="122">
        <v>1.5478735215333366</v>
      </c>
      <c r="P111" s="122">
        <v>1.9129429280752805</v>
      </c>
      <c r="Q111" s="122">
        <v>2.2946528509643813</v>
      </c>
      <c r="R111" s="122">
        <v>2.6892626963625901</v>
      </c>
      <c r="S111" s="122">
        <v>3.0919857951182736</v>
      </c>
      <c r="T111" s="122">
        <v>3.5658290900049368</v>
      </c>
      <c r="U111" s="122">
        <v>4.1155040775694074</v>
      </c>
      <c r="V111" s="122">
        <v>4.9276475201160759</v>
      </c>
      <c r="W111" s="122">
        <v>5.5836672897065585</v>
      </c>
      <c r="DA111" s="130" t="s">
        <v>1718</v>
      </c>
    </row>
    <row r="112" spans="1:105" ht="12" customHeight="1" x14ac:dyDescent="0.25">
      <c r="A112" s="97" t="s">
        <v>50</v>
      </c>
      <c r="B112" s="98">
        <v>6.9376902446702214E-3</v>
      </c>
      <c r="C112" s="98">
        <v>1.0668887636276976E-2</v>
      </c>
      <c r="D112" s="98">
        <v>1.9626867779263615E-2</v>
      </c>
      <c r="E112" s="98">
        <v>3.1688786794488798E-2</v>
      </c>
      <c r="F112" s="98">
        <v>4.3683767283007775E-2</v>
      </c>
      <c r="G112" s="98">
        <v>5.2084568120763917E-2</v>
      </c>
      <c r="H112" s="98">
        <v>6.1254495912784743E-2</v>
      </c>
      <c r="I112" s="98">
        <v>6.7898834344987377E-2</v>
      </c>
      <c r="J112" s="98">
        <v>6.3710537159578848E-2</v>
      </c>
      <c r="K112" s="98">
        <v>8.1317448341804446E-2</v>
      </c>
      <c r="L112" s="98">
        <v>8.9440796099013009E-2</v>
      </c>
      <c r="M112" s="98">
        <v>0.10492054458074904</v>
      </c>
      <c r="N112" s="98">
        <v>0.1216752847045269</v>
      </c>
      <c r="O112" s="98">
        <v>0.13718498475355476</v>
      </c>
      <c r="P112" s="98">
        <v>0.18615317941378956</v>
      </c>
      <c r="Q112" s="98">
        <v>0.20584563747173359</v>
      </c>
      <c r="R112" s="98">
        <v>0.26109879854228385</v>
      </c>
      <c r="S112" s="98">
        <v>0.29749340222954851</v>
      </c>
      <c r="T112" s="98">
        <v>0.33687388465166773</v>
      </c>
      <c r="U112" s="98">
        <v>0.39829160216323628</v>
      </c>
      <c r="V112" s="98">
        <v>0.4067297673206578</v>
      </c>
      <c r="W112" s="98">
        <v>0.46381412443360898</v>
      </c>
      <c r="DA112" s="63" t="s">
        <v>1719</v>
      </c>
    </row>
    <row r="113" spans="1:105" ht="12" customHeight="1" x14ac:dyDescent="0.25">
      <c r="A113" s="109" t="s">
        <v>120</v>
      </c>
      <c r="B113" s="33">
        <v>0.14465881915973153</v>
      </c>
      <c r="C113" s="33">
        <v>0.20468799039974175</v>
      </c>
      <c r="D113" s="33">
        <v>0.32186754171001908</v>
      </c>
      <c r="E113" s="33">
        <v>0.48723147880531953</v>
      </c>
      <c r="F113" s="33">
        <v>0.6485410570137895</v>
      </c>
      <c r="G113" s="33">
        <v>0.79230871356650601</v>
      </c>
      <c r="H113" s="33">
        <v>0.82099507271401206</v>
      </c>
      <c r="I113" s="33">
        <v>0.84632480904197038</v>
      </c>
      <c r="J113" s="33">
        <v>0.77032002322546222</v>
      </c>
      <c r="K113" s="33">
        <v>0.86340780593222899</v>
      </c>
      <c r="L113" s="33">
        <v>0.95816887224999381</v>
      </c>
      <c r="M113" s="33">
        <v>1.0279261458619486</v>
      </c>
      <c r="N113" s="33">
        <v>1.2281349637461365</v>
      </c>
      <c r="O113" s="33">
        <v>1.4106885367797819</v>
      </c>
      <c r="P113" s="33">
        <v>1.7267897486614909</v>
      </c>
      <c r="Q113" s="33">
        <v>2.0888072134926476</v>
      </c>
      <c r="R113" s="33">
        <v>2.4281638978203062</v>
      </c>
      <c r="S113" s="33">
        <v>2.7944923928887251</v>
      </c>
      <c r="T113" s="33">
        <v>3.2289552053532691</v>
      </c>
      <c r="U113" s="33">
        <v>3.7172124754061713</v>
      </c>
      <c r="V113" s="33">
        <v>4.5209177527954179</v>
      </c>
      <c r="W113" s="33">
        <v>5.1198531652729491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5.0507260804695528</v>
      </c>
      <c r="C115" s="117">
        <f t="shared" si="17"/>
        <v>8.0081221466872723</v>
      </c>
      <c r="D115" s="117">
        <f t="shared" si="17"/>
        <v>13.381578931997447</v>
      </c>
      <c r="E115" s="117">
        <f t="shared" si="17"/>
        <v>18.61221443285265</v>
      </c>
      <c r="F115" s="117">
        <f t="shared" si="17"/>
        <v>25.986882516237287</v>
      </c>
      <c r="G115" s="117">
        <f t="shared" si="17"/>
        <v>30.273658902772148</v>
      </c>
      <c r="H115" s="117">
        <f t="shared" si="17"/>
        <v>28.978535217751244</v>
      </c>
      <c r="I115" s="117">
        <f t="shared" si="17"/>
        <v>29.101897082132126</v>
      </c>
      <c r="J115" s="117">
        <f t="shared" si="17"/>
        <v>33.601310102509053</v>
      </c>
      <c r="K115" s="117">
        <f t="shared" si="17"/>
        <v>34.845390852947112</v>
      </c>
      <c r="L115" s="117">
        <f t="shared" si="17"/>
        <v>43.181563227620764</v>
      </c>
      <c r="M115" s="117">
        <f t="shared" si="17"/>
        <v>44.391012641609628</v>
      </c>
      <c r="N115" s="117">
        <f t="shared" si="17"/>
        <v>52.404614589976838</v>
      </c>
      <c r="O115" s="117">
        <f t="shared" si="17"/>
        <v>59.827735835450518</v>
      </c>
      <c r="P115" s="117">
        <f t="shared" si="17"/>
        <v>68.982870535331458</v>
      </c>
      <c r="Q115" s="117">
        <f t="shared" si="17"/>
        <v>82.503758962928757</v>
      </c>
      <c r="R115" s="117">
        <f t="shared" ref="R115:V115" si="18">R116+R118+R120+R129</f>
        <v>101.79887773734363</v>
      </c>
      <c r="S115" s="117">
        <f t="shared" si="18"/>
        <v>116.38203856657229</v>
      </c>
      <c r="T115" s="117">
        <f t="shared" si="18"/>
        <v>136.91314036179378</v>
      </c>
      <c r="U115" s="117">
        <f t="shared" si="18"/>
        <v>160.27109162841683</v>
      </c>
      <c r="V115" s="117">
        <f t="shared" si="18"/>
        <v>184.026805670854</v>
      </c>
      <c r="W115" s="117">
        <f t="shared" ref="W115" si="19">W116+W118+W120+W129</f>
        <v>257.33089434364416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4.306165937342163</v>
      </c>
      <c r="C116" s="122">
        <f t="shared" si="20"/>
        <v>6.9778229963563021</v>
      </c>
      <c r="D116" s="122">
        <f t="shared" si="20"/>
        <v>11.702132441608862</v>
      </c>
      <c r="E116" s="122">
        <f t="shared" si="20"/>
        <v>16.097765377698114</v>
      </c>
      <c r="F116" s="122">
        <f t="shared" si="20"/>
        <v>22.635645692792572</v>
      </c>
      <c r="G116" s="122">
        <f t="shared" si="20"/>
        <v>26.14930217829723</v>
      </c>
      <c r="H116" s="122">
        <f t="shared" si="20"/>
        <v>24.157027633413499</v>
      </c>
      <c r="I116" s="122">
        <f t="shared" si="20"/>
        <v>24.162848573733992</v>
      </c>
      <c r="J116" s="122">
        <f t="shared" si="20"/>
        <v>28.715962807554703</v>
      </c>
      <c r="K116" s="122">
        <f t="shared" si="20"/>
        <v>29.215181135328859</v>
      </c>
      <c r="L116" s="122">
        <f t="shared" si="20"/>
        <v>36.863779287272571</v>
      </c>
      <c r="M116" s="122">
        <f t="shared" si="20"/>
        <v>37.396081333168461</v>
      </c>
      <c r="N116" s="122">
        <f t="shared" si="20"/>
        <v>44.051657084880382</v>
      </c>
      <c r="O116" s="122">
        <f t="shared" si="20"/>
        <v>50.203207114959923</v>
      </c>
      <c r="P116" s="122">
        <f t="shared" si="20"/>
        <v>56.920646657640738</v>
      </c>
      <c r="Q116" s="122">
        <f t="shared" si="20"/>
        <v>68.064816526210933</v>
      </c>
      <c r="R116" s="122">
        <f t="shared" si="20"/>
        <v>84.461645461883222</v>
      </c>
      <c r="S116" s="122">
        <f t="shared" si="20"/>
        <v>96.185238645122368</v>
      </c>
      <c r="T116" s="122">
        <f t="shared" si="20"/>
        <v>113.22424326593747</v>
      </c>
      <c r="U116" s="122">
        <f t="shared" si="20"/>
        <v>132.2843094379688</v>
      </c>
      <c r="V116" s="122">
        <f t="shared" si="20"/>
        <v>151.23979724288296</v>
      </c>
      <c r="W116" s="122">
        <f t="shared" si="20"/>
        <v>219.63118580618078</v>
      </c>
      <c r="DA116" s="130" t="s">
        <v>1873</v>
      </c>
    </row>
    <row r="117" spans="1:105" ht="12" customHeight="1" x14ac:dyDescent="0.25">
      <c r="A117" s="97" t="s">
        <v>53</v>
      </c>
      <c r="B117" s="98">
        <v>4.306165937342163</v>
      </c>
      <c r="C117" s="98">
        <v>6.9778229963563021</v>
      </c>
      <c r="D117" s="98">
        <v>11.702132441608862</v>
      </c>
      <c r="E117" s="98">
        <v>16.097765377698114</v>
      </c>
      <c r="F117" s="98">
        <v>22.635645692792572</v>
      </c>
      <c r="G117" s="98">
        <v>26.14930217829723</v>
      </c>
      <c r="H117" s="98">
        <v>24.157027633413499</v>
      </c>
      <c r="I117" s="98">
        <v>24.162848573733992</v>
      </c>
      <c r="J117" s="98">
        <v>28.715962807554703</v>
      </c>
      <c r="K117" s="98">
        <v>29.215181135328859</v>
      </c>
      <c r="L117" s="98">
        <v>36.863779287272571</v>
      </c>
      <c r="M117" s="98">
        <v>37.396081333168461</v>
      </c>
      <c r="N117" s="98">
        <v>44.051657084880382</v>
      </c>
      <c r="O117" s="98">
        <v>50.203207114959923</v>
      </c>
      <c r="P117" s="98">
        <v>56.920646657640738</v>
      </c>
      <c r="Q117" s="98">
        <v>68.064816526210933</v>
      </c>
      <c r="R117" s="98">
        <v>84.461645461883222</v>
      </c>
      <c r="S117" s="98">
        <v>96.185238645122368</v>
      </c>
      <c r="T117" s="98">
        <v>113.22424326593747</v>
      </c>
      <c r="U117" s="98">
        <v>132.2843094379688</v>
      </c>
      <c r="V117" s="98">
        <v>151.23979724288296</v>
      </c>
      <c r="W117" s="98">
        <v>219.63118580618078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1.8999002053360633E-2</v>
      </c>
      <c r="C118" s="122">
        <f t="shared" si="21"/>
        <v>2.7850121034338947E-2</v>
      </c>
      <c r="D118" s="122">
        <f t="shared" si="21"/>
        <v>4.5855505737122146E-2</v>
      </c>
      <c r="E118" s="122">
        <f t="shared" si="21"/>
        <v>0.17416000280727295</v>
      </c>
      <c r="F118" s="122">
        <f t="shared" si="21"/>
        <v>0.10836117506564204</v>
      </c>
      <c r="G118" s="122">
        <f t="shared" si="21"/>
        <v>0.15839179947504559</v>
      </c>
      <c r="H118" s="122">
        <f t="shared" si="21"/>
        <v>0.39040508803756524</v>
      </c>
      <c r="I118" s="122">
        <f t="shared" si="21"/>
        <v>0.19328632490985895</v>
      </c>
      <c r="J118" s="122">
        <f t="shared" si="21"/>
        <v>0.23286547583802514</v>
      </c>
      <c r="K118" s="122">
        <f t="shared" si="21"/>
        <v>0.28219458057516311</v>
      </c>
      <c r="L118" s="122">
        <f t="shared" si="21"/>
        <v>0.42407378493584313</v>
      </c>
      <c r="M118" s="122">
        <f t="shared" si="21"/>
        <v>0.37522093613947433</v>
      </c>
      <c r="N118" s="122">
        <f t="shared" si="21"/>
        <v>0.45599281584032791</v>
      </c>
      <c r="O118" s="122">
        <f t="shared" si="21"/>
        <v>0.58906809630663926</v>
      </c>
      <c r="P118" s="122">
        <f t="shared" si="21"/>
        <v>0.66410564604228928</v>
      </c>
      <c r="Q118" s="122">
        <f t="shared" si="21"/>
        <v>1.3976849904992854</v>
      </c>
      <c r="R118" s="122">
        <f t="shared" si="21"/>
        <v>1.7156404753175436</v>
      </c>
      <c r="S118" s="122">
        <f t="shared" si="21"/>
        <v>2.105512171926442</v>
      </c>
      <c r="T118" s="122">
        <f t="shared" si="21"/>
        <v>2.4841241099158271</v>
      </c>
      <c r="U118" s="122">
        <f t="shared" si="21"/>
        <v>2.7691417110785066</v>
      </c>
      <c r="V118" s="122">
        <f t="shared" si="21"/>
        <v>4.7450442168411007</v>
      </c>
      <c r="W118" s="122">
        <f t="shared" si="21"/>
        <v>5.3838581232278013</v>
      </c>
      <c r="DA118" s="130" t="s">
        <v>1875</v>
      </c>
    </row>
    <row r="119" spans="1:105" ht="12" customHeight="1" x14ac:dyDescent="0.25">
      <c r="A119" s="97" t="s">
        <v>53</v>
      </c>
      <c r="B119" s="98">
        <v>1.8999002053360633E-2</v>
      </c>
      <c r="C119" s="98">
        <v>2.7850121034338947E-2</v>
      </c>
      <c r="D119" s="98">
        <v>4.5855505737122146E-2</v>
      </c>
      <c r="E119" s="98">
        <v>0.17416000280727295</v>
      </c>
      <c r="F119" s="98">
        <v>0.10836117506564204</v>
      </c>
      <c r="G119" s="98">
        <v>0.15839179947504559</v>
      </c>
      <c r="H119" s="98">
        <v>0.39040508803756524</v>
      </c>
      <c r="I119" s="98">
        <v>0.19328632490985895</v>
      </c>
      <c r="J119" s="98">
        <v>0.23286547583802514</v>
      </c>
      <c r="K119" s="98">
        <v>0.28219458057516311</v>
      </c>
      <c r="L119" s="98">
        <v>0.42407378493584313</v>
      </c>
      <c r="M119" s="98">
        <v>0.37522093613947433</v>
      </c>
      <c r="N119" s="98">
        <v>0.45599281584032791</v>
      </c>
      <c r="O119" s="98">
        <v>0.58906809630663926</v>
      </c>
      <c r="P119" s="98">
        <v>0.66410564604228928</v>
      </c>
      <c r="Q119" s="98">
        <v>1.3976849904992854</v>
      </c>
      <c r="R119" s="98">
        <v>1.7156404753175436</v>
      </c>
      <c r="S119" s="98">
        <v>2.105512171926442</v>
      </c>
      <c r="T119" s="98">
        <v>2.4841241099158271</v>
      </c>
      <c r="U119" s="98">
        <v>2.7691417110785066</v>
      </c>
      <c r="V119" s="98">
        <v>4.7450442168411007</v>
      </c>
      <c r="W119" s="98">
        <v>5.3838581232278013</v>
      </c>
      <c r="DA119" s="63" t="s">
        <v>1876</v>
      </c>
    </row>
    <row r="120" spans="1:105" ht="12" customHeight="1" x14ac:dyDescent="0.25">
      <c r="A120" s="121" t="s">
        <v>55</v>
      </c>
      <c r="B120" s="122">
        <v>0.61229511264459269</v>
      </c>
      <c r="C120" s="122">
        <v>0.84042894540085744</v>
      </c>
      <c r="D120" s="122">
        <v>1.3754877147092786</v>
      </c>
      <c r="E120" s="122">
        <v>1.9470272510741455</v>
      </c>
      <c r="F120" s="122">
        <v>2.7171770972054392</v>
      </c>
      <c r="G120" s="122">
        <v>3.3233802405081567</v>
      </c>
      <c r="H120" s="122">
        <v>3.7597971272899291</v>
      </c>
      <c r="I120" s="122">
        <v>4.0499933432090129</v>
      </c>
      <c r="J120" s="122">
        <v>4.0171723591076747</v>
      </c>
      <c r="K120" s="122">
        <v>4.62819919332851</v>
      </c>
      <c r="L120" s="122">
        <v>5.0932096833194924</v>
      </c>
      <c r="M120" s="122">
        <v>5.7529311337944797</v>
      </c>
      <c r="N120" s="122">
        <v>6.860545078089463</v>
      </c>
      <c r="O120" s="122">
        <v>7.8427611663037045</v>
      </c>
      <c r="P120" s="122">
        <v>9.9203531120228412</v>
      </c>
      <c r="Q120" s="122">
        <v>11.256537176670658</v>
      </c>
      <c r="R120" s="122">
        <v>13.517976462250251</v>
      </c>
      <c r="S120" s="122">
        <v>15.648836855533091</v>
      </c>
      <c r="T120" s="122">
        <v>18.352911679831671</v>
      </c>
      <c r="U120" s="122">
        <v>21.883631510757269</v>
      </c>
      <c r="V120" s="122">
        <v>23.982079415031588</v>
      </c>
      <c r="W120" s="122">
        <v>27.661606731066104</v>
      </c>
      <c r="DA120" s="130" t="s">
        <v>1877</v>
      </c>
    </row>
    <row r="121" spans="1:105" ht="12" customHeight="1" x14ac:dyDescent="0.25">
      <c r="A121" s="97" t="s">
        <v>124</v>
      </c>
      <c r="B121" s="98">
        <v>4.6532739905695092E-2</v>
      </c>
      <c r="C121" s="98">
        <v>6.770471290368707E-2</v>
      </c>
      <c r="D121" s="98">
        <v>0.12114087611304539</v>
      </c>
      <c r="E121" s="98">
        <v>0.24816614112718133</v>
      </c>
      <c r="F121" s="98">
        <v>0.50736726642489538</v>
      </c>
      <c r="G121" s="98">
        <v>0.64751584557553288</v>
      </c>
      <c r="H121" s="98">
        <v>0.72606730367822103</v>
      </c>
      <c r="I121" s="98">
        <v>0.71989719337947955</v>
      </c>
      <c r="J121" s="98">
        <v>0.64268573254035155</v>
      </c>
      <c r="K121" s="98">
        <v>0.68911617780607304</v>
      </c>
      <c r="L121" s="98">
        <v>0.68520047932926897</v>
      </c>
      <c r="M121" s="98">
        <v>0.75431543476621654</v>
      </c>
      <c r="N121" s="98">
        <v>0.82680795494653636</v>
      </c>
      <c r="O121" s="98">
        <v>0.91947919167534653</v>
      </c>
      <c r="P121" s="98">
        <v>1.2049325057010207</v>
      </c>
      <c r="Q121" s="98">
        <v>1.2263718020846044</v>
      </c>
      <c r="R121" s="98">
        <v>1.5193151130669023</v>
      </c>
      <c r="S121" s="98">
        <v>1.6483483314425551</v>
      </c>
      <c r="T121" s="98">
        <v>1.8465005672523283</v>
      </c>
      <c r="U121" s="98">
        <v>2.2647778177443145</v>
      </c>
      <c r="V121" s="98">
        <v>2.4475870847369161</v>
      </c>
      <c r="W121" s="98">
        <v>2.7688937026603186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1.2564593659479631E-4</v>
      </c>
      <c r="L122" s="98">
        <v>2.485885178698336E-4</v>
      </c>
      <c r="M122" s="98">
        <v>4.8935618544002557E-4</v>
      </c>
      <c r="N122" s="98">
        <v>4.9482956433634601E-4</v>
      </c>
      <c r="O122" s="98">
        <v>7.3853304820940108E-4</v>
      </c>
      <c r="P122" s="98">
        <v>1.1993162068754861E-3</v>
      </c>
      <c r="Q122" s="98">
        <v>1.3493024018793581E-3</v>
      </c>
      <c r="R122" s="98">
        <v>1.8856086005752989E-3</v>
      </c>
      <c r="S122" s="98">
        <v>2.2172111401698386E-3</v>
      </c>
      <c r="T122" s="98">
        <v>2.3970162842842551E-3</v>
      </c>
      <c r="U122" s="98">
        <v>3.008116113911715E-3</v>
      </c>
      <c r="V122" s="98">
        <v>2.9385572807610469E-3</v>
      </c>
      <c r="W122" s="98">
        <v>3.9258457067667899E-3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5.2033643728140855E-5</v>
      </c>
      <c r="L123" s="101">
        <v>1.0357641973896675E-4</v>
      </c>
      <c r="M123" s="101">
        <v>1.9859852119146339E-4</v>
      </c>
      <c r="N123" s="101">
        <v>2.0504888807001861E-4</v>
      </c>
      <c r="O123" s="101">
        <v>2.5914130120347395E-4</v>
      </c>
      <c r="P123" s="101">
        <v>3.9943788534869842E-4</v>
      </c>
      <c r="Q123" s="101">
        <v>4.8390344503046771E-4</v>
      </c>
      <c r="R123" s="101">
        <v>8.1406319437983912E-4</v>
      </c>
      <c r="S123" s="101">
        <v>1.0058888801918336E-3</v>
      </c>
      <c r="T123" s="101">
        <v>1.0247098591553885E-3</v>
      </c>
      <c r="U123" s="101">
        <v>1.3076748509216662E-3</v>
      </c>
      <c r="V123" s="101">
        <v>1.1156031439902565E-3</v>
      </c>
      <c r="W123" s="101">
        <v>1.5949523371684422E-3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7.3612292866655473E-5</v>
      </c>
      <c r="L124" s="104">
        <v>1.4501209813086682E-4</v>
      </c>
      <c r="M124" s="104">
        <v>2.9075766424856213E-4</v>
      </c>
      <c r="N124" s="104">
        <v>2.897806762663274E-4</v>
      </c>
      <c r="O124" s="104">
        <v>4.7939174700592719E-4</v>
      </c>
      <c r="P124" s="104">
        <v>7.9987832152678779E-4</v>
      </c>
      <c r="Q124" s="104">
        <v>8.6539895684889035E-4</v>
      </c>
      <c r="R124" s="104">
        <v>1.0715454061954598E-3</v>
      </c>
      <c r="S124" s="104">
        <v>1.211322259978005E-3</v>
      </c>
      <c r="T124" s="104">
        <v>1.3723064251288666E-3</v>
      </c>
      <c r="U124" s="104">
        <v>1.7004412629900486E-3</v>
      </c>
      <c r="V124" s="104">
        <v>1.8229541367707906E-3</v>
      </c>
      <c r="W124" s="104">
        <v>2.3308933695983481E-3</v>
      </c>
      <c r="DA124" s="132" t="s">
        <v>1881</v>
      </c>
    </row>
    <row r="125" spans="1:105" ht="12" customHeight="1" x14ac:dyDescent="0.25">
      <c r="A125" s="106" t="s">
        <v>122</v>
      </c>
      <c r="B125" s="101">
        <v>0.56393698645372747</v>
      </c>
      <c r="C125" s="101">
        <v>0.75984000631286985</v>
      </c>
      <c r="D125" s="101">
        <v>1.23278046655687</v>
      </c>
      <c r="E125" s="101">
        <v>1.6541395866736379</v>
      </c>
      <c r="F125" s="101">
        <v>2.1612077592410914</v>
      </c>
      <c r="G125" s="101">
        <v>2.6229748092793206</v>
      </c>
      <c r="H125" s="101">
        <v>2.9688131540108129</v>
      </c>
      <c r="I125" s="101">
        <v>3.2186774661555289</v>
      </c>
      <c r="J125" s="101">
        <v>3.2226356576290964</v>
      </c>
      <c r="K125" s="101">
        <v>3.5487083520368188</v>
      </c>
      <c r="L125" s="101">
        <v>3.9098438919330527</v>
      </c>
      <c r="M125" s="101">
        <v>4.3940374892031118</v>
      </c>
      <c r="N125" s="101">
        <v>5.3574902448581456</v>
      </c>
      <c r="O125" s="101">
        <v>6.0753237921818171</v>
      </c>
      <c r="P125" s="101">
        <v>7.5094903926988854</v>
      </c>
      <c r="Q125" s="101">
        <v>8.4240239553753309</v>
      </c>
      <c r="R125" s="101">
        <v>9.9576170669659856</v>
      </c>
      <c r="S125" s="101">
        <v>11.417838556046892</v>
      </c>
      <c r="T125" s="101">
        <v>13.540013297457339</v>
      </c>
      <c r="U125" s="101">
        <v>16.300317127668041</v>
      </c>
      <c r="V125" s="101">
        <v>18.026057171212145</v>
      </c>
      <c r="W125" s="101">
        <v>20.778151843803716</v>
      </c>
      <c r="DA125" s="131" t="s">
        <v>1882</v>
      </c>
    </row>
    <row r="126" spans="1:105" ht="12" customHeight="1" x14ac:dyDescent="0.25">
      <c r="A126" s="107" t="s">
        <v>121</v>
      </c>
      <c r="B126" s="104">
        <v>1.8253862851701007E-3</v>
      </c>
      <c r="C126" s="104">
        <v>1.288422618430052E-2</v>
      </c>
      <c r="D126" s="104">
        <v>2.1566372039362992E-2</v>
      </c>
      <c r="E126" s="104">
        <v>4.4721523273326277E-2</v>
      </c>
      <c r="F126" s="104">
        <v>4.8602071539452521E-2</v>
      </c>
      <c r="G126" s="104">
        <v>5.2889585653303373E-2</v>
      </c>
      <c r="H126" s="104">
        <v>6.4916669600895427E-2</v>
      </c>
      <c r="I126" s="104">
        <v>0.11141868367400476</v>
      </c>
      <c r="J126" s="104">
        <v>0.15185096893822642</v>
      </c>
      <c r="K126" s="104">
        <v>0.39024901754902336</v>
      </c>
      <c r="L126" s="104">
        <v>0.49791672353930083</v>
      </c>
      <c r="M126" s="104">
        <v>0.60408885363971188</v>
      </c>
      <c r="N126" s="104">
        <v>0.6757520487204447</v>
      </c>
      <c r="O126" s="104">
        <v>0.84721964939833194</v>
      </c>
      <c r="P126" s="104">
        <v>1.2047308974160598</v>
      </c>
      <c r="Q126" s="104">
        <v>1.6047921168088433</v>
      </c>
      <c r="R126" s="104">
        <v>2.0391586736167882</v>
      </c>
      <c r="S126" s="104">
        <v>2.5804327569034724</v>
      </c>
      <c r="T126" s="104">
        <v>2.9640007988377191</v>
      </c>
      <c r="U126" s="104">
        <v>3.3155284492310013</v>
      </c>
      <c r="V126" s="104">
        <v>3.5054966018017666</v>
      </c>
      <c r="W126" s="104">
        <v>4.1106353388953032</v>
      </c>
      <c r="DA126" s="132" t="s">
        <v>1883</v>
      </c>
    </row>
    <row r="127" spans="1:105" ht="12" customHeight="1" x14ac:dyDescent="0.25">
      <c r="A127" s="108" t="s">
        <v>53</v>
      </c>
      <c r="B127" s="98">
        <v>7.9113414682581602E-4</v>
      </c>
      <c r="C127" s="98">
        <v>5.4541706416395344E-3</v>
      </c>
      <c r="D127" s="98">
        <v>9.337953615810482E-3</v>
      </c>
      <c r="E127" s="98">
        <v>1.969699739361427E-2</v>
      </c>
      <c r="F127" s="98">
        <v>2.011960326836941E-2</v>
      </c>
      <c r="G127" s="98">
        <v>2.235418952900791E-2</v>
      </c>
      <c r="H127" s="98">
        <v>2.7838403822492759E-2</v>
      </c>
      <c r="I127" s="98">
        <v>5.0432222725474783E-2</v>
      </c>
      <c r="J127" s="98">
        <v>6.1344082066246156E-2</v>
      </c>
      <c r="K127" s="98">
        <v>0.16181669903305784</v>
      </c>
      <c r="L127" s="98">
        <v>0.20755941941819819</v>
      </c>
      <c r="M127" s="98">
        <v>0.24520550120655615</v>
      </c>
      <c r="N127" s="98">
        <v>0.28019967485091518</v>
      </c>
      <c r="O127" s="98">
        <v>0.29756154969796383</v>
      </c>
      <c r="P127" s="98">
        <v>0.4015261056863012</v>
      </c>
      <c r="Q127" s="98">
        <v>0.57664733358441167</v>
      </c>
      <c r="R127" s="98">
        <v>0.8806867618904225</v>
      </c>
      <c r="S127" s="98">
        <v>1.171760635731478</v>
      </c>
      <c r="T127" s="98">
        <v>1.2694675058291625</v>
      </c>
      <c r="U127" s="98">
        <v>1.4427037298353493</v>
      </c>
      <c r="V127" s="98">
        <v>1.3329520443218545</v>
      </c>
      <c r="W127" s="98">
        <v>1.6724586341364289</v>
      </c>
      <c r="DA127" s="63" t="s">
        <v>1884</v>
      </c>
    </row>
    <row r="128" spans="1:105" ht="12" customHeight="1" x14ac:dyDescent="0.25">
      <c r="A128" s="108" t="s">
        <v>52</v>
      </c>
      <c r="B128" s="98">
        <v>1.0342521383442846E-3</v>
      </c>
      <c r="C128" s="98">
        <v>7.4300555426609852E-3</v>
      </c>
      <c r="D128" s="98">
        <v>1.2228418423552509E-2</v>
      </c>
      <c r="E128" s="98">
        <v>2.502452587971201E-2</v>
      </c>
      <c r="F128" s="98">
        <v>2.8482468271083108E-2</v>
      </c>
      <c r="G128" s="98">
        <v>3.0535396124295459E-2</v>
      </c>
      <c r="H128" s="98">
        <v>3.7078265778402675E-2</v>
      </c>
      <c r="I128" s="98">
        <v>6.0986460948529969E-2</v>
      </c>
      <c r="J128" s="98">
        <v>9.0506886871980247E-2</v>
      </c>
      <c r="K128" s="98">
        <v>0.22843231851596552</v>
      </c>
      <c r="L128" s="98">
        <v>0.29035730412110261</v>
      </c>
      <c r="M128" s="98">
        <v>0.35888335243315572</v>
      </c>
      <c r="N128" s="98">
        <v>0.39555237386952957</v>
      </c>
      <c r="O128" s="98">
        <v>0.54965809970036816</v>
      </c>
      <c r="P128" s="98">
        <v>0.80320479172975867</v>
      </c>
      <c r="Q128" s="98">
        <v>1.0281447832244315</v>
      </c>
      <c r="R128" s="98">
        <v>1.1584719117263658</v>
      </c>
      <c r="S128" s="98">
        <v>1.4086721211719944</v>
      </c>
      <c r="T128" s="98">
        <v>1.6945332930085566</v>
      </c>
      <c r="U128" s="98">
        <v>1.872824719395652</v>
      </c>
      <c r="V128" s="98">
        <v>2.1725445574799118</v>
      </c>
      <c r="W128" s="98">
        <v>2.4381767047588738</v>
      </c>
      <c r="DA128" s="63" t="s">
        <v>1885</v>
      </c>
    </row>
    <row r="129" spans="1:105" ht="12" customHeight="1" x14ac:dyDescent="0.25">
      <c r="A129" s="121" t="s">
        <v>54</v>
      </c>
      <c r="B129" s="122">
        <v>0.1132660284294362</v>
      </c>
      <c r="C129" s="122">
        <v>0.16202008389577369</v>
      </c>
      <c r="D129" s="122">
        <v>0.25810326994218391</v>
      </c>
      <c r="E129" s="122">
        <v>0.39326180127311444</v>
      </c>
      <c r="F129" s="122">
        <v>0.52569855117363429</v>
      </c>
      <c r="G129" s="122">
        <v>0.64258468449171613</v>
      </c>
      <c r="H129" s="122">
        <v>0.67130536901025295</v>
      </c>
      <c r="I129" s="122">
        <v>0.69576884027925978</v>
      </c>
      <c r="J129" s="122">
        <v>0.6353094600086493</v>
      </c>
      <c r="K129" s="122">
        <v>0.71981594371457924</v>
      </c>
      <c r="L129" s="122">
        <v>0.80050047209285768</v>
      </c>
      <c r="M129" s="122">
        <v>0.86677923850721439</v>
      </c>
      <c r="N129" s="122">
        <v>1.0364196111666639</v>
      </c>
      <c r="O129" s="122">
        <v>1.1926994578802508</v>
      </c>
      <c r="P129" s="122">
        <v>1.4777651196255817</v>
      </c>
      <c r="Q129" s="122">
        <v>1.7847202695478803</v>
      </c>
      <c r="R129" s="122">
        <v>2.1036153378926268</v>
      </c>
      <c r="S129" s="122">
        <v>2.4424508939903991</v>
      </c>
      <c r="T129" s="122">
        <v>2.8518613061088027</v>
      </c>
      <c r="U129" s="122">
        <v>3.3340089686122627</v>
      </c>
      <c r="V129" s="122">
        <v>4.0598847960983546</v>
      </c>
      <c r="W129" s="122">
        <v>4.6542436831694536</v>
      </c>
      <c r="DA129" s="130" t="s">
        <v>1886</v>
      </c>
    </row>
    <row r="130" spans="1:105" ht="12" customHeight="1" x14ac:dyDescent="0.25">
      <c r="A130" s="97" t="s">
        <v>50</v>
      </c>
      <c r="B130" s="98">
        <v>4.2168680299765303E-3</v>
      </c>
      <c r="C130" s="98">
        <v>6.5162055627994136E-3</v>
      </c>
      <c r="D130" s="98">
        <v>1.2025816708944245E-2</v>
      </c>
      <c r="E130" s="98">
        <v>1.9440954572429787E-2</v>
      </c>
      <c r="F130" s="98">
        <v>2.6821103148252812E-2</v>
      </c>
      <c r="G130" s="98">
        <v>3.1994614777431644E-2</v>
      </c>
      <c r="H130" s="98">
        <v>3.7641502163798128E-2</v>
      </c>
      <c r="I130" s="98">
        <v>4.1734717809356517E-2</v>
      </c>
      <c r="J130" s="98">
        <v>3.9168071281824972E-2</v>
      </c>
      <c r="K130" s="98">
        <v>5.0007735346652205E-2</v>
      </c>
      <c r="L130" s="98">
        <v>5.5018975843503473E-2</v>
      </c>
      <c r="M130" s="98">
        <v>6.4556719670321255E-2</v>
      </c>
      <c r="N130" s="98">
        <v>7.4877825497055572E-2</v>
      </c>
      <c r="O130" s="98">
        <v>8.4430704084129338E-2</v>
      </c>
      <c r="P130" s="98">
        <v>0.1145763013744239</v>
      </c>
      <c r="Q130" s="98">
        <v>0.12670205030782639</v>
      </c>
      <c r="R130" s="98">
        <v>0.16074446247301577</v>
      </c>
      <c r="S130" s="98">
        <v>0.18323122564446181</v>
      </c>
      <c r="T130" s="98">
        <v>0.20762321971515343</v>
      </c>
      <c r="U130" s="98">
        <v>0.24569360134898927</v>
      </c>
      <c r="V130" s="98">
        <v>0.2511050929938336</v>
      </c>
      <c r="W130" s="98">
        <v>0.2866592060494827</v>
      </c>
      <c r="DA130" s="63" t="s">
        <v>1887</v>
      </c>
    </row>
    <row r="131" spans="1:105" ht="12" customHeight="1" x14ac:dyDescent="0.25">
      <c r="A131" s="109" t="s">
        <v>120</v>
      </c>
      <c r="B131" s="33">
        <v>0.10904916039945967</v>
      </c>
      <c r="C131" s="33">
        <v>0.15550387833297427</v>
      </c>
      <c r="D131" s="33">
        <v>0.24607745323323965</v>
      </c>
      <c r="E131" s="33">
        <v>0.37382084670068466</v>
      </c>
      <c r="F131" s="33">
        <v>0.49887744802538148</v>
      </c>
      <c r="G131" s="33">
        <v>0.61059006971428453</v>
      </c>
      <c r="H131" s="33">
        <v>0.63366386684645482</v>
      </c>
      <c r="I131" s="33">
        <v>0.65403412246990322</v>
      </c>
      <c r="J131" s="33">
        <v>0.59614138872682432</v>
      </c>
      <c r="K131" s="33">
        <v>0.66980820836792698</v>
      </c>
      <c r="L131" s="33">
        <v>0.74548149624935423</v>
      </c>
      <c r="M131" s="33">
        <v>0.80222251883689311</v>
      </c>
      <c r="N131" s="33">
        <v>0.96154178566960835</v>
      </c>
      <c r="O131" s="33">
        <v>1.1082687537961216</v>
      </c>
      <c r="P131" s="33">
        <v>1.3631888182511578</v>
      </c>
      <c r="Q131" s="33">
        <v>1.6580182192400539</v>
      </c>
      <c r="R131" s="33">
        <v>1.9428708754196109</v>
      </c>
      <c r="S131" s="33">
        <v>2.2592196683459371</v>
      </c>
      <c r="T131" s="33">
        <v>2.6442380863936492</v>
      </c>
      <c r="U131" s="33">
        <v>3.0883153672632733</v>
      </c>
      <c r="V131" s="33">
        <v>3.8087797031045212</v>
      </c>
      <c r="W131" s="33">
        <v>4.367584477119971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1.1590251732277526</v>
      </c>
      <c r="C133" s="154">
        <f t="shared" si="22"/>
        <v>1.2126216922925024</v>
      </c>
      <c r="D133" s="154">
        <f t="shared" si="22"/>
        <v>1.2712908735479471</v>
      </c>
      <c r="E133" s="154">
        <f t="shared" si="22"/>
        <v>1.3157488780242053</v>
      </c>
      <c r="F133" s="154">
        <f t="shared" si="22"/>
        <v>1.358798645296853</v>
      </c>
      <c r="G133" s="154">
        <f t="shared" si="22"/>
        <v>1.3820948140630174</v>
      </c>
      <c r="H133" s="154">
        <f t="shared" si="22"/>
        <v>1.3699891547118013</v>
      </c>
      <c r="I133" s="154">
        <f t="shared" si="22"/>
        <v>1.3706471333695025</v>
      </c>
      <c r="J133" s="154">
        <f t="shared" si="22"/>
        <v>1.4368415958471605</v>
      </c>
      <c r="K133" s="154">
        <f t="shared" si="22"/>
        <v>1.449543895442662</v>
      </c>
      <c r="L133" s="154">
        <f t="shared" si="22"/>
        <v>1.5351609463524507</v>
      </c>
      <c r="M133" s="154">
        <f t="shared" si="22"/>
        <v>1.5673699597665596</v>
      </c>
      <c r="N133" s="154">
        <f t="shared" si="22"/>
        <v>1.6282026741475892</v>
      </c>
      <c r="O133" s="154">
        <f t="shared" si="22"/>
        <v>1.6995173945712676</v>
      </c>
      <c r="P133" s="154">
        <f t="shared" si="22"/>
        <v>1.7413913465646331</v>
      </c>
      <c r="Q133" s="154">
        <f t="shared" si="22"/>
        <v>1.8426508682902625</v>
      </c>
      <c r="R133" s="154">
        <f t="shared" ref="R133:V133" si="23">IF(R115=0,"",R115/R97)</f>
        <v>1.9401574409856246</v>
      </c>
      <c r="S133" s="154">
        <f t="shared" si="23"/>
        <v>2.0145080189251248</v>
      </c>
      <c r="T133" s="154">
        <f t="shared" si="23"/>
        <v>2.0914660289277331</v>
      </c>
      <c r="U133" s="154">
        <f t="shared" si="23"/>
        <v>2.1401818366312386</v>
      </c>
      <c r="V133" s="154">
        <f t="shared" si="23"/>
        <v>2.2166156197064333</v>
      </c>
      <c r="W133" s="154">
        <f t="shared" ref="W133" si="24">IF(W115=0,"",W115/W97)</f>
        <v>2.3891281058531724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1.3293665575706459</v>
      </c>
      <c r="C134" s="155">
        <f t="shared" si="25"/>
        <v>1.3728761311087672</v>
      </c>
      <c r="D134" s="155">
        <f t="shared" si="25"/>
        <v>1.4500608799654433</v>
      </c>
      <c r="E134" s="155">
        <f t="shared" si="25"/>
        <v>1.5188382102307914</v>
      </c>
      <c r="F134" s="155">
        <f t="shared" si="25"/>
        <v>1.5886430420223518</v>
      </c>
      <c r="G134" s="155">
        <f t="shared" si="25"/>
        <v>1.6403380203221731</v>
      </c>
      <c r="H134" s="155">
        <f t="shared" si="25"/>
        <v>1.6749941186343755</v>
      </c>
      <c r="I134" s="155">
        <f t="shared" si="25"/>
        <v>1.7099377461159242</v>
      </c>
      <c r="J134" s="155">
        <f t="shared" si="25"/>
        <v>1.7468852244033095</v>
      </c>
      <c r="K134" s="155">
        <f t="shared" si="25"/>
        <v>1.810440358896384</v>
      </c>
      <c r="L134" s="155">
        <f t="shared" si="25"/>
        <v>1.8951235534208148</v>
      </c>
      <c r="M134" s="155">
        <f t="shared" si="25"/>
        <v>2.0029454671258025</v>
      </c>
      <c r="N134" s="155">
        <f t="shared" si="25"/>
        <v>2.1239635851717886</v>
      </c>
      <c r="O134" s="155">
        <f t="shared" si="25"/>
        <v>2.2579137390106276</v>
      </c>
      <c r="P134" s="155">
        <f t="shared" si="25"/>
        <v>2.4234930782136099</v>
      </c>
      <c r="Q134" s="155">
        <f t="shared" si="25"/>
        <v>2.5749016497158275</v>
      </c>
      <c r="R134" s="155">
        <f t="shared" ref="R134:V134" si="26">IF(R116=0,"",R116/R98)</f>
        <v>2.7480000632538535</v>
      </c>
      <c r="S134" s="155">
        <f t="shared" si="26"/>
        <v>2.9188466268972491</v>
      </c>
      <c r="T134" s="155">
        <f t="shared" si="26"/>
        <v>3.0754885579198543</v>
      </c>
      <c r="U134" s="155">
        <f t="shared" si="26"/>
        <v>3.2038802650361755</v>
      </c>
      <c r="V134" s="155">
        <f t="shared" si="26"/>
        <v>3.2996834550528118</v>
      </c>
      <c r="W134" s="155">
        <f t="shared" ref="W134" si="27">IF(W116=0,"",W116/W98)</f>
        <v>3.3649700245307561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1.3293665575706459</v>
      </c>
      <c r="C135" s="156">
        <f t="shared" si="28"/>
        <v>1.3728761311087672</v>
      </c>
      <c r="D135" s="156">
        <f t="shared" si="28"/>
        <v>1.4500608799654433</v>
      </c>
      <c r="E135" s="156">
        <f t="shared" si="28"/>
        <v>1.5188382102307914</v>
      </c>
      <c r="F135" s="156">
        <f t="shared" si="28"/>
        <v>1.5886430420223518</v>
      </c>
      <c r="G135" s="156">
        <f t="shared" si="28"/>
        <v>1.6403380203221731</v>
      </c>
      <c r="H135" s="156">
        <f t="shared" si="28"/>
        <v>1.6749941186343755</v>
      </c>
      <c r="I135" s="156">
        <f t="shared" si="28"/>
        <v>1.7099377461159242</v>
      </c>
      <c r="J135" s="156">
        <f t="shared" si="28"/>
        <v>1.7468852244033095</v>
      </c>
      <c r="K135" s="156">
        <f t="shared" si="28"/>
        <v>1.810440358896384</v>
      </c>
      <c r="L135" s="156">
        <f t="shared" si="28"/>
        <v>1.8951235534208148</v>
      </c>
      <c r="M135" s="156">
        <f t="shared" si="28"/>
        <v>2.0029454671258025</v>
      </c>
      <c r="N135" s="156">
        <f t="shared" si="28"/>
        <v>2.1239635851717886</v>
      </c>
      <c r="O135" s="156">
        <f t="shared" si="28"/>
        <v>2.2579137390106276</v>
      </c>
      <c r="P135" s="156">
        <f t="shared" si="28"/>
        <v>2.4234930782136099</v>
      </c>
      <c r="Q135" s="156">
        <f t="shared" si="28"/>
        <v>2.5749016497158275</v>
      </c>
      <c r="R135" s="156">
        <f t="shared" ref="R135:V135" si="29">IF(R117=0,"",R117/R99)</f>
        <v>2.7480000632538535</v>
      </c>
      <c r="S135" s="156">
        <f t="shared" si="29"/>
        <v>2.9188466268972491</v>
      </c>
      <c r="T135" s="156">
        <f t="shared" si="29"/>
        <v>3.0754885579198543</v>
      </c>
      <c r="U135" s="156">
        <f t="shared" si="29"/>
        <v>3.2038802650361755</v>
      </c>
      <c r="V135" s="156">
        <f t="shared" si="29"/>
        <v>3.2996834550528118</v>
      </c>
      <c r="W135" s="156">
        <f t="shared" ref="W135" si="30">IF(W117=0,"",W117/W99)</f>
        <v>3.3649700245307561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1.9429532402555638</v>
      </c>
      <c r="C136" s="155">
        <f t="shared" si="31"/>
        <v>2.1068118437621752</v>
      </c>
      <c r="D136" s="155">
        <f t="shared" si="31"/>
        <v>2.29866896283681</v>
      </c>
      <c r="E136" s="155">
        <f t="shared" si="31"/>
        <v>2.4752001432129349</v>
      </c>
      <c r="F136" s="155">
        <f t="shared" si="31"/>
        <v>2.6179312698859483</v>
      </c>
      <c r="G136" s="155">
        <f t="shared" si="31"/>
        <v>2.7355740282630072</v>
      </c>
      <c r="H136" s="155">
        <f t="shared" si="31"/>
        <v>2.8380965706278065</v>
      </c>
      <c r="I136" s="155">
        <f t="shared" si="31"/>
        <v>2.9065285140418369</v>
      </c>
      <c r="J136" s="155">
        <f t="shared" si="31"/>
        <v>2.9615909135468277</v>
      </c>
      <c r="K136" s="155">
        <f t="shared" si="31"/>
        <v>3.0387600813946243</v>
      </c>
      <c r="L136" s="155">
        <f t="shared" si="31"/>
        <v>3.1499375424080753</v>
      </c>
      <c r="M136" s="155">
        <f t="shared" si="31"/>
        <v>3.2723592698287649</v>
      </c>
      <c r="N136" s="155">
        <f t="shared" si="31"/>
        <v>3.4284917932277783</v>
      </c>
      <c r="O136" s="155">
        <f t="shared" si="31"/>
        <v>3.5981058806611763</v>
      </c>
      <c r="P136" s="155">
        <f t="shared" si="31"/>
        <v>3.787591208849435</v>
      </c>
      <c r="Q136" s="155">
        <f t="shared" si="31"/>
        <v>3.9531912325066467</v>
      </c>
      <c r="R136" s="155">
        <f t="shared" ref="R136:V136" si="32">IF(R118=0,"",R118/R100)</f>
        <v>4.0934135275706263</v>
      </c>
      <c r="S136" s="155">
        <f t="shared" si="32"/>
        <v>4.1987769788155331</v>
      </c>
      <c r="T136" s="155">
        <f t="shared" si="32"/>
        <v>4.299227333409422</v>
      </c>
      <c r="U136" s="155">
        <f t="shared" si="32"/>
        <v>4.4002618371657798</v>
      </c>
      <c r="V136" s="155">
        <f t="shared" si="32"/>
        <v>4.4959692519505632</v>
      </c>
      <c r="W136" s="155">
        <f t="shared" ref="W136" si="33">IF(W118=0,"",W118/W100)</f>
        <v>4.5726336264183622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1.9429532402555638</v>
      </c>
      <c r="C137" s="156">
        <f t="shared" si="34"/>
        <v>2.1068118437621752</v>
      </c>
      <c r="D137" s="156">
        <f t="shared" si="34"/>
        <v>2.29866896283681</v>
      </c>
      <c r="E137" s="156">
        <f t="shared" si="34"/>
        <v>2.4752001432129349</v>
      </c>
      <c r="F137" s="156">
        <f t="shared" si="34"/>
        <v>2.6179312698859483</v>
      </c>
      <c r="G137" s="156">
        <f t="shared" si="34"/>
        <v>2.7355740282630072</v>
      </c>
      <c r="H137" s="156">
        <f t="shared" si="34"/>
        <v>2.8380965706278065</v>
      </c>
      <c r="I137" s="156">
        <f t="shared" si="34"/>
        <v>2.9065285140418369</v>
      </c>
      <c r="J137" s="156">
        <f t="shared" si="34"/>
        <v>2.9615909135468277</v>
      </c>
      <c r="K137" s="156">
        <f t="shared" si="34"/>
        <v>3.0387600813946243</v>
      </c>
      <c r="L137" s="156">
        <f t="shared" si="34"/>
        <v>3.1499375424080753</v>
      </c>
      <c r="M137" s="156">
        <f t="shared" si="34"/>
        <v>3.2723592698287649</v>
      </c>
      <c r="N137" s="156">
        <f t="shared" si="34"/>
        <v>3.4284917932277783</v>
      </c>
      <c r="O137" s="156">
        <f t="shared" si="34"/>
        <v>3.5981058806611763</v>
      </c>
      <c r="P137" s="156">
        <f t="shared" si="34"/>
        <v>3.787591208849435</v>
      </c>
      <c r="Q137" s="156">
        <f t="shared" si="34"/>
        <v>3.9531912325066467</v>
      </c>
      <c r="R137" s="156">
        <f t="shared" ref="R137:V137" si="35">IF(R119=0,"",R119/R101)</f>
        <v>4.0934135275706263</v>
      </c>
      <c r="S137" s="156">
        <f t="shared" si="35"/>
        <v>4.1987769788155331</v>
      </c>
      <c r="T137" s="156">
        <f t="shared" si="35"/>
        <v>4.299227333409422</v>
      </c>
      <c r="U137" s="156">
        <f t="shared" si="35"/>
        <v>4.4002618371657798</v>
      </c>
      <c r="V137" s="156">
        <f t="shared" si="35"/>
        <v>4.4959692519505632</v>
      </c>
      <c r="W137" s="156">
        <f t="shared" ref="W137" si="36">IF(W119=0,"",W119/W101)</f>
        <v>4.5726336264183622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0.63974004762371706</v>
      </c>
      <c r="C138" s="155">
        <f t="shared" si="37"/>
        <v>0.65010091609963461</v>
      </c>
      <c r="D138" s="155">
        <f t="shared" si="37"/>
        <v>0.65673390708661394</v>
      </c>
      <c r="E138" s="155">
        <f t="shared" si="37"/>
        <v>0.65829075442406237</v>
      </c>
      <c r="F138" s="155">
        <f t="shared" si="37"/>
        <v>0.65586927063405998</v>
      </c>
      <c r="G138" s="155">
        <f t="shared" si="37"/>
        <v>0.65673233910525686</v>
      </c>
      <c r="H138" s="155">
        <f t="shared" si="37"/>
        <v>0.65841015350438192</v>
      </c>
      <c r="I138" s="155">
        <f t="shared" si="37"/>
        <v>0.66169098958129136</v>
      </c>
      <c r="J138" s="155">
        <f t="shared" si="37"/>
        <v>0.66570132253754077</v>
      </c>
      <c r="K138" s="155">
        <f t="shared" si="37"/>
        <v>0.67425010371488336</v>
      </c>
      <c r="L138" s="155">
        <f t="shared" si="37"/>
        <v>0.67961929946576638</v>
      </c>
      <c r="M138" s="155">
        <f t="shared" si="37"/>
        <v>0.6845532523835981</v>
      </c>
      <c r="N138" s="155">
        <f t="shared" si="37"/>
        <v>0.68864094241095275</v>
      </c>
      <c r="O138" s="155">
        <f t="shared" si="37"/>
        <v>0.69670972640082918</v>
      </c>
      <c r="P138" s="155">
        <f t="shared" si="37"/>
        <v>0.70666115596449919</v>
      </c>
      <c r="Q138" s="155">
        <f t="shared" si="37"/>
        <v>0.71732716012188646</v>
      </c>
      <c r="R138" s="155">
        <f t="shared" ref="R138:V138" si="38">IF(R120=0,"",R120/R102)</f>
        <v>0.72578464637418916</v>
      </c>
      <c r="S138" s="155">
        <f t="shared" si="38"/>
        <v>0.73727176665841787</v>
      </c>
      <c r="T138" s="155">
        <f t="shared" si="38"/>
        <v>0.7489736576598911</v>
      </c>
      <c r="U138" s="155">
        <f t="shared" si="38"/>
        <v>0.75845064266954287</v>
      </c>
      <c r="V138" s="155">
        <f t="shared" si="38"/>
        <v>0.76856184479197809</v>
      </c>
      <c r="W138" s="155">
        <f t="shared" ref="W138" si="39">IF(W120=0,"",W120/W102)</f>
        <v>0.77530903734137691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0.57590824855109124</v>
      </c>
      <c r="C139" s="156">
        <f t="shared" si="40"/>
        <v>0.58441005463068485</v>
      </c>
      <c r="D139" s="156">
        <f t="shared" si="40"/>
        <v>0.59121448036867397</v>
      </c>
      <c r="E139" s="156">
        <f t="shared" si="40"/>
        <v>0.59600425484318564</v>
      </c>
      <c r="F139" s="156">
        <f t="shared" si="40"/>
        <v>0.59885357800001338</v>
      </c>
      <c r="G139" s="156">
        <f t="shared" si="40"/>
        <v>0.60010987914830316</v>
      </c>
      <c r="H139" s="156">
        <f t="shared" si="40"/>
        <v>0.60090773489891602</v>
      </c>
      <c r="I139" s="156">
        <f t="shared" si="40"/>
        <v>0.6014743640270459</v>
      </c>
      <c r="J139" s="156">
        <f t="shared" si="40"/>
        <v>0.60222404141762509</v>
      </c>
      <c r="K139" s="156">
        <f t="shared" si="40"/>
        <v>0.60452000944482853</v>
      </c>
      <c r="L139" s="156">
        <f t="shared" si="40"/>
        <v>0.60862171475980209</v>
      </c>
      <c r="M139" s="156">
        <f t="shared" si="40"/>
        <v>0.61686882419602418</v>
      </c>
      <c r="N139" s="156">
        <f t="shared" si="40"/>
        <v>0.62722411637650521</v>
      </c>
      <c r="O139" s="156">
        <f t="shared" si="40"/>
        <v>0.6373779495599422</v>
      </c>
      <c r="P139" s="156">
        <f t="shared" si="40"/>
        <v>0.65205025143549167</v>
      </c>
      <c r="Q139" s="156">
        <f t="shared" si="40"/>
        <v>0.6649830809933589</v>
      </c>
      <c r="R139" s="156">
        <f t="shared" ref="R139:V139" si="41">IF(R121=0,"",R121/R103)</f>
        <v>0.68241469107881114</v>
      </c>
      <c r="S139" s="156">
        <f t="shared" si="41"/>
        <v>0.70335247679301816</v>
      </c>
      <c r="T139" s="156">
        <f t="shared" si="41"/>
        <v>0.72767921240433453</v>
      </c>
      <c r="U139" s="156">
        <f t="shared" si="41"/>
        <v>0.75161934737935931</v>
      </c>
      <c r="V139" s="156">
        <f t="shared" si="41"/>
        <v>0.76890336986114738</v>
      </c>
      <c r="W139" s="156">
        <f t="shared" ref="W139" si="42">IF(W121=0,"",W121/W103)</f>
        <v>0.7802440209295205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>
        <f t="shared" si="43"/>
        <v>0.79468601400292471</v>
      </c>
      <c r="L140" s="156">
        <f t="shared" si="43"/>
        <v>0.7952979059505324</v>
      </c>
      <c r="M140" s="156">
        <f t="shared" si="43"/>
        <v>0.80358023029547188</v>
      </c>
      <c r="N140" s="156">
        <f t="shared" si="43"/>
        <v>0.80026998544188321</v>
      </c>
      <c r="O140" s="156">
        <f t="shared" si="43"/>
        <v>0.83442473249573268</v>
      </c>
      <c r="P140" s="156">
        <f t="shared" si="43"/>
        <v>0.85226231612654813</v>
      </c>
      <c r="Q140" s="156">
        <f t="shared" si="43"/>
        <v>0.84939703078446616</v>
      </c>
      <c r="R140" s="156">
        <f t="shared" ref="R140:V140" si="44">IF(R122=0,"",R122/R104)</f>
        <v>0.83981612173295883</v>
      </c>
      <c r="S140" s="156">
        <f t="shared" si="44"/>
        <v>0.84602941195995285</v>
      </c>
      <c r="T140" s="156">
        <f t="shared" si="44"/>
        <v>0.86754863159835971</v>
      </c>
      <c r="U140" s="156">
        <f t="shared" si="44"/>
        <v>0.87084782955961682</v>
      </c>
      <c r="V140" s="156">
        <f t="shared" si="44"/>
        <v>0.89476908468487493</v>
      </c>
      <c r="W140" s="156">
        <f t="shared" ref="W140" si="45">IF(W122=0,"",W122/W104)</f>
        <v>0.89507553867174305</v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>
        <f t="shared" si="46"/>
        <v>0.61581661653170527</v>
      </c>
      <c r="L141" s="157">
        <f t="shared" si="46"/>
        <v>0.61814255660485573</v>
      </c>
      <c r="M141" s="157">
        <f t="shared" si="46"/>
        <v>0.62410708582864005</v>
      </c>
      <c r="N141" s="157">
        <f t="shared" si="46"/>
        <v>0.62410708582864005</v>
      </c>
      <c r="O141" s="157">
        <f t="shared" si="46"/>
        <v>0.63876877999604031</v>
      </c>
      <c r="P141" s="157">
        <f t="shared" si="46"/>
        <v>0.6576878741084029</v>
      </c>
      <c r="Q141" s="157">
        <f t="shared" si="46"/>
        <v>0.66916747524888232</v>
      </c>
      <c r="R141" s="157">
        <f t="shared" ref="R141:V141" si="47">IF(R123=0,"",R123/R105)</f>
        <v>0.69357633923659268</v>
      </c>
      <c r="S141" s="157">
        <f t="shared" si="47"/>
        <v>0.7136982589112687</v>
      </c>
      <c r="T141" s="157">
        <f t="shared" si="47"/>
        <v>0.73684624797538856</v>
      </c>
      <c r="U141" s="157">
        <f t="shared" si="47"/>
        <v>0.74562487147790191</v>
      </c>
      <c r="V141" s="157">
        <f t="shared" si="47"/>
        <v>0.76348557021423757</v>
      </c>
      <c r="W141" s="157">
        <f t="shared" ref="W141" si="48">IF(W123=0,"",W123/W105)</f>
        <v>0.77607352422008957</v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0.64520688177251617</v>
      </c>
      <c r="C143" s="157">
        <f t="shared" si="52"/>
        <v>0.65430625585630242</v>
      </c>
      <c r="D143" s="157">
        <f t="shared" si="52"/>
        <v>0.66160643833513377</v>
      </c>
      <c r="E143" s="157">
        <f t="shared" si="52"/>
        <v>0.66515172682073731</v>
      </c>
      <c r="F143" s="157">
        <f t="shared" si="52"/>
        <v>0.66763693188494844</v>
      </c>
      <c r="G143" s="157">
        <f t="shared" si="52"/>
        <v>0.66953944356960526</v>
      </c>
      <c r="H143" s="157">
        <f t="shared" si="52"/>
        <v>0.67113471906740207</v>
      </c>
      <c r="I143" s="157">
        <f t="shared" si="52"/>
        <v>0.6722501432866137</v>
      </c>
      <c r="J143" s="157">
        <f t="shared" si="52"/>
        <v>0.67335158246533133</v>
      </c>
      <c r="K143" s="157">
        <f t="shared" si="52"/>
        <v>0.67503051963279215</v>
      </c>
      <c r="L143" s="157">
        <f t="shared" si="52"/>
        <v>0.67735620113926431</v>
      </c>
      <c r="M143" s="157">
        <f t="shared" si="52"/>
        <v>0.68002821610651143</v>
      </c>
      <c r="N143" s="157">
        <f t="shared" si="52"/>
        <v>0.68358326129369407</v>
      </c>
      <c r="O143" s="157">
        <f t="shared" si="52"/>
        <v>0.68797120735727646</v>
      </c>
      <c r="P143" s="157">
        <f t="shared" si="52"/>
        <v>0.69472300525188391</v>
      </c>
      <c r="Q143" s="157">
        <f t="shared" si="52"/>
        <v>0.70184267249174415</v>
      </c>
      <c r="R143" s="157">
        <f t="shared" ref="R143:V143" si="53">IF(R125=0,"",R125/R107)</f>
        <v>0.71081757888745578</v>
      </c>
      <c r="S143" s="157">
        <f t="shared" si="53"/>
        <v>0.72005111059867877</v>
      </c>
      <c r="T143" s="157">
        <f t="shared" si="53"/>
        <v>0.73043922307798392</v>
      </c>
      <c r="U143" s="157">
        <f t="shared" si="53"/>
        <v>0.74053745054988329</v>
      </c>
      <c r="V143" s="157">
        <f t="shared" si="53"/>
        <v>0.74928482653724593</v>
      </c>
      <c r="W143" s="157">
        <f t="shared" ref="W143" si="54">IF(W125=0,"",W125/W107)</f>
        <v>0.75640791354280057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0.80754175166291586</v>
      </c>
      <c r="C144" s="158">
        <f t="shared" si="55"/>
        <v>0.82461923758475586</v>
      </c>
      <c r="D144" s="158">
        <f t="shared" si="55"/>
        <v>0.82247694991925568</v>
      </c>
      <c r="E144" s="158">
        <f t="shared" si="55"/>
        <v>0.82122142210515625</v>
      </c>
      <c r="F144" s="158">
        <f t="shared" si="55"/>
        <v>0.83034233505594135</v>
      </c>
      <c r="G144" s="158">
        <f t="shared" si="55"/>
        <v>0.82765603942647437</v>
      </c>
      <c r="H144" s="158">
        <f t="shared" si="55"/>
        <v>0.82632044472064603</v>
      </c>
      <c r="I144" s="158">
        <f t="shared" si="55"/>
        <v>0.8200521791757418</v>
      </c>
      <c r="J144" s="158">
        <f t="shared" si="55"/>
        <v>0.83735202190899516</v>
      </c>
      <c r="K144" s="158">
        <f t="shared" si="55"/>
        <v>0.83563000978532453</v>
      </c>
      <c r="L144" s="158">
        <f t="shared" si="55"/>
        <v>0.8356247427882072</v>
      </c>
      <c r="M144" s="158">
        <f t="shared" si="55"/>
        <v>0.84024174372233207</v>
      </c>
      <c r="N144" s="158">
        <f t="shared" si="55"/>
        <v>0.83813353393279488</v>
      </c>
      <c r="O144" s="158">
        <f t="shared" si="55"/>
        <v>0.86222887835049866</v>
      </c>
      <c r="P144" s="158">
        <f t="shared" si="55"/>
        <v>0.87318703468392245</v>
      </c>
      <c r="Q144" s="158">
        <f t="shared" si="55"/>
        <v>0.87036927393207963</v>
      </c>
      <c r="R144" s="158">
        <f t="shared" ref="R144:V144" si="56">IF(R126=0,"",R126/R108)</f>
        <v>0.85391212410802442</v>
      </c>
      <c r="S144" s="158">
        <f t="shared" si="56"/>
        <v>0.85383532197389256</v>
      </c>
      <c r="T144" s="158">
        <f t="shared" si="56"/>
        <v>0.86489957038113974</v>
      </c>
      <c r="U144" s="158">
        <f t="shared" si="56"/>
        <v>0.86681579779953855</v>
      </c>
      <c r="V144" s="158">
        <f t="shared" si="56"/>
        <v>0.88530410195014053</v>
      </c>
      <c r="W144" s="158">
        <f t="shared" ref="W144" si="57">IF(W126=0,"",W126/W108)</f>
        <v>0.88295885074531877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0.64520688177251617</v>
      </c>
      <c r="C145" s="156">
        <f t="shared" si="58"/>
        <v>0.66559735808732212</v>
      </c>
      <c r="D145" s="156">
        <f t="shared" si="58"/>
        <v>0.66733848191587852</v>
      </c>
      <c r="E145" s="156">
        <f t="shared" si="58"/>
        <v>0.66921926718983871</v>
      </c>
      <c r="F145" s="156">
        <f t="shared" si="58"/>
        <v>0.66953526129271279</v>
      </c>
      <c r="G145" s="156">
        <f t="shared" si="58"/>
        <v>0.66993978099267393</v>
      </c>
      <c r="H145" s="156">
        <f t="shared" si="58"/>
        <v>0.67108197437053696</v>
      </c>
      <c r="I145" s="156">
        <f t="shared" si="58"/>
        <v>0.67349522376567195</v>
      </c>
      <c r="J145" s="156">
        <f t="shared" si="58"/>
        <v>0.67530002430872449</v>
      </c>
      <c r="K145" s="156">
        <f t="shared" si="58"/>
        <v>0.67825089006204864</v>
      </c>
      <c r="L145" s="156">
        <f t="shared" si="58"/>
        <v>0.67939927529797206</v>
      </c>
      <c r="M145" s="156">
        <f t="shared" si="58"/>
        <v>0.68100695300081504</v>
      </c>
      <c r="N145" s="156">
        <f t="shared" si="58"/>
        <v>0.68223931921558878</v>
      </c>
      <c r="O145" s="156">
        <f t="shared" si="58"/>
        <v>0.68731321269884704</v>
      </c>
      <c r="P145" s="156">
        <f t="shared" si="58"/>
        <v>0.6965024011941553</v>
      </c>
      <c r="Q145" s="156">
        <f t="shared" si="58"/>
        <v>0.70696914299198499</v>
      </c>
      <c r="R145" s="156">
        <f t="shared" ref="R145:V145" si="59">IF(R127=0,"",R127/R109)</f>
        <v>0.71626904022911908</v>
      </c>
      <c r="S145" s="156">
        <f t="shared" si="59"/>
        <v>0.7262252897816337</v>
      </c>
      <c r="T145" s="156">
        <f t="shared" si="59"/>
        <v>0.73275636253841525</v>
      </c>
      <c r="U145" s="156">
        <f t="shared" si="59"/>
        <v>0.73904199782191626</v>
      </c>
      <c r="V145" s="156">
        <f t="shared" si="59"/>
        <v>0.74587103081482498</v>
      </c>
      <c r="W145" s="156">
        <f t="shared" ref="W145" si="60">IF(W127=0,"",W127/W109)</f>
        <v>0.7542613218689056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0.74715459395760608</v>
      </c>
      <c r="C147" s="155">
        <f t="shared" si="64"/>
        <v>0.75233298965578255</v>
      </c>
      <c r="D147" s="155">
        <f t="shared" si="64"/>
        <v>0.75580525704121115</v>
      </c>
      <c r="E147" s="155">
        <f t="shared" si="64"/>
        <v>0.75784629613289811</v>
      </c>
      <c r="F147" s="155">
        <f t="shared" si="64"/>
        <v>0.75943325451766308</v>
      </c>
      <c r="G147" s="155">
        <f t="shared" si="64"/>
        <v>0.76100165459358105</v>
      </c>
      <c r="H147" s="155">
        <f t="shared" si="64"/>
        <v>0.7609018954297998</v>
      </c>
      <c r="I147" s="155">
        <f t="shared" si="64"/>
        <v>0.76104883669560275</v>
      </c>
      <c r="J147" s="155">
        <f t="shared" si="64"/>
        <v>0.76173403012396856</v>
      </c>
      <c r="K147" s="155">
        <f t="shared" si="64"/>
        <v>0.76193151443560814</v>
      </c>
      <c r="L147" s="155">
        <f t="shared" si="64"/>
        <v>0.76412092812623245</v>
      </c>
      <c r="M147" s="155">
        <f t="shared" si="64"/>
        <v>0.76513375183052479</v>
      </c>
      <c r="N147" s="155">
        <f t="shared" si="64"/>
        <v>0.76782615360661632</v>
      </c>
      <c r="O147" s="155">
        <f t="shared" si="64"/>
        <v>0.77054064255763777</v>
      </c>
      <c r="P147" s="155">
        <f t="shared" si="64"/>
        <v>0.77250873402294562</v>
      </c>
      <c r="Q147" s="155">
        <f t="shared" si="64"/>
        <v>0.77777353938213789</v>
      </c>
      <c r="R147" s="155">
        <f t="shared" ref="R147:V147" si="65">IF(R129=0,"",R129/R111)</f>
        <v>0.78222753795600142</v>
      </c>
      <c r="S147" s="155">
        <f t="shared" si="65"/>
        <v>0.78992953261512999</v>
      </c>
      <c r="T147" s="155">
        <f t="shared" si="65"/>
        <v>0.79977509693400772</v>
      </c>
      <c r="U147" s="155">
        <f t="shared" si="65"/>
        <v>0.81010950439424878</v>
      </c>
      <c r="V147" s="155">
        <f t="shared" si="65"/>
        <v>0.82389918912112448</v>
      </c>
      <c r="W147" s="155">
        <f t="shared" ref="W147" si="66">IF(W129=0,"",W129/W111)</f>
        <v>0.83354602659608867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0.60782016510697878</v>
      </c>
      <c r="C148" s="156">
        <f t="shared" si="67"/>
        <v>0.61076710009041901</v>
      </c>
      <c r="D148" s="156">
        <f t="shared" si="67"/>
        <v>0.61272215435464883</v>
      </c>
      <c r="E148" s="156">
        <f t="shared" si="67"/>
        <v>0.61349633542332049</v>
      </c>
      <c r="F148" s="156">
        <f t="shared" si="67"/>
        <v>0.61398328982229866</v>
      </c>
      <c r="G148" s="156">
        <f t="shared" si="67"/>
        <v>0.61428204037803558</v>
      </c>
      <c r="H148" s="156">
        <f t="shared" si="67"/>
        <v>0.61451003069868992</v>
      </c>
      <c r="I148" s="156">
        <f t="shared" si="67"/>
        <v>0.61466029883968953</v>
      </c>
      <c r="J148" s="156">
        <f t="shared" si="67"/>
        <v>0.61478168334570493</v>
      </c>
      <c r="K148" s="156">
        <f t="shared" si="67"/>
        <v>0.61496931306123825</v>
      </c>
      <c r="L148" s="156">
        <f t="shared" si="67"/>
        <v>0.61514407566985663</v>
      </c>
      <c r="M148" s="156">
        <f t="shared" si="67"/>
        <v>0.61529150394980137</v>
      </c>
      <c r="N148" s="156">
        <f t="shared" si="67"/>
        <v>0.61539059209014335</v>
      </c>
      <c r="O148" s="156">
        <f t="shared" si="67"/>
        <v>0.61545149591848136</v>
      </c>
      <c r="P148" s="156">
        <f t="shared" si="67"/>
        <v>0.61549473253818887</v>
      </c>
      <c r="Q148" s="156">
        <f t="shared" si="67"/>
        <v>0.61551972567417135</v>
      </c>
      <c r="R148" s="156">
        <f t="shared" ref="R148:V148" si="68">IF(R130=0,"",R130/R112)</f>
        <v>0.61564612081883585</v>
      </c>
      <c r="S148" s="156">
        <f t="shared" si="68"/>
        <v>0.61591693890098109</v>
      </c>
      <c r="T148" s="156">
        <f t="shared" si="68"/>
        <v>0.61632328647214285</v>
      </c>
      <c r="U148" s="156">
        <f t="shared" si="68"/>
        <v>0.61686864602355818</v>
      </c>
      <c r="V148" s="156">
        <f t="shared" si="68"/>
        <v>0.61737574470635503</v>
      </c>
      <c r="W148" s="156">
        <f t="shared" ref="W148" si="69">IF(W130=0,"",W130/W112)</f>
        <v>0.61804759913152563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0.75383693184338896</v>
      </c>
      <c r="C149" s="159">
        <f t="shared" si="70"/>
        <v>0.75971178391700334</v>
      </c>
      <c r="D149" s="159">
        <f t="shared" si="70"/>
        <v>0.76453019128887134</v>
      </c>
      <c r="E149" s="159">
        <f t="shared" si="70"/>
        <v>0.76723459579681685</v>
      </c>
      <c r="F149" s="159">
        <f t="shared" si="70"/>
        <v>0.76923032494267229</v>
      </c>
      <c r="G149" s="159">
        <f t="shared" si="70"/>
        <v>0.77064666746597876</v>
      </c>
      <c r="H149" s="159">
        <f t="shared" si="70"/>
        <v>0.77182420200369117</v>
      </c>
      <c r="I149" s="159">
        <f t="shared" si="70"/>
        <v>0.77279327686288912</v>
      </c>
      <c r="J149" s="159">
        <f t="shared" si="70"/>
        <v>0.77388795663220322</v>
      </c>
      <c r="K149" s="159">
        <f t="shared" si="70"/>
        <v>0.77577270412181321</v>
      </c>
      <c r="L149" s="159">
        <f t="shared" si="70"/>
        <v>0.77802725369151027</v>
      </c>
      <c r="M149" s="159">
        <f t="shared" si="70"/>
        <v>0.78042816798302572</v>
      </c>
      <c r="N149" s="159">
        <f t="shared" si="70"/>
        <v>0.78292843543567192</v>
      </c>
      <c r="O149" s="159">
        <f t="shared" si="70"/>
        <v>0.78562257004370195</v>
      </c>
      <c r="P149" s="159">
        <f t="shared" si="70"/>
        <v>0.78943532025704</v>
      </c>
      <c r="Q149" s="159">
        <f t="shared" si="70"/>
        <v>0.79376316231104871</v>
      </c>
      <c r="R149" s="159">
        <f t="shared" ref="R149:V149" si="71">IF(R131=0,"",R131/R113)</f>
        <v>0.80013992348855489</v>
      </c>
      <c r="S149" s="159">
        <f t="shared" si="71"/>
        <v>0.80845439912274542</v>
      </c>
      <c r="T149" s="159">
        <f t="shared" si="71"/>
        <v>0.81891445319829148</v>
      </c>
      <c r="U149" s="159">
        <f t="shared" si="71"/>
        <v>0.83081486132315319</v>
      </c>
      <c r="V149" s="159">
        <f t="shared" si="71"/>
        <v>0.84247931755658223</v>
      </c>
      <c r="W149" s="159">
        <f t="shared" ref="W149" si="72">IF(W131=0,"",W131/W113)</f>
        <v>0.85306830804143319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0.23178867586536078</v>
      </c>
      <c r="C151" s="117">
        <f t="shared" si="73"/>
        <v>0.33425020785897008</v>
      </c>
      <c r="D151" s="117">
        <f t="shared" si="73"/>
        <v>0.59317557432036705</v>
      </c>
      <c r="E151" s="117">
        <f t="shared" si="73"/>
        <v>1.1837482196726983</v>
      </c>
      <c r="F151" s="117">
        <f t="shared" si="73"/>
        <v>2.3536814914067063</v>
      </c>
      <c r="G151" s="117">
        <f t="shared" si="73"/>
        <v>2.9881673448624446</v>
      </c>
      <c r="H151" s="117">
        <f t="shared" si="73"/>
        <v>3.353957130810989</v>
      </c>
      <c r="I151" s="117">
        <f t="shared" si="73"/>
        <v>3.3414022848180598</v>
      </c>
      <c r="J151" s="117">
        <f t="shared" si="73"/>
        <v>2.9876854639555215</v>
      </c>
      <c r="K151" s="117">
        <f t="shared" si="73"/>
        <v>3.2266260369041984</v>
      </c>
      <c r="L151" s="117">
        <f t="shared" si="73"/>
        <v>3.2110132818942625</v>
      </c>
      <c r="M151" s="117">
        <f t="shared" si="73"/>
        <v>3.5085420876606244</v>
      </c>
      <c r="N151" s="117">
        <f t="shared" si="73"/>
        <v>3.8048371880314522</v>
      </c>
      <c r="O151" s="117">
        <f t="shared" si="73"/>
        <v>4.1746503209457408</v>
      </c>
      <c r="P151" s="117">
        <f t="shared" si="73"/>
        <v>5.3753460461178335</v>
      </c>
      <c r="Q151" s="117">
        <f t="shared" si="73"/>
        <v>5.4179059021210003</v>
      </c>
      <c r="R151" s="117">
        <f t="shared" ref="R151:V151" si="74">R152+R154+R156+R165</f>
        <v>6.5747010988148444</v>
      </c>
      <c r="S151" s="117">
        <f t="shared" si="74"/>
        <v>6.9810438277972464</v>
      </c>
      <c r="T151" s="117">
        <f t="shared" si="74"/>
        <v>7.5974512858857093</v>
      </c>
      <c r="U151" s="117">
        <f t="shared" si="74"/>
        <v>9.0173477308782886</v>
      </c>
      <c r="V151" s="117">
        <f t="shared" si="74"/>
        <v>9.4880386037654176</v>
      </c>
      <c r="W151" s="117">
        <f t="shared" ref="W151" si="75">W152+W154+W156+W165</f>
        <v>10.60611470582165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0.21346019458852167</v>
      </c>
      <c r="C156" s="122">
        <v>0.30606438514420892</v>
      </c>
      <c r="D156" s="122">
        <v>0.54132392543886965</v>
      </c>
      <c r="E156" s="122">
        <v>1.1000305391529126</v>
      </c>
      <c r="F156" s="122">
        <v>2.2382746221877325</v>
      </c>
      <c r="G156" s="122">
        <v>2.8505666452135876</v>
      </c>
      <c r="H156" s="122">
        <v>3.1921306666902836</v>
      </c>
      <c r="I156" s="122">
        <v>3.1620223370080005</v>
      </c>
      <c r="J156" s="122">
        <v>2.8193704561813151</v>
      </c>
      <c r="K156" s="122">
        <v>3.0117958445994768</v>
      </c>
      <c r="L156" s="122">
        <v>2.9747222543515259</v>
      </c>
      <c r="M156" s="122">
        <v>3.2313555646126453</v>
      </c>
      <c r="N156" s="122">
        <v>3.483386806288876</v>
      </c>
      <c r="O156" s="122">
        <v>3.8122253155268795</v>
      </c>
      <c r="P156" s="122">
        <v>4.8835533970973817</v>
      </c>
      <c r="Q156" s="122">
        <v>4.8740883231770411</v>
      </c>
      <c r="R156" s="122">
        <v>5.8849118070309023</v>
      </c>
      <c r="S156" s="122">
        <v>6.1951046952543471</v>
      </c>
      <c r="T156" s="122">
        <v>6.7074740067418999</v>
      </c>
      <c r="U156" s="122">
        <v>7.9651127772380175</v>
      </c>
      <c r="V156" s="122">
        <v>8.4135111079901783</v>
      </c>
      <c r="W156" s="122">
        <v>9.3807777138529325</v>
      </c>
      <c r="DA156" s="130" t="s">
        <v>2213</v>
      </c>
    </row>
    <row r="157" spans="1:105" ht="12" customHeight="1" x14ac:dyDescent="0.25">
      <c r="A157" s="97" t="s">
        <v>124</v>
      </c>
      <c r="B157" s="98">
        <v>0.21346019458852167</v>
      </c>
      <c r="C157" s="98">
        <v>0.30606438514420892</v>
      </c>
      <c r="D157" s="98">
        <v>0.54132392543886965</v>
      </c>
      <c r="E157" s="98">
        <v>1.1000305391529126</v>
      </c>
      <c r="F157" s="98">
        <v>2.2382746221877325</v>
      </c>
      <c r="G157" s="98">
        <v>2.8505666452135876</v>
      </c>
      <c r="H157" s="98">
        <v>3.1921306666902836</v>
      </c>
      <c r="I157" s="98">
        <v>3.1620223370080005</v>
      </c>
      <c r="J157" s="98">
        <v>2.8193704561813151</v>
      </c>
      <c r="K157" s="98">
        <v>3.0115726187879401</v>
      </c>
      <c r="L157" s="98">
        <v>2.9742795805444029</v>
      </c>
      <c r="M157" s="98">
        <v>3.2305148889562196</v>
      </c>
      <c r="N157" s="98">
        <v>3.4825188259658431</v>
      </c>
      <c r="O157" s="98">
        <v>3.8111535382920438</v>
      </c>
      <c r="P157" s="98">
        <v>4.8819488923965046</v>
      </c>
      <c r="Q157" s="98">
        <v>4.872177874106022</v>
      </c>
      <c r="R157" s="98">
        <v>5.8818109951073669</v>
      </c>
      <c r="S157" s="98">
        <v>6.1913812330944742</v>
      </c>
      <c r="T157" s="98">
        <v>6.703800036679878</v>
      </c>
      <c r="U157" s="98">
        <v>7.9604794714877727</v>
      </c>
      <c r="V157" s="98">
        <v>8.4096508131981373</v>
      </c>
      <c r="W157" s="98">
        <v>9.3753482566231021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2.2322581153654377E-4</v>
      </c>
      <c r="L158" s="98">
        <v>4.4267380712284462E-4</v>
      </c>
      <c r="M158" s="98">
        <v>8.406756564256772E-4</v>
      </c>
      <c r="N158" s="98">
        <v>8.6798032303287722E-4</v>
      </c>
      <c r="O158" s="98">
        <v>1.0717772348355953E-3</v>
      </c>
      <c r="P158" s="98">
        <v>1.6045047008766068E-3</v>
      </c>
      <c r="Q158" s="98">
        <v>1.9104490710190613E-3</v>
      </c>
      <c r="R158" s="98">
        <v>3.1008119235353443E-3</v>
      </c>
      <c r="S158" s="98">
        <v>3.7234621598732131E-3</v>
      </c>
      <c r="T158" s="98">
        <v>3.673970062021888E-3</v>
      </c>
      <c r="U158" s="98">
        <v>4.6333057502450691E-3</v>
      </c>
      <c r="V158" s="98">
        <v>3.8602947920404504E-3</v>
      </c>
      <c r="W158" s="98">
        <v>5.429457229830837E-3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2.2322581153654377E-4</v>
      </c>
      <c r="L159" s="101">
        <v>4.4267380712284462E-4</v>
      </c>
      <c r="M159" s="101">
        <v>8.406756564256772E-4</v>
      </c>
      <c r="N159" s="101">
        <v>8.6798032303287722E-4</v>
      </c>
      <c r="O159" s="101">
        <v>1.0717772348355953E-3</v>
      </c>
      <c r="P159" s="101">
        <v>1.6045047008766068E-3</v>
      </c>
      <c r="Q159" s="101">
        <v>1.9104490710190613E-3</v>
      </c>
      <c r="R159" s="101">
        <v>3.1008119235353443E-3</v>
      </c>
      <c r="S159" s="101">
        <v>3.7234621598732131E-3</v>
      </c>
      <c r="T159" s="101">
        <v>3.673970062021888E-3</v>
      </c>
      <c r="U159" s="101">
        <v>4.6333057502450691E-3</v>
      </c>
      <c r="V159" s="101">
        <v>3.8602947920404504E-3</v>
      </c>
      <c r="W159" s="101">
        <v>5.429457229830837E-3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1.8328481276839115E-2</v>
      </c>
      <c r="C165" s="122">
        <v>2.8185822714761166E-2</v>
      </c>
      <c r="D165" s="122">
        <v>5.1851648881497396E-2</v>
      </c>
      <c r="E165" s="122">
        <v>8.3717680519785564E-2</v>
      </c>
      <c r="F165" s="122">
        <v>0.1154068692189736</v>
      </c>
      <c r="G165" s="122">
        <v>0.1376006996488571</v>
      </c>
      <c r="H165" s="122">
        <v>0.16182646412070539</v>
      </c>
      <c r="I165" s="122">
        <v>0.17937994781005931</v>
      </c>
      <c r="J165" s="122">
        <v>0.16831500777420633</v>
      </c>
      <c r="K165" s="122">
        <v>0.21483019230472161</v>
      </c>
      <c r="L165" s="122">
        <v>0.23629102754273643</v>
      </c>
      <c r="M165" s="122">
        <v>0.27718652304797919</v>
      </c>
      <c r="N165" s="122">
        <v>0.32145038174257629</v>
      </c>
      <c r="O165" s="122">
        <v>0.36242500541886158</v>
      </c>
      <c r="P165" s="122">
        <v>0.49179264902045183</v>
      </c>
      <c r="Q165" s="122">
        <v>0.54381757894395888</v>
      </c>
      <c r="R165" s="122">
        <v>0.68978929178394233</v>
      </c>
      <c r="S165" s="122">
        <v>0.78593913254289927</v>
      </c>
      <c r="T165" s="122">
        <v>0.88997727914380931</v>
      </c>
      <c r="U165" s="122">
        <v>1.0522349536402709</v>
      </c>
      <c r="V165" s="122">
        <v>1.0745274957752402</v>
      </c>
      <c r="W165" s="122">
        <v>1.2253369919687183</v>
      </c>
      <c r="DA165" s="130" t="s">
        <v>2222</v>
      </c>
    </row>
    <row r="166" spans="1:105" ht="12" customHeight="1" x14ac:dyDescent="0.25">
      <c r="A166" s="97" t="s">
        <v>50</v>
      </c>
      <c r="B166" s="98">
        <v>1.8328481276839115E-2</v>
      </c>
      <c r="C166" s="98">
        <v>2.8185822714761166E-2</v>
      </c>
      <c r="D166" s="98">
        <v>5.1851648881497396E-2</v>
      </c>
      <c r="E166" s="98">
        <v>8.3717680519785564E-2</v>
      </c>
      <c r="F166" s="98">
        <v>0.1154068692189736</v>
      </c>
      <c r="G166" s="98">
        <v>0.1376006996488571</v>
      </c>
      <c r="H166" s="98">
        <v>0.16182646412070539</v>
      </c>
      <c r="I166" s="98">
        <v>0.17937994781005931</v>
      </c>
      <c r="J166" s="98">
        <v>0.16831500777420633</v>
      </c>
      <c r="K166" s="98">
        <v>0.21483019230472161</v>
      </c>
      <c r="L166" s="98">
        <v>0.23629102754273643</v>
      </c>
      <c r="M166" s="98">
        <v>0.27718652304797919</v>
      </c>
      <c r="N166" s="98">
        <v>0.32145038174257629</v>
      </c>
      <c r="O166" s="98">
        <v>0.36242500541886158</v>
      </c>
      <c r="P166" s="98">
        <v>0.49179264902045183</v>
      </c>
      <c r="Q166" s="98">
        <v>0.54381757894395888</v>
      </c>
      <c r="R166" s="98">
        <v>0.68978929178394233</v>
      </c>
      <c r="S166" s="98">
        <v>0.78593913254289927</v>
      </c>
      <c r="T166" s="98">
        <v>0.88997727914380931</v>
      </c>
      <c r="U166" s="98">
        <v>1.0522349536402709</v>
      </c>
      <c r="V166" s="98">
        <v>1.0745274957752402</v>
      </c>
      <c r="W166" s="98">
        <v>1.2253369919687183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8877.2943202261904</v>
      </c>
      <c r="C169" s="117">
        <f t="shared" si="78"/>
        <v>9344.715634719636</v>
      </c>
      <c r="D169" s="117">
        <f t="shared" si="78"/>
        <v>9178.759579006588</v>
      </c>
      <c r="E169" s="117">
        <f t="shared" si="78"/>
        <v>8794.7565835860332</v>
      </c>
      <c r="F169" s="117">
        <f t="shared" si="78"/>
        <v>8973.3545106144848</v>
      </c>
      <c r="G169" s="117">
        <f t="shared" si="78"/>
        <v>8758.9622525669565</v>
      </c>
      <c r="H169" s="117">
        <f t="shared" si="78"/>
        <v>7873.8345721669466</v>
      </c>
      <c r="I169" s="117">
        <f t="shared" si="78"/>
        <v>7483.4333727652338</v>
      </c>
      <c r="J169" s="117">
        <f t="shared" si="78"/>
        <v>7889.2434153375816</v>
      </c>
      <c r="K169" s="117">
        <f t="shared" si="78"/>
        <v>7432.263044451478</v>
      </c>
      <c r="L169" s="117">
        <f t="shared" si="78"/>
        <v>7779.6160069679318</v>
      </c>
      <c r="M169" s="117">
        <f t="shared" si="78"/>
        <v>6837.6768237583037</v>
      </c>
      <c r="N169" s="117">
        <f t="shared" si="78"/>
        <v>6813.5875796743285</v>
      </c>
      <c r="O169" s="117">
        <f t="shared" si="78"/>
        <v>6530.5757412023659</v>
      </c>
      <c r="P169" s="117">
        <f t="shared" si="78"/>
        <v>6039.0463900166615</v>
      </c>
      <c r="Q169" s="117">
        <f t="shared" si="78"/>
        <v>5915.8101532504661</v>
      </c>
      <c r="R169" s="117">
        <f t="shared" ref="R169:V169" si="79">R170+R172+R174+R183</f>
        <v>5901.1382936114733</v>
      </c>
      <c r="S169" s="117">
        <f t="shared" si="79"/>
        <v>5613.8470866152538</v>
      </c>
      <c r="T169" s="117">
        <f t="shared" si="79"/>
        <v>5447.1506724875189</v>
      </c>
      <c r="U169" s="117">
        <f t="shared" si="79"/>
        <v>5273.2621448415994</v>
      </c>
      <c r="V169" s="117">
        <f t="shared" si="79"/>
        <v>5018.5051551340766</v>
      </c>
      <c r="W169" s="117">
        <f t="shared" ref="W169" si="80">W170+W172+W174+W183</f>
        <v>5700.4514598713495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6598.8109108598819</v>
      </c>
      <c r="C170" s="122">
        <f t="shared" si="81"/>
        <v>7191.9942007868822</v>
      </c>
      <c r="D170" s="122">
        <f t="shared" si="81"/>
        <v>7037.2071676477181</v>
      </c>
      <c r="E170" s="122">
        <f t="shared" si="81"/>
        <v>6589.5060895373508</v>
      </c>
      <c r="F170" s="122">
        <f t="shared" si="81"/>
        <v>6685.3216993761653</v>
      </c>
      <c r="G170" s="122">
        <f t="shared" si="81"/>
        <v>6374.5910884841278</v>
      </c>
      <c r="H170" s="122">
        <f t="shared" si="81"/>
        <v>5368.5523894056587</v>
      </c>
      <c r="I170" s="122">
        <f t="shared" si="81"/>
        <v>4980.5016797789449</v>
      </c>
      <c r="J170" s="122">
        <f t="shared" si="81"/>
        <v>5545.5809369138287</v>
      </c>
      <c r="K170" s="122">
        <f t="shared" si="81"/>
        <v>4989.2063195013661</v>
      </c>
      <c r="L170" s="122">
        <f t="shared" si="81"/>
        <v>5379.9227850411362</v>
      </c>
      <c r="M170" s="122">
        <f t="shared" si="81"/>
        <v>4507.5650980808168</v>
      </c>
      <c r="N170" s="122">
        <f t="shared" si="81"/>
        <v>4390.6615195070508</v>
      </c>
      <c r="O170" s="122">
        <f t="shared" si="81"/>
        <v>4124.7595148742957</v>
      </c>
      <c r="P170" s="122">
        <f t="shared" si="81"/>
        <v>3580.5647104179216</v>
      </c>
      <c r="Q170" s="122">
        <f t="shared" si="81"/>
        <v>3492.5737159586988</v>
      </c>
      <c r="R170" s="122">
        <f t="shared" si="81"/>
        <v>3456.7866461816097</v>
      </c>
      <c r="S170" s="122">
        <f t="shared" si="81"/>
        <v>3202.1433561944109</v>
      </c>
      <c r="T170" s="122">
        <f t="shared" si="81"/>
        <v>3063.3765422657211</v>
      </c>
      <c r="U170" s="122">
        <f t="shared" si="81"/>
        <v>2907.4141363742847</v>
      </c>
      <c r="V170" s="122">
        <f t="shared" si="81"/>
        <v>2770.623307837634</v>
      </c>
      <c r="W170" s="122">
        <f t="shared" si="81"/>
        <v>3454.3756725956728</v>
      </c>
      <c r="DA170" s="130" t="s">
        <v>2377</v>
      </c>
    </row>
    <row r="171" spans="1:105" ht="12" customHeight="1" x14ac:dyDescent="0.25">
      <c r="A171" s="97" t="s">
        <v>53</v>
      </c>
      <c r="B171" s="98">
        <v>6598.8109108598819</v>
      </c>
      <c r="C171" s="98">
        <v>7191.9942007868822</v>
      </c>
      <c r="D171" s="98">
        <v>7037.2071676477181</v>
      </c>
      <c r="E171" s="98">
        <v>6589.5060895373508</v>
      </c>
      <c r="F171" s="98">
        <v>6685.3216993761653</v>
      </c>
      <c r="G171" s="98">
        <v>6374.5910884841278</v>
      </c>
      <c r="H171" s="98">
        <v>5368.5523894056587</v>
      </c>
      <c r="I171" s="98">
        <v>4980.5016797789449</v>
      </c>
      <c r="J171" s="98">
        <v>5545.5809369138287</v>
      </c>
      <c r="K171" s="98">
        <v>4989.2063195013661</v>
      </c>
      <c r="L171" s="98">
        <v>5379.9227850411362</v>
      </c>
      <c r="M171" s="98">
        <v>4507.5650980808168</v>
      </c>
      <c r="N171" s="98">
        <v>4390.6615195070508</v>
      </c>
      <c r="O171" s="98">
        <v>4124.7595148742957</v>
      </c>
      <c r="P171" s="98">
        <v>3580.5647104179216</v>
      </c>
      <c r="Q171" s="98">
        <v>3492.5737159586988</v>
      </c>
      <c r="R171" s="98">
        <v>3456.7866461816097</v>
      </c>
      <c r="S171" s="98">
        <v>3202.1433561944109</v>
      </c>
      <c r="T171" s="98">
        <v>3063.3765422657211</v>
      </c>
      <c r="U171" s="98">
        <v>2907.4141363742847</v>
      </c>
      <c r="V171" s="98">
        <v>2770.623307837634</v>
      </c>
      <c r="W171" s="98">
        <v>3454.3756725956728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19.919943971332966</v>
      </c>
      <c r="C172" s="122">
        <f t="shared" si="82"/>
        <v>18.705187678872441</v>
      </c>
      <c r="D172" s="122">
        <f t="shared" si="82"/>
        <v>17.395488104990989</v>
      </c>
      <c r="E172" s="122">
        <f t="shared" si="82"/>
        <v>43.745852699385601</v>
      </c>
      <c r="F172" s="122">
        <f t="shared" si="82"/>
        <v>19.420983230284218</v>
      </c>
      <c r="G172" s="122">
        <f t="shared" si="82"/>
        <v>23.153134769564311</v>
      </c>
      <c r="H172" s="122">
        <f t="shared" si="82"/>
        <v>51.205343760050567</v>
      </c>
      <c r="I172" s="122">
        <f t="shared" si="82"/>
        <v>23.438607079952735</v>
      </c>
      <c r="J172" s="122">
        <f t="shared" si="82"/>
        <v>26.525774553718907</v>
      </c>
      <c r="K172" s="122">
        <f t="shared" si="82"/>
        <v>28.711729869248618</v>
      </c>
      <c r="L172" s="122">
        <f t="shared" si="82"/>
        <v>37.235157775535043</v>
      </c>
      <c r="M172" s="122">
        <f t="shared" si="82"/>
        <v>27.68287050665473</v>
      </c>
      <c r="N172" s="122">
        <f t="shared" si="82"/>
        <v>28.155916017496292</v>
      </c>
      <c r="O172" s="122">
        <f t="shared" si="82"/>
        <v>30.371488727139688</v>
      </c>
      <c r="P172" s="122">
        <f t="shared" si="82"/>
        <v>26.729913785005987</v>
      </c>
      <c r="Q172" s="122">
        <f t="shared" si="82"/>
        <v>46.713781658048163</v>
      </c>
      <c r="R172" s="122">
        <f t="shared" si="82"/>
        <v>47.137922613042839</v>
      </c>
      <c r="S172" s="122">
        <f t="shared" si="82"/>
        <v>48.727997958552763</v>
      </c>
      <c r="T172" s="122">
        <f t="shared" si="82"/>
        <v>48.079279515130551</v>
      </c>
      <c r="U172" s="122">
        <f t="shared" si="82"/>
        <v>44.314055980601019</v>
      </c>
      <c r="V172" s="122">
        <f t="shared" si="82"/>
        <v>63.797051501014494</v>
      </c>
      <c r="W172" s="122">
        <f t="shared" si="82"/>
        <v>62.313760522987479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19.919943971332966</v>
      </c>
      <c r="C173" s="98">
        <f>RES_hhdet_fech!C147</f>
        <v>18.705187678872441</v>
      </c>
      <c r="D173" s="98">
        <f>RES_hhdet_fech!D147</f>
        <v>17.395488104990989</v>
      </c>
      <c r="E173" s="98">
        <f>RES_hhdet_fech!E147</f>
        <v>43.745852699385601</v>
      </c>
      <c r="F173" s="98">
        <f>RES_hhdet_fech!F147</f>
        <v>19.420983230284218</v>
      </c>
      <c r="G173" s="98">
        <f>RES_hhdet_fech!G147</f>
        <v>23.153134769564311</v>
      </c>
      <c r="H173" s="98">
        <f>RES_hhdet_fech!H147</f>
        <v>51.205343760050567</v>
      </c>
      <c r="I173" s="98">
        <f>RES_hhdet_fech!I147</f>
        <v>23.438607079952735</v>
      </c>
      <c r="J173" s="98">
        <f>RES_hhdet_fech!J147</f>
        <v>26.525774553718907</v>
      </c>
      <c r="K173" s="98">
        <f>RES_hhdet_fech!K147</f>
        <v>28.711729869248618</v>
      </c>
      <c r="L173" s="98">
        <f>RES_hhdet_fech!L147</f>
        <v>37.235157775535043</v>
      </c>
      <c r="M173" s="98">
        <f>RES_hhdet_fech!M147</f>
        <v>27.68287050665473</v>
      </c>
      <c r="N173" s="98">
        <f>RES_hhdet_fech!N147</f>
        <v>28.155916017496292</v>
      </c>
      <c r="O173" s="98">
        <f>RES_hhdet_fech!O147</f>
        <v>30.371488727139688</v>
      </c>
      <c r="P173" s="98">
        <f>RES_hhdet_fech!P147</f>
        <v>26.729913785005987</v>
      </c>
      <c r="Q173" s="98">
        <f>RES_hhdet_fech!Q147</f>
        <v>46.713781658048163</v>
      </c>
      <c r="R173" s="98">
        <f>RES_hhdet_fech!R147</f>
        <v>47.137922613042839</v>
      </c>
      <c r="S173" s="98">
        <f>RES_hhdet_fech!S147</f>
        <v>48.727997958552763</v>
      </c>
      <c r="T173" s="98">
        <f>RES_hhdet_fech!T147</f>
        <v>48.079279515130551</v>
      </c>
      <c r="U173" s="98">
        <f>RES_hhdet_fech!U147</f>
        <v>44.314055980601019</v>
      </c>
      <c r="V173" s="98">
        <f>RES_hhdet_fech!V147</f>
        <v>63.797051501014494</v>
      </c>
      <c r="W173" s="98">
        <f>RES_hhdet_fech!W147</f>
        <v>62.313760522987479</v>
      </c>
      <c r="DA173" s="63" t="s">
        <v>2380</v>
      </c>
    </row>
    <row r="174" spans="1:105" ht="12" customHeight="1" x14ac:dyDescent="0.25">
      <c r="A174" s="121" t="s">
        <v>55</v>
      </c>
      <c r="B174" s="122">
        <v>1949.7410088573702</v>
      </c>
      <c r="C174" s="122">
        <v>1829.2832505659758</v>
      </c>
      <c r="D174" s="122">
        <v>1826.3703158938761</v>
      </c>
      <c r="E174" s="122">
        <v>1838.878602167978</v>
      </c>
      <c r="F174" s="122">
        <v>1943.8216272345765</v>
      </c>
      <c r="G174" s="122">
        <v>2023.5652351301064</v>
      </c>
      <c r="H174" s="122">
        <v>2125.6652753508301</v>
      </c>
      <c r="I174" s="122">
        <v>2157.2692179004475</v>
      </c>
      <c r="J174" s="122">
        <v>2035.7717500707058</v>
      </c>
      <c r="K174" s="122">
        <v>2122.2577261738284</v>
      </c>
      <c r="L174" s="122">
        <v>2072.7148907172777</v>
      </c>
      <c r="M174" s="122">
        <v>2028.9295815295357</v>
      </c>
      <c r="N174" s="122">
        <v>2109.0193170299672</v>
      </c>
      <c r="O174" s="122">
        <v>2088.2939654736278</v>
      </c>
      <c r="P174" s="122">
        <v>2140.1262643781802</v>
      </c>
      <c r="Q174" s="122">
        <v>2073.3426611241512</v>
      </c>
      <c r="R174" s="122">
        <v>2094.7571681166269</v>
      </c>
      <c r="S174" s="122">
        <v>2062.5195746030481</v>
      </c>
      <c r="T174" s="122">
        <v>2038.982520065261</v>
      </c>
      <c r="U174" s="122">
        <v>2031.7342889959641</v>
      </c>
      <c r="V174" s="122">
        <v>1886.2171651848651</v>
      </c>
      <c r="W174" s="122">
        <v>1888.2492298576815</v>
      </c>
      <c r="DA174" s="130" t="s">
        <v>2381</v>
      </c>
    </row>
    <row r="175" spans="1:105" ht="12" customHeight="1" x14ac:dyDescent="0.25">
      <c r="A175" s="97" t="s">
        <v>124</v>
      </c>
      <c r="B175" s="98">
        <v>2135.6612338572095</v>
      </c>
      <c r="C175" s="98">
        <v>2032.2044962574723</v>
      </c>
      <c r="D175" s="98">
        <v>2019.4976640032321</v>
      </c>
      <c r="E175" s="98">
        <v>1979.7777065669932</v>
      </c>
      <c r="F175" s="98">
        <v>2123.0975161021006</v>
      </c>
      <c r="G175" s="98">
        <v>2199.9855194199786</v>
      </c>
      <c r="H175" s="98">
        <v>2358.5674549355344</v>
      </c>
      <c r="I175" s="98">
        <v>2373.3678610192019</v>
      </c>
      <c r="J175" s="98">
        <v>2223.0675362136672</v>
      </c>
      <c r="K175" s="98">
        <v>2404.7696789962142</v>
      </c>
      <c r="L175" s="98">
        <v>2360.8590774106124</v>
      </c>
      <c r="M175" s="98">
        <v>2309.4055352018686</v>
      </c>
      <c r="N175" s="98">
        <v>2293.9827704518557</v>
      </c>
      <c r="O175" s="98">
        <v>2255.0264996606315</v>
      </c>
      <c r="P175" s="98">
        <v>2392.700376196281</v>
      </c>
      <c r="Q175" s="98">
        <v>2158.2029546854969</v>
      </c>
      <c r="R175" s="98">
        <v>2314.33779163693</v>
      </c>
      <c r="S175" s="98">
        <v>2178.7047323206666</v>
      </c>
      <c r="T175" s="98">
        <v>2038.0771957774659</v>
      </c>
      <c r="U175" s="98">
        <v>2043.8289540536753</v>
      </c>
      <c r="V175" s="98">
        <v>1871.8184805198719</v>
      </c>
      <c r="W175" s="98">
        <v>1906.1520064081863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1838.7919465663369</v>
      </c>
      <c r="L176" s="98">
        <v>1817.6110116691234</v>
      </c>
      <c r="M176" s="98">
        <v>1770.5800311236101</v>
      </c>
      <c r="N176" s="98">
        <v>1797.789476652074</v>
      </c>
      <c r="O176" s="98">
        <v>1715.5810097226195</v>
      </c>
      <c r="P176" s="98">
        <v>1818.4343302181717</v>
      </c>
      <c r="Q176" s="98">
        <v>1679.5215648836238</v>
      </c>
      <c r="R176" s="98">
        <v>1865.1725791252447</v>
      </c>
      <c r="S176" s="98">
        <v>1792.8847943142209</v>
      </c>
      <c r="T176" s="98">
        <v>1691.2323183339884</v>
      </c>
      <c r="U176" s="98">
        <v>1746.6432145229176</v>
      </c>
      <c r="V176" s="98">
        <v>1591.4451076543712</v>
      </c>
      <c r="W176" s="98">
        <v>1645.4760266866497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982.68098052713378</v>
      </c>
      <c r="L177" s="101">
        <v>974.36566103813277</v>
      </c>
      <c r="M177" s="101">
        <v>925.20212232091581</v>
      </c>
      <c r="N177" s="101">
        <v>955.25216040772693</v>
      </c>
      <c r="O177" s="101">
        <v>786.36000677613072</v>
      </c>
      <c r="P177" s="101">
        <v>784.81378806744465</v>
      </c>
      <c r="Q177" s="101">
        <v>764.5588495970245</v>
      </c>
      <c r="R177" s="101">
        <v>975.02450240715928</v>
      </c>
      <c r="S177" s="101">
        <v>964.19785998809141</v>
      </c>
      <c r="T177" s="101">
        <v>851.23633284721348</v>
      </c>
      <c r="U177" s="101">
        <v>886.81139328055849</v>
      </c>
      <c r="V177" s="101">
        <v>708.07191554419239</v>
      </c>
      <c r="W177" s="101">
        <v>771.01506254378558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856.11096603920316</v>
      </c>
      <c r="L178" s="104">
        <v>843.24535063099063</v>
      </c>
      <c r="M178" s="104">
        <v>845.37790880269438</v>
      </c>
      <c r="N178" s="104">
        <v>842.53731624434693</v>
      </c>
      <c r="O178" s="104">
        <v>929.22100294648897</v>
      </c>
      <c r="P178" s="104">
        <v>1033.6205421507268</v>
      </c>
      <c r="Q178" s="104">
        <v>914.96271528659952</v>
      </c>
      <c r="R178" s="104">
        <v>890.14807671808558</v>
      </c>
      <c r="S178" s="104">
        <v>828.68693432612918</v>
      </c>
      <c r="T178" s="104">
        <v>839.99598548677466</v>
      </c>
      <c r="U178" s="104">
        <v>859.83182124235941</v>
      </c>
      <c r="V178" s="104">
        <v>883.37319211017893</v>
      </c>
      <c r="W178" s="104">
        <v>874.46096414286421</v>
      </c>
      <c r="DA178" s="132" t="s">
        <v>2385</v>
      </c>
    </row>
    <row r="179" spans="1:105" ht="12" customHeight="1" x14ac:dyDescent="0.25">
      <c r="A179" s="106" t="s">
        <v>122</v>
      </c>
      <c r="B179" s="101">
        <v>1935.470630681066</v>
      </c>
      <c r="C179" s="101">
        <v>1817.7409210670558</v>
      </c>
      <c r="D179" s="101">
        <v>1813.7211705608297</v>
      </c>
      <c r="E179" s="101">
        <v>1826.8183522244162</v>
      </c>
      <c r="F179" s="101">
        <v>1910.7484800936759</v>
      </c>
      <c r="G179" s="101">
        <v>1988.0209297123295</v>
      </c>
      <c r="H179" s="101">
        <v>2079.1363294192679</v>
      </c>
      <c r="I179" s="101">
        <v>2123.3781036322321</v>
      </c>
      <c r="J179" s="101">
        <v>2017.351597533976</v>
      </c>
      <c r="K179" s="101">
        <v>2114.0405297582361</v>
      </c>
      <c r="L179" s="101">
        <v>2073.2830137230303</v>
      </c>
      <c r="M179" s="101">
        <v>2034.6522580736721</v>
      </c>
      <c r="N179" s="101">
        <v>2127.2529206151994</v>
      </c>
      <c r="O179" s="101">
        <v>2118.2220335746415</v>
      </c>
      <c r="P179" s="101">
        <v>2168.0551661073137</v>
      </c>
      <c r="Q179" s="101">
        <v>2129.057900011228</v>
      </c>
      <c r="R179" s="101">
        <v>2129.2126696105502</v>
      </c>
      <c r="S179" s="101">
        <v>2110.1759585258897</v>
      </c>
      <c r="T179" s="101">
        <v>2097.703666672347</v>
      </c>
      <c r="U179" s="101">
        <v>2081.5177936747732</v>
      </c>
      <c r="V179" s="101">
        <v>1936.2957171111007</v>
      </c>
      <c r="W179" s="101">
        <v>1932.144042402439</v>
      </c>
      <c r="DA179" s="131" t="s">
        <v>2386</v>
      </c>
    </row>
    <row r="180" spans="1:105" ht="12" customHeight="1" x14ac:dyDescent="0.25">
      <c r="A180" s="107" t="s">
        <v>121</v>
      </c>
      <c r="B180" s="104">
        <v>1546.3955489762484</v>
      </c>
      <c r="C180" s="104">
        <v>1442.1619988478378</v>
      </c>
      <c r="D180" s="104">
        <v>1459.1058071388456</v>
      </c>
      <c r="E180" s="104">
        <v>1479.7633398933824</v>
      </c>
      <c r="F180" s="104">
        <v>1536.645143900452</v>
      </c>
      <c r="G180" s="104">
        <v>1608.6368584530292</v>
      </c>
      <c r="H180" s="104">
        <v>1688.8465177998182</v>
      </c>
      <c r="I180" s="104">
        <v>1740.245031422678</v>
      </c>
      <c r="J180" s="104">
        <v>1622.3548689974318</v>
      </c>
      <c r="K180" s="104">
        <v>1707.4336480239162</v>
      </c>
      <c r="L180" s="104">
        <v>1680.7836012565904</v>
      </c>
      <c r="M180" s="104">
        <v>1647.231618567803</v>
      </c>
      <c r="N180" s="104">
        <v>1735.7984199035334</v>
      </c>
      <c r="O180" s="104">
        <v>1690.4661313768156</v>
      </c>
      <c r="P180" s="104">
        <v>1722.9508232953044</v>
      </c>
      <c r="Q180" s="104">
        <v>1714.2428767300976</v>
      </c>
      <c r="R180" s="104">
        <v>1770.312660243743</v>
      </c>
      <c r="S180" s="104">
        <v>1778.4647980845396</v>
      </c>
      <c r="T180" s="104">
        <v>1771.6084431467098</v>
      </c>
      <c r="U180" s="104">
        <v>1778.8693882967477</v>
      </c>
      <c r="V180" s="104">
        <v>1639.0503485009194</v>
      </c>
      <c r="W180" s="104">
        <v>1654.8101660480868</v>
      </c>
      <c r="DA180" s="132" t="s">
        <v>2387</v>
      </c>
    </row>
    <row r="181" spans="1:105" ht="12" customHeight="1" x14ac:dyDescent="0.25">
      <c r="A181" s="108" t="s">
        <v>53</v>
      </c>
      <c r="B181" s="98">
        <v>838.84540962659923</v>
      </c>
      <c r="C181" s="98">
        <v>756.35607852127225</v>
      </c>
      <c r="D181" s="98">
        <v>778.64405467034976</v>
      </c>
      <c r="E181" s="98">
        <v>799.77447077877798</v>
      </c>
      <c r="F181" s="98">
        <v>788.89998364605822</v>
      </c>
      <c r="G181" s="98">
        <v>839.96444086524514</v>
      </c>
      <c r="H181" s="98">
        <v>891.76660836761289</v>
      </c>
      <c r="I181" s="98">
        <v>959.10787191672682</v>
      </c>
      <c r="J181" s="98">
        <v>812.66633490425477</v>
      </c>
      <c r="K181" s="98">
        <v>872.26613329877364</v>
      </c>
      <c r="L181" s="98">
        <v>861.75487292080993</v>
      </c>
      <c r="M181" s="98">
        <v>824.96735757536771</v>
      </c>
      <c r="N181" s="98">
        <v>884.21120996228433</v>
      </c>
      <c r="O181" s="98">
        <v>744.82653085680352</v>
      </c>
      <c r="P181" s="98">
        <v>719.91509605197859</v>
      </c>
      <c r="Q181" s="98">
        <v>758.34521673328436</v>
      </c>
      <c r="R181" s="98">
        <v>911.50157321049278</v>
      </c>
      <c r="S181" s="98">
        <v>949.49871149696173</v>
      </c>
      <c r="T181" s="98">
        <v>895.60621184077934</v>
      </c>
      <c r="U181" s="98">
        <v>907.87520720459622</v>
      </c>
      <c r="V181" s="98">
        <v>739.75175782995655</v>
      </c>
      <c r="W181" s="98">
        <v>788.15791272904573</v>
      </c>
      <c r="DA181" s="63" t="s">
        <v>2388</v>
      </c>
    </row>
    <row r="182" spans="1:105" ht="12" customHeight="1" x14ac:dyDescent="0.25">
      <c r="A182" s="108" t="s">
        <v>52</v>
      </c>
      <c r="B182" s="98">
        <v>707.55013934964893</v>
      </c>
      <c r="C182" s="98">
        <v>685.80592032656557</v>
      </c>
      <c r="D182" s="98">
        <v>680.46175246849612</v>
      </c>
      <c r="E182" s="98">
        <v>679.98886911460443</v>
      </c>
      <c r="F182" s="98">
        <v>747.74516025439402</v>
      </c>
      <c r="G182" s="98">
        <v>768.67241758778391</v>
      </c>
      <c r="H182" s="98">
        <v>797.07990943220534</v>
      </c>
      <c r="I182" s="98">
        <v>781.13715950595099</v>
      </c>
      <c r="J182" s="98">
        <v>809.68853409317717</v>
      </c>
      <c r="K182" s="98">
        <v>835.16751472514261</v>
      </c>
      <c r="L182" s="98">
        <v>819.02872833578056</v>
      </c>
      <c r="M182" s="98">
        <v>822.26426099243508</v>
      </c>
      <c r="N182" s="98">
        <v>851.5872099412494</v>
      </c>
      <c r="O182" s="98">
        <v>945.63960052001221</v>
      </c>
      <c r="P182" s="98">
        <v>1003.0357272433259</v>
      </c>
      <c r="Q182" s="98">
        <v>955.89765999681333</v>
      </c>
      <c r="R182" s="98">
        <v>858.81108703325049</v>
      </c>
      <c r="S182" s="98">
        <v>828.96608658757759</v>
      </c>
      <c r="T182" s="98">
        <v>876.00223130593031</v>
      </c>
      <c r="U182" s="98">
        <v>870.99418109215162</v>
      </c>
      <c r="V182" s="98">
        <v>899.29859067096299</v>
      </c>
      <c r="W182" s="98">
        <v>866.65225331904094</v>
      </c>
      <c r="DA182" s="63" t="s">
        <v>2389</v>
      </c>
    </row>
    <row r="183" spans="1:105" ht="12" customHeight="1" x14ac:dyDescent="0.25">
      <c r="A183" s="121" t="s">
        <v>54</v>
      </c>
      <c r="B183" s="122">
        <v>308.82245653760594</v>
      </c>
      <c r="C183" s="122">
        <v>304.73299568790583</v>
      </c>
      <c r="D183" s="122">
        <v>297.78660736000279</v>
      </c>
      <c r="E183" s="122">
        <v>322.62603918131992</v>
      </c>
      <c r="F183" s="122">
        <v>324.79020077346001</v>
      </c>
      <c r="G183" s="122">
        <v>337.65279418315737</v>
      </c>
      <c r="H183" s="122">
        <v>328.41156365040638</v>
      </c>
      <c r="I183" s="122">
        <v>322.22386800588896</v>
      </c>
      <c r="J183" s="122">
        <v>281.36495379932779</v>
      </c>
      <c r="K183" s="122">
        <v>292.08726890703446</v>
      </c>
      <c r="L183" s="122">
        <v>289.74317343398218</v>
      </c>
      <c r="M183" s="122">
        <v>273.49927364129729</v>
      </c>
      <c r="N183" s="122">
        <v>285.75082711981383</v>
      </c>
      <c r="O183" s="122">
        <v>287.15077212730228</v>
      </c>
      <c r="P183" s="122">
        <v>291.62550143555359</v>
      </c>
      <c r="Q183" s="122">
        <v>303.17999450956859</v>
      </c>
      <c r="R183" s="122">
        <v>302.45655670019363</v>
      </c>
      <c r="S183" s="122">
        <v>300.45615785924201</v>
      </c>
      <c r="T183" s="122">
        <v>296.7123306414062</v>
      </c>
      <c r="U183" s="122">
        <v>289.79966349074965</v>
      </c>
      <c r="V183" s="122">
        <v>297.86763061056342</v>
      </c>
      <c r="W183" s="122">
        <v>295.51279689500774</v>
      </c>
      <c r="DA183" s="130" t="s">
        <v>2390</v>
      </c>
    </row>
    <row r="184" spans="1:105" ht="12" customHeight="1" x14ac:dyDescent="0.25">
      <c r="A184" s="97" t="s">
        <v>50</v>
      </c>
      <c r="B184" s="98">
        <v>380.59121483733338</v>
      </c>
      <c r="C184" s="98">
        <v>367.09811600562489</v>
      </c>
      <c r="D184" s="98">
        <v>364.05178990882911</v>
      </c>
      <c r="E184" s="98">
        <v>404.98965980209312</v>
      </c>
      <c r="F184" s="98">
        <v>402.88835329213362</v>
      </c>
      <c r="G184" s="98">
        <v>396.16973658893676</v>
      </c>
      <c r="H184" s="98">
        <v>412.26260848708711</v>
      </c>
      <c r="I184" s="98">
        <v>405.57958060205607</v>
      </c>
      <c r="J184" s="98">
        <v>343.98957621443918</v>
      </c>
      <c r="K184" s="98">
        <v>369.13424052114976</v>
      </c>
      <c r="L184" s="98">
        <v>354.16971693276179</v>
      </c>
      <c r="M184" s="98">
        <v>352.56455749035291</v>
      </c>
      <c r="N184" s="98">
        <v>355.72739092851884</v>
      </c>
      <c r="O184" s="98">
        <v>352.1212475576786</v>
      </c>
      <c r="P184" s="98">
        <v>383.51841923514127</v>
      </c>
      <c r="Q184" s="98">
        <v>368.75920576036066</v>
      </c>
      <c r="R184" s="98">
        <v>394.10500026564063</v>
      </c>
      <c r="S184" s="98">
        <v>387.26754733933836</v>
      </c>
      <c r="T184" s="98">
        <v>383.53825535965694</v>
      </c>
      <c r="U184" s="98">
        <v>397.84688938919851</v>
      </c>
      <c r="V184" s="98">
        <v>381.93517916344371</v>
      </c>
      <c r="W184" s="98">
        <v>398.62239633187056</v>
      </c>
      <c r="DA184" s="63" t="s">
        <v>2391</v>
      </c>
    </row>
    <row r="185" spans="1:105" ht="12" customHeight="1" x14ac:dyDescent="0.25">
      <c r="A185" s="109" t="s">
        <v>120</v>
      </c>
      <c r="B185" s="33">
        <v>306.05458737996685</v>
      </c>
      <c r="C185" s="33">
        <v>302.05828300329864</v>
      </c>
      <c r="D185" s="33">
        <v>294.51766405094583</v>
      </c>
      <c r="E185" s="33">
        <v>318.41436831343373</v>
      </c>
      <c r="F185" s="33">
        <v>320.60411855268092</v>
      </c>
      <c r="G185" s="33">
        <v>334.40574628119992</v>
      </c>
      <c r="H185" s="33">
        <v>323.50237830472503</v>
      </c>
      <c r="I185" s="33">
        <v>316.99702187304717</v>
      </c>
      <c r="J185" s="33">
        <v>277.1912707336673</v>
      </c>
      <c r="K185" s="33">
        <v>286.45611864528513</v>
      </c>
      <c r="L185" s="33">
        <v>284.90537632673096</v>
      </c>
      <c r="M185" s="33">
        <v>267.37896885273113</v>
      </c>
      <c r="N185" s="33">
        <v>280.28826367015773</v>
      </c>
      <c r="O185" s="33">
        <v>282.08919674602583</v>
      </c>
      <c r="P185" s="33">
        <v>284.28244520947783</v>
      </c>
      <c r="Q185" s="33">
        <v>297.95817410456749</v>
      </c>
      <c r="R185" s="33">
        <v>295.0779098832852</v>
      </c>
      <c r="S185" s="33">
        <v>293.45324179951126</v>
      </c>
      <c r="T185" s="33">
        <v>289.8662238966478</v>
      </c>
      <c r="U185" s="33">
        <v>281.60517134241667</v>
      </c>
      <c r="V185" s="33">
        <v>292.0836696924672</v>
      </c>
      <c r="W185" s="33">
        <v>288.7466591282128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10289.007587293901</v>
      </c>
      <c r="C187" s="117">
        <f t="shared" si="83"/>
        <v>11331.604886965928</v>
      </c>
      <c r="D187" s="117">
        <f t="shared" si="83"/>
        <v>11668.873283281871</v>
      </c>
      <c r="E187" s="117">
        <f t="shared" si="83"/>
        <v>11571.691107349317</v>
      </c>
      <c r="F187" s="117">
        <f t="shared" si="83"/>
        <v>12192.981952791368</v>
      </c>
      <c r="G187" s="117">
        <f t="shared" si="83"/>
        <v>12105.716305846518</v>
      </c>
      <c r="H187" s="117">
        <f t="shared" si="83"/>
        <v>10787.067969863552</v>
      </c>
      <c r="I187" s="117">
        <f t="shared" si="83"/>
        <v>10257.146500142337</v>
      </c>
      <c r="J187" s="117">
        <f t="shared" si="83"/>
        <v>11335.593098920353</v>
      </c>
      <c r="K187" s="117">
        <f t="shared" si="83"/>
        <v>10773.391525408731</v>
      </c>
      <c r="L187" s="117">
        <f t="shared" si="83"/>
        <v>11942.962671515563</v>
      </c>
      <c r="M187" s="117">
        <f t="shared" si="83"/>
        <v>10717.169248150793</v>
      </c>
      <c r="N187" s="117">
        <f t="shared" si="83"/>
        <v>11093.90151776454</v>
      </c>
      <c r="O187" s="117">
        <f t="shared" si="83"/>
        <v>11098.827068738567</v>
      </c>
      <c r="P187" s="117">
        <f t="shared" si="83"/>
        <v>10516.343125077401</v>
      </c>
      <c r="Q187" s="117">
        <f t="shared" si="83"/>
        <v>10900.772715527321</v>
      </c>
      <c r="R187" s="117">
        <f t="shared" ref="R187:V187" si="84">R188+R190+R192+R201</f>
        <v>11449.137370635513</v>
      </c>
      <c r="S187" s="117">
        <f t="shared" si="84"/>
        <v>11309.13997300588</v>
      </c>
      <c r="T187" s="117">
        <f t="shared" si="84"/>
        <v>11392.530585958501</v>
      </c>
      <c r="U187" s="117">
        <f t="shared" si="84"/>
        <v>11285.739862185081</v>
      </c>
      <c r="V187" s="117">
        <f t="shared" si="84"/>
        <v>11124.096914447453</v>
      </c>
      <c r="W187" s="117">
        <f t="shared" ref="W187" si="85">W188+W190+W192+W201</f>
        <v>13619.10879883039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8772.2385446294193</v>
      </c>
      <c r="C188" s="122">
        <f t="shared" si="86"/>
        <v>9873.7171733329833</v>
      </c>
      <c r="D188" s="122">
        <f t="shared" si="86"/>
        <v>10204.378818018375</v>
      </c>
      <c r="E188" s="122">
        <f t="shared" si="86"/>
        <v>10008.39363533781</v>
      </c>
      <c r="F188" s="122">
        <f t="shared" si="86"/>
        <v>10620.58980139499</v>
      </c>
      <c r="G188" s="122">
        <f t="shared" si="86"/>
        <v>10456.484126447422</v>
      </c>
      <c r="H188" s="122">
        <f t="shared" si="86"/>
        <v>8992.2936778350031</v>
      </c>
      <c r="I188" s="122">
        <f t="shared" si="86"/>
        <v>8516.347816847785</v>
      </c>
      <c r="J188" s="122">
        <f t="shared" si="86"/>
        <v>9687.4933994274288</v>
      </c>
      <c r="K188" s="122">
        <f t="shared" si="86"/>
        <v>9032.6604796861611</v>
      </c>
      <c r="L188" s="122">
        <f t="shared" si="86"/>
        <v>10195.618385516766</v>
      </c>
      <c r="M188" s="122">
        <f t="shared" si="86"/>
        <v>9028.4070809754467</v>
      </c>
      <c r="N188" s="122">
        <f t="shared" si="86"/>
        <v>9325.6051822480076</v>
      </c>
      <c r="O188" s="122">
        <f t="shared" si="86"/>
        <v>9313.3511787494845</v>
      </c>
      <c r="P188" s="122">
        <f t="shared" si="86"/>
        <v>8677.4737917937528</v>
      </c>
      <c r="Q188" s="122">
        <f t="shared" si="86"/>
        <v>8993.0338229761892</v>
      </c>
      <c r="R188" s="122">
        <f t="shared" si="86"/>
        <v>9499.2499223621398</v>
      </c>
      <c r="S188" s="122">
        <f t="shared" si="86"/>
        <v>9346.5653340694917</v>
      </c>
      <c r="T188" s="122">
        <f t="shared" si="86"/>
        <v>9421.3795043383125</v>
      </c>
      <c r="U188" s="122">
        <f t="shared" si="86"/>
        <v>9315.0067738167654</v>
      </c>
      <c r="V188" s="122">
        <f t="shared" si="86"/>
        <v>9142.1798890555365</v>
      </c>
      <c r="W188" s="122">
        <f t="shared" si="86"/>
        <v>11623.87059175271</v>
      </c>
      <c r="DA188" s="130" t="s">
        <v>2545</v>
      </c>
    </row>
    <row r="189" spans="1:105" ht="12" customHeight="1" x14ac:dyDescent="0.25">
      <c r="A189" s="97" t="s">
        <v>53</v>
      </c>
      <c r="B189" s="98">
        <v>8772.2385446294193</v>
      </c>
      <c r="C189" s="98">
        <v>9873.7171733329833</v>
      </c>
      <c r="D189" s="98">
        <v>10204.378818018375</v>
      </c>
      <c r="E189" s="98">
        <v>10008.39363533781</v>
      </c>
      <c r="F189" s="98">
        <v>10620.58980139499</v>
      </c>
      <c r="G189" s="98">
        <v>10456.484126447422</v>
      </c>
      <c r="H189" s="98">
        <v>8992.2936778350031</v>
      </c>
      <c r="I189" s="98">
        <v>8516.347816847785</v>
      </c>
      <c r="J189" s="98">
        <v>9687.4933994274288</v>
      </c>
      <c r="K189" s="98">
        <v>9032.6604796861611</v>
      </c>
      <c r="L189" s="98">
        <v>10195.618385516766</v>
      </c>
      <c r="M189" s="98">
        <v>9028.4070809754467</v>
      </c>
      <c r="N189" s="98">
        <v>9325.6051822480076</v>
      </c>
      <c r="O189" s="98">
        <v>9313.3511787494845</v>
      </c>
      <c r="P189" s="98">
        <v>8677.4737917937528</v>
      </c>
      <c r="Q189" s="98">
        <v>8993.0338229761892</v>
      </c>
      <c r="R189" s="98">
        <v>9499.2499223621398</v>
      </c>
      <c r="S189" s="98">
        <v>9346.5653340694917</v>
      </c>
      <c r="T189" s="98">
        <v>9421.3795043383125</v>
      </c>
      <c r="U189" s="98">
        <v>9315.0067738167654</v>
      </c>
      <c r="V189" s="98">
        <v>9142.1798890555365</v>
      </c>
      <c r="W189" s="98">
        <v>11623.87059175271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38.703519684810679</v>
      </c>
      <c r="C190" s="122">
        <f t="shared" si="87"/>
        <v>39.408310941642775</v>
      </c>
      <c r="D190" s="122">
        <f t="shared" si="87"/>
        <v>39.986468600339691</v>
      </c>
      <c r="E190" s="122">
        <f t="shared" si="87"/>
        <v>108.2797408664912</v>
      </c>
      <c r="F190" s="122">
        <f t="shared" si="87"/>
        <v>50.842799290491662</v>
      </c>
      <c r="G190" s="122">
        <f t="shared" si="87"/>
        <v>63.337114148493335</v>
      </c>
      <c r="H190" s="122">
        <f t="shared" si="87"/>
        <v>145.32571052321748</v>
      </c>
      <c r="I190" s="122">
        <f t="shared" si="87"/>
        <v>68.124979807305493</v>
      </c>
      <c r="J190" s="122">
        <f t="shared" si="87"/>
        <v>78.558492893085585</v>
      </c>
      <c r="K190" s="122">
        <f t="shared" si="87"/>
        <v>87.248058594458399</v>
      </c>
      <c r="L190" s="122">
        <f t="shared" si="87"/>
        <v>117.28842137464581</v>
      </c>
      <c r="M190" s="122">
        <f t="shared" si="87"/>
        <v>90.588297917920912</v>
      </c>
      <c r="N190" s="122">
        <f t="shared" si="87"/>
        <v>96.53232699679657</v>
      </c>
      <c r="O190" s="122">
        <f t="shared" si="87"/>
        <v>109.27983219355593</v>
      </c>
      <c r="P190" s="122">
        <f t="shared" si="87"/>
        <v>101.24198646539199</v>
      </c>
      <c r="Q190" s="122">
        <f t="shared" si="87"/>
        <v>184.6685120878258</v>
      </c>
      <c r="R190" s="122">
        <f t="shared" si="87"/>
        <v>192.95501008580689</v>
      </c>
      <c r="S190" s="122">
        <f t="shared" si="87"/>
        <v>204.59799605214164</v>
      </c>
      <c r="T190" s="122">
        <f t="shared" si="87"/>
        <v>206.70375266208094</v>
      </c>
      <c r="U190" s="122">
        <f t="shared" si="87"/>
        <v>194.99344938146663</v>
      </c>
      <c r="V190" s="122">
        <f t="shared" si="87"/>
        <v>286.82958191366765</v>
      </c>
      <c r="W190" s="122">
        <f t="shared" si="87"/>
        <v>284.93799675599359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38.703519684810679</v>
      </c>
      <c r="C191" s="98">
        <f>RES_hhdet_tesh!C147</f>
        <v>39.408310941642775</v>
      </c>
      <c r="D191" s="98">
        <f>RES_hhdet_tesh!D147</f>
        <v>39.986468600339691</v>
      </c>
      <c r="E191" s="98">
        <f>RES_hhdet_tesh!E147</f>
        <v>108.2797408664912</v>
      </c>
      <c r="F191" s="98">
        <f>RES_hhdet_tesh!F147</f>
        <v>50.842799290491662</v>
      </c>
      <c r="G191" s="98">
        <f>RES_hhdet_tesh!G147</f>
        <v>63.337114148493335</v>
      </c>
      <c r="H191" s="98">
        <f>RES_hhdet_tesh!H147</f>
        <v>145.32571052321748</v>
      </c>
      <c r="I191" s="98">
        <f>RES_hhdet_tesh!I147</f>
        <v>68.124979807305493</v>
      </c>
      <c r="J191" s="98">
        <f>RES_hhdet_tesh!J147</f>
        <v>78.558492893085585</v>
      </c>
      <c r="K191" s="98">
        <f>RES_hhdet_tesh!K147</f>
        <v>87.248058594458399</v>
      </c>
      <c r="L191" s="98">
        <f>RES_hhdet_tesh!L147</f>
        <v>117.28842137464581</v>
      </c>
      <c r="M191" s="98">
        <f>RES_hhdet_tesh!M147</f>
        <v>90.588297917920912</v>
      </c>
      <c r="N191" s="98">
        <f>RES_hhdet_tesh!N147</f>
        <v>96.53232699679657</v>
      </c>
      <c r="O191" s="98">
        <f>RES_hhdet_tesh!O147</f>
        <v>109.27983219355593</v>
      </c>
      <c r="P191" s="98">
        <f>RES_hhdet_tesh!P147</f>
        <v>101.24198646539199</v>
      </c>
      <c r="Q191" s="98">
        <f>RES_hhdet_tesh!Q147</f>
        <v>184.6685120878258</v>
      </c>
      <c r="R191" s="98">
        <f>RES_hhdet_tesh!R147</f>
        <v>192.95501008580689</v>
      </c>
      <c r="S191" s="98">
        <f>RES_hhdet_tesh!S147</f>
        <v>204.59799605214164</v>
      </c>
      <c r="T191" s="98">
        <f>RES_hhdet_tesh!T147</f>
        <v>206.70375266208094</v>
      </c>
      <c r="U191" s="98">
        <f>RES_hhdet_tesh!U147</f>
        <v>194.99344938146663</v>
      </c>
      <c r="V191" s="98">
        <f>RES_hhdet_tesh!V147</f>
        <v>286.82958191366765</v>
      </c>
      <c r="W191" s="98">
        <f>RES_hhdet_tesh!W147</f>
        <v>284.93799675599359</v>
      </c>
      <c r="DA191" s="63" t="s">
        <v>2548</v>
      </c>
    </row>
    <row r="192" spans="1:105" ht="12" customHeight="1" x14ac:dyDescent="0.25">
      <c r="A192" s="121" t="s">
        <v>55</v>
      </c>
      <c r="B192" s="122">
        <v>1247.3274058603281</v>
      </c>
      <c r="C192" s="122">
        <v>1189.218716998658</v>
      </c>
      <c r="D192" s="122">
        <v>1199.4393133439985</v>
      </c>
      <c r="E192" s="122">
        <v>1210.5167823154236</v>
      </c>
      <c r="F192" s="122">
        <v>1274.8928728970532</v>
      </c>
      <c r="G192" s="122">
        <v>1328.9407301990739</v>
      </c>
      <c r="H192" s="122">
        <v>1399.5596002426744</v>
      </c>
      <c r="I192" s="122">
        <v>1427.4456035858054</v>
      </c>
      <c r="J192" s="122">
        <v>1355.2159464066328</v>
      </c>
      <c r="K192" s="122">
        <v>1430.9324919824164</v>
      </c>
      <c r="L192" s="122">
        <v>1408.6570420215385</v>
      </c>
      <c r="M192" s="122">
        <v>1388.9103438933364</v>
      </c>
      <c r="N192" s="122">
        <v>1452.3570500424205</v>
      </c>
      <c r="O192" s="122">
        <v>1454.9347173296339</v>
      </c>
      <c r="P192" s="122">
        <v>1512.3440998954704</v>
      </c>
      <c r="Q192" s="122">
        <v>1487.2650030637419</v>
      </c>
      <c r="R192" s="122">
        <v>1520.3425905013241</v>
      </c>
      <c r="S192" s="122">
        <v>1520.637450535158</v>
      </c>
      <c r="T192" s="122">
        <v>1527.1441959578608</v>
      </c>
      <c r="U192" s="122">
        <v>1540.9701772227356</v>
      </c>
      <c r="V192" s="122">
        <v>1449.6745441527753</v>
      </c>
      <c r="W192" s="122">
        <v>1463.9766926615553</v>
      </c>
      <c r="DA192" s="130" t="s">
        <v>2549</v>
      </c>
    </row>
    <row r="193" spans="1:105" ht="12" customHeight="1" x14ac:dyDescent="0.25">
      <c r="A193" s="97" t="s">
        <v>124</v>
      </c>
      <c r="B193" s="98">
        <v>1229.9449206891682</v>
      </c>
      <c r="C193" s="98">
        <v>1187.6407406785529</v>
      </c>
      <c r="D193" s="98">
        <v>1193.9562620294219</v>
      </c>
      <c r="E193" s="98">
        <v>1179.9559367576119</v>
      </c>
      <c r="F193" s="98">
        <v>1271.4245439606839</v>
      </c>
      <c r="G193" s="98">
        <v>1320.2330441871402</v>
      </c>
      <c r="H193" s="98">
        <v>1417.281426951613</v>
      </c>
      <c r="I193" s="98">
        <v>1427.5199248087549</v>
      </c>
      <c r="J193" s="98">
        <v>1338.7847160029175</v>
      </c>
      <c r="K193" s="98">
        <v>1453.7313890594285</v>
      </c>
      <c r="L193" s="98">
        <v>1436.8700999998914</v>
      </c>
      <c r="M193" s="98">
        <v>1424.6002770917667</v>
      </c>
      <c r="N193" s="98">
        <v>1438.8413161795927</v>
      </c>
      <c r="O193" s="98">
        <v>1437.3041665570267</v>
      </c>
      <c r="P193" s="98">
        <v>1560.1608819085807</v>
      </c>
      <c r="Q193" s="98">
        <v>1435.1684502157325</v>
      </c>
      <c r="R193" s="98">
        <v>1579.3381091319334</v>
      </c>
      <c r="S193" s="98">
        <v>1532.3973696784105</v>
      </c>
      <c r="T193" s="98">
        <v>1483.0664086425813</v>
      </c>
      <c r="U193" s="98">
        <v>1536.181384600862</v>
      </c>
      <c r="V193" s="98">
        <v>1439.247537440102</v>
      </c>
      <c r="W193" s="98">
        <v>1487.2637059827964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1461.262242597481</v>
      </c>
      <c r="L194" s="98">
        <v>1445.5422314130824</v>
      </c>
      <c r="M194" s="98">
        <v>1422.8031091668743</v>
      </c>
      <c r="N194" s="98">
        <v>1438.716958307926</v>
      </c>
      <c r="O194" s="98">
        <v>1431.523225112556</v>
      </c>
      <c r="P194" s="98">
        <v>1549.783053995767</v>
      </c>
      <c r="Q194" s="98">
        <v>1426.5806303506304</v>
      </c>
      <c r="R194" s="98">
        <v>1566.4020017636233</v>
      </c>
      <c r="S194" s="98">
        <v>1516.8332682456014</v>
      </c>
      <c r="T194" s="98">
        <v>1467.2262834855728</v>
      </c>
      <c r="U194" s="98">
        <v>1521.0604523823149</v>
      </c>
      <c r="V194" s="98">
        <v>1423.9758823021239</v>
      </c>
      <c r="W194" s="98">
        <v>1472.8253409579925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605.15127655827814</v>
      </c>
      <c r="L195" s="101">
        <v>602.29688078209165</v>
      </c>
      <c r="M195" s="101">
        <v>577.42520036417977</v>
      </c>
      <c r="N195" s="101">
        <v>596.17964206357908</v>
      </c>
      <c r="O195" s="101">
        <v>502.30222216606694</v>
      </c>
      <c r="P195" s="101">
        <v>516.16251184504029</v>
      </c>
      <c r="Q195" s="101">
        <v>511.61791506403091</v>
      </c>
      <c r="R195" s="101">
        <v>676.25392504553781</v>
      </c>
      <c r="S195" s="101">
        <v>688.146333919472</v>
      </c>
      <c r="T195" s="101">
        <v>627.23029799879839</v>
      </c>
      <c r="U195" s="101">
        <v>661.2286311399555</v>
      </c>
      <c r="V195" s="101">
        <v>540.60269019194504</v>
      </c>
      <c r="W195" s="101">
        <v>598.36437681512848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856.11096603920316</v>
      </c>
      <c r="L196" s="104">
        <v>843.24535063099063</v>
      </c>
      <c r="M196" s="104">
        <v>845.37790880269438</v>
      </c>
      <c r="N196" s="104">
        <v>842.53731624434693</v>
      </c>
      <c r="O196" s="104">
        <v>929.22100294648897</v>
      </c>
      <c r="P196" s="104">
        <v>1033.6205421507268</v>
      </c>
      <c r="Q196" s="104">
        <v>914.96271528659952</v>
      </c>
      <c r="R196" s="104">
        <v>890.14807671808558</v>
      </c>
      <c r="S196" s="104">
        <v>828.68693432612918</v>
      </c>
      <c r="T196" s="104">
        <v>839.99598548677466</v>
      </c>
      <c r="U196" s="104">
        <v>859.83182124235941</v>
      </c>
      <c r="V196" s="104">
        <v>883.37319211017893</v>
      </c>
      <c r="W196" s="104">
        <v>874.46096414286421</v>
      </c>
      <c r="DA196" s="132" t="s">
        <v>2553</v>
      </c>
    </row>
    <row r="197" spans="1:105" ht="12" customHeight="1" x14ac:dyDescent="0.25">
      <c r="A197" s="106" t="s">
        <v>122</v>
      </c>
      <c r="B197" s="101">
        <v>1248.7789703840156</v>
      </c>
      <c r="C197" s="101">
        <v>1189.3592561801718</v>
      </c>
      <c r="D197" s="101">
        <v>1199.9696037877802</v>
      </c>
      <c r="E197" s="101">
        <v>1215.1113815698843</v>
      </c>
      <c r="F197" s="101">
        <v>1275.6862528535701</v>
      </c>
      <c r="G197" s="101">
        <v>1331.0584270843224</v>
      </c>
      <c r="H197" s="101">
        <v>1395.3805763476298</v>
      </c>
      <c r="I197" s="101">
        <v>1427.4412344184259</v>
      </c>
      <c r="J197" s="101">
        <v>1358.3868905884667</v>
      </c>
      <c r="K197" s="101">
        <v>1427.0418773274853</v>
      </c>
      <c r="L197" s="101">
        <v>1404.3511060619971</v>
      </c>
      <c r="M197" s="101">
        <v>1383.6209454549246</v>
      </c>
      <c r="N197" s="101">
        <v>1454.1544890706739</v>
      </c>
      <c r="O197" s="101">
        <v>1457.2757698891312</v>
      </c>
      <c r="P197" s="101">
        <v>1506.1978005499454</v>
      </c>
      <c r="Q197" s="101">
        <v>1494.2636864335407</v>
      </c>
      <c r="R197" s="101">
        <v>1513.4817947490676</v>
      </c>
      <c r="S197" s="101">
        <v>1519.4345424951982</v>
      </c>
      <c r="T197" s="101">
        <v>1532.2450365319874</v>
      </c>
      <c r="U197" s="101">
        <v>1541.4418802021348</v>
      </c>
      <c r="V197" s="101">
        <v>1450.8370005204035</v>
      </c>
      <c r="W197" s="101">
        <v>1461.489043777781</v>
      </c>
      <c r="DA197" s="131" t="s">
        <v>2554</v>
      </c>
    </row>
    <row r="198" spans="1:105" ht="12" customHeight="1" x14ac:dyDescent="0.25">
      <c r="A198" s="107" t="s">
        <v>121</v>
      </c>
      <c r="B198" s="104">
        <v>1248.778970384016</v>
      </c>
      <c r="C198" s="104">
        <v>1189.2345279636113</v>
      </c>
      <c r="D198" s="104">
        <v>1200.0808938650314</v>
      </c>
      <c r="E198" s="104">
        <v>1215.2133543663192</v>
      </c>
      <c r="F198" s="104">
        <v>1275.9415169386746</v>
      </c>
      <c r="G198" s="104">
        <v>1331.3980111426804</v>
      </c>
      <c r="H198" s="104">
        <v>1395.5284056532603</v>
      </c>
      <c r="I198" s="104">
        <v>1427.0917303179244</v>
      </c>
      <c r="J198" s="104">
        <v>1358.4821298089025</v>
      </c>
      <c r="K198" s="104">
        <v>1426.7827960060174</v>
      </c>
      <c r="L198" s="104">
        <v>1404.5043644826749</v>
      </c>
      <c r="M198" s="104">
        <v>1384.0727674999703</v>
      </c>
      <c r="N198" s="104">
        <v>1454.8308638687099</v>
      </c>
      <c r="O198" s="104">
        <v>1457.5687163465386</v>
      </c>
      <c r="P198" s="104">
        <v>1504.4583202994497</v>
      </c>
      <c r="Q198" s="104">
        <v>1492.0243279628146</v>
      </c>
      <c r="R198" s="104">
        <v>1511.6914440440621</v>
      </c>
      <c r="S198" s="104">
        <v>1518.5160634917465</v>
      </c>
      <c r="T198" s="104">
        <v>1532.2633813611894</v>
      </c>
      <c r="U198" s="104">
        <v>1541.9520879976228</v>
      </c>
      <c r="V198" s="104">
        <v>1451.0579968306715</v>
      </c>
      <c r="W198" s="104">
        <v>1461.1292824154889</v>
      </c>
      <c r="DA198" s="132" t="s">
        <v>2555</v>
      </c>
    </row>
    <row r="199" spans="1:105" ht="12" customHeight="1" x14ac:dyDescent="0.25">
      <c r="A199" s="108" t="s">
        <v>53</v>
      </c>
      <c r="B199" s="98">
        <v>541.2288310343672</v>
      </c>
      <c r="C199" s="98">
        <v>503.4286076370459</v>
      </c>
      <c r="D199" s="98">
        <v>519.6191413965355</v>
      </c>
      <c r="E199" s="98">
        <v>535.2244852517149</v>
      </c>
      <c r="F199" s="98">
        <v>528.19635668428043</v>
      </c>
      <c r="G199" s="98">
        <v>562.72559355489614</v>
      </c>
      <c r="H199" s="98">
        <v>598.44849622105505</v>
      </c>
      <c r="I199" s="98">
        <v>645.95457081197333</v>
      </c>
      <c r="J199" s="98">
        <v>548.79359571572513</v>
      </c>
      <c r="K199" s="98">
        <v>591.6152812808748</v>
      </c>
      <c r="L199" s="98">
        <v>585.4756361468942</v>
      </c>
      <c r="M199" s="98">
        <v>561.80850650753507</v>
      </c>
      <c r="N199" s="98">
        <v>603.24365392746085</v>
      </c>
      <c r="O199" s="98">
        <v>511.92911582652653</v>
      </c>
      <c r="P199" s="98">
        <v>501.42259305612407</v>
      </c>
      <c r="Q199" s="98">
        <v>536.12666796600115</v>
      </c>
      <c r="R199" s="98">
        <v>652.88035701081174</v>
      </c>
      <c r="S199" s="98">
        <v>689.54997690416883</v>
      </c>
      <c r="T199" s="98">
        <v>656.2611500552589</v>
      </c>
      <c r="U199" s="98">
        <v>670.95790690547108</v>
      </c>
      <c r="V199" s="98">
        <v>551.75940615970842</v>
      </c>
      <c r="W199" s="98">
        <v>594.4770290964475</v>
      </c>
      <c r="DA199" s="63" t="s">
        <v>2556</v>
      </c>
    </row>
    <row r="200" spans="1:105" ht="12" customHeight="1" x14ac:dyDescent="0.25">
      <c r="A200" s="108" t="s">
        <v>52</v>
      </c>
      <c r="B200" s="98">
        <v>707.55013934964893</v>
      </c>
      <c r="C200" s="98">
        <v>685.80592032656557</v>
      </c>
      <c r="D200" s="98">
        <v>680.46175246849612</v>
      </c>
      <c r="E200" s="98">
        <v>679.98886911460443</v>
      </c>
      <c r="F200" s="98">
        <v>747.74516025439402</v>
      </c>
      <c r="G200" s="98">
        <v>768.67241758778391</v>
      </c>
      <c r="H200" s="98">
        <v>797.07990943220534</v>
      </c>
      <c r="I200" s="98">
        <v>781.13715950595099</v>
      </c>
      <c r="J200" s="98">
        <v>809.68853409317717</v>
      </c>
      <c r="K200" s="98">
        <v>835.16751472514261</v>
      </c>
      <c r="L200" s="98">
        <v>819.02872833578056</v>
      </c>
      <c r="M200" s="98">
        <v>822.26426099243508</v>
      </c>
      <c r="N200" s="98">
        <v>851.5872099412494</v>
      </c>
      <c r="O200" s="98">
        <v>945.63960052001221</v>
      </c>
      <c r="P200" s="98">
        <v>1003.0357272433259</v>
      </c>
      <c r="Q200" s="98">
        <v>955.89765999681333</v>
      </c>
      <c r="R200" s="98">
        <v>858.81108703325049</v>
      </c>
      <c r="S200" s="98">
        <v>828.96608658757759</v>
      </c>
      <c r="T200" s="98">
        <v>876.00223130593031</v>
      </c>
      <c r="U200" s="98">
        <v>870.99418109215162</v>
      </c>
      <c r="V200" s="98">
        <v>899.29859067096299</v>
      </c>
      <c r="W200" s="98">
        <v>866.65225331904094</v>
      </c>
      <c r="DA200" s="63" t="s">
        <v>2557</v>
      </c>
    </row>
    <row r="201" spans="1:105" ht="12" customHeight="1" x14ac:dyDescent="0.25">
      <c r="A201" s="121" t="s">
        <v>54</v>
      </c>
      <c r="B201" s="122">
        <v>230.73811711934542</v>
      </c>
      <c r="C201" s="122">
        <v>229.26068569264484</v>
      </c>
      <c r="D201" s="122">
        <v>225.06868331915715</v>
      </c>
      <c r="E201" s="122">
        <v>244.50094882959056</v>
      </c>
      <c r="F201" s="122">
        <v>246.65647920883393</v>
      </c>
      <c r="G201" s="122">
        <v>256.95433505152863</v>
      </c>
      <c r="H201" s="122">
        <v>249.88898126265858</v>
      </c>
      <c r="I201" s="122">
        <v>245.22809990143926</v>
      </c>
      <c r="J201" s="122">
        <v>214.32526019320622</v>
      </c>
      <c r="K201" s="122">
        <v>222.55049514569748</v>
      </c>
      <c r="L201" s="122">
        <v>221.39882260261439</v>
      </c>
      <c r="M201" s="122">
        <v>209.26352536408916</v>
      </c>
      <c r="N201" s="122">
        <v>219.40695847731587</v>
      </c>
      <c r="O201" s="122">
        <v>221.26134046589331</v>
      </c>
      <c r="P201" s="122">
        <v>225.28324692278619</v>
      </c>
      <c r="Q201" s="122">
        <v>235.80537739956432</v>
      </c>
      <c r="R201" s="122">
        <v>236.58984768624219</v>
      </c>
      <c r="S201" s="122">
        <v>237.33919234908879</v>
      </c>
      <c r="T201" s="122">
        <v>237.30313300024594</v>
      </c>
      <c r="U201" s="122">
        <v>234.76946176411127</v>
      </c>
      <c r="V201" s="122">
        <v>245.41289932547383</v>
      </c>
      <c r="W201" s="122">
        <v>246.3235176601307</v>
      </c>
      <c r="DA201" s="130" t="s">
        <v>2558</v>
      </c>
    </row>
    <row r="202" spans="1:105" ht="12" customHeight="1" x14ac:dyDescent="0.25">
      <c r="A202" s="97" t="s">
        <v>50</v>
      </c>
      <c r="B202" s="98">
        <v>231.33101504069364</v>
      </c>
      <c r="C202" s="98">
        <v>224.21145176141181</v>
      </c>
      <c r="D202" s="98">
        <v>223.06259700960376</v>
      </c>
      <c r="E202" s="98">
        <v>248.45967217292136</v>
      </c>
      <c r="F202" s="98">
        <v>247.36671658539274</v>
      </c>
      <c r="G202" s="98">
        <v>243.359954127881</v>
      </c>
      <c r="H202" s="98">
        <v>253.33950819732186</v>
      </c>
      <c r="I202" s="98">
        <v>249.29366621613573</v>
      </c>
      <c r="J202" s="98">
        <v>211.47849071848859</v>
      </c>
      <c r="K202" s="98">
        <v>227.00623032067332</v>
      </c>
      <c r="L202" s="98">
        <v>217.86540315285851</v>
      </c>
      <c r="M202" s="98">
        <v>216.92997681763543</v>
      </c>
      <c r="N202" s="98">
        <v>218.91128972618307</v>
      </c>
      <c r="O202" s="98">
        <v>216.71354855405522</v>
      </c>
      <c r="P202" s="98">
        <v>236.05356687060228</v>
      </c>
      <c r="Q202" s="98">
        <v>226.97856516944253</v>
      </c>
      <c r="R202" s="98">
        <v>242.62921460884792</v>
      </c>
      <c r="S202" s="98">
        <v>238.52464229293605</v>
      </c>
      <c r="T202" s="98">
        <v>236.38355803105571</v>
      </c>
      <c r="U202" s="98">
        <v>245.41927198219921</v>
      </c>
      <c r="V202" s="98">
        <v>235.79751566558619</v>
      </c>
      <c r="W202" s="98">
        <v>246.36761501296809</v>
      </c>
      <c r="DA202" s="63" t="s">
        <v>2559</v>
      </c>
    </row>
    <row r="203" spans="1:105" ht="12" customHeight="1" x14ac:dyDescent="0.25">
      <c r="A203" s="109" t="s">
        <v>120</v>
      </c>
      <c r="B203" s="33">
        <v>230.71525112710859</v>
      </c>
      <c r="C203" s="33">
        <v>229.47723702734308</v>
      </c>
      <c r="D203" s="33">
        <v>225.16764603482119</v>
      </c>
      <c r="E203" s="33">
        <v>244.29851916885602</v>
      </c>
      <c r="F203" s="33">
        <v>246.6184102922378</v>
      </c>
      <c r="G203" s="33">
        <v>257.70867395308034</v>
      </c>
      <c r="H203" s="33">
        <v>249.68696498134065</v>
      </c>
      <c r="I203" s="33">
        <v>244.97316728904909</v>
      </c>
      <c r="J203" s="33">
        <v>214.51498610436158</v>
      </c>
      <c r="K203" s="33">
        <v>222.22483777369175</v>
      </c>
      <c r="L203" s="33">
        <v>221.66414750543271</v>
      </c>
      <c r="M203" s="33">
        <v>208.67007881892749</v>
      </c>
      <c r="N203" s="33">
        <v>219.44565174625768</v>
      </c>
      <c r="O203" s="33">
        <v>221.61563972917631</v>
      </c>
      <c r="P203" s="33">
        <v>224.42260317739854</v>
      </c>
      <c r="Q203" s="33">
        <v>236.50822251366753</v>
      </c>
      <c r="R203" s="33">
        <v>236.10361623717452</v>
      </c>
      <c r="S203" s="33">
        <v>237.24356426964559</v>
      </c>
      <c r="T203" s="33">
        <v>237.37564024297686</v>
      </c>
      <c r="U203" s="33">
        <v>233.96176137673265</v>
      </c>
      <c r="V203" s="33">
        <v>246.07445071193195</v>
      </c>
      <c r="W203" s="33">
        <v>246.32062395512094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40.600573807209805</v>
      </c>
      <c r="C205" s="117">
        <f t="shared" si="88"/>
        <v>40.667989762619548</v>
      </c>
      <c r="D205" s="117">
        <f t="shared" si="88"/>
        <v>44.47593719129992</v>
      </c>
      <c r="E205" s="117">
        <f t="shared" si="88"/>
        <v>63.281739531310706</v>
      </c>
      <c r="F205" s="117">
        <f t="shared" si="88"/>
        <v>94.956287223411721</v>
      </c>
      <c r="G205" s="117">
        <f t="shared" si="88"/>
        <v>102.74265385993829</v>
      </c>
      <c r="H205" s="117">
        <f t="shared" si="88"/>
        <v>107.35067473709275</v>
      </c>
      <c r="I205" s="117">
        <f t="shared" si="88"/>
        <v>101.26382049331939</v>
      </c>
      <c r="J205" s="117">
        <f t="shared" si="88"/>
        <v>86.664891337109751</v>
      </c>
      <c r="K205" s="117">
        <f t="shared" si="88"/>
        <v>85.778020972570147</v>
      </c>
      <c r="L205" s="117">
        <f t="shared" si="88"/>
        <v>76.361790294750591</v>
      </c>
      <c r="M205" s="117">
        <f t="shared" si="88"/>
        <v>72.833639617633153</v>
      </c>
      <c r="N205" s="117">
        <f t="shared" si="88"/>
        <v>69.25819007283711</v>
      </c>
      <c r="O205" s="117">
        <f t="shared" si="88"/>
        <v>66.590903334541494</v>
      </c>
      <c r="P205" s="117">
        <f t="shared" si="88"/>
        <v>70.461226485395258</v>
      </c>
      <c r="Q205" s="117">
        <f t="shared" si="88"/>
        <v>61.551025324301605</v>
      </c>
      <c r="R205" s="117">
        <f t="shared" ref="R205:V205" si="89">R206+R208+R210+R219</f>
        <v>63.580812699477256</v>
      </c>
      <c r="S205" s="117">
        <f t="shared" si="89"/>
        <v>58.328964839053228</v>
      </c>
      <c r="T205" s="117">
        <f t="shared" si="89"/>
        <v>54.357976388458717</v>
      </c>
      <c r="U205" s="117">
        <f t="shared" si="89"/>
        <v>54.597649133435993</v>
      </c>
      <c r="V205" s="117">
        <f t="shared" si="89"/>
        <v>49.315155220303019</v>
      </c>
      <c r="W205" s="117">
        <f t="shared" ref="W205" si="90">W206+W208+W210+W219</f>
        <v>48.265117183950863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37.390119913911661</v>
      </c>
      <c r="C210" s="122">
        <v>37.238640363086617</v>
      </c>
      <c r="D210" s="122">
        <v>40.588132671430579</v>
      </c>
      <c r="E210" s="122">
        <v>58.806294191858896</v>
      </c>
      <c r="F210" s="122">
        <v>90.300343816828686</v>
      </c>
      <c r="G210" s="122">
        <v>98.011506161930541</v>
      </c>
      <c r="H210" s="122">
        <v>102.1710676532434</v>
      </c>
      <c r="I210" s="122">
        <v>95.827570294511631</v>
      </c>
      <c r="J210" s="122">
        <v>81.782515988319176</v>
      </c>
      <c r="K210" s="122">
        <v>80.066882300071171</v>
      </c>
      <c r="L210" s="122">
        <v>70.742503076136174</v>
      </c>
      <c r="M210" s="122">
        <v>67.079539247127897</v>
      </c>
      <c r="N210" s="122">
        <v>63.406935331177095</v>
      </c>
      <c r="O210" s="122">
        <v>60.809770390117869</v>
      </c>
      <c r="P210" s="122">
        <v>64.014699521515595</v>
      </c>
      <c r="Q210" s="122">
        <v>55.372894847676648</v>
      </c>
      <c r="R210" s="122">
        <v>56.910187966297272</v>
      </c>
      <c r="S210" s="122">
        <v>51.762179533223716</v>
      </c>
      <c r="T210" s="122">
        <v>47.990398353988425</v>
      </c>
      <c r="U210" s="122">
        <v>48.226645539101582</v>
      </c>
      <c r="V210" s="122">
        <v>43.730176864332833</v>
      </c>
      <c r="W210" s="122">
        <v>42.688991039026391</v>
      </c>
      <c r="DA210" s="130" t="s">
        <v>2717</v>
      </c>
    </row>
    <row r="211" spans="1:105" ht="12" customHeight="1" x14ac:dyDescent="0.25">
      <c r="A211" s="97" t="s">
        <v>124</v>
      </c>
      <c r="B211" s="98">
        <v>485.13680588300377</v>
      </c>
      <c r="C211" s="98">
        <v>461.63557336984752</v>
      </c>
      <c r="D211" s="98">
        <v>458.74908935497427</v>
      </c>
      <c r="E211" s="98">
        <v>449.7263038237582</v>
      </c>
      <c r="F211" s="98">
        <v>482.28283175775323</v>
      </c>
      <c r="G211" s="98">
        <v>499.74871059144243</v>
      </c>
      <c r="H211" s="98">
        <v>535.77218306315604</v>
      </c>
      <c r="I211" s="98">
        <v>539.13424330912198</v>
      </c>
      <c r="J211" s="98">
        <v>504.99202152629681</v>
      </c>
      <c r="K211" s="98">
        <v>546.26748028077998</v>
      </c>
      <c r="L211" s="98">
        <v>536.29274802459486</v>
      </c>
      <c r="M211" s="98">
        <v>524.60456137645656</v>
      </c>
      <c r="N211" s="98">
        <v>521.10112613584363</v>
      </c>
      <c r="O211" s="98">
        <v>512.25181966290916</v>
      </c>
      <c r="P211" s="98">
        <v>543.5258174567474</v>
      </c>
      <c r="Q211" s="98">
        <v>490.25738318635757</v>
      </c>
      <c r="R211" s="98">
        <v>525.72497274824514</v>
      </c>
      <c r="S211" s="98">
        <v>494.91456699396275</v>
      </c>
      <c r="T211" s="98">
        <v>462.96961579280924</v>
      </c>
      <c r="U211" s="98">
        <v>464.27618520283289</v>
      </c>
      <c r="V211" s="98">
        <v>425.2022860348942</v>
      </c>
      <c r="W211" s="98">
        <v>433.00148977568364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223.22581153654377</v>
      </c>
      <c r="L212" s="98">
        <v>221.3369035614223</v>
      </c>
      <c r="M212" s="98">
        <v>210.16891410641929</v>
      </c>
      <c r="N212" s="98">
        <v>216.9950807582193</v>
      </c>
      <c r="O212" s="98">
        <v>178.62953913926586</v>
      </c>
      <c r="P212" s="98">
        <v>178.27830009740077</v>
      </c>
      <c r="Q212" s="98">
        <v>173.67718827446012</v>
      </c>
      <c r="R212" s="98">
        <v>221.4865659668103</v>
      </c>
      <c r="S212" s="98">
        <v>219.02718587489488</v>
      </c>
      <c r="T212" s="98">
        <v>193.36684536957304</v>
      </c>
      <c r="U212" s="98">
        <v>201.4480760976117</v>
      </c>
      <c r="V212" s="98">
        <v>160.84561633501878</v>
      </c>
      <c r="W212" s="98">
        <v>175.14378160744636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223.22581153654377</v>
      </c>
      <c r="L213" s="101">
        <v>221.3369035614223</v>
      </c>
      <c r="M213" s="101">
        <v>210.16891410641929</v>
      </c>
      <c r="N213" s="101">
        <v>216.9950807582193</v>
      </c>
      <c r="O213" s="101">
        <v>178.62953913926586</v>
      </c>
      <c r="P213" s="101">
        <v>178.27830009740077</v>
      </c>
      <c r="Q213" s="101">
        <v>173.67718827446012</v>
      </c>
      <c r="R213" s="101">
        <v>221.4865659668103</v>
      </c>
      <c r="S213" s="101">
        <v>219.02718587489488</v>
      </c>
      <c r="T213" s="101">
        <v>193.36684536957304</v>
      </c>
      <c r="U213" s="101">
        <v>201.4480760976117</v>
      </c>
      <c r="V213" s="101">
        <v>160.84561633501878</v>
      </c>
      <c r="W213" s="101">
        <v>175.14378160744636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3.2104538932981455</v>
      </c>
      <c r="C219" s="122">
        <v>3.4293493995329318</v>
      </c>
      <c r="D219" s="122">
        <v>3.8878045198693405</v>
      </c>
      <c r="E219" s="122">
        <v>4.4754453394518103</v>
      </c>
      <c r="F219" s="122">
        <v>4.6559434065830319</v>
      </c>
      <c r="G219" s="122">
        <v>4.7311476980077396</v>
      </c>
      <c r="H219" s="122">
        <v>5.179607083849354</v>
      </c>
      <c r="I219" s="122">
        <v>5.4362501988077492</v>
      </c>
      <c r="J219" s="122">
        <v>4.8823753487905757</v>
      </c>
      <c r="K219" s="122">
        <v>5.7111386724989801</v>
      </c>
      <c r="L219" s="122">
        <v>5.6192872186144216</v>
      </c>
      <c r="M219" s="122">
        <v>5.7541003705052569</v>
      </c>
      <c r="N219" s="122">
        <v>5.851254741660016</v>
      </c>
      <c r="O219" s="122">
        <v>5.7811329444236268</v>
      </c>
      <c r="P219" s="122">
        <v>6.4465269638796645</v>
      </c>
      <c r="Q219" s="122">
        <v>6.1781304766249603</v>
      </c>
      <c r="R219" s="122">
        <v>6.6706247331799817</v>
      </c>
      <c r="S219" s="122">
        <v>6.5667853058295114</v>
      </c>
      <c r="T219" s="122">
        <v>6.3675780344702924</v>
      </c>
      <c r="U219" s="122">
        <v>6.3710035943344092</v>
      </c>
      <c r="V219" s="122">
        <v>5.584978355970188</v>
      </c>
      <c r="W219" s="122">
        <v>5.5761261449244737</v>
      </c>
      <c r="DA219" s="130" t="s">
        <v>2726</v>
      </c>
    </row>
    <row r="220" spans="1:105" ht="12" customHeight="1" x14ac:dyDescent="0.25">
      <c r="A220" s="97" t="s">
        <v>50</v>
      </c>
      <c r="B220" s="98">
        <v>86.455100362448647</v>
      </c>
      <c r="C220" s="98">
        <v>83.390008031837766</v>
      </c>
      <c r="D220" s="98">
        <v>82.698004595689625</v>
      </c>
      <c r="E220" s="98">
        <v>91.997451120643476</v>
      </c>
      <c r="F220" s="98">
        <v>91.520118333841083</v>
      </c>
      <c r="G220" s="98">
        <v>89.993917363542892</v>
      </c>
      <c r="H220" s="98">
        <v>93.649574143926728</v>
      </c>
      <c r="I220" s="98">
        <v>92.131457529563065</v>
      </c>
      <c r="J220" s="98">
        <v>78.140672132872012</v>
      </c>
      <c r="K220" s="98">
        <v>83.852534076784394</v>
      </c>
      <c r="L220" s="98">
        <v>80.45319289844619</v>
      </c>
      <c r="M220" s="98">
        <v>80.088564879508581</v>
      </c>
      <c r="N220" s="98">
        <v>80.807034123322353</v>
      </c>
      <c r="O220" s="98">
        <v>79.987862595202287</v>
      </c>
      <c r="P220" s="98">
        <v>87.120044113454711</v>
      </c>
      <c r="Q220" s="98">
        <v>83.767341180523545</v>
      </c>
      <c r="R220" s="98">
        <v>89.524891860342947</v>
      </c>
      <c r="S220" s="98">
        <v>87.97169605360412</v>
      </c>
      <c r="T220" s="98">
        <v>87.124550087499685</v>
      </c>
      <c r="U220" s="98">
        <v>90.374899393650352</v>
      </c>
      <c r="V220" s="98">
        <v>86.760395298767889</v>
      </c>
      <c r="W220" s="98">
        <v>90.551063550747742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71.259502925916507</v>
      </c>
      <c r="C223" s="118">
        <f t="shared" si="93"/>
        <v>75.016257895917022</v>
      </c>
      <c r="D223" s="118">
        <f t="shared" si="93"/>
        <v>73.690570971380552</v>
      </c>
      <c r="E223" s="118">
        <f t="shared" si="93"/>
        <v>70.616243119445954</v>
      </c>
      <c r="F223" s="118">
        <f t="shared" si="93"/>
        <v>72.061756818900861</v>
      </c>
      <c r="G223" s="118">
        <f t="shared" si="93"/>
        <v>70.352637439369943</v>
      </c>
      <c r="H223" s="118">
        <f t="shared" si="93"/>
        <v>63.253274494377578</v>
      </c>
      <c r="I223" s="118">
        <f t="shared" si="93"/>
        <v>60.128162057475471</v>
      </c>
      <c r="J223" s="118">
        <f t="shared" si="93"/>
        <v>63.401408651630817</v>
      </c>
      <c r="K223" s="118">
        <f t="shared" si="93"/>
        <v>59.742160031844286</v>
      </c>
      <c r="L223" s="118">
        <f t="shared" si="93"/>
        <v>62.548896180010445</v>
      </c>
      <c r="M223" s="118">
        <f t="shared" si="93"/>
        <v>54.994593529762945</v>
      </c>
      <c r="N223" s="118">
        <f t="shared" si="93"/>
        <v>54.815668380324439</v>
      </c>
      <c r="O223" s="118">
        <f t="shared" si="93"/>
        <v>52.553646792550168</v>
      </c>
      <c r="P223" s="118">
        <f t="shared" si="93"/>
        <v>48.612291347846778</v>
      </c>
      <c r="Q223" s="118">
        <f t="shared" si="93"/>
        <v>47.635824806138721</v>
      </c>
      <c r="R223" s="118">
        <f t="shared" ref="R223:V223" si="94">R224+R226+R228+R237</f>
        <v>47.532896440769136</v>
      </c>
      <c r="S223" s="118">
        <f t="shared" si="94"/>
        <v>45.234101712377885</v>
      </c>
      <c r="T223" s="118">
        <f t="shared" si="94"/>
        <v>43.908170180043058</v>
      </c>
      <c r="U223" s="118">
        <f t="shared" si="94"/>
        <v>42.524776250946886</v>
      </c>
      <c r="V223" s="118">
        <f t="shared" si="94"/>
        <v>40.487850086034811</v>
      </c>
      <c r="W223" s="118">
        <f t="shared" ref="W223" si="95">W224+W226+W228+W237</f>
        <v>46.011488422059749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52.969741505428452</v>
      </c>
      <c r="C224" s="123">
        <f t="shared" si="96"/>
        <v>57.734928792015104</v>
      </c>
      <c r="D224" s="123">
        <f t="shared" si="96"/>
        <v>56.497374156517267</v>
      </c>
      <c r="E224" s="123">
        <f t="shared" si="96"/>
        <v>52.909498930794051</v>
      </c>
      <c r="F224" s="123">
        <f t="shared" si="96"/>
        <v>53.687394829514673</v>
      </c>
      <c r="G224" s="123">
        <f t="shared" si="96"/>
        <v>51.201190590920881</v>
      </c>
      <c r="H224" s="123">
        <f t="shared" si="96"/>
        <v>43.127464110675099</v>
      </c>
      <c r="I224" s="123">
        <f t="shared" si="96"/>
        <v>40.017515652527209</v>
      </c>
      <c r="J224" s="123">
        <f t="shared" si="96"/>
        <v>44.566712507364372</v>
      </c>
      <c r="K224" s="123">
        <f t="shared" si="96"/>
        <v>40.104334384943392</v>
      </c>
      <c r="L224" s="123">
        <f t="shared" si="96"/>
        <v>43.255121002966213</v>
      </c>
      <c r="M224" s="123">
        <f t="shared" si="96"/>
        <v>36.253791568003322</v>
      </c>
      <c r="N224" s="123">
        <f t="shared" si="96"/>
        <v>35.323101524594136</v>
      </c>
      <c r="O224" s="123">
        <f t="shared" si="96"/>
        <v>33.193268593651418</v>
      </c>
      <c r="P224" s="123">
        <f t="shared" si="96"/>
        <v>28.822341086897069</v>
      </c>
      <c r="Q224" s="123">
        <f t="shared" si="96"/>
        <v>28.123219871165052</v>
      </c>
      <c r="R224" s="123">
        <f t="shared" si="96"/>
        <v>27.843963909245446</v>
      </c>
      <c r="S224" s="123">
        <f t="shared" si="96"/>
        <v>25.801571727356194</v>
      </c>
      <c r="T224" s="123">
        <f t="shared" si="96"/>
        <v>24.693140805288298</v>
      </c>
      <c r="U224" s="123">
        <f t="shared" si="96"/>
        <v>23.446043876104376</v>
      </c>
      <c r="V224" s="123">
        <f t="shared" si="96"/>
        <v>22.352588602573039</v>
      </c>
      <c r="W224" s="123">
        <f t="shared" si="96"/>
        <v>27.882171681305344</v>
      </c>
      <c r="DA224" s="130" t="s">
        <v>2881</v>
      </c>
    </row>
    <row r="225" spans="1:105" ht="12" customHeight="1" x14ac:dyDescent="0.25">
      <c r="A225" s="97" t="s">
        <v>53</v>
      </c>
      <c r="B225" s="99">
        <v>52.969741505428452</v>
      </c>
      <c r="C225" s="99">
        <v>57.734928792015104</v>
      </c>
      <c r="D225" s="99">
        <v>56.497374156517267</v>
      </c>
      <c r="E225" s="99">
        <v>52.909498930794051</v>
      </c>
      <c r="F225" s="99">
        <v>53.687394829514673</v>
      </c>
      <c r="G225" s="99">
        <v>51.201190590920881</v>
      </c>
      <c r="H225" s="99">
        <v>43.127464110675099</v>
      </c>
      <c r="I225" s="99">
        <v>40.017515652527209</v>
      </c>
      <c r="J225" s="99">
        <v>44.566712507364372</v>
      </c>
      <c r="K225" s="99">
        <v>40.104334384943392</v>
      </c>
      <c r="L225" s="99">
        <v>43.255121002966213</v>
      </c>
      <c r="M225" s="99">
        <v>36.253791568003322</v>
      </c>
      <c r="N225" s="99">
        <v>35.323101524594136</v>
      </c>
      <c r="O225" s="99">
        <v>33.193268593651418</v>
      </c>
      <c r="P225" s="99">
        <v>28.822341086897069</v>
      </c>
      <c r="Q225" s="99">
        <v>28.123219871165052</v>
      </c>
      <c r="R225" s="99">
        <v>27.843963909245446</v>
      </c>
      <c r="S225" s="99">
        <v>25.801571727356194</v>
      </c>
      <c r="T225" s="99">
        <v>24.693140805288298</v>
      </c>
      <c r="U225" s="99">
        <v>23.446043876104376</v>
      </c>
      <c r="V225" s="99">
        <v>22.352588602573039</v>
      </c>
      <c r="W225" s="99">
        <v>27.882171681305344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0.15990066956269691</v>
      </c>
      <c r="C226" s="123">
        <f t="shared" si="97"/>
        <v>0.15015900298735241</v>
      </c>
      <c r="D226" s="123">
        <f t="shared" si="97"/>
        <v>0.13965759095755531</v>
      </c>
      <c r="E226" s="123">
        <f t="shared" si="97"/>
        <v>0.35125108242935432</v>
      </c>
      <c r="F226" s="123">
        <f t="shared" si="97"/>
        <v>0.15596287531816863</v>
      </c>
      <c r="G226" s="123">
        <f t="shared" si="97"/>
        <v>0.18596770359989359</v>
      </c>
      <c r="H226" s="123">
        <f t="shared" si="97"/>
        <v>0.4113504842840594</v>
      </c>
      <c r="I226" s="123">
        <f t="shared" si="97"/>
        <v>0.18832537081627365</v>
      </c>
      <c r="J226" s="123">
        <f t="shared" si="97"/>
        <v>0.21317271932715484</v>
      </c>
      <c r="K226" s="123">
        <f t="shared" si="97"/>
        <v>0.23079118034180512</v>
      </c>
      <c r="L226" s="123">
        <f t="shared" si="97"/>
        <v>0.29937441846258606</v>
      </c>
      <c r="M226" s="123">
        <f t="shared" si="97"/>
        <v>0.22264992196775885</v>
      </c>
      <c r="N226" s="123">
        <f t="shared" si="97"/>
        <v>0.2265158167135663</v>
      </c>
      <c r="O226" s="123">
        <f t="shared" si="97"/>
        <v>0.2444091538606287</v>
      </c>
      <c r="P226" s="123">
        <f t="shared" si="97"/>
        <v>0.21516681156276926</v>
      </c>
      <c r="Q226" s="123">
        <f t="shared" si="97"/>
        <v>0.37615296323738961</v>
      </c>
      <c r="R226" s="123">
        <f t="shared" si="97"/>
        <v>0.37968979585250751</v>
      </c>
      <c r="S226" s="123">
        <f t="shared" si="97"/>
        <v>0.39263043362064071</v>
      </c>
      <c r="T226" s="123">
        <f t="shared" si="97"/>
        <v>0.38755549717888721</v>
      </c>
      <c r="U226" s="123">
        <f t="shared" si="97"/>
        <v>0.35735855028379188</v>
      </c>
      <c r="V226" s="123">
        <f t="shared" si="97"/>
        <v>0.51469618487123148</v>
      </c>
      <c r="W226" s="123">
        <f t="shared" si="97"/>
        <v>0.50296873695388844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0.15990066956269691</v>
      </c>
      <c r="C227" s="99">
        <f>RES_hhdet_fecs!C147</f>
        <v>0.15015900298735241</v>
      </c>
      <c r="D227" s="99">
        <f>RES_hhdet_fecs!D147</f>
        <v>0.13965759095755531</v>
      </c>
      <c r="E227" s="99">
        <f>RES_hhdet_fecs!E147</f>
        <v>0.35125108242935432</v>
      </c>
      <c r="F227" s="99">
        <f>RES_hhdet_fecs!F147</f>
        <v>0.15596287531816863</v>
      </c>
      <c r="G227" s="99">
        <f>RES_hhdet_fecs!G147</f>
        <v>0.18596770359989359</v>
      </c>
      <c r="H227" s="99">
        <f>RES_hhdet_fecs!H147</f>
        <v>0.4113504842840594</v>
      </c>
      <c r="I227" s="99">
        <f>RES_hhdet_fecs!I147</f>
        <v>0.18832537081627365</v>
      </c>
      <c r="J227" s="99">
        <f>RES_hhdet_fecs!J147</f>
        <v>0.21317271932715484</v>
      </c>
      <c r="K227" s="99">
        <f>RES_hhdet_fecs!K147</f>
        <v>0.23079118034180512</v>
      </c>
      <c r="L227" s="99">
        <f>RES_hhdet_fecs!L147</f>
        <v>0.29937441846258606</v>
      </c>
      <c r="M227" s="99">
        <f>RES_hhdet_fecs!M147</f>
        <v>0.22264992196775885</v>
      </c>
      <c r="N227" s="99">
        <f>RES_hhdet_fecs!N147</f>
        <v>0.2265158167135663</v>
      </c>
      <c r="O227" s="99">
        <f>RES_hhdet_fecs!O147</f>
        <v>0.2444091538606287</v>
      </c>
      <c r="P227" s="99">
        <f>RES_hhdet_fecs!P147</f>
        <v>0.21516681156276926</v>
      </c>
      <c r="Q227" s="99">
        <f>RES_hhdet_fecs!Q147</f>
        <v>0.37615296323738961</v>
      </c>
      <c r="R227" s="99">
        <f>RES_hhdet_fecs!R147</f>
        <v>0.37968979585250751</v>
      </c>
      <c r="S227" s="99">
        <f>RES_hhdet_fecs!S147</f>
        <v>0.39263043362064071</v>
      </c>
      <c r="T227" s="99">
        <f>RES_hhdet_fecs!T147</f>
        <v>0.38755549717888721</v>
      </c>
      <c r="U227" s="99">
        <f>RES_hhdet_fecs!U147</f>
        <v>0.35735855028379188</v>
      </c>
      <c r="V227" s="99">
        <f>RES_hhdet_fecs!V147</f>
        <v>0.51469618487123148</v>
      </c>
      <c r="W227" s="99">
        <f>RES_hhdet_fecs!W147</f>
        <v>0.50296873695388844</v>
      </c>
      <c r="DA227" s="63" t="s">
        <v>2884</v>
      </c>
    </row>
    <row r="228" spans="1:105" ht="12" customHeight="1" x14ac:dyDescent="0.25">
      <c r="A228" s="121" t="s">
        <v>55</v>
      </c>
      <c r="B228" s="123">
        <v>15.650892052648658</v>
      </c>
      <c r="C228" s="123">
        <v>14.684875329890737</v>
      </c>
      <c r="D228" s="123">
        <v>14.662795144043482</v>
      </c>
      <c r="E228" s="123">
        <v>14.765013358094903</v>
      </c>
      <c r="F228" s="123">
        <v>15.610126763119048</v>
      </c>
      <c r="G228" s="123">
        <v>16.253426743596243</v>
      </c>
      <c r="H228" s="123">
        <v>17.076214633746048</v>
      </c>
      <c r="I228" s="123">
        <v>17.333305005105007</v>
      </c>
      <c r="J228" s="123">
        <v>16.360351665249706</v>
      </c>
      <c r="K228" s="123">
        <v>17.05917295278563</v>
      </c>
      <c r="L228" s="123">
        <v>16.664836464179885</v>
      </c>
      <c r="M228" s="123">
        <v>16.318431027484451</v>
      </c>
      <c r="N228" s="123">
        <v>16.967170692115584</v>
      </c>
      <c r="O228" s="123">
        <v>16.805174277070559</v>
      </c>
      <c r="P228" s="123">
        <v>17.227296292526745</v>
      </c>
      <c r="Q228" s="123">
        <v>16.69515843305696</v>
      </c>
      <c r="R228" s="123">
        <v>16.872994765847128</v>
      </c>
      <c r="S228" s="123">
        <v>16.618945757144868</v>
      </c>
      <c r="T228" s="123">
        <v>16.43574721318922</v>
      </c>
      <c r="U228" s="123">
        <v>16.384363922709046</v>
      </c>
      <c r="V228" s="123">
        <v>15.217455288569903</v>
      </c>
      <c r="W228" s="123">
        <v>15.241101198591862</v>
      </c>
      <c r="DA228" s="130" t="s">
        <v>2885</v>
      </c>
    </row>
    <row r="229" spans="1:105" ht="12" customHeight="1" x14ac:dyDescent="0.25">
      <c r="A229" s="97" t="s">
        <v>124</v>
      </c>
      <c r="B229" s="99">
        <v>17.143304305690364</v>
      </c>
      <c r="C229" s="99">
        <v>16.313859356199288</v>
      </c>
      <c r="D229" s="99">
        <v>16.213294907096138</v>
      </c>
      <c r="E229" s="99">
        <v>15.896342612860481</v>
      </c>
      <c r="F229" s="99">
        <v>17.04982643081658</v>
      </c>
      <c r="G229" s="99">
        <v>17.670447612016872</v>
      </c>
      <c r="H229" s="99">
        <v>18.947199521806226</v>
      </c>
      <c r="I229" s="99">
        <v>19.069622225638195</v>
      </c>
      <c r="J229" s="99">
        <v>17.865542473900934</v>
      </c>
      <c r="K229" s="99">
        <v>19.330065976280526</v>
      </c>
      <c r="L229" s="99">
        <v>18.981544744153123</v>
      </c>
      <c r="M229" s="99">
        <v>18.574264619017729</v>
      </c>
      <c r="N229" s="99">
        <v>18.455211347158937</v>
      </c>
      <c r="O229" s="99">
        <v>18.146924692000638</v>
      </c>
      <c r="P229" s="99">
        <v>19.26043290345304</v>
      </c>
      <c r="Q229" s="99">
        <v>17.378478210461356</v>
      </c>
      <c r="R229" s="99">
        <v>18.641687943143012</v>
      </c>
      <c r="S229" s="99">
        <v>17.555118609839386</v>
      </c>
      <c r="T229" s="99">
        <v>16.428449612060358</v>
      </c>
      <c r="U229" s="99">
        <v>16.481898031820695</v>
      </c>
      <c r="V229" s="99">
        <v>15.101290859495654</v>
      </c>
      <c r="W229" s="99">
        <v>15.385604384308815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14.780612860445396</v>
      </c>
      <c r="L230" s="99">
        <v>14.613775585158441</v>
      </c>
      <c r="M230" s="99">
        <v>14.240557375456303</v>
      </c>
      <c r="N230" s="99">
        <v>14.463310351183218</v>
      </c>
      <c r="O230" s="99">
        <v>13.80583305391225</v>
      </c>
      <c r="P230" s="99">
        <v>14.637784469353694</v>
      </c>
      <c r="Q230" s="99">
        <v>13.52399636742382</v>
      </c>
      <c r="R230" s="99">
        <v>15.023720956294479</v>
      </c>
      <c r="S230" s="99">
        <v>14.44633811596788</v>
      </c>
      <c r="T230" s="99">
        <v>13.632616557214879</v>
      </c>
      <c r="U230" s="99">
        <v>14.085325145551399</v>
      </c>
      <c r="V230" s="99">
        <v>12.839319468058266</v>
      </c>
      <c r="W230" s="99">
        <v>13.281544748453719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7.8990051950232694</v>
      </c>
      <c r="L231" s="102">
        <v>7.8339980429695579</v>
      </c>
      <c r="M231" s="102">
        <v>7.4412868524467868</v>
      </c>
      <c r="N231" s="102">
        <v>7.6850535833284548</v>
      </c>
      <c r="O231" s="102">
        <v>6.3280922977690555</v>
      </c>
      <c r="P231" s="102">
        <v>6.3174869102531659</v>
      </c>
      <c r="Q231" s="102">
        <v>6.1564503373008836</v>
      </c>
      <c r="R231" s="102">
        <v>7.8536947270504562</v>
      </c>
      <c r="S231" s="102">
        <v>7.7691150821592654</v>
      </c>
      <c r="T231" s="102">
        <v>6.8616111455978572</v>
      </c>
      <c r="U231" s="102">
        <v>7.1514472522357417</v>
      </c>
      <c r="V231" s="102">
        <v>5.7125197006834298</v>
      </c>
      <c r="W231" s="102">
        <v>6.223287905036857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6.881607665422127</v>
      </c>
      <c r="L232" s="105">
        <v>6.7797775421888842</v>
      </c>
      <c r="M232" s="105">
        <v>6.7992705230095174</v>
      </c>
      <c r="N232" s="105">
        <v>6.7782567678547618</v>
      </c>
      <c r="O232" s="105">
        <v>7.4777407561431977</v>
      </c>
      <c r="P232" s="105">
        <v>8.3202975591005259</v>
      </c>
      <c r="Q232" s="105">
        <v>7.3675460301229379</v>
      </c>
      <c r="R232" s="105">
        <v>7.1700262292440229</v>
      </c>
      <c r="S232" s="105">
        <v>6.6772230338086116</v>
      </c>
      <c r="T232" s="105">
        <v>6.7710054116170193</v>
      </c>
      <c r="U232" s="105">
        <v>6.9338778933156604</v>
      </c>
      <c r="V232" s="105">
        <v>7.1267997673748367</v>
      </c>
      <c r="W232" s="105">
        <v>7.0582568434168635</v>
      </c>
      <c r="DA232" s="132" t="s">
        <v>2889</v>
      </c>
    </row>
    <row r="233" spans="1:105" ht="12" customHeight="1" x14ac:dyDescent="0.25">
      <c r="A233" s="106" t="s">
        <v>122</v>
      </c>
      <c r="B233" s="102">
        <v>15.536341377777898</v>
      </c>
      <c r="C233" s="102">
        <v>14.5922173614456</v>
      </c>
      <c r="D233" s="102">
        <v>14.561242997060127</v>
      </c>
      <c r="E233" s="102">
        <v>14.668177301974223</v>
      </c>
      <c r="F233" s="102">
        <v>15.344528308975271</v>
      </c>
      <c r="G233" s="102">
        <v>15.967932234088767</v>
      </c>
      <c r="H233" s="102">
        <v>16.702431293244242</v>
      </c>
      <c r="I233" s="102">
        <v>17.060995450182801</v>
      </c>
      <c r="J233" s="102">
        <v>16.212319267601014</v>
      </c>
      <c r="K233" s="102">
        <v>16.993121326203344</v>
      </c>
      <c r="L233" s="102">
        <v>16.669404230361721</v>
      </c>
      <c r="M233" s="102">
        <v>16.364457810931363</v>
      </c>
      <c r="N233" s="102">
        <v>17.11386098644569</v>
      </c>
      <c r="O233" s="102">
        <v>17.046015082306283</v>
      </c>
      <c r="P233" s="102">
        <v>17.452114553589695</v>
      </c>
      <c r="Q233" s="102">
        <v>17.143793749252612</v>
      </c>
      <c r="R233" s="102">
        <v>17.150529319832835</v>
      </c>
      <c r="S233" s="102">
        <v>17.002941559729095</v>
      </c>
      <c r="T233" s="102">
        <v>16.909084238987656</v>
      </c>
      <c r="U233" s="102">
        <v>16.785829341894633</v>
      </c>
      <c r="V233" s="102">
        <v>15.621474581215418</v>
      </c>
      <c r="W233" s="102">
        <v>15.595400445486453</v>
      </c>
      <c r="DA233" s="131" t="s">
        <v>2890</v>
      </c>
    </row>
    <row r="234" spans="1:105" ht="12" customHeight="1" x14ac:dyDescent="0.25">
      <c r="A234" s="107" t="s">
        <v>121</v>
      </c>
      <c r="B234" s="105">
        <v>12.413171645759908</v>
      </c>
      <c r="C234" s="105">
        <v>11.577195140246387</v>
      </c>
      <c r="D234" s="105">
        <v>11.71425606153154</v>
      </c>
      <c r="E234" s="105">
        <v>11.881548599557352</v>
      </c>
      <c r="F234" s="105">
        <v>12.340240045761481</v>
      </c>
      <c r="G234" s="105">
        <v>12.920691105979612</v>
      </c>
      <c r="H234" s="105">
        <v>13.567096360759136</v>
      </c>
      <c r="I234" s="105">
        <v>13.982583936660902</v>
      </c>
      <c r="J234" s="105">
        <v>13.037952895115202</v>
      </c>
      <c r="K234" s="105">
        <v>13.724726053681918</v>
      </c>
      <c r="L234" s="105">
        <v>13.513669425573219</v>
      </c>
      <c r="M234" s="105">
        <v>13.248481267460372</v>
      </c>
      <c r="N234" s="105">
        <v>13.964589057952804</v>
      </c>
      <c r="O234" s="105">
        <v>13.603725537189653</v>
      </c>
      <c r="P234" s="105">
        <v>13.86917436807647</v>
      </c>
      <c r="Q234" s="105">
        <v>13.803582474028195</v>
      </c>
      <c r="R234" s="105">
        <v>14.259636727755799</v>
      </c>
      <c r="S234" s="105">
        <v>14.330147638015481</v>
      </c>
      <c r="T234" s="105">
        <v>14.280509148935259</v>
      </c>
      <c r="U234" s="105">
        <v>14.345204285164593</v>
      </c>
      <c r="V234" s="105">
        <v>13.223384801284595</v>
      </c>
      <c r="W234" s="105">
        <v>13.356885736475807</v>
      </c>
      <c r="DA234" s="132" t="s">
        <v>2891</v>
      </c>
    </row>
    <row r="235" spans="1:105" ht="12" customHeight="1" x14ac:dyDescent="0.25">
      <c r="A235" s="108" t="s">
        <v>53</v>
      </c>
      <c r="B235" s="99">
        <v>6.7335501973258003</v>
      </c>
      <c r="C235" s="99">
        <v>6.0717741304707484</v>
      </c>
      <c r="D235" s="99">
        <v>6.2512504525517816</v>
      </c>
      <c r="E235" s="99">
        <v>6.4216749983331622</v>
      </c>
      <c r="F235" s="99">
        <v>6.3353697559469451</v>
      </c>
      <c r="G235" s="99">
        <v>6.7466569744420708</v>
      </c>
      <c r="H235" s="99">
        <v>7.1638739101008317</v>
      </c>
      <c r="I235" s="99">
        <v>7.7062747378880889</v>
      </c>
      <c r="J235" s="99">
        <v>6.5309419020484114</v>
      </c>
      <c r="K235" s="99">
        <v>7.0114664422159585</v>
      </c>
      <c r="L235" s="99">
        <v>6.9285959654903095</v>
      </c>
      <c r="M235" s="99">
        <v>6.6351109703724171</v>
      </c>
      <c r="N235" s="99">
        <v>7.1135254220618211</v>
      </c>
      <c r="O235" s="99">
        <v>5.9938590371761169</v>
      </c>
      <c r="P235" s="99">
        <v>5.7950742774299711</v>
      </c>
      <c r="Q235" s="99">
        <v>6.1064163573659194</v>
      </c>
      <c r="R235" s="99">
        <v>7.3420258481176806</v>
      </c>
      <c r="S235" s="99">
        <v>7.650675308564721</v>
      </c>
      <c r="T235" s="99">
        <v>7.2192660582033374</v>
      </c>
      <c r="U235" s="99">
        <v>7.3213106023799224</v>
      </c>
      <c r="V235" s="99">
        <v>5.9681035180883111</v>
      </c>
      <c r="W235" s="99">
        <v>6.3616573058418249</v>
      </c>
      <c r="DA235" s="63" t="s">
        <v>2892</v>
      </c>
    </row>
    <row r="236" spans="1:105" ht="12" customHeight="1" x14ac:dyDescent="0.25">
      <c r="A236" s="108" t="s">
        <v>52</v>
      </c>
      <c r="B236" s="99">
        <v>5.6796214484341059</v>
      </c>
      <c r="C236" s="99">
        <v>5.5054210097756373</v>
      </c>
      <c r="D236" s="99">
        <v>5.4630056089797607</v>
      </c>
      <c r="E236" s="99">
        <v>5.4598736012241886</v>
      </c>
      <c r="F236" s="99">
        <v>6.0048702898145381</v>
      </c>
      <c r="G236" s="99">
        <v>6.1740341315375407</v>
      </c>
      <c r="H236" s="99">
        <v>6.4032224506583031</v>
      </c>
      <c r="I236" s="99">
        <v>6.2763091987728119</v>
      </c>
      <c r="J236" s="99">
        <v>6.5070109930667916</v>
      </c>
      <c r="K236" s="99">
        <v>6.7132596114659595</v>
      </c>
      <c r="L236" s="99">
        <v>6.5850734600829117</v>
      </c>
      <c r="M236" s="99">
        <v>6.613370297087954</v>
      </c>
      <c r="N236" s="99">
        <v>6.8510636358909851</v>
      </c>
      <c r="O236" s="99">
        <v>7.6098665000135375</v>
      </c>
      <c r="P236" s="99">
        <v>8.0741000906464979</v>
      </c>
      <c r="Q236" s="99">
        <v>7.6971661166622773</v>
      </c>
      <c r="R236" s="99">
        <v>6.9176108796381204</v>
      </c>
      <c r="S236" s="99">
        <v>6.6794723294507579</v>
      </c>
      <c r="T236" s="99">
        <v>7.0612430907319208</v>
      </c>
      <c r="U236" s="99">
        <v>7.0238936827846716</v>
      </c>
      <c r="V236" s="99">
        <v>7.2552812831962852</v>
      </c>
      <c r="W236" s="99">
        <v>6.9952284306339809</v>
      </c>
      <c r="DA236" s="63" t="s">
        <v>2893</v>
      </c>
    </row>
    <row r="237" spans="1:105" ht="12" customHeight="1" x14ac:dyDescent="0.25">
      <c r="A237" s="121" t="s">
        <v>54</v>
      </c>
      <c r="B237" s="123">
        <v>2.4789686982766987</v>
      </c>
      <c r="C237" s="123">
        <v>2.4462947710238341</v>
      </c>
      <c r="D237" s="123">
        <v>2.3907440798622503</v>
      </c>
      <c r="E237" s="123">
        <v>2.5904797481276551</v>
      </c>
      <c r="F237" s="123">
        <v>2.6082723509489782</v>
      </c>
      <c r="G237" s="123">
        <v>2.7120524012529166</v>
      </c>
      <c r="H237" s="123">
        <v>2.6382452656723743</v>
      </c>
      <c r="I237" s="123">
        <v>2.589016029026987</v>
      </c>
      <c r="J237" s="123">
        <v>2.2611717596895922</v>
      </c>
      <c r="K237" s="123">
        <v>2.3478615137734598</v>
      </c>
      <c r="L237" s="123">
        <v>2.3295642944017634</v>
      </c>
      <c r="M237" s="123">
        <v>2.1997210123074127</v>
      </c>
      <c r="N237" s="123">
        <v>2.2988803469011572</v>
      </c>
      <c r="O237" s="123">
        <v>2.3107947679675611</v>
      </c>
      <c r="P237" s="123">
        <v>2.3474871568601956</v>
      </c>
      <c r="Q237" s="123">
        <v>2.4412935386793246</v>
      </c>
      <c r="R237" s="123">
        <v>2.436247969824052</v>
      </c>
      <c r="S237" s="123">
        <v>2.4209537942561834</v>
      </c>
      <c r="T237" s="123">
        <v>2.391726664386649</v>
      </c>
      <c r="U237" s="123">
        <v>2.3370099018496666</v>
      </c>
      <c r="V237" s="123">
        <v>2.4031100100206402</v>
      </c>
      <c r="W237" s="123">
        <v>2.385246805208654</v>
      </c>
      <c r="DA237" s="130" t="s">
        <v>2894</v>
      </c>
    </row>
    <row r="238" spans="1:105" ht="12" customHeight="1" x14ac:dyDescent="0.25">
      <c r="A238" s="97" t="s">
        <v>50</v>
      </c>
      <c r="B238" s="99">
        <v>3.0550683360229116</v>
      </c>
      <c r="C238" s="99">
        <v>2.9469411397674317</v>
      </c>
      <c r="D238" s="99">
        <v>2.9227461543815907</v>
      </c>
      <c r="E238" s="99">
        <v>3.2518066879555669</v>
      </c>
      <c r="F238" s="99">
        <v>3.2354502996357168</v>
      </c>
      <c r="G238" s="99">
        <v>3.1820648427299636</v>
      </c>
      <c r="H238" s="99">
        <v>3.3118501156451443</v>
      </c>
      <c r="I238" s="99">
        <v>3.2587655337983068</v>
      </c>
      <c r="J238" s="99">
        <v>2.764450600050314</v>
      </c>
      <c r="K238" s="99">
        <v>2.967181965782455</v>
      </c>
      <c r="L238" s="99">
        <v>2.8475601925197083</v>
      </c>
      <c r="M238" s="99">
        <v>2.8356333637783018</v>
      </c>
      <c r="N238" s="99">
        <v>2.8618454620154372</v>
      </c>
      <c r="O238" s="99">
        <v>2.8336331137767794</v>
      </c>
      <c r="P238" s="99">
        <v>3.087194223900124</v>
      </c>
      <c r="Q238" s="99">
        <v>2.9693564306825513</v>
      </c>
      <c r="R238" s="99">
        <v>3.1744641851041071</v>
      </c>
      <c r="S238" s="99">
        <v>3.1204447424328872</v>
      </c>
      <c r="T238" s="99">
        <v>3.0916095403687796</v>
      </c>
      <c r="U238" s="99">
        <v>3.2083271206155977</v>
      </c>
      <c r="V238" s="99">
        <v>3.0813427103352691</v>
      </c>
      <c r="W238" s="99">
        <v>3.2175012633142406</v>
      </c>
      <c r="DA238" s="63" t="s">
        <v>2895</v>
      </c>
    </row>
    <row r="239" spans="1:105" ht="12" customHeight="1" x14ac:dyDescent="0.25">
      <c r="A239" s="109" t="s">
        <v>120</v>
      </c>
      <c r="B239" s="110">
        <v>2.4567505568900887</v>
      </c>
      <c r="C239" s="110">
        <v>2.4248230703976019</v>
      </c>
      <c r="D239" s="110">
        <v>2.3644997603717997</v>
      </c>
      <c r="E239" s="110">
        <v>2.5566627378307683</v>
      </c>
      <c r="F239" s="110">
        <v>2.5746554422822268</v>
      </c>
      <c r="G239" s="110">
        <v>2.6859718705681623</v>
      </c>
      <c r="H239" s="110">
        <v>2.5988080581252642</v>
      </c>
      <c r="I239" s="110">
        <v>2.5470191760224856</v>
      </c>
      <c r="J239" s="110">
        <v>2.2276302181630769</v>
      </c>
      <c r="K239" s="110">
        <v>2.3025970932209683</v>
      </c>
      <c r="L239" s="110">
        <v>2.2906679184456258</v>
      </c>
      <c r="M239" s="110">
        <v>2.1504961538063561</v>
      </c>
      <c r="N239" s="110">
        <v>2.2549337382957177</v>
      </c>
      <c r="O239" s="110">
        <v>2.2700626403048787</v>
      </c>
      <c r="P239" s="110">
        <v>2.2883780251211645</v>
      </c>
      <c r="Q239" s="110">
        <v>2.3992459212714068</v>
      </c>
      <c r="R239" s="110">
        <v>2.3768139356478293</v>
      </c>
      <c r="S239" s="110">
        <v>2.3645271384457032</v>
      </c>
      <c r="T239" s="110">
        <v>2.3365418461039709</v>
      </c>
      <c r="U239" s="110">
        <v>2.2709276674515757</v>
      </c>
      <c r="V239" s="110">
        <v>2.3564466839272535</v>
      </c>
      <c r="W239" s="110">
        <v>2.3306335747109466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82.591557722833912</v>
      </c>
      <c r="C241" s="118">
        <f t="shared" si="98"/>
        <v>90.966341599197676</v>
      </c>
      <c r="D241" s="118">
        <f t="shared" si="98"/>
        <v>93.682150342453355</v>
      </c>
      <c r="E241" s="118">
        <f t="shared" si="98"/>
        <v>92.913242654695509</v>
      </c>
      <c r="F241" s="118">
        <f t="shared" si="98"/>
        <v>97.917417543233739</v>
      </c>
      <c r="G241" s="118">
        <f t="shared" si="98"/>
        <v>97.234015360608879</v>
      </c>
      <c r="H241" s="118">
        <f t="shared" si="98"/>
        <v>86.656300057305899</v>
      </c>
      <c r="I241" s="118">
        <f t="shared" si="98"/>
        <v>82.414492958855632</v>
      </c>
      <c r="J241" s="118">
        <f t="shared" si="98"/>
        <v>91.097781185967193</v>
      </c>
      <c r="K241" s="118">
        <f t="shared" si="98"/>
        <v>86.598883374718469</v>
      </c>
      <c r="L241" s="118">
        <f t="shared" si="98"/>
        <v>96.022622653006025</v>
      </c>
      <c r="M241" s="118">
        <f t="shared" si="98"/>
        <v>86.196873848122863</v>
      </c>
      <c r="N241" s="118">
        <f t="shared" si="98"/>
        <v>89.2510178420317</v>
      </c>
      <c r="O241" s="118">
        <f t="shared" si="98"/>
        <v>89.315836872093499</v>
      </c>
      <c r="P241" s="118">
        <f t="shared" si="98"/>
        <v>84.653023489819176</v>
      </c>
      <c r="Q241" s="118">
        <f t="shared" si="98"/>
        <v>87.776193940754339</v>
      </c>
      <c r="R241" s="118">
        <f t="shared" ref="R241:V241" si="99">R242+R244+R246+R255</f>
        <v>92.221302721157357</v>
      </c>
      <c r="S241" s="118">
        <f t="shared" si="99"/>
        <v>91.124460628459985</v>
      </c>
      <c r="T241" s="118">
        <f t="shared" si="99"/>
        <v>91.832446323937745</v>
      </c>
      <c r="U241" s="118">
        <f t="shared" si="99"/>
        <v>91.010753739083967</v>
      </c>
      <c r="V241" s="118">
        <f t="shared" si="99"/>
        <v>89.746000909037249</v>
      </c>
      <c r="W241" s="118">
        <f t="shared" ref="W241" si="100">W242+W244+W246+W255</f>
        <v>109.92734018128077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70.416202920478383</v>
      </c>
      <c r="C242" s="123">
        <f t="shared" si="101"/>
        <v>79.262905669821848</v>
      </c>
      <c r="D242" s="123">
        <f t="shared" si="101"/>
        <v>81.924632085136324</v>
      </c>
      <c r="E242" s="123">
        <f t="shared" si="101"/>
        <v>80.360968660255196</v>
      </c>
      <c r="F242" s="123">
        <f t="shared" si="101"/>
        <v>85.290106240215266</v>
      </c>
      <c r="G242" s="123">
        <f t="shared" si="101"/>
        <v>83.987259612049442</v>
      </c>
      <c r="H242" s="123">
        <f t="shared" si="101"/>
        <v>72.238248736995899</v>
      </c>
      <c r="I242" s="123">
        <f t="shared" si="101"/>
        <v>68.427460520041095</v>
      </c>
      <c r="J242" s="123">
        <f t="shared" si="101"/>
        <v>77.852931579344983</v>
      </c>
      <c r="K242" s="123">
        <f t="shared" si="101"/>
        <v>72.606505537177512</v>
      </c>
      <c r="L242" s="123">
        <f t="shared" si="101"/>
        <v>81.973798618788649</v>
      </c>
      <c r="M242" s="123">
        <f t="shared" si="101"/>
        <v>72.614367487255905</v>
      </c>
      <c r="N242" s="123">
        <f t="shared" si="101"/>
        <v>75.024981353564016</v>
      </c>
      <c r="O242" s="123">
        <f t="shared" si="101"/>
        <v>74.947537200275519</v>
      </c>
      <c r="P242" s="123">
        <f t="shared" si="101"/>
        <v>69.850744122006788</v>
      </c>
      <c r="Q242" s="123">
        <f t="shared" si="101"/>
        <v>72.414525241583817</v>
      </c>
      <c r="R242" s="123">
        <f t="shared" si="101"/>
        <v>76.515214583844497</v>
      </c>
      <c r="S242" s="123">
        <f t="shared" si="101"/>
        <v>75.310830605041048</v>
      </c>
      <c r="T242" s="123">
        <f t="shared" si="101"/>
        <v>75.943472005768015</v>
      </c>
      <c r="U242" s="123">
        <f t="shared" si="101"/>
        <v>75.118317267823087</v>
      </c>
      <c r="V242" s="123">
        <f t="shared" si="101"/>
        <v>73.756466789512331</v>
      </c>
      <c r="W242" s="123">
        <f t="shared" si="101"/>
        <v>93.822671926412809</v>
      </c>
      <c r="DA242" s="130" t="s">
        <v>3049</v>
      </c>
    </row>
    <row r="243" spans="1:105" ht="12" customHeight="1" x14ac:dyDescent="0.25">
      <c r="A243" s="97" t="s">
        <v>53</v>
      </c>
      <c r="B243" s="99">
        <v>70.416202920478383</v>
      </c>
      <c r="C243" s="99">
        <v>79.262905669821848</v>
      </c>
      <c r="D243" s="99">
        <v>81.924632085136324</v>
      </c>
      <c r="E243" s="99">
        <v>80.360968660255196</v>
      </c>
      <c r="F243" s="99">
        <v>85.290106240215266</v>
      </c>
      <c r="G243" s="99">
        <v>83.987259612049442</v>
      </c>
      <c r="H243" s="99">
        <v>72.238248736995899</v>
      </c>
      <c r="I243" s="99">
        <v>68.427460520041095</v>
      </c>
      <c r="J243" s="99">
        <v>77.852931579344983</v>
      </c>
      <c r="K243" s="99">
        <v>72.606505537177512</v>
      </c>
      <c r="L243" s="99">
        <v>81.973798618788649</v>
      </c>
      <c r="M243" s="99">
        <v>72.614367487255905</v>
      </c>
      <c r="N243" s="99">
        <v>75.024981353564016</v>
      </c>
      <c r="O243" s="99">
        <v>74.947537200275519</v>
      </c>
      <c r="P243" s="99">
        <v>69.850744122006788</v>
      </c>
      <c r="Q243" s="99">
        <v>72.414525241583817</v>
      </c>
      <c r="R243" s="99">
        <v>76.515214583844497</v>
      </c>
      <c r="S243" s="99">
        <v>75.310830605041048</v>
      </c>
      <c r="T243" s="99">
        <v>75.943472005768015</v>
      </c>
      <c r="U243" s="99">
        <v>75.118317267823087</v>
      </c>
      <c r="V243" s="99">
        <v>73.756466789512331</v>
      </c>
      <c r="W243" s="99">
        <v>93.822671926412809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0.31067952404587623</v>
      </c>
      <c r="C244" s="123">
        <f t="shared" si="102"/>
        <v>0.31635676594127393</v>
      </c>
      <c r="D244" s="123">
        <f t="shared" si="102"/>
        <v>0.32102656975869104</v>
      </c>
      <c r="E244" s="123">
        <f t="shared" si="102"/>
        <v>0.86941672953283633</v>
      </c>
      <c r="F244" s="123">
        <f t="shared" si="102"/>
        <v>0.40830008823675695</v>
      </c>
      <c r="G244" s="123">
        <f t="shared" si="102"/>
        <v>0.50872842006358188</v>
      </c>
      <c r="H244" s="123">
        <f t="shared" si="102"/>
        <v>1.1674523987726764</v>
      </c>
      <c r="I244" s="123">
        <f t="shared" si="102"/>
        <v>0.54737306019500165</v>
      </c>
      <c r="J244" s="123">
        <f t="shared" si="102"/>
        <v>0.63133038857537005</v>
      </c>
      <c r="K244" s="123">
        <f t="shared" si="102"/>
        <v>0.70131902596062512</v>
      </c>
      <c r="L244" s="123">
        <f t="shared" si="102"/>
        <v>0.94301071995188512</v>
      </c>
      <c r="M244" s="123">
        <f t="shared" si="102"/>
        <v>0.72859053607784674</v>
      </c>
      <c r="N244" s="123">
        <f t="shared" si="102"/>
        <v>0.77660761863874961</v>
      </c>
      <c r="O244" s="123">
        <f t="shared" si="102"/>
        <v>0.87941001379335026</v>
      </c>
      <c r="P244" s="123">
        <f t="shared" si="102"/>
        <v>0.81496392391130767</v>
      </c>
      <c r="Q244" s="123">
        <f t="shared" si="102"/>
        <v>1.4870045963514436</v>
      </c>
      <c r="R244" s="123">
        <f t="shared" si="102"/>
        <v>1.5542273466231837</v>
      </c>
      <c r="S244" s="123">
        <f t="shared" si="102"/>
        <v>1.6485676258687065</v>
      </c>
      <c r="T244" s="123">
        <f t="shared" si="102"/>
        <v>1.6661891866845497</v>
      </c>
      <c r="U244" s="123">
        <f t="shared" si="102"/>
        <v>1.5724711909986575</v>
      </c>
      <c r="V244" s="123">
        <f t="shared" si="102"/>
        <v>2.3140582212773193</v>
      </c>
      <c r="W244" s="123">
        <f t="shared" si="102"/>
        <v>2.2998917596325223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0.31067952404587623</v>
      </c>
      <c r="C245" s="99">
        <f>RES_hhdet_tess!C147</f>
        <v>0.31635676594127393</v>
      </c>
      <c r="D245" s="99">
        <f>RES_hhdet_tess!D147</f>
        <v>0.32102656975869104</v>
      </c>
      <c r="E245" s="99">
        <f>RES_hhdet_tess!E147</f>
        <v>0.86941672953283633</v>
      </c>
      <c r="F245" s="99">
        <f>RES_hhdet_tess!F147</f>
        <v>0.40830008823675695</v>
      </c>
      <c r="G245" s="99">
        <f>RES_hhdet_tess!G147</f>
        <v>0.50872842006358188</v>
      </c>
      <c r="H245" s="99">
        <f>RES_hhdet_tess!H147</f>
        <v>1.1674523987726764</v>
      </c>
      <c r="I245" s="99">
        <f>RES_hhdet_tess!I147</f>
        <v>0.54737306019500165</v>
      </c>
      <c r="J245" s="99">
        <f>RES_hhdet_tess!J147</f>
        <v>0.63133038857537005</v>
      </c>
      <c r="K245" s="99">
        <f>RES_hhdet_tess!K147</f>
        <v>0.70131902596062512</v>
      </c>
      <c r="L245" s="99">
        <f>RES_hhdet_tess!L147</f>
        <v>0.94301071995188512</v>
      </c>
      <c r="M245" s="99">
        <f>RES_hhdet_tess!M147</f>
        <v>0.72859053607784674</v>
      </c>
      <c r="N245" s="99">
        <f>RES_hhdet_tess!N147</f>
        <v>0.77660761863874961</v>
      </c>
      <c r="O245" s="99">
        <f>RES_hhdet_tess!O147</f>
        <v>0.87941001379335026</v>
      </c>
      <c r="P245" s="99">
        <f>RES_hhdet_tess!P147</f>
        <v>0.81496392391130767</v>
      </c>
      <c r="Q245" s="99">
        <f>RES_hhdet_tess!Q147</f>
        <v>1.4870045963514436</v>
      </c>
      <c r="R245" s="99">
        <f>RES_hhdet_tess!R147</f>
        <v>1.5542273466231837</v>
      </c>
      <c r="S245" s="99">
        <f>RES_hhdet_tess!S147</f>
        <v>1.6485676258687065</v>
      </c>
      <c r="T245" s="99">
        <f>RES_hhdet_tess!T147</f>
        <v>1.6661891866845497</v>
      </c>
      <c r="U245" s="99">
        <f>RES_hhdet_tess!U147</f>
        <v>1.5724711909986575</v>
      </c>
      <c r="V245" s="99">
        <f>RES_hhdet_tess!V147</f>
        <v>2.3140582212773193</v>
      </c>
      <c r="W245" s="99">
        <f>RES_hhdet_tess!W147</f>
        <v>2.2998917596325223</v>
      </c>
      <c r="DA245" s="63" t="s">
        <v>3052</v>
      </c>
    </row>
    <row r="246" spans="1:105" ht="12" customHeight="1" x14ac:dyDescent="0.25">
      <c r="A246" s="121" t="s">
        <v>55</v>
      </c>
      <c r="B246" s="123">
        <v>10.012502427115107</v>
      </c>
      <c r="C246" s="123">
        <v>9.5466509047708907</v>
      </c>
      <c r="D246" s="123">
        <v>9.6295547437583053</v>
      </c>
      <c r="E246" s="123">
        <v>9.7196717825816528</v>
      </c>
      <c r="F246" s="123">
        <v>10.238202454632109</v>
      </c>
      <c r="G246" s="123">
        <v>10.674150963797899</v>
      </c>
      <c r="H246" s="123">
        <v>11.243153098278508</v>
      </c>
      <c r="I246" s="123">
        <v>11.469291741542282</v>
      </c>
      <c r="J246" s="123">
        <v>10.891107740735986</v>
      </c>
      <c r="K246" s="123">
        <v>11.502149132705844</v>
      </c>
      <c r="L246" s="123">
        <v>11.325744483497491</v>
      </c>
      <c r="M246" s="123">
        <v>11.1708350336619</v>
      </c>
      <c r="N246" s="123">
        <v>11.684288415465973</v>
      </c>
      <c r="O246" s="123">
        <v>11.708328372696082</v>
      </c>
      <c r="P246" s="123">
        <v>12.173861112219884</v>
      </c>
      <c r="Q246" s="123">
        <v>11.975890586569712</v>
      </c>
      <c r="R246" s="123">
        <v>12.246160539403904</v>
      </c>
      <c r="S246" s="123">
        <v>12.252679498370616</v>
      </c>
      <c r="T246" s="123">
        <v>12.309941706635692</v>
      </c>
      <c r="U246" s="123">
        <v>12.426731346910348</v>
      </c>
      <c r="V246" s="123">
        <v>11.69555550962273</v>
      </c>
      <c r="W246" s="123">
        <v>11.816563498302761</v>
      </c>
      <c r="DA246" s="130" t="s">
        <v>3053</v>
      </c>
    </row>
    <row r="247" spans="1:105" ht="12" customHeight="1" x14ac:dyDescent="0.25">
      <c r="A247" s="97" t="s">
        <v>124</v>
      </c>
      <c r="B247" s="99">
        <v>9.8729703570685192</v>
      </c>
      <c r="C247" s="99">
        <v>9.5339834375937347</v>
      </c>
      <c r="D247" s="99">
        <v>9.5855347235629118</v>
      </c>
      <c r="E247" s="99">
        <v>9.4742878337098908</v>
      </c>
      <c r="F247" s="99">
        <v>10.210349562373706</v>
      </c>
      <c r="G247" s="99">
        <v>10.604210180943868</v>
      </c>
      <c r="H247" s="99">
        <v>11.385518747326401</v>
      </c>
      <c r="I247" s="99">
        <v>11.469888900401754</v>
      </c>
      <c r="J247" s="99">
        <v>10.759059190750857</v>
      </c>
      <c r="K247" s="99">
        <v>11.685411666550261</v>
      </c>
      <c r="L247" s="99">
        <v>11.552580310976385</v>
      </c>
      <c r="M247" s="99">
        <v>11.457884775839281</v>
      </c>
      <c r="N247" s="99">
        <v>11.575553629763418</v>
      </c>
      <c r="O247" s="99">
        <v>11.566449651006049</v>
      </c>
      <c r="P247" s="99">
        <v>12.558770117452973</v>
      </c>
      <c r="Q247" s="99">
        <v>11.556393983368549</v>
      </c>
      <c r="R247" s="99">
        <v>12.721361718907534</v>
      </c>
      <c r="S247" s="99">
        <v>12.34743615462574</v>
      </c>
      <c r="T247" s="99">
        <v>11.954641274728379</v>
      </c>
      <c r="U247" s="99">
        <v>12.388113442250217</v>
      </c>
      <c r="V247" s="99">
        <v>11.611433431119551</v>
      </c>
      <c r="W247" s="99">
        <v>12.00452582924397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11.745946318587718</v>
      </c>
      <c r="L248" s="99">
        <v>11.622305120907523</v>
      </c>
      <c r="M248" s="99">
        <v>11.443430375305056</v>
      </c>
      <c r="N248" s="99">
        <v>11.574553164182833</v>
      </c>
      <c r="O248" s="99">
        <v>11.519928552891477</v>
      </c>
      <c r="P248" s="99">
        <v>12.475232094812593</v>
      </c>
      <c r="Q248" s="99">
        <v>11.4872423588297</v>
      </c>
      <c r="R248" s="99">
        <v>12.617163067513408</v>
      </c>
      <c r="S248" s="99">
        <v>12.222026941226959</v>
      </c>
      <c r="T248" s="99">
        <v>11.826957839316908</v>
      </c>
      <c r="U248" s="99">
        <v>12.26617483164493</v>
      </c>
      <c r="V248" s="99">
        <v>11.488226128411188</v>
      </c>
      <c r="W248" s="99">
        <v>11.887985820115073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4.8643386531655928</v>
      </c>
      <c r="L249" s="102">
        <v>4.8425275787186388</v>
      </c>
      <c r="M249" s="102">
        <v>4.6441598522955383</v>
      </c>
      <c r="N249" s="102">
        <v>4.7962963963280698</v>
      </c>
      <c r="O249" s="102">
        <v>4.0421877967482782</v>
      </c>
      <c r="P249" s="102">
        <v>4.1549345357120675</v>
      </c>
      <c r="Q249" s="102">
        <v>4.1196963287067634</v>
      </c>
      <c r="R249" s="102">
        <v>5.4471368382693859</v>
      </c>
      <c r="S249" s="102">
        <v>5.5448039074183457</v>
      </c>
      <c r="T249" s="102">
        <v>5.0559524276998902</v>
      </c>
      <c r="U249" s="102">
        <v>5.3322969383292689</v>
      </c>
      <c r="V249" s="102">
        <v>4.3614263610363526</v>
      </c>
      <c r="W249" s="102">
        <v>4.8297289766982123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6.881607665422127</v>
      </c>
      <c r="L250" s="105">
        <v>6.7797775421888842</v>
      </c>
      <c r="M250" s="105">
        <v>6.7992705230095174</v>
      </c>
      <c r="N250" s="105">
        <v>6.7782567678547618</v>
      </c>
      <c r="O250" s="105">
        <v>7.4777407561431977</v>
      </c>
      <c r="P250" s="105">
        <v>8.3202975591005259</v>
      </c>
      <c r="Q250" s="105">
        <v>7.3675460301229379</v>
      </c>
      <c r="R250" s="105">
        <v>7.1700262292440229</v>
      </c>
      <c r="S250" s="105">
        <v>6.6772230338086116</v>
      </c>
      <c r="T250" s="105">
        <v>6.7710054116170193</v>
      </c>
      <c r="U250" s="105">
        <v>6.9338778933156604</v>
      </c>
      <c r="V250" s="105">
        <v>7.1267997673748367</v>
      </c>
      <c r="W250" s="105">
        <v>7.0582568434168635</v>
      </c>
      <c r="DA250" s="132" t="s">
        <v>3057</v>
      </c>
    </row>
    <row r="251" spans="1:105" ht="12" customHeight="1" x14ac:dyDescent="0.25">
      <c r="A251" s="106" t="s">
        <v>122</v>
      </c>
      <c r="B251" s="102">
        <v>10.024154374509392</v>
      </c>
      <c r="C251" s="102">
        <v>9.547779106408802</v>
      </c>
      <c r="D251" s="102">
        <v>9.6338121170173583</v>
      </c>
      <c r="E251" s="102">
        <v>9.7565634617208978</v>
      </c>
      <c r="F251" s="102">
        <v>10.244573801425984</v>
      </c>
      <c r="G251" s="102">
        <v>10.691160462968957</v>
      </c>
      <c r="H251" s="102">
        <v>11.20958153373406</v>
      </c>
      <c r="I251" s="102">
        <v>11.469256635997651</v>
      </c>
      <c r="J251" s="102">
        <v>10.916590834272322</v>
      </c>
      <c r="K251" s="102">
        <v>11.470875519010127</v>
      </c>
      <c r="L251" s="102">
        <v>11.2911243247326</v>
      </c>
      <c r="M251" s="102">
        <v>11.128293052717922</v>
      </c>
      <c r="N251" s="102">
        <v>11.698748906441464</v>
      </c>
      <c r="O251" s="102">
        <v>11.727167576804595</v>
      </c>
      <c r="P251" s="102">
        <v>12.124385470669973</v>
      </c>
      <c r="Q251" s="102">
        <v>12.03224602162271</v>
      </c>
      <c r="R251" s="102">
        <v>12.190897727761898</v>
      </c>
      <c r="S251" s="102">
        <v>12.242986953527366</v>
      </c>
      <c r="T251" s="102">
        <v>12.351058354486328</v>
      </c>
      <c r="U251" s="102">
        <v>12.430535266212079</v>
      </c>
      <c r="V251" s="102">
        <v>11.704933871841993</v>
      </c>
      <c r="W251" s="102">
        <v>11.796484311834869</v>
      </c>
      <c r="DA251" s="131" t="s">
        <v>3058</v>
      </c>
    </row>
    <row r="252" spans="1:105" ht="12" customHeight="1" x14ac:dyDescent="0.25">
      <c r="A252" s="107" t="s">
        <v>121</v>
      </c>
      <c r="B252" s="105">
        <v>10.024154374509397</v>
      </c>
      <c r="C252" s="105">
        <v>9.5467778299199129</v>
      </c>
      <c r="D252" s="105">
        <v>9.6347055960616128</v>
      </c>
      <c r="E252" s="105">
        <v>9.7573822377400159</v>
      </c>
      <c r="F252" s="105">
        <v>10.246623734748427</v>
      </c>
      <c r="G252" s="105">
        <v>10.69388802742796</v>
      </c>
      <c r="H252" s="105">
        <v>11.210769098390347</v>
      </c>
      <c r="I252" s="105">
        <v>11.466448427766496</v>
      </c>
      <c r="J252" s="105">
        <v>10.917356218278952</v>
      </c>
      <c r="K252" s="105">
        <v>11.46879296653912</v>
      </c>
      <c r="L252" s="105">
        <v>11.29235653786948</v>
      </c>
      <c r="M252" s="105">
        <v>11.131927001843556</v>
      </c>
      <c r="N252" s="105">
        <v>11.704190377061222</v>
      </c>
      <c r="O252" s="105">
        <v>11.729525011319073</v>
      </c>
      <c r="P252" s="105">
        <v>12.110383239974956</v>
      </c>
      <c r="Q252" s="105">
        <v>12.014214055581501</v>
      </c>
      <c r="R252" s="105">
        <v>12.176476687206755</v>
      </c>
      <c r="S252" s="105">
        <v>12.235586222438362</v>
      </c>
      <c r="T252" s="105">
        <v>12.351206227738043</v>
      </c>
      <c r="U252" s="105">
        <v>12.434649697042309</v>
      </c>
      <c r="V252" s="105">
        <v>11.706716806242397</v>
      </c>
      <c r="W252" s="105">
        <v>11.793580479415219</v>
      </c>
      <c r="DA252" s="132" t="s">
        <v>3059</v>
      </c>
    </row>
    <row r="253" spans="1:105" ht="12" customHeight="1" x14ac:dyDescent="0.25">
      <c r="A253" s="108" t="s">
        <v>53</v>
      </c>
      <c r="B253" s="99">
        <v>4.3445329260752912</v>
      </c>
      <c r="C253" s="99">
        <v>4.0413568201442773</v>
      </c>
      <c r="D253" s="99">
        <v>4.1716999870818539</v>
      </c>
      <c r="E253" s="99">
        <v>4.2975086365158282</v>
      </c>
      <c r="F253" s="99">
        <v>4.2417534449338881</v>
      </c>
      <c r="G253" s="99">
        <v>4.5198538958904164</v>
      </c>
      <c r="H253" s="99">
        <v>4.8075466477320443</v>
      </c>
      <c r="I253" s="99">
        <v>5.190139228993683</v>
      </c>
      <c r="J253" s="99">
        <v>4.4103452252121587</v>
      </c>
      <c r="K253" s="99">
        <v>4.75553335507316</v>
      </c>
      <c r="L253" s="99">
        <v>4.7072830777865686</v>
      </c>
      <c r="M253" s="99">
        <v>4.5185567047556008</v>
      </c>
      <c r="N253" s="99">
        <v>4.8531267411702403</v>
      </c>
      <c r="O253" s="99">
        <v>4.1196585113055351</v>
      </c>
      <c r="P253" s="99">
        <v>4.0362831493284599</v>
      </c>
      <c r="Q253" s="99">
        <v>4.3170479389192229</v>
      </c>
      <c r="R253" s="99">
        <v>5.2588658075686343</v>
      </c>
      <c r="S253" s="99">
        <v>5.5561138929876037</v>
      </c>
      <c r="T253" s="99">
        <v>5.2899631370061213</v>
      </c>
      <c r="U253" s="99">
        <v>5.4107560142576361</v>
      </c>
      <c r="V253" s="99">
        <v>4.4514355230461122</v>
      </c>
      <c r="W253" s="99">
        <v>4.7983520487812346</v>
      </c>
      <c r="DA253" s="63" t="s">
        <v>3060</v>
      </c>
    </row>
    <row r="254" spans="1:105" ht="12" customHeight="1" x14ac:dyDescent="0.25">
      <c r="A254" s="108" t="s">
        <v>52</v>
      </c>
      <c r="B254" s="99">
        <v>5.6796214484341059</v>
      </c>
      <c r="C254" s="99">
        <v>5.5054210097756373</v>
      </c>
      <c r="D254" s="99">
        <v>5.4630056089797607</v>
      </c>
      <c r="E254" s="99">
        <v>5.4598736012241886</v>
      </c>
      <c r="F254" s="99">
        <v>6.0048702898145381</v>
      </c>
      <c r="G254" s="99">
        <v>6.1740341315375407</v>
      </c>
      <c r="H254" s="99">
        <v>6.4032224506583031</v>
      </c>
      <c r="I254" s="99">
        <v>6.2763091987728119</v>
      </c>
      <c r="J254" s="99">
        <v>6.5070109930667916</v>
      </c>
      <c r="K254" s="99">
        <v>6.7132596114659595</v>
      </c>
      <c r="L254" s="99">
        <v>6.5850734600829117</v>
      </c>
      <c r="M254" s="99">
        <v>6.613370297087954</v>
      </c>
      <c r="N254" s="99">
        <v>6.8510636358909851</v>
      </c>
      <c r="O254" s="99">
        <v>7.6098665000135375</v>
      </c>
      <c r="P254" s="99">
        <v>8.0741000906464979</v>
      </c>
      <c r="Q254" s="99">
        <v>7.6971661166622773</v>
      </c>
      <c r="R254" s="99">
        <v>6.9176108796381204</v>
      </c>
      <c r="S254" s="99">
        <v>6.6794723294507579</v>
      </c>
      <c r="T254" s="99">
        <v>7.0612430907319208</v>
      </c>
      <c r="U254" s="99">
        <v>7.0238936827846716</v>
      </c>
      <c r="V254" s="99">
        <v>7.2552812831962852</v>
      </c>
      <c r="W254" s="99">
        <v>6.9952284306339809</v>
      </c>
      <c r="DA254" s="63" t="s">
        <v>3061</v>
      </c>
    </row>
    <row r="255" spans="1:105" ht="12" customHeight="1" x14ac:dyDescent="0.25">
      <c r="A255" s="121" t="s">
        <v>54</v>
      </c>
      <c r="B255" s="123">
        <v>1.8521728511945423</v>
      </c>
      <c r="C255" s="123">
        <v>1.8404282586636689</v>
      </c>
      <c r="D255" s="123">
        <v>1.806936943800042</v>
      </c>
      <c r="E255" s="123">
        <v>1.9631854823258261</v>
      </c>
      <c r="F255" s="123">
        <v>1.9808087601496187</v>
      </c>
      <c r="G255" s="123">
        <v>2.0638763646979643</v>
      </c>
      <c r="H255" s="123">
        <v>2.0074458232588053</v>
      </c>
      <c r="I255" s="123">
        <v>1.9703676370772574</v>
      </c>
      <c r="J255" s="123">
        <v>1.7224114773108592</v>
      </c>
      <c r="K255" s="123">
        <v>1.7889096788744916</v>
      </c>
      <c r="L255" s="123">
        <v>1.7800688307680073</v>
      </c>
      <c r="M255" s="123">
        <v>1.6830807911272108</v>
      </c>
      <c r="N255" s="123">
        <v>1.7651404543629596</v>
      </c>
      <c r="O255" s="123">
        <v>1.780561285328552</v>
      </c>
      <c r="P255" s="123">
        <v>1.8134543316811935</v>
      </c>
      <c r="Q255" s="123">
        <v>1.8987735162493629</v>
      </c>
      <c r="R255" s="123">
        <v>1.9057002512857748</v>
      </c>
      <c r="S255" s="123">
        <v>1.9123828991796128</v>
      </c>
      <c r="T255" s="123">
        <v>1.9128434248494828</v>
      </c>
      <c r="U255" s="123">
        <v>1.8932339333518855</v>
      </c>
      <c r="V255" s="123">
        <v>1.9799203886248629</v>
      </c>
      <c r="W255" s="123">
        <v>1.9882129969326883</v>
      </c>
      <c r="DA255" s="130" t="s">
        <v>3062</v>
      </c>
    </row>
    <row r="256" spans="1:105" ht="12" customHeight="1" x14ac:dyDescent="0.25">
      <c r="A256" s="97" t="s">
        <v>50</v>
      </c>
      <c r="B256" s="99">
        <v>1.8569321404145493</v>
      </c>
      <c r="C256" s="99">
        <v>1.7998946940729088</v>
      </c>
      <c r="D256" s="99">
        <v>1.7908313203444532</v>
      </c>
      <c r="E256" s="99">
        <v>1.994971486565785</v>
      </c>
      <c r="F256" s="99">
        <v>1.9865124190268795</v>
      </c>
      <c r="G256" s="99">
        <v>1.9546852842073752</v>
      </c>
      <c r="H256" s="99">
        <v>2.0351651162345572</v>
      </c>
      <c r="I256" s="99">
        <v>2.0030337968529479</v>
      </c>
      <c r="J256" s="99">
        <v>1.6995335934249762</v>
      </c>
      <c r="K256" s="99">
        <v>1.8247258552249306</v>
      </c>
      <c r="L256" s="99">
        <v>1.7516597825418148</v>
      </c>
      <c r="M256" s="99">
        <v>1.7447411170493856</v>
      </c>
      <c r="N256" s="99">
        <v>1.7611527733401695</v>
      </c>
      <c r="O256" s="99">
        <v>1.7439637387580635</v>
      </c>
      <c r="P256" s="99">
        <v>1.9001517831328485</v>
      </c>
      <c r="Q256" s="99">
        <v>1.8276974556425609</v>
      </c>
      <c r="R256" s="99">
        <v>1.9543465612376705</v>
      </c>
      <c r="S256" s="99">
        <v>1.9219347737689241</v>
      </c>
      <c r="T256" s="99">
        <v>1.9054309524087172</v>
      </c>
      <c r="U256" s="99">
        <v>1.9791164068948048</v>
      </c>
      <c r="V256" s="99">
        <v>1.9023462504887352</v>
      </c>
      <c r="W256" s="99">
        <v>1.9885689309940173</v>
      </c>
      <c r="DA256" s="63" t="s">
        <v>3063</v>
      </c>
    </row>
    <row r="257" spans="1:105" ht="12" customHeight="1" x14ac:dyDescent="0.25">
      <c r="A257" s="109" t="s">
        <v>120</v>
      </c>
      <c r="B257" s="110">
        <v>1.8519893021105616</v>
      </c>
      <c r="C257" s="110">
        <v>1.8421666604948674</v>
      </c>
      <c r="D257" s="110">
        <v>1.8077314540995428</v>
      </c>
      <c r="E257" s="110">
        <v>1.9615601022483722</v>
      </c>
      <c r="F257" s="110">
        <v>1.9805030424821772</v>
      </c>
      <c r="G257" s="110">
        <v>2.0699352709607153</v>
      </c>
      <c r="H257" s="110">
        <v>2.0058229556232945</v>
      </c>
      <c r="I257" s="110">
        <v>1.9683192952710327</v>
      </c>
      <c r="J257" s="110">
        <v>1.7239361976663725</v>
      </c>
      <c r="K257" s="110">
        <v>1.786291973511057</v>
      </c>
      <c r="L257" s="110">
        <v>1.7822020697074985</v>
      </c>
      <c r="M257" s="110">
        <v>1.6783077735696379</v>
      </c>
      <c r="N257" s="110">
        <v>1.7654517437349773</v>
      </c>
      <c r="O257" s="110">
        <v>1.7834124456365108</v>
      </c>
      <c r="P257" s="110">
        <v>1.806526439130699</v>
      </c>
      <c r="Q257" s="110">
        <v>1.9044330296302774</v>
      </c>
      <c r="R257" s="110">
        <v>1.9017837206157853</v>
      </c>
      <c r="S257" s="110">
        <v>1.9116123669215457</v>
      </c>
      <c r="T257" s="110">
        <v>1.9134278882771598</v>
      </c>
      <c r="U257" s="110">
        <v>1.8867204551086925</v>
      </c>
      <c r="V257" s="110">
        <v>1.9852575941335038</v>
      </c>
      <c r="W257" s="110">
        <v>1.9881896402432242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0.32590748978738815</v>
      </c>
      <c r="C259" s="118">
        <f t="shared" si="103"/>
        <v>0.32646904704154883</v>
      </c>
      <c r="D259" s="118">
        <f t="shared" si="103"/>
        <v>0.35706973016378624</v>
      </c>
      <c r="E259" s="118">
        <f t="shared" si="103"/>
        <v>0.50811169829357405</v>
      </c>
      <c r="F259" s="118">
        <f t="shared" si="103"/>
        <v>0.76255951664731636</v>
      </c>
      <c r="G259" s="118">
        <f t="shared" si="103"/>
        <v>0.82523665111681166</v>
      </c>
      <c r="H259" s="118">
        <f t="shared" si="103"/>
        <v>0.86238561834976801</v>
      </c>
      <c r="I259" s="118">
        <f t="shared" si="103"/>
        <v>0.81363822003689634</v>
      </c>
      <c r="J259" s="118">
        <f t="shared" si="103"/>
        <v>0.69647694996088005</v>
      </c>
      <c r="K259" s="118">
        <f t="shared" si="103"/>
        <v>0.68950254121911114</v>
      </c>
      <c r="L259" s="118">
        <f t="shared" si="103"/>
        <v>0.61395648435450767</v>
      </c>
      <c r="M259" s="118">
        <f t="shared" si="103"/>
        <v>0.58579200352779903</v>
      </c>
      <c r="N259" s="118">
        <f t="shared" si="103"/>
        <v>0.55718576084342009</v>
      </c>
      <c r="O259" s="118">
        <f t="shared" si="103"/>
        <v>0.53587845116945587</v>
      </c>
      <c r="P259" s="118">
        <f t="shared" si="103"/>
        <v>0.56718916355686455</v>
      </c>
      <c r="Q259" s="118">
        <f t="shared" si="103"/>
        <v>0.49562676675410577</v>
      </c>
      <c r="R259" s="118">
        <f t="shared" ref="R259:V259" si="104">R260+R262+R264+R273</f>
        <v>0.51213512297042429</v>
      </c>
      <c r="S259" s="118">
        <f t="shared" si="104"/>
        <v>0.46999112865011217</v>
      </c>
      <c r="T259" s="118">
        <f t="shared" si="104"/>
        <v>0.438166561090784</v>
      </c>
      <c r="U259" s="118">
        <f t="shared" si="104"/>
        <v>0.44028776674761944</v>
      </c>
      <c r="V259" s="118">
        <f t="shared" si="104"/>
        <v>0.39786042851555509</v>
      </c>
      <c r="W259" s="118">
        <f t="shared" ref="W259" si="105">W260+W262+W264+W273</f>
        <v>0.38957438654320742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0.30013664786748545</v>
      </c>
      <c r="C264" s="123">
        <v>0.29893937476187554</v>
      </c>
      <c r="D264" s="123">
        <v>0.32585695762864453</v>
      </c>
      <c r="E264" s="123">
        <v>0.47217674851357044</v>
      </c>
      <c r="F264" s="123">
        <v>0.72516932314377502</v>
      </c>
      <c r="G264" s="123">
        <v>0.78723572029050271</v>
      </c>
      <c r="H264" s="123">
        <v>0.82077601814228229</v>
      </c>
      <c r="I264" s="123">
        <v>0.76995883964333356</v>
      </c>
      <c r="J264" s="123">
        <v>0.65724004746177345</v>
      </c>
      <c r="K264" s="123">
        <v>0.64359515628186692</v>
      </c>
      <c r="L264" s="123">
        <v>0.5687768491992552</v>
      </c>
      <c r="M264" s="123">
        <v>0.53951248211112834</v>
      </c>
      <c r="N264" s="123">
        <v>0.51011211046803784</v>
      </c>
      <c r="O264" s="123">
        <v>0.48935581199307021</v>
      </c>
      <c r="P264" s="123">
        <v>0.51529679070344059</v>
      </c>
      <c r="Q264" s="123">
        <v>0.44587866237109602</v>
      </c>
      <c r="R264" s="123">
        <v>0.45840411399191255</v>
      </c>
      <c r="S264" s="123">
        <v>0.41707863747174345</v>
      </c>
      <c r="T264" s="123">
        <v>0.38683904753688636</v>
      </c>
      <c r="U264" s="123">
        <v>0.38891055565864041</v>
      </c>
      <c r="V264" s="123">
        <v>0.35280243626084173</v>
      </c>
      <c r="W264" s="123">
        <v>0.34456639632291575</v>
      </c>
      <c r="DA264" s="130" t="s">
        <v>3221</v>
      </c>
    </row>
    <row r="265" spans="1:105" ht="12" customHeight="1" x14ac:dyDescent="0.25">
      <c r="A265" s="97" t="s">
        <v>124</v>
      </c>
      <c r="B265" s="99">
        <v>3.8942730060806237</v>
      </c>
      <c r="C265" s="99">
        <v>3.7058562913542308</v>
      </c>
      <c r="D265" s="99">
        <v>3.6830120710959595</v>
      </c>
      <c r="E265" s="99">
        <v>3.6110131879373872</v>
      </c>
      <c r="F265" s="99">
        <v>3.8730385720242948</v>
      </c>
      <c r="G265" s="99">
        <v>4.0140188795457536</v>
      </c>
      <c r="H265" s="99">
        <v>4.304045843373502</v>
      </c>
      <c r="I265" s="99">
        <v>4.3318553847759729</v>
      </c>
      <c r="J265" s="99">
        <v>4.0583366283713378</v>
      </c>
      <c r="K265" s="99">
        <v>4.3910177871718847</v>
      </c>
      <c r="L265" s="99">
        <v>4.3118477040818251</v>
      </c>
      <c r="M265" s="99">
        <v>4.2193299508560687</v>
      </c>
      <c r="N265" s="99">
        <v>4.1922858096206248</v>
      </c>
      <c r="O265" s="99">
        <v>4.1222554130348659</v>
      </c>
      <c r="P265" s="99">
        <v>4.3751999383483939</v>
      </c>
      <c r="Q265" s="99">
        <v>3.9476951102884024</v>
      </c>
      <c r="R265" s="99">
        <v>4.2346458331643673</v>
      </c>
      <c r="S265" s="99">
        <v>3.9878207434111164</v>
      </c>
      <c r="T265" s="99">
        <v>3.7318866138756315</v>
      </c>
      <c r="U265" s="99">
        <v>3.7440279569083894</v>
      </c>
      <c r="V265" s="99">
        <v>3.4304092316430332</v>
      </c>
      <c r="W265" s="99">
        <v>3.4949938919395911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1.7943380201014865</v>
      </c>
      <c r="L266" s="99">
        <v>1.7795709954409653</v>
      </c>
      <c r="M266" s="99">
        <v>1.6903627214018127</v>
      </c>
      <c r="N266" s="99">
        <v>1.7457367719888923</v>
      </c>
      <c r="O266" s="99">
        <v>1.4374894463612187</v>
      </c>
      <c r="P266" s="99">
        <v>1.4350803265331096</v>
      </c>
      <c r="Q266" s="99">
        <v>1.398499258621269</v>
      </c>
      <c r="R266" s="99">
        <v>1.7840452941967817</v>
      </c>
      <c r="S266" s="99">
        <v>1.7648321820632991</v>
      </c>
      <c r="T266" s="99">
        <v>1.5586835878340095</v>
      </c>
      <c r="U266" s="99">
        <v>1.6245227578178714</v>
      </c>
      <c r="V266" s="99">
        <v>1.2976559752072481</v>
      </c>
      <c r="W266" s="99">
        <v>1.4136820805081727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1.7943380201014865</v>
      </c>
      <c r="L267" s="102">
        <v>1.7795709954409653</v>
      </c>
      <c r="M267" s="102">
        <v>1.6903627214018127</v>
      </c>
      <c r="N267" s="102">
        <v>1.7457367719888923</v>
      </c>
      <c r="O267" s="102">
        <v>1.4374894463612187</v>
      </c>
      <c r="P267" s="102">
        <v>1.4350803265331096</v>
      </c>
      <c r="Q267" s="102">
        <v>1.398499258621269</v>
      </c>
      <c r="R267" s="102">
        <v>1.7840452941967817</v>
      </c>
      <c r="S267" s="102">
        <v>1.7648321820632991</v>
      </c>
      <c r="T267" s="102">
        <v>1.5586835878340095</v>
      </c>
      <c r="U267" s="102">
        <v>1.6245227578178714</v>
      </c>
      <c r="V267" s="102">
        <v>1.2976559752072481</v>
      </c>
      <c r="W267" s="102">
        <v>1.4136820805081727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2.5770841919902695E-2</v>
      </c>
      <c r="C273" s="123">
        <v>2.7529672279673276E-2</v>
      </c>
      <c r="D273" s="123">
        <v>3.1212772535141712E-2</v>
      </c>
      <c r="E273" s="123">
        <v>3.5934949780003625E-2</v>
      </c>
      <c r="F273" s="123">
        <v>3.7390193503541364E-2</v>
      </c>
      <c r="G273" s="123">
        <v>3.8000930826308961E-2</v>
      </c>
      <c r="H273" s="123">
        <v>4.1609600207485692E-2</v>
      </c>
      <c r="I273" s="123">
        <v>4.3679380393562839E-2</v>
      </c>
      <c r="J273" s="123">
        <v>3.9236902499106656E-2</v>
      </c>
      <c r="K273" s="123">
        <v>4.5907384937244243E-2</v>
      </c>
      <c r="L273" s="123">
        <v>4.5179635155252459E-2</v>
      </c>
      <c r="M273" s="123">
        <v>4.627952141667064E-2</v>
      </c>
      <c r="N273" s="123">
        <v>4.7073650375382269E-2</v>
      </c>
      <c r="O273" s="123">
        <v>4.6522639176385633E-2</v>
      </c>
      <c r="P273" s="123">
        <v>5.1892372853423928E-2</v>
      </c>
      <c r="Q273" s="123">
        <v>4.9748104383009722E-2</v>
      </c>
      <c r="R273" s="123">
        <v>5.3731008978511706E-2</v>
      </c>
      <c r="S273" s="123">
        <v>5.2912491178368735E-2</v>
      </c>
      <c r="T273" s="123">
        <v>5.132751355389762E-2</v>
      </c>
      <c r="U273" s="123">
        <v>5.1377211088979018E-2</v>
      </c>
      <c r="V273" s="123">
        <v>4.5057992254713332E-2</v>
      </c>
      <c r="W273" s="123">
        <v>4.5007990220291672E-2</v>
      </c>
      <c r="DA273" s="130" t="s">
        <v>3230</v>
      </c>
    </row>
    <row r="274" spans="1:105" ht="12" customHeight="1" x14ac:dyDescent="0.25">
      <c r="A274" s="97" t="s">
        <v>50</v>
      </c>
      <c r="B274" s="99">
        <v>0.69398932321096463</v>
      </c>
      <c r="C274" s="99">
        <v>0.66942714930956992</v>
      </c>
      <c r="D274" s="99">
        <v>0.66393101642932217</v>
      </c>
      <c r="E274" s="99">
        <v>0.7386804072359866</v>
      </c>
      <c r="F274" s="99">
        <v>0.73496489006524957</v>
      </c>
      <c r="G274" s="99">
        <v>0.72283784967453868</v>
      </c>
      <c r="H274" s="99">
        <v>0.75231987226995123</v>
      </c>
      <c r="I274" s="99">
        <v>0.74026117865762353</v>
      </c>
      <c r="J274" s="99">
        <v>0.62797259830742935</v>
      </c>
      <c r="K274" s="99">
        <v>0.67402505534714252</v>
      </c>
      <c r="L274" s="99">
        <v>0.6468517733327771</v>
      </c>
      <c r="M274" s="99">
        <v>0.64414247491587917</v>
      </c>
      <c r="N274" s="99">
        <v>0.65009681515142681</v>
      </c>
      <c r="O274" s="99">
        <v>0.6436880981255334</v>
      </c>
      <c r="P274" s="99">
        <v>0.70128703990115226</v>
      </c>
      <c r="Q274" s="99">
        <v>0.67451900679384857</v>
      </c>
      <c r="R274" s="99">
        <v>0.72111128428824922</v>
      </c>
      <c r="S274" s="99">
        <v>0.70884022769105481</v>
      </c>
      <c r="T274" s="99">
        <v>0.70229002319017209</v>
      </c>
      <c r="U274" s="99">
        <v>0.72880358871903927</v>
      </c>
      <c r="V274" s="99">
        <v>0.69995781007975988</v>
      </c>
      <c r="W274" s="99">
        <v>0.7308875869744631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0.76508827211921315</v>
      </c>
      <c r="D279" s="117">
        <f t="shared" si="108"/>
        <v>1.444473464467265</v>
      </c>
      <c r="E279" s="117">
        <f t="shared" si="108"/>
        <v>1.3079730969067105</v>
      </c>
      <c r="F279" s="117">
        <f t="shared" si="108"/>
        <v>1.1839263428299598</v>
      </c>
      <c r="G279" s="117">
        <f t="shared" si="108"/>
        <v>0.97587946617320853</v>
      </c>
      <c r="H279" s="117">
        <f t="shared" si="108"/>
        <v>0.51500331216171291</v>
      </c>
      <c r="I279" s="117">
        <f t="shared" si="108"/>
        <v>0.4872372974088206</v>
      </c>
      <c r="J279" s="117">
        <f t="shared" si="108"/>
        <v>0.46401677319055484</v>
      </c>
      <c r="K279" s="117">
        <f t="shared" si="108"/>
        <v>0.79495108284770633</v>
      </c>
      <c r="L279" s="117">
        <f t="shared" si="108"/>
        <v>1.0015473260147849</v>
      </c>
      <c r="M279" s="117">
        <f t="shared" si="108"/>
        <v>1.297014301152716</v>
      </c>
      <c r="N279" s="117">
        <f t="shared" si="108"/>
        <v>1.0327638860556956</v>
      </c>
      <c r="O279" s="117">
        <f t="shared" si="108"/>
        <v>1.1281248981125618</v>
      </c>
      <c r="P279" s="117">
        <f t="shared" si="108"/>
        <v>3.120236887672788</v>
      </c>
      <c r="Q279" s="117">
        <f t="shared" si="108"/>
        <v>2.4420114878161785</v>
      </c>
      <c r="R279" s="117">
        <f t="shared" ref="R279:V279" si="109">R280+R282+R284+R293</f>
        <v>2.5499423811163848</v>
      </c>
      <c r="S279" s="117">
        <f t="shared" si="109"/>
        <v>2.2243544264840405</v>
      </c>
      <c r="T279" s="117">
        <f t="shared" si="109"/>
        <v>2.7644756610502226</v>
      </c>
      <c r="U279" s="117">
        <f t="shared" si="109"/>
        <v>3.2957856593401509</v>
      </c>
      <c r="V279" s="117">
        <f t="shared" si="109"/>
        <v>3.1208922545767774</v>
      </c>
      <c r="W279" s="117">
        <f t="shared" ref="W279" si="110">W280+W282+W284+W293</f>
        <v>3.8336527644240674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0.58250959891115239</v>
      </c>
      <c r="D280" s="122">
        <f t="shared" si="111"/>
        <v>1.0846713738203158</v>
      </c>
      <c r="E280" s="122">
        <f t="shared" si="111"/>
        <v>0.94743016055821971</v>
      </c>
      <c r="F280" s="122">
        <f t="shared" si="111"/>
        <v>0.84122222137643021</v>
      </c>
      <c r="G280" s="122">
        <f t="shared" si="111"/>
        <v>0.66811739282924776</v>
      </c>
      <c r="H280" s="122">
        <f t="shared" si="111"/>
        <v>0.32146755393477333</v>
      </c>
      <c r="I280" s="122">
        <f t="shared" si="111"/>
        <v>0.29096067801720815</v>
      </c>
      <c r="J280" s="122">
        <f t="shared" si="111"/>
        <v>0.28983254483163962</v>
      </c>
      <c r="K280" s="122">
        <f t="shared" si="111"/>
        <v>0.46486490196906494</v>
      </c>
      <c r="L280" s="122">
        <f t="shared" si="111"/>
        <v>0.59236513879828345</v>
      </c>
      <c r="M280" s="122">
        <f t="shared" si="111"/>
        <v>0.71471783578305992</v>
      </c>
      <c r="N280" s="122">
        <f t="shared" si="111"/>
        <v>0.54281727267707924</v>
      </c>
      <c r="O280" s="122">
        <f t="shared" si="111"/>
        <v>0.5752036174316093</v>
      </c>
      <c r="P280" s="122">
        <f t="shared" si="111"/>
        <v>1.4730980937124141</v>
      </c>
      <c r="Q280" s="122">
        <f t="shared" si="111"/>
        <v>1.1452983162719059</v>
      </c>
      <c r="R280" s="122">
        <f t="shared" si="111"/>
        <v>1.1884978043878898</v>
      </c>
      <c r="S280" s="122">
        <f t="shared" si="111"/>
        <v>1.003592258395309</v>
      </c>
      <c r="T280" s="122">
        <f t="shared" si="111"/>
        <v>1.2124553165438117</v>
      </c>
      <c r="U280" s="122">
        <f t="shared" si="111"/>
        <v>1.3843387173575403</v>
      </c>
      <c r="V280" s="122">
        <f t="shared" si="111"/>
        <v>1.2690744171982935</v>
      </c>
      <c r="W280" s="122">
        <f t="shared" si="111"/>
        <v>1.6649818408265313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0.58250959891115239</v>
      </c>
      <c r="D281" s="98">
        <v>1.0846713738203158</v>
      </c>
      <c r="E281" s="98">
        <v>0.94743016055821971</v>
      </c>
      <c r="F281" s="98">
        <v>0.84122222137643021</v>
      </c>
      <c r="G281" s="98">
        <v>0.66811739282924776</v>
      </c>
      <c r="H281" s="98">
        <v>0.32146755393477333</v>
      </c>
      <c r="I281" s="98">
        <v>0.29096067801720815</v>
      </c>
      <c r="J281" s="98">
        <v>0.28983254483163962</v>
      </c>
      <c r="K281" s="98">
        <v>0.46486490196906494</v>
      </c>
      <c r="L281" s="98">
        <v>0.59236513879828345</v>
      </c>
      <c r="M281" s="98">
        <v>0.71471783578305992</v>
      </c>
      <c r="N281" s="98">
        <v>0.54281727267707924</v>
      </c>
      <c r="O281" s="98">
        <v>0.5752036174316093</v>
      </c>
      <c r="P281" s="98">
        <v>1.4730980937124141</v>
      </c>
      <c r="Q281" s="98">
        <v>1.1452983162719059</v>
      </c>
      <c r="R281" s="98">
        <v>1.1884978043878898</v>
      </c>
      <c r="S281" s="98">
        <v>1.003592258395309</v>
      </c>
      <c r="T281" s="98">
        <v>1.2124553165438117</v>
      </c>
      <c r="U281" s="98">
        <v>1.3843387173575403</v>
      </c>
      <c r="V281" s="98">
        <v>1.2690744171982935</v>
      </c>
      <c r="W281" s="98">
        <v>1.6649818408265313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1.2588095547453459E-3</v>
      </c>
      <c r="D282" s="122">
        <f t="shared" si="112"/>
        <v>2.7912728524547323E-3</v>
      </c>
      <c r="E282" s="122">
        <f t="shared" si="112"/>
        <v>7.7942358438450998E-3</v>
      </c>
      <c r="F282" s="122">
        <f t="shared" si="112"/>
        <v>3.2115324223664821E-3</v>
      </c>
      <c r="G282" s="122">
        <f t="shared" si="112"/>
        <v>3.5823688166121141E-3</v>
      </c>
      <c r="H282" s="122">
        <f t="shared" si="112"/>
        <v>4.9916869773950837E-3</v>
      </c>
      <c r="I282" s="122">
        <f t="shared" si="112"/>
        <v>2.3824731113369314E-3</v>
      </c>
      <c r="J282" s="122">
        <f t="shared" si="112"/>
        <v>2.657384379891551E-3</v>
      </c>
      <c r="K282" s="122">
        <f t="shared" si="112"/>
        <v>3.6313041284460877E-3</v>
      </c>
      <c r="L282" s="122">
        <f t="shared" si="112"/>
        <v>9.6571857825292051E-3</v>
      </c>
      <c r="M282" s="122">
        <f t="shared" si="112"/>
        <v>5.2309505555360059E-3</v>
      </c>
      <c r="N282" s="122">
        <f t="shared" si="112"/>
        <v>9.1093618524678305E-3</v>
      </c>
      <c r="O282" s="122">
        <f t="shared" si="112"/>
        <v>1.143310030521108E-2</v>
      </c>
      <c r="P282" s="122">
        <f t="shared" si="112"/>
        <v>2.7451024011989456E-2</v>
      </c>
      <c r="Q282" s="122">
        <f t="shared" si="112"/>
        <v>3.2590893953749644E-2</v>
      </c>
      <c r="R282" s="122">
        <f t="shared" si="112"/>
        <v>3.0781943115507509E-2</v>
      </c>
      <c r="S282" s="122">
        <f t="shared" si="112"/>
        <v>2.7690882840609516E-2</v>
      </c>
      <c r="T282" s="122">
        <f t="shared" si="112"/>
        <v>3.5540381766342034E-2</v>
      </c>
      <c r="U282" s="122">
        <f t="shared" si="112"/>
        <v>4.4843197695465499E-2</v>
      </c>
      <c r="V282" s="122">
        <f t="shared" si="112"/>
        <v>6.9202511205770562E-2</v>
      </c>
      <c r="W282" s="122">
        <f t="shared" si="112"/>
        <v>7.650609226817863E-2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1.2588095547453459E-3</v>
      </c>
      <c r="D283" s="98">
        <v>2.7912728524547323E-3</v>
      </c>
      <c r="E283" s="98">
        <v>7.7942358438450998E-3</v>
      </c>
      <c r="F283" s="98">
        <v>3.2115324223664821E-3</v>
      </c>
      <c r="G283" s="98">
        <v>3.5823688166121141E-3</v>
      </c>
      <c r="H283" s="98">
        <v>4.9916869773950837E-3</v>
      </c>
      <c r="I283" s="98">
        <v>2.3824731113369314E-3</v>
      </c>
      <c r="J283" s="98">
        <v>2.657384379891551E-3</v>
      </c>
      <c r="K283" s="98">
        <v>3.6313041284460877E-3</v>
      </c>
      <c r="L283" s="98">
        <v>9.6571857825292051E-3</v>
      </c>
      <c r="M283" s="98">
        <v>5.2309505555360059E-3</v>
      </c>
      <c r="N283" s="98">
        <v>9.1093618524678305E-3</v>
      </c>
      <c r="O283" s="98">
        <v>1.143310030521108E-2</v>
      </c>
      <c r="P283" s="98">
        <v>2.7451024011989456E-2</v>
      </c>
      <c r="Q283" s="98">
        <v>3.2590893953749644E-2</v>
      </c>
      <c r="R283" s="98">
        <v>3.0781943115507509E-2</v>
      </c>
      <c r="S283" s="98">
        <v>2.7690882840609516E-2</v>
      </c>
      <c r="T283" s="98">
        <v>3.5540381766342034E-2</v>
      </c>
      <c r="U283" s="98">
        <v>4.4843197695465499E-2</v>
      </c>
      <c r="V283" s="98">
        <v>6.9202511205770562E-2</v>
      </c>
      <c r="W283" s="98">
        <v>7.650609226817863E-2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0.15508614046100722</v>
      </c>
      <c r="D284" s="122">
        <v>0.30658445106850069</v>
      </c>
      <c r="E284" s="122">
        <v>0.29991065959504404</v>
      </c>
      <c r="F284" s="122">
        <v>0.29115819999962039</v>
      </c>
      <c r="G284" s="122">
        <v>0.260305225360486</v>
      </c>
      <c r="H284" s="122">
        <v>0.16264137542209697</v>
      </c>
      <c r="I284" s="122">
        <v>0.16757255632815227</v>
      </c>
      <c r="J284" s="122">
        <v>0.14982721584496292</v>
      </c>
      <c r="K284" s="122">
        <v>0.28458518161942348</v>
      </c>
      <c r="L284" s="122">
        <v>0.34903360418977641</v>
      </c>
      <c r="M284" s="122">
        <v>0.50665968964416719</v>
      </c>
      <c r="N284" s="122">
        <v>0.42180037322225383</v>
      </c>
      <c r="O284" s="122">
        <v>0.47253148744181916</v>
      </c>
      <c r="P284" s="122">
        <v>1.4124390540672964</v>
      </c>
      <c r="Q284" s="122">
        <v>1.0909466299036452</v>
      </c>
      <c r="R284" s="122">
        <v>1.1514611476383847</v>
      </c>
      <c r="S284" s="122">
        <v>1.0313692371177559</v>
      </c>
      <c r="T284" s="122">
        <v>1.3135764805963424</v>
      </c>
      <c r="U284" s="122">
        <v>1.6212724912510352</v>
      </c>
      <c r="V284" s="122">
        <v>1.5260088604032238</v>
      </c>
      <c r="W284" s="122">
        <v>1.7879576424870021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1.4890983326072686E-2</v>
      </c>
      <c r="D285" s="98">
        <v>3.3061050860391288E-2</v>
      </c>
      <c r="E285" s="98">
        <v>6.8383254446010427E-2</v>
      </c>
      <c r="F285" s="98">
        <v>9.9612562787656483E-2</v>
      </c>
      <c r="G285" s="98">
        <v>5.8643487861244764E-2</v>
      </c>
      <c r="H285" s="98">
        <v>2.0830792448936149E-2</v>
      </c>
      <c r="I285" s="98">
        <v>1.1495663170021743E-2</v>
      </c>
      <c r="J285" s="98">
        <v>9.7610974943617285E-3</v>
      </c>
      <c r="K285" s="98">
        <v>3.1077750288254623E-2</v>
      </c>
      <c r="L285" s="98">
        <v>4.3525984535556173E-2</v>
      </c>
      <c r="M285" s="98">
        <v>8.9424065231249572E-2</v>
      </c>
      <c r="N285" s="98">
        <v>6.2011113915978591E-2</v>
      </c>
      <c r="O285" s="98">
        <v>5.5356137172138574E-2</v>
      </c>
      <c r="P285" s="98">
        <v>0.1664734624016157</v>
      </c>
      <c r="Q285" s="98">
        <v>9.4544211439393705E-2</v>
      </c>
      <c r="R285" s="98">
        <v>0.11014457973742418</v>
      </c>
      <c r="S285" s="98">
        <v>0.10084416583636696</v>
      </c>
      <c r="T285" s="98">
        <v>0.13649485483376952</v>
      </c>
      <c r="U285" s="98">
        <v>0.17809474663330752</v>
      </c>
      <c r="V285" s="98">
        <v>0.15102257176964679</v>
      </c>
      <c r="W285" s="98">
        <v>0.14697075444758165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1.4708603090492613E-4</v>
      </c>
      <c r="N286" s="98">
        <v>0</v>
      </c>
      <c r="O286" s="98">
        <v>1.3916427538183135E-4</v>
      </c>
      <c r="P286" s="98">
        <v>2.9400305139686965E-4</v>
      </c>
      <c r="Q286" s="98">
        <v>1.3364052594567137E-4</v>
      </c>
      <c r="R286" s="98">
        <v>2.960315078650137E-4</v>
      </c>
      <c r="S286" s="98">
        <v>2.8386313272524895E-4</v>
      </c>
      <c r="T286" s="98">
        <v>2.6842656205165283E-4</v>
      </c>
      <c r="U286" s="98">
        <v>2.7431104886205E-4</v>
      </c>
      <c r="V286" s="98">
        <v>2.5015671797610963E-4</v>
      </c>
      <c r="W286" s="98">
        <v>3.8528304409620666E-4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7.6495763447045239E-5</v>
      </c>
      <c r="N287" s="101">
        <v>0</v>
      </c>
      <c r="O287" s="101">
        <v>6.2102253745731481E-5</v>
      </c>
      <c r="P287" s="101">
        <v>1.2239740072133833E-4</v>
      </c>
      <c r="Q287" s="101">
        <v>5.8110004995406254E-5</v>
      </c>
      <c r="R287" s="101">
        <v>1.4948360084917169E-4</v>
      </c>
      <c r="S287" s="101">
        <v>1.4801680882046595E-4</v>
      </c>
      <c r="T287" s="101">
        <v>1.3147344965445306E-4</v>
      </c>
      <c r="U287" s="101">
        <v>1.3523070603721092E-4</v>
      </c>
      <c r="V287" s="101">
        <v>1.0839176582745682E-4</v>
      </c>
      <c r="W287" s="101">
        <v>1.7704073864928038E-4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7.0590267457880875E-5</v>
      </c>
      <c r="N288" s="104">
        <v>0</v>
      </c>
      <c r="O288" s="104">
        <v>7.7062021636099869E-5</v>
      </c>
      <c r="P288" s="104">
        <v>1.716056506755313E-4</v>
      </c>
      <c r="Q288" s="104">
        <v>7.5530520950265107E-5</v>
      </c>
      <c r="R288" s="104">
        <v>1.4654790701584198E-4</v>
      </c>
      <c r="S288" s="104">
        <v>1.3584632390478297E-4</v>
      </c>
      <c r="T288" s="104">
        <v>1.3695311239719977E-4</v>
      </c>
      <c r="U288" s="104">
        <v>1.3908034282483905E-4</v>
      </c>
      <c r="V288" s="104">
        <v>1.4176495214865279E-4</v>
      </c>
      <c r="W288" s="104">
        <v>2.0824230544692625E-4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0.13611755245410384</v>
      </c>
      <c r="D289" s="101">
        <v>0.27002811530963738</v>
      </c>
      <c r="E289" s="101">
        <v>0.22293094301463237</v>
      </c>
      <c r="F289" s="101">
        <v>0.19076065977454723</v>
      </c>
      <c r="G289" s="101">
        <v>0.2002972258168785</v>
      </c>
      <c r="H289" s="101">
        <v>0.13838351692713763</v>
      </c>
      <c r="I289" s="101">
        <v>0.14256415419526078</v>
      </c>
      <c r="J289" s="101">
        <v>0.12859964078043146</v>
      </c>
      <c r="K289" s="101">
        <v>0.19659539162142325</v>
      </c>
      <c r="L289" s="101">
        <v>0.27616367398579833</v>
      </c>
      <c r="M289" s="101">
        <v>0.37878535685977122</v>
      </c>
      <c r="N289" s="101">
        <v>0.34507778320269039</v>
      </c>
      <c r="O289" s="101">
        <v>0.36632252345797994</v>
      </c>
      <c r="P289" s="101">
        <v>1.0537969920367163</v>
      </c>
      <c r="Q289" s="101">
        <v>0.7914012187096503</v>
      </c>
      <c r="R289" s="101">
        <v>0.86176654174372624</v>
      </c>
      <c r="S289" s="101">
        <v>0.74316585500424692</v>
      </c>
      <c r="T289" s="101">
        <v>1.0311614826545403</v>
      </c>
      <c r="U289" s="101">
        <v>1.2895738970563462</v>
      </c>
      <c r="V289" s="101">
        <v>1.2119738046666026</v>
      </c>
      <c r="W289" s="101">
        <v>1.374940015289561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4.0776046808306959E-3</v>
      </c>
      <c r="D290" s="104">
        <v>3.4952848984720051E-3</v>
      </c>
      <c r="E290" s="104">
        <v>8.5964621344012532E-3</v>
      </c>
      <c r="F290" s="104">
        <v>7.8497743741668953E-4</v>
      </c>
      <c r="G290" s="104">
        <v>1.3645116823627224E-3</v>
      </c>
      <c r="H290" s="104">
        <v>3.4270660460231795E-3</v>
      </c>
      <c r="I290" s="104">
        <v>1.3512738962869766E-2</v>
      </c>
      <c r="J290" s="104">
        <v>1.1466477570169741E-2</v>
      </c>
      <c r="K290" s="104">
        <v>5.6912039709745621E-2</v>
      </c>
      <c r="L290" s="104">
        <v>2.9343945668421904E-2</v>
      </c>
      <c r="M290" s="104">
        <v>3.830318152224152E-2</v>
      </c>
      <c r="N290" s="104">
        <v>1.4711476103584859E-2</v>
      </c>
      <c r="O290" s="104">
        <v>5.0713662536318843E-2</v>
      </c>
      <c r="P290" s="104">
        <v>0.19187459657756756</v>
      </c>
      <c r="Q290" s="104">
        <v>0.20486755922865552</v>
      </c>
      <c r="R290" s="104">
        <v>0.1792539946493692</v>
      </c>
      <c r="S290" s="104">
        <v>0.18707535314441659</v>
      </c>
      <c r="T290" s="104">
        <v>0.14565171654598097</v>
      </c>
      <c r="U290" s="104">
        <v>0.15332953651251946</v>
      </c>
      <c r="V290" s="104">
        <v>0.1627623272489982</v>
      </c>
      <c r="W290" s="104">
        <v>0.26566158970576331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2.1345118763299504E-3</v>
      </c>
      <c r="D291" s="98">
        <v>1.8625628466975286E-3</v>
      </c>
      <c r="E291" s="98">
        <v>4.6416374947590641E-3</v>
      </c>
      <c r="F291" s="98">
        <v>4.0230937547485455E-4</v>
      </c>
      <c r="G291" s="98">
        <v>7.1081950424281635E-4</v>
      </c>
      <c r="H291" s="98">
        <v>1.8050689847661653E-3</v>
      </c>
      <c r="I291" s="98">
        <v>7.4341129822109086E-3</v>
      </c>
      <c r="J291" s="98">
        <v>5.7330117302596155E-3</v>
      </c>
      <c r="K291" s="98">
        <v>2.9043022759390136E-2</v>
      </c>
      <c r="L291" s="98">
        <v>1.5017933903528066E-2</v>
      </c>
      <c r="M291" s="98">
        <v>1.9115555981625652E-2</v>
      </c>
      <c r="N291" s="98">
        <v>7.4409667227582754E-3</v>
      </c>
      <c r="O291" s="98">
        <v>2.2085505504128859E-2</v>
      </c>
      <c r="P291" s="98">
        <v>7.9004237939707136E-2</v>
      </c>
      <c r="Q291" s="98">
        <v>8.9259263982707338E-2</v>
      </c>
      <c r="R291" s="98">
        <v>9.1126542244179001E-2</v>
      </c>
      <c r="S291" s="98">
        <v>9.8758227614414232E-2</v>
      </c>
      <c r="T291" s="98">
        <v>7.2673819473499782E-2</v>
      </c>
      <c r="U291" s="98">
        <v>7.717285753749227E-2</v>
      </c>
      <c r="V291" s="98">
        <v>7.2323915697203103E-2</v>
      </c>
      <c r="W291" s="98">
        <v>0.12492699668182961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1.9430928045007457E-3</v>
      </c>
      <c r="D292" s="98">
        <v>1.6327220517744765E-3</v>
      </c>
      <c r="E292" s="98">
        <v>3.9548246396421882E-3</v>
      </c>
      <c r="F292" s="98">
        <v>3.8266806194183503E-4</v>
      </c>
      <c r="G292" s="98">
        <v>6.5369217811990597E-4</v>
      </c>
      <c r="H292" s="98">
        <v>1.621997061257014E-3</v>
      </c>
      <c r="I292" s="98">
        <v>6.0786259806588569E-3</v>
      </c>
      <c r="J292" s="98">
        <v>5.733465839910125E-3</v>
      </c>
      <c r="K292" s="98">
        <v>2.7869016950355485E-2</v>
      </c>
      <c r="L292" s="98">
        <v>1.4326011764893841E-2</v>
      </c>
      <c r="M292" s="98">
        <v>1.9187625540615864E-2</v>
      </c>
      <c r="N292" s="98">
        <v>7.2705093808265835E-3</v>
      </c>
      <c r="O292" s="98">
        <v>2.8628157032189985E-2</v>
      </c>
      <c r="P292" s="98">
        <v>0.11287035863786044</v>
      </c>
      <c r="Q292" s="98">
        <v>0.11560829524594816</v>
      </c>
      <c r="R292" s="98">
        <v>8.8127452405190182E-2</v>
      </c>
      <c r="S292" s="98">
        <v>8.8317125530002358E-2</v>
      </c>
      <c r="T292" s="98">
        <v>7.2977897072481174E-2</v>
      </c>
      <c r="U292" s="98">
        <v>7.6156678975027176E-2</v>
      </c>
      <c r="V292" s="98">
        <v>9.0438411551795092E-2</v>
      </c>
      <c r="W292" s="98">
        <v>0.14073459302393371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2.6233723192308264E-2</v>
      </c>
      <c r="D293" s="122">
        <v>5.0426366725993599E-2</v>
      </c>
      <c r="E293" s="122">
        <v>5.2838040909601633E-2</v>
      </c>
      <c r="F293" s="122">
        <v>4.8334389031542545E-2</v>
      </c>
      <c r="G293" s="122">
        <v>4.3874479166862677E-2</v>
      </c>
      <c r="H293" s="122">
        <v>2.5902695827447499E-2</v>
      </c>
      <c r="I293" s="122">
        <v>2.6321589952123255E-2</v>
      </c>
      <c r="J293" s="122">
        <v>2.1699628134060716E-2</v>
      </c>
      <c r="K293" s="122">
        <v>4.1869695130771913E-2</v>
      </c>
      <c r="L293" s="122">
        <v>5.0491397244195782E-2</v>
      </c>
      <c r="M293" s="122">
        <v>7.0405825169952765E-2</v>
      </c>
      <c r="N293" s="122">
        <v>5.9036878303894681E-2</v>
      </c>
      <c r="O293" s="122">
        <v>6.8956692933922231E-2</v>
      </c>
      <c r="P293" s="122">
        <v>0.20724871588108823</v>
      </c>
      <c r="Q293" s="122">
        <v>0.17317564768687776</v>
      </c>
      <c r="R293" s="122">
        <v>0.17920148597460303</v>
      </c>
      <c r="S293" s="122">
        <v>0.16170204813036579</v>
      </c>
      <c r="T293" s="122">
        <v>0.20290348214372678</v>
      </c>
      <c r="U293" s="122">
        <v>0.24533125303610981</v>
      </c>
      <c r="V293" s="122">
        <v>0.25660646576948987</v>
      </c>
      <c r="W293" s="122">
        <v>0.30420718884235537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1.4754460340229299E-3</v>
      </c>
      <c r="D294" s="98">
        <v>3.3096924127565251E-3</v>
      </c>
      <c r="E294" s="98">
        <v>3.3378829842455955E-3</v>
      </c>
      <c r="F294" s="98">
        <v>3.28774429770226E-3</v>
      </c>
      <c r="G294" s="98">
        <v>2.9613668998105564E-3</v>
      </c>
      <c r="H294" s="98">
        <v>2.231820932948003E-3</v>
      </c>
      <c r="I294" s="98">
        <v>2.6835612369012734E-3</v>
      </c>
      <c r="J294" s="98">
        <v>2.0394891402159159E-3</v>
      </c>
      <c r="K294" s="98">
        <v>4.3140315481420746E-3</v>
      </c>
      <c r="L294" s="98">
        <v>4.2307218727638948E-3</v>
      </c>
      <c r="M294" s="98">
        <v>6.5453592873687162E-3</v>
      </c>
      <c r="N294" s="98">
        <v>5.167911098619536E-3</v>
      </c>
      <c r="O294" s="98">
        <v>5.9636542871516294E-3</v>
      </c>
      <c r="P294" s="98">
        <v>2.2026586526020839E-2</v>
      </c>
      <c r="Q294" s="98">
        <v>1.5789717461531235E-2</v>
      </c>
      <c r="R294" s="98">
        <v>1.8389907309304978E-2</v>
      </c>
      <c r="S294" s="98">
        <v>1.59950788968382E-2</v>
      </c>
      <c r="T294" s="98">
        <v>1.8066824420050118E-2</v>
      </c>
      <c r="U294" s="98">
        <v>2.1834534310138726E-2</v>
      </c>
      <c r="V294" s="98">
        <v>1.5254159528041364E-2</v>
      </c>
      <c r="W294" s="98">
        <v>2.3091167176880485E-2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2.4758277158285335E-2</v>
      </c>
      <c r="D295" s="33">
        <v>4.7116674313237072E-2</v>
      </c>
      <c r="E295" s="33">
        <v>4.9500157925356038E-2</v>
      </c>
      <c r="F295" s="33">
        <v>4.5046644733840284E-2</v>
      </c>
      <c r="G295" s="33">
        <v>4.0913112267052118E-2</v>
      </c>
      <c r="H295" s="33">
        <v>2.3670874894499497E-2</v>
      </c>
      <c r="I295" s="33">
        <v>2.3638028715221981E-2</v>
      </c>
      <c r="J295" s="33">
        <v>1.9660138993844799E-2</v>
      </c>
      <c r="K295" s="33">
        <v>3.7555663582629836E-2</v>
      </c>
      <c r="L295" s="33">
        <v>4.6260675371431886E-2</v>
      </c>
      <c r="M295" s="33">
        <v>6.3860465882584053E-2</v>
      </c>
      <c r="N295" s="33">
        <v>5.3868967205275148E-2</v>
      </c>
      <c r="O295" s="33">
        <v>6.2993038646770597E-2</v>
      </c>
      <c r="P295" s="33">
        <v>0.18522212935506741</v>
      </c>
      <c r="Q295" s="33">
        <v>0.15738593022534653</v>
      </c>
      <c r="R295" s="33">
        <v>0.16081157866529805</v>
      </c>
      <c r="S295" s="33">
        <v>0.14570696923352758</v>
      </c>
      <c r="T295" s="33">
        <v>0.18483665772367666</v>
      </c>
      <c r="U295" s="33">
        <v>0.22349671872597107</v>
      </c>
      <c r="V295" s="33">
        <v>0.24135230624144849</v>
      </c>
      <c r="W295" s="33">
        <v>0.28111602166547489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0.97578516314844588</v>
      </c>
      <c r="D297" s="117">
        <f t="shared" si="113"/>
        <v>1.951887119362532</v>
      </c>
      <c r="E297" s="117">
        <f t="shared" si="113"/>
        <v>1.855430488028355</v>
      </c>
      <c r="F297" s="117">
        <f t="shared" si="113"/>
        <v>1.7507768242198742</v>
      </c>
      <c r="G297" s="117">
        <f t="shared" si="113"/>
        <v>1.5001487893785379</v>
      </c>
      <c r="H297" s="117">
        <f t="shared" si="113"/>
        <v>0.80168936519853096</v>
      </c>
      <c r="I297" s="117">
        <f t="shared" si="113"/>
        <v>0.77439145264072684</v>
      </c>
      <c r="J297" s="117">
        <f t="shared" si="113"/>
        <v>0.7956347768563119</v>
      </c>
      <c r="K297" s="117">
        <f t="shared" si="113"/>
        <v>1.3776986031422649</v>
      </c>
      <c r="L297" s="117">
        <f t="shared" si="113"/>
        <v>1.8375829129138441</v>
      </c>
      <c r="M297" s="117">
        <f t="shared" si="113"/>
        <v>2.3703364253395507</v>
      </c>
      <c r="N297" s="117">
        <f t="shared" si="113"/>
        <v>1.9421251223358731</v>
      </c>
      <c r="O297" s="117">
        <f t="shared" si="113"/>
        <v>2.2064273344778966</v>
      </c>
      <c r="P297" s="117">
        <f t="shared" si="113"/>
        <v>6.1145408553974141</v>
      </c>
      <c r="Q297" s="117">
        <f t="shared" si="113"/>
        <v>5.0047905501180265</v>
      </c>
      <c r="R297" s="117">
        <f t="shared" ref="R297:V297" si="114">R298+R300+R302+R311</f>
        <v>5.2707829025654149</v>
      </c>
      <c r="S297" s="117">
        <f t="shared" si="114"/>
        <v>4.5646213332378007</v>
      </c>
      <c r="T297" s="117">
        <f t="shared" si="114"/>
        <v>5.6179711256689524</v>
      </c>
      <c r="U297" s="117">
        <f t="shared" si="114"/>
        <v>6.5806095391993535</v>
      </c>
      <c r="V297" s="117">
        <f t="shared" si="114"/>
        <v>6.2713749748220184</v>
      </c>
      <c r="W297" s="117">
        <f t="shared" ref="W297" si="115">W298+W300+W302+W311</f>
        <v>8.0317590619214823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0.84941250426309034</v>
      </c>
      <c r="D298" s="122">
        <f t="shared" si="116"/>
        <v>1.7027491832978552</v>
      </c>
      <c r="E298" s="122">
        <f t="shared" si="116"/>
        <v>1.596099106057917</v>
      </c>
      <c r="F298" s="122">
        <f t="shared" si="116"/>
        <v>1.5160618922371933</v>
      </c>
      <c r="G298" s="122">
        <f t="shared" si="116"/>
        <v>1.2847106511246038</v>
      </c>
      <c r="H298" s="122">
        <f t="shared" si="116"/>
        <v>0.65791277838157058</v>
      </c>
      <c r="I298" s="122">
        <f t="shared" si="116"/>
        <v>0.63237784889107729</v>
      </c>
      <c r="J298" s="122">
        <f t="shared" si="116"/>
        <v>0.66768619177534838</v>
      </c>
      <c r="K298" s="122">
        <f t="shared" si="116"/>
        <v>1.1332006129029712</v>
      </c>
      <c r="L298" s="122">
        <f t="shared" si="116"/>
        <v>1.5255890666403997</v>
      </c>
      <c r="M298" s="122">
        <f t="shared" si="116"/>
        <v>1.948932230643885</v>
      </c>
      <c r="N298" s="122">
        <f t="shared" si="116"/>
        <v>1.5712085169311012</v>
      </c>
      <c r="O298" s="122">
        <f t="shared" si="116"/>
        <v>1.769781586344408</v>
      </c>
      <c r="P298" s="122">
        <f t="shared" si="116"/>
        <v>4.8018907224043561</v>
      </c>
      <c r="Q298" s="122">
        <f t="shared" si="116"/>
        <v>3.9050979505781491</v>
      </c>
      <c r="R298" s="122">
        <f t="shared" si="116"/>
        <v>4.1226821123238331</v>
      </c>
      <c r="S298" s="122">
        <f t="shared" si="116"/>
        <v>3.5188463084367818</v>
      </c>
      <c r="T298" s="122">
        <f t="shared" si="116"/>
        <v>4.2802818015470718</v>
      </c>
      <c r="U298" s="122">
        <f t="shared" si="116"/>
        <v>4.9135259781571934</v>
      </c>
      <c r="V298" s="122">
        <f t="shared" si="116"/>
        <v>4.5336820142505649</v>
      </c>
      <c r="W298" s="122">
        <f t="shared" si="116"/>
        <v>5.9919367952595692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0.84941250426309034</v>
      </c>
      <c r="D299" s="98">
        <v>1.7027491832978552</v>
      </c>
      <c r="E299" s="98">
        <v>1.596099106057917</v>
      </c>
      <c r="F299" s="98">
        <v>1.5160618922371933</v>
      </c>
      <c r="G299" s="98">
        <v>1.2847106511246038</v>
      </c>
      <c r="H299" s="98">
        <v>0.65791277838157058</v>
      </c>
      <c r="I299" s="98">
        <v>0.63237784889107729</v>
      </c>
      <c r="J299" s="98">
        <v>0.66768619177534838</v>
      </c>
      <c r="K299" s="98">
        <v>1.1332006129029712</v>
      </c>
      <c r="L299" s="98">
        <v>1.5255890666403997</v>
      </c>
      <c r="M299" s="98">
        <v>1.948932230643885</v>
      </c>
      <c r="N299" s="98">
        <v>1.5712085169311012</v>
      </c>
      <c r="O299" s="98">
        <v>1.769781586344408</v>
      </c>
      <c r="P299" s="98">
        <v>4.8018907224043561</v>
      </c>
      <c r="Q299" s="98">
        <v>3.9050979505781491</v>
      </c>
      <c r="R299" s="98">
        <v>4.1226821123238331</v>
      </c>
      <c r="S299" s="98">
        <v>3.5188463084367818</v>
      </c>
      <c r="T299" s="98">
        <v>4.2802818015470718</v>
      </c>
      <c r="U299" s="98">
        <v>4.9135259781571934</v>
      </c>
      <c r="V299" s="98">
        <v>4.5336820142505649</v>
      </c>
      <c r="W299" s="98">
        <v>5.9919367952595692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3.2480407580944954E-3</v>
      </c>
      <c r="D300" s="122">
        <f t="shared" si="117"/>
        <v>7.460793361568973E-3</v>
      </c>
      <c r="E300" s="122">
        <f t="shared" si="117"/>
        <v>2.1562990805730164E-2</v>
      </c>
      <c r="F300" s="122">
        <f t="shared" si="117"/>
        <v>9.1858222336900861E-3</v>
      </c>
      <c r="G300" s="122">
        <f t="shared" si="117"/>
        <v>1.0585480829706024E-2</v>
      </c>
      <c r="H300" s="122">
        <f t="shared" si="117"/>
        <v>1.5226110344475918E-2</v>
      </c>
      <c r="I300" s="122">
        <f t="shared" si="117"/>
        <v>7.4968856326068124E-3</v>
      </c>
      <c r="J300" s="122">
        <f t="shared" si="117"/>
        <v>8.6227781195984694E-3</v>
      </c>
      <c r="K300" s="122">
        <f t="shared" si="117"/>
        <v>1.214823413617161E-2</v>
      </c>
      <c r="L300" s="122">
        <f t="shared" si="117"/>
        <v>3.3303706395628123E-2</v>
      </c>
      <c r="M300" s="122">
        <f t="shared" si="117"/>
        <v>1.8684041144400216E-2</v>
      </c>
      <c r="N300" s="122">
        <f t="shared" si="117"/>
        <v>3.389439313460358E-2</v>
      </c>
      <c r="O300" s="122">
        <f t="shared" si="117"/>
        <v>4.4575025414737422E-2</v>
      </c>
      <c r="P300" s="122">
        <f t="shared" si="117"/>
        <v>0.11232247476726719</v>
      </c>
      <c r="Q300" s="122">
        <f t="shared" si="117"/>
        <v>0.13875823906691367</v>
      </c>
      <c r="R300" s="122">
        <f t="shared" si="117"/>
        <v>0.13425900436732674</v>
      </c>
      <c r="S300" s="122">
        <f t="shared" si="117"/>
        <v>0.12307006070087084</v>
      </c>
      <c r="T300" s="122">
        <f t="shared" si="117"/>
        <v>0.16041563420921556</v>
      </c>
      <c r="U300" s="122">
        <f t="shared" si="117"/>
        <v>0.20522960983075417</v>
      </c>
      <c r="V300" s="122">
        <f t="shared" si="117"/>
        <v>0.3211570581366589</v>
      </c>
      <c r="W300" s="122">
        <f t="shared" si="117"/>
        <v>0.35986217326586678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3.2480407580944954E-3</v>
      </c>
      <c r="D301" s="98">
        <v>7.460793361568973E-3</v>
      </c>
      <c r="E301" s="98">
        <v>2.1562990805730164E-2</v>
      </c>
      <c r="F301" s="98">
        <v>9.1858222336900861E-3</v>
      </c>
      <c r="G301" s="98">
        <v>1.0585480829706024E-2</v>
      </c>
      <c r="H301" s="98">
        <v>1.5226110344475918E-2</v>
      </c>
      <c r="I301" s="98">
        <v>7.4968856326068124E-3</v>
      </c>
      <c r="J301" s="98">
        <v>8.6227781195984694E-3</v>
      </c>
      <c r="K301" s="98">
        <v>1.214823413617161E-2</v>
      </c>
      <c r="L301" s="98">
        <v>3.3303706395628123E-2</v>
      </c>
      <c r="M301" s="98">
        <v>1.8684041144400216E-2</v>
      </c>
      <c r="N301" s="98">
        <v>3.389439313460358E-2</v>
      </c>
      <c r="O301" s="98">
        <v>4.4575025414737422E-2</v>
      </c>
      <c r="P301" s="98">
        <v>0.11232247476726719</v>
      </c>
      <c r="Q301" s="98">
        <v>0.13875823906691367</v>
      </c>
      <c r="R301" s="98">
        <v>0.13425900436732674</v>
      </c>
      <c r="S301" s="98">
        <v>0.12307006070087084</v>
      </c>
      <c r="T301" s="98">
        <v>0.16041563420921556</v>
      </c>
      <c r="U301" s="98">
        <v>0.20522960983075417</v>
      </c>
      <c r="V301" s="98">
        <v>0.3211570581366589</v>
      </c>
      <c r="W301" s="98">
        <v>0.35986217326586678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0.10319736148692184</v>
      </c>
      <c r="D302" s="122">
        <v>0.20338104327866782</v>
      </c>
      <c r="E302" s="122">
        <v>0.19754977226028692</v>
      </c>
      <c r="F302" s="122">
        <v>0.18871048125671433</v>
      </c>
      <c r="G302" s="122">
        <v>0.17136701588613018</v>
      </c>
      <c r="H302" s="122">
        <v>0.10882195161646749</v>
      </c>
      <c r="I302" s="122">
        <v>0.11449847098250333</v>
      </c>
      <c r="J302" s="122">
        <v>0.10276179541139119</v>
      </c>
      <c r="K302" s="122">
        <v>0.20038365563291954</v>
      </c>
      <c r="L302" s="122">
        <v>0.23989190194565235</v>
      </c>
      <c r="M302" s="122">
        <v>0.34856012988723356</v>
      </c>
      <c r="N302" s="122">
        <v>0.29136716755438585</v>
      </c>
      <c r="O302" s="122">
        <v>0.33843626214823935</v>
      </c>
      <c r="P302" s="122">
        <v>1.0387237034324492</v>
      </c>
      <c r="Q302" s="122">
        <v>0.82417578854714568</v>
      </c>
      <c r="R302" s="122">
        <v>0.87098168328326042</v>
      </c>
      <c r="S302" s="122">
        <v>0.7917090365355689</v>
      </c>
      <c r="T302" s="122">
        <v>1.0097900611955535</v>
      </c>
      <c r="U302" s="122">
        <v>1.2562504092118341</v>
      </c>
      <c r="V302" s="122">
        <v>1.1968771483399372</v>
      </c>
      <c r="W302" s="122">
        <v>1.4183873099221969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8.8688877662848678E-3</v>
      </c>
      <c r="D303" s="98">
        <v>1.9745943247378307E-2</v>
      </c>
      <c r="E303" s="98">
        <v>4.0975416429076414E-2</v>
      </c>
      <c r="F303" s="98">
        <v>5.9885647058426986E-2</v>
      </c>
      <c r="G303" s="98">
        <v>3.5386850638105996E-2</v>
      </c>
      <c r="H303" s="98">
        <v>1.2621147647084508E-2</v>
      </c>
      <c r="I303" s="98">
        <v>6.9966740728549665E-3</v>
      </c>
      <c r="J303" s="98">
        <v>5.9726511309008265E-3</v>
      </c>
      <c r="K303" s="98">
        <v>1.9138195031930191E-2</v>
      </c>
      <c r="L303" s="98">
        <v>2.7007269849019716E-2</v>
      </c>
      <c r="M303" s="98">
        <v>5.6364634099734474E-2</v>
      </c>
      <c r="N303" s="98">
        <v>4.0101431648143226E-2</v>
      </c>
      <c r="O303" s="98">
        <v>3.7131705343729254E-2</v>
      </c>
      <c r="P303" s="98">
        <v>0.11655468334474234</v>
      </c>
      <c r="Q303" s="98">
        <v>6.8714573913580629E-2</v>
      </c>
      <c r="R303" s="98">
        <v>8.2034538756616857E-2</v>
      </c>
      <c r="S303" s="98">
        <v>7.6856028862250403E-2</v>
      </c>
      <c r="T303" s="98">
        <v>0.106169542817748</v>
      </c>
      <c r="U303" s="98">
        <v>0.14085740478903203</v>
      </c>
      <c r="V303" s="98">
        <v>0.12087832482675376</v>
      </c>
      <c r="W303" s="98">
        <v>0.11829107449079904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1.1880609958005803E-4</v>
      </c>
      <c r="N304" s="98">
        <v>0</v>
      </c>
      <c r="O304" s="98">
        <v>1.1871887677570717E-4</v>
      </c>
      <c r="P304" s="98">
        <v>2.5730093253900665E-4</v>
      </c>
      <c r="Q304" s="98">
        <v>1.1776477487849258E-4</v>
      </c>
      <c r="R304" s="98">
        <v>2.5788174002490687E-4</v>
      </c>
      <c r="S304" s="98">
        <v>2.4865388234364177E-4</v>
      </c>
      <c r="T304" s="98">
        <v>2.3921686482570589E-4</v>
      </c>
      <c r="U304" s="98">
        <v>2.4603603163810797E-4</v>
      </c>
      <c r="V304" s="98">
        <v>2.2852161987525879E-4</v>
      </c>
      <c r="W304" s="98">
        <v>3.507355469233274E-4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4.8215832122177151E-5</v>
      </c>
      <c r="N305" s="101">
        <v>0</v>
      </c>
      <c r="O305" s="101">
        <v>4.1656855139607301E-5</v>
      </c>
      <c r="P305" s="101">
        <v>8.5695281863475375E-5</v>
      </c>
      <c r="Q305" s="101">
        <v>4.2234253928227474E-5</v>
      </c>
      <c r="R305" s="101">
        <v>1.1133383300906491E-4</v>
      </c>
      <c r="S305" s="101">
        <v>1.1280755843885877E-4</v>
      </c>
      <c r="T305" s="101">
        <v>1.0226375242850613E-4</v>
      </c>
      <c r="U305" s="101">
        <v>1.0695568881326894E-4</v>
      </c>
      <c r="V305" s="101">
        <v>8.6756667726606003E-5</v>
      </c>
      <c r="W305" s="101">
        <v>1.4249324147640115E-4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7.0590267457880875E-5</v>
      </c>
      <c r="N306" s="104">
        <v>0</v>
      </c>
      <c r="O306" s="104">
        <v>7.7062021636099869E-5</v>
      </c>
      <c r="P306" s="104">
        <v>1.716056506755313E-4</v>
      </c>
      <c r="Q306" s="104">
        <v>7.5530520950265107E-5</v>
      </c>
      <c r="R306" s="104">
        <v>1.4654790701584198E-4</v>
      </c>
      <c r="S306" s="104">
        <v>1.3584632390478297E-4</v>
      </c>
      <c r="T306" s="104">
        <v>1.3695311239719977E-4</v>
      </c>
      <c r="U306" s="104">
        <v>1.3908034282483905E-4</v>
      </c>
      <c r="V306" s="104">
        <v>1.4176495214865279E-4</v>
      </c>
      <c r="W306" s="104">
        <v>2.0824230544692625E-4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9.0959017456611738E-2</v>
      </c>
      <c r="D307" s="101">
        <v>0.18075558691799756</v>
      </c>
      <c r="E307" s="101">
        <v>0.14950665820473633</v>
      </c>
      <c r="F307" s="101">
        <v>0.12817185495697478</v>
      </c>
      <c r="G307" s="101">
        <v>0.13484792159528639</v>
      </c>
      <c r="H307" s="101">
        <v>9.3361009682656204E-2</v>
      </c>
      <c r="I307" s="101">
        <v>9.6396504115511553E-2</v>
      </c>
      <c r="J307" s="101">
        <v>8.7169629420852532E-2</v>
      </c>
      <c r="K307" s="101">
        <v>0.13363461220795353</v>
      </c>
      <c r="L307" s="101">
        <v>0.1883177941417441</v>
      </c>
      <c r="M307" s="101">
        <v>0.25977920183200737</v>
      </c>
      <c r="N307" s="101">
        <v>0.23884497462683918</v>
      </c>
      <c r="O307" s="101">
        <v>0.257059612594288</v>
      </c>
      <c r="P307" s="101">
        <v>0.75261690187622354</v>
      </c>
      <c r="Q307" s="101">
        <v>0.57489485557942288</v>
      </c>
      <c r="R307" s="101">
        <v>0.63356607236934315</v>
      </c>
      <c r="S307" s="101">
        <v>0.55282334010585443</v>
      </c>
      <c r="T307" s="101">
        <v>0.7757316730797198</v>
      </c>
      <c r="U307" s="101">
        <v>0.98032408127008031</v>
      </c>
      <c r="V307" s="101">
        <v>0.92984393031411505</v>
      </c>
      <c r="W307" s="101">
        <v>1.0624745135937403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3.3694562640252303E-3</v>
      </c>
      <c r="D308" s="104">
        <v>2.8795131132919594E-3</v>
      </c>
      <c r="E308" s="104">
        <v>7.0676976264741828E-3</v>
      </c>
      <c r="F308" s="104">
        <v>6.5297924131255309E-4</v>
      </c>
      <c r="G308" s="104">
        <v>1.1322436527377755E-3</v>
      </c>
      <c r="H308" s="104">
        <v>2.8397942867267783E-3</v>
      </c>
      <c r="I308" s="104">
        <v>1.1105292794136815E-2</v>
      </c>
      <c r="J308" s="104">
        <v>9.6195148596378358E-3</v>
      </c>
      <c r="K308" s="104">
        <v>4.7610848393035823E-2</v>
      </c>
      <c r="L308" s="104">
        <v>2.4566837954888527E-2</v>
      </c>
      <c r="M308" s="104">
        <v>3.2297487855911612E-2</v>
      </c>
      <c r="N308" s="104">
        <v>1.2420761279403458E-2</v>
      </c>
      <c r="O308" s="104">
        <v>4.4126225333446401E-2</v>
      </c>
      <c r="P308" s="104">
        <v>0.16929481727894441</v>
      </c>
      <c r="Q308" s="104">
        <v>0.18044859427926374</v>
      </c>
      <c r="R308" s="104">
        <v>0.15512319041727557</v>
      </c>
      <c r="S308" s="104">
        <v>0.16178101368512043</v>
      </c>
      <c r="T308" s="104">
        <v>0.12764962843326008</v>
      </c>
      <c r="U308" s="104">
        <v>0.13482288712108373</v>
      </c>
      <c r="V308" s="104">
        <v>0.14592637157919319</v>
      </c>
      <c r="W308" s="104">
        <v>0.23727098629073418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1.4263634595244844E-3</v>
      </c>
      <c r="D309" s="98">
        <v>1.2467910615174831E-3</v>
      </c>
      <c r="E309" s="98">
        <v>3.1128729868319951E-3</v>
      </c>
      <c r="F309" s="98">
        <v>2.7031117937071806E-4</v>
      </c>
      <c r="G309" s="98">
        <v>4.7855147461786966E-4</v>
      </c>
      <c r="H309" s="98">
        <v>1.2177972254697642E-3</v>
      </c>
      <c r="I309" s="98">
        <v>5.0266668134779577E-3</v>
      </c>
      <c r="J309" s="98">
        <v>3.8860490197277098E-3</v>
      </c>
      <c r="K309" s="98">
        <v>1.9741831442680342E-2</v>
      </c>
      <c r="L309" s="98">
        <v>1.0240826189994686E-2</v>
      </c>
      <c r="M309" s="98">
        <v>1.3109862315295748E-2</v>
      </c>
      <c r="N309" s="98">
        <v>5.1502518985768733E-3</v>
      </c>
      <c r="O309" s="98">
        <v>1.5498068301256419E-2</v>
      </c>
      <c r="P309" s="98">
        <v>5.6424458641083967E-2</v>
      </c>
      <c r="Q309" s="98">
        <v>6.484029903331559E-2</v>
      </c>
      <c r="R309" s="98">
        <v>6.6995738012085373E-2</v>
      </c>
      <c r="S309" s="98">
        <v>7.346388815511809E-2</v>
      </c>
      <c r="T309" s="98">
        <v>5.4671731360778908E-2</v>
      </c>
      <c r="U309" s="98">
        <v>5.8666208146056546E-2</v>
      </c>
      <c r="V309" s="98">
        <v>5.5487960027398107E-2</v>
      </c>
      <c r="W309" s="98">
        <v>9.6536393266800483E-2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1.9430928045007457E-3</v>
      </c>
      <c r="D310" s="98">
        <v>1.6327220517744765E-3</v>
      </c>
      <c r="E310" s="98">
        <v>3.9548246396421882E-3</v>
      </c>
      <c r="F310" s="98">
        <v>3.8266806194183503E-4</v>
      </c>
      <c r="G310" s="98">
        <v>6.5369217811990597E-4</v>
      </c>
      <c r="H310" s="98">
        <v>1.621997061257014E-3</v>
      </c>
      <c r="I310" s="98">
        <v>6.0786259806588569E-3</v>
      </c>
      <c r="J310" s="98">
        <v>5.733465839910125E-3</v>
      </c>
      <c r="K310" s="98">
        <v>2.7869016950355485E-2</v>
      </c>
      <c r="L310" s="98">
        <v>1.4326011764893841E-2</v>
      </c>
      <c r="M310" s="98">
        <v>1.9187625540615864E-2</v>
      </c>
      <c r="N310" s="98">
        <v>7.2705093808265835E-3</v>
      </c>
      <c r="O310" s="98">
        <v>2.8628157032189985E-2</v>
      </c>
      <c r="P310" s="98">
        <v>0.11287035863786044</v>
      </c>
      <c r="Q310" s="98">
        <v>0.11560829524594816</v>
      </c>
      <c r="R310" s="98">
        <v>8.8127452405190182E-2</v>
      </c>
      <c r="S310" s="98">
        <v>8.8317125530002358E-2</v>
      </c>
      <c r="T310" s="98">
        <v>7.2977897072481174E-2</v>
      </c>
      <c r="U310" s="98">
        <v>7.6156678975027176E-2</v>
      </c>
      <c r="V310" s="98">
        <v>9.0438411551795092E-2</v>
      </c>
      <c r="W310" s="98">
        <v>0.14073459302393371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1.992725664033921E-2</v>
      </c>
      <c r="D311" s="122">
        <v>3.8296099424440073E-2</v>
      </c>
      <c r="E311" s="122">
        <v>4.0218618904420633E-2</v>
      </c>
      <c r="F311" s="122">
        <v>3.6818628492276406E-2</v>
      </c>
      <c r="G311" s="122">
        <v>3.3485641538097806E-2</v>
      </c>
      <c r="H311" s="122">
        <v>1.9728524856016977E-2</v>
      </c>
      <c r="I311" s="122">
        <v>2.0018247134539403E-2</v>
      </c>
      <c r="J311" s="122">
        <v>1.6564011549973844E-2</v>
      </c>
      <c r="K311" s="122">
        <v>3.1966100470202499E-2</v>
      </c>
      <c r="L311" s="122">
        <v>3.8798237932163769E-2</v>
      </c>
      <c r="M311" s="122">
        <v>5.416002366403206E-2</v>
      </c>
      <c r="N311" s="122">
        <v>4.5655044715782446E-2</v>
      </c>
      <c r="O311" s="122">
        <v>5.3634460570511473E-2</v>
      </c>
      <c r="P311" s="122">
        <v>0.16160395479334194</v>
      </c>
      <c r="Q311" s="122">
        <v>0.13675857192581811</v>
      </c>
      <c r="R311" s="122">
        <v>0.14286010259099394</v>
      </c>
      <c r="S311" s="122">
        <v>0.1309959275645794</v>
      </c>
      <c r="T311" s="122">
        <v>0.16748362871711189</v>
      </c>
      <c r="U311" s="122">
        <v>0.20560354199957201</v>
      </c>
      <c r="V311" s="122">
        <v>0.21965875409485786</v>
      </c>
      <c r="W311" s="122">
        <v>0.26157278347384899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9.0609959009340952E-4</v>
      </c>
      <c r="D312" s="98">
        <v>2.0330726812569219E-3</v>
      </c>
      <c r="E312" s="98">
        <v>2.0509138889596261E-3</v>
      </c>
      <c r="F312" s="98">
        <v>2.0206223624774119E-3</v>
      </c>
      <c r="G312" s="98">
        <v>1.8204914883169086E-3</v>
      </c>
      <c r="H312" s="98">
        <v>1.3723464330551397E-3</v>
      </c>
      <c r="I312" s="98">
        <v>1.6505255630818968E-3</v>
      </c>
      <c r="J312" s="98">
        <v>1.2546875201698813E-3</v>
      </c>
      <c r="K312" s="98">
        <v>2.6545870441626448E-3</v>
      </c>
      <c r="L312" s="98">
        <v>2.6038943283101783E-3</v>
      </c>
      <c r="M312" s="98">
        <v>4.028966035478013E-3</v>
      </c>
      <c r="N312" s="98">
        <v>3.1810840897441867E-3</v>
      </c>
      <c r="O312" s="98">
        <v>3.6709001775708378E-3</v>
      </c>
      <c r="P312" s="98">
        <v>1.3558364803917661E-2</v>
      </c>
      <c r="Q312" s="98">
        <v>9.7192885171438238E-3</v>
      </c>
      <c r="R312" s="98">
        <v>1.132825997700811E-2</v>
      </c>
      <c r="S312" s="98">
        <v>9.8650346468531335E-3</v>
      </c>
      <c r="T312" s="98">
        <v>1.1158604760021442E-2</v>
      </c>
      <c r="U312" s="98">
        <v>1.3505445749665267E-2</v>
      </c>
      <c r="V312" s="98">
        <v>9.4481205761103512E-3</v>
      </c>
      <c r="W312" s="98">
        <v>1.4320250021390006E-2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1.9021157050245801E-2</v>
      </c>
      <c r="D313" s="33">
        <v>3.6263026743183151E-2</v>
      </c>
      <c r="E313" s="33">
        <v>3.8167705015461011E-2</v>
      </c>
      <c r="F313" s="33">
        <v>3.4798006129798997E-2</v>
      </c>
      <c r="G313" s="33">
        <v>3.1665150049780898E-2</v>
      </c>
      <c r="H313" s="33">
        <v>1.8356178422961836E-2</v>
      </c>
      <c r="I313" s="33">
        <v>1.8367721571457506E-2</v>
      </c>
      <c r="J313" s="33">
        <v>1.5309324029803962E-2</v>
      </c>
      <c r="K313" s="33">
        <v>2.9311513426039854E-2</v>
      </c>
      <c r="L313" s="33">
        <v>3.6194343603853589E-2</v>
      </c>
      <c r="M313" s="33">
        <v>5.0131057628554049E-2</v>
      </c>
      <c r="N313" s="33">
        <v>4.2473960626038261E-2</v>
      </c>
      <c r="O313" s="33">
        <v>4.9963560392940636E-2</v>
      </c>
      <c r="P313" s="33">
        <v>0.14804558998942427</v>
      </c>
      <c r="Q313" s="33">
        <v>0.12703928340867429</v>
      </c>
      <c r="R313" s="33">
        <v>0.13153184261398582</v>
      </c>
      <c r="S313" s="33">
        <v>0.12113089291772626</v>
      </c>
      <c r="T313" s="33">
        <v>0.15632502395709044</v>
      </c>
      <c r="U313" s="33">
        <v>0.19209809624990673</v>
      </c>
      <c r="V313" s="33">
        <v>0.2102106335187475</v>
      </c>
      <c r="W313" s="33">
        <v>0.24725253345245901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1.2753889958940616</v>
      </c>
      <c r="D315" s="154">
        <f t="shared" si="118"/>
        <v>1.3512793189886709</v>
      </c>
      <c r="E315" s="154">
        <f t="shared" si="118"/>
        <v>1.418554014923054</v>
      </c>
      <c r="F315" s="154">
        <f t="shared" si="118"/>
        <v>1.4787886381807858</v>
      </c>
      <c r="G315" s="154">
        <f t="shared" si="118"/>
        <v>1.5372275382134919</v>
      </c>
      <c r="H315" s="154">
        <f t="shared" si="118"/>
        <v>1.5566683674974067</v>
      </c>
      <c r="I315" s="154">
        <f t="shared" si="118"/>
        <v>1.5893517527476291</v>
      </c>
      <c r="J315" s="154">
        <f t="shared" si="118"/>
        <v>1.7146681387950033</v>
      </c>
      <c r="K315" s="154">
        <f t="shared" si="118"/>
        <v>1.7330608547723674</v>
      </c>
      <c r="L315" s="154">
        <f t="shared" si="118"/>
        <v>1.8347439658450224</v>
      </c>
      <c r="M315" s="154">
        <f t="shared" si="118"/>
        <v>1.8275329911419822</v>
      </c>
      <c r="N315" s="154">
        <f t="shared" si="118"/>
        <v>1.8805122337819014</v>
      </c>
      <c r="O315" s="154">
        <f t="shared" si="118"/>
        <v>1.9558360409999074</v>
      </c>
      <c r="P315" s="154">
        <f t="shared" si="118"/>
        <v>1.9596399489905114</v>
      </c>
      <c r="Q315" s="154">
        <f t="shared" si="118"/>
        <v>2.0494541385608587</v>
      </c>
      <c r="R315" s="154">
        <f t="shared" ref="R315:V315" si="119">IF(R297=0,"",R297/R279)</f>
        <v>2.0670203929305355</v>
      </c>
      <c r="S315" s="154">
        <f t="shared" si="119"/>
        <v>2.0521106164060998</v>
      </c>
      <c r="T315" s="154">
        <f t="shared" si="119"/>
        <v>2.0322013338090628</v>
      </c>
      <c r="U315" s="154">
        <f t="shared" si="119"/>
        <v>1.9966740010989845</v>
      </c>
      <c r="V315" s="154">
        <f t="shared" si="119"/>
        <v>2.0094814121266342</v>
      </c>
      <c r="W315" s="154">
        <f t="shared" ref="W315" si="120">IF(W297=0,"",W297/W279)</f>
        <v>2.0950669128032255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1.458194862111873</v>
      </c>
      <c r="D316" s="155">
        <f t="shared" si="121"/>
        <v>1.5698295579615147</v>
      </c>
      <c r="E316" s="155">
        <f t="shared" si="121"/>
        <v>1.6846614901065697</v>
      </c>
      <c r="F316" s="155">
        <f t="shared" si="121"/>
        <v>1.8022133197534564</v>
      </c>
      <c r="G316" s="155">
        <f t="shared" si="121"/>
        <v>1.9228816146879448</v>
      </c>
      <c r="H316" s="155">
        <f t="shared" si="121"/>
        <v>2.0465915465766193</v>
      </c>
      <c r="I316" s="155">
        <f t="shared" si="121"/>
        <v>2.1734134426703422</v>
      </c>
      <c r="J316" s="155">
        <f t="shared" si="121"/>
        <v>2.3036964056717633</v>
      </c>
      <c r="K316" s="155">
        <f t="shared" si="121"/>
        <v>2.4376987983024403</v>
      </c>
      <c r="L316" s="155">
        <f t="shared" si="121"/>
        <v>2.5754200690056215</v>
      </c>
      <c r="M316" s="155">
        <f t="shared" si="121"/>
        <v>2.72685545689313</v>
      </c>
      <c r="N316" s="155">
        <f t="shared" si="121"/>
        <v>2.8945440685447927</v>
      </c>
      <c r="O316" s="155">
        <f t="shared" si="121"/>
        <v>3.0767914747247427</v>
      </c>
      <c r="P316" s="155">
        <f t="shared" si="121"/>
        <v>3.2597223110260884</v>
      </c>
      <c r="Q316" s="155">
        <f t="shared" si="121"/>
        <v>3.4096775443534639</v>
      </c>
      <c r="R316" s="155">
        <f t="shared" ref="R316:V316" si="122">IF(R298=0,"",R298/R280)</f>
        <v>3.4688176091727252</v>
      </c>
      <c r="S316" s="155">
        <f t="shared" si="122"/>
        <v>3.5062509490290723</v>
      </c>
      <c r="T316" s="155">
        <f t="shared" si="122"/>
        <v>3.530259419166319</v>
      </c>
      <c r="U316" s="155">
        <f t="shared" si="122"/>
        <v>3.5493668684902868</v>
      </c>
      <c r="V316" s="155">
        <f t="shared" si="122"/>
        <v>3.5724319652266496</v>
      </c>
      <c r="W316" s="155">
        <f t="shared" ref="W316" si="123">IF(W298=0,"",W298/W280)</f>
        <v>3.5988000879847726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1.458194862111873</v>
      </c>
      <c r="D317" s="156">
        <f t="shared" si="124"/>
        <v>1.5698295579615147</v>
      </c>
      <c r="E317" s="156">
        <f t="shared" si="124"/>
        <v>1.6846614901065697</v>
      </c>
      <c r="F317" s="156">
        <f t="shared" si="124"/>
        <v>1.8022133197534564</v>
      </c>
      <c r="G317" s="156">
        <f t="shared" si="124"/>
        <v>1.9228816146879448</v>
      </c>
      <c r="H317" s="156">
        <f t="shared" si="124"/>
        <v>2.0465915465766193</v>
      </c>
      <c r="I317" s="156">
        <f t="shared" si="124"/>
        <v>2.1734134426703422</v>
      </c>
      <c r="J317" s="156">
        <f t="shared" si="124"/>
        <v>2.3036964056717633</v>
      </c>
      <c r="K317" s="156">
        <f t="shared" si="124"/>
        <v>2.4376987983024403</v>
      </c>
      <c r="L317" s="156">
        <f t="shared" si="124"/>
        <v>2.5754200690056215</v>
      </c>
      <c r="M317" s="156">
        <f t="shared" si="124"/>
        <v>2.72685545689313</v>
      </c>
      <c r="N317" s="156">
        <f t="shared" si="124"/>
        <v>2.8945440685447927</v>
      </c>
      <c r="O317" s="156">
        <f t="shared" si="124"/>
        <v>3.0767914747247427</v>
      </c>
      <c r="P317" s="156">
        <f t="shared" si="124"/>
        <v>3.2597223110260884</v>
      </c>
      <c r="Q317" s="156">
        <f t="shared" si="124"/>
        <v>3.4096775443534639</v>
      </c>
      <c r="R317" s="156">
        <f t="shared" ref="R317:V317" si="125">IF(R299=0,"",R299/R281)</f>
        <v>3.4688176091727252</v>
      </c>
      <c r="S317" s="156">
        <f t="shared" si="125"/>
        <v>3.5062509490290723</v>
      </c>
      <c r="T317" s="156">
        <f t="shared" si="125"/>
        <v>3.530259419166319</v>
      </c>
      <c r="U317" s="156">
        <f t="shared" si="125"/>
        <v>3.5493668684902868</v>
      </c>
      <c r="V317" s="156">
        <f t="shared" si="125"/>
        <v>3.5724319652266496</v>
      </c>
      <c r="W317" s="156">
        <f t="shared" ref="W317" si="126">IF(W299=0,"",W299/W281)</f>
        <v>3.5988000879847726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2.5802479381017775</v>
      </c>
      <c r="D318" s="155">
        <f t="shared" si="127"/>
        <v>2.6729000552589186</v>
      </c>
      <c r="E318" s="155">
        <f t="shared" si="127"/>
        <v>2.7665304511869349</v>
      </c>
      <c r="F318" s="155">
        <f t="shared" si="127"/>
        <v>2.8602614034708478</v>
      </c>
      <c r="G318" s="155">
        <f t="shared" si="127"/>
        <v>2.9548830317579724</v>
      </c>
      <c r="H318" s="155">
        <f t="shared" si="127"/>
        <v>3.0502935006597061</v>
      </c>
      <c r="I318" s="155">
        <f t="shared" si="127"/>
        <v>3.1466821585238853</v>
      </c>
      <c r="J318" s="155">
        <f t="shared" si="127"/>
        <v>3.2448366088274998</v>
      </c>
      <c r="K318" s="155">
        <f t="shared" si="127"/>
        <v>3.3454190853934609</v>
      </c>
      <c r="L318" s="155">
        <f t="shared" si="127"/>
        <v>3.4485933216566869</v>
      </c>
      <c r="M318" s="155">
        <f t="shared" si="127"/>
        <v>3.5718252248870086</v>
      </c>
      <c r="N318" s="155">
        <f t="shared" si="127"/>
        <v>3.72083068864162</v>
      </c>
      <c r="O318" s="155">
        <f t="shared" si="127"/>
        <v>3.8987697321627293</v>
      </c>
      <c r="P318" s="155">
        <f t="shared" si="127"/>
        <v>4.0917407932836838</v>
      </c>
      <c r="Q318" s="155">
        <f t="shared" si="127"/>
        <v>4.2575769558155763</v>
      </c>
      <c r="R318" s="155">
        <f t="shared" ref="R318:V318" si="128">IF(R300=0,"",R300/R282)</f>
        <v>4.361615634969092</v>
      </c>
      <c r="S318" s="155">
        <f t="shared" si="128"/>
        <v>4.4444253153382629</v>
      </c>
      <c r="T318" s="155">
        <f t="shared" si="128"/>
        <v>4.5136159556151618</v>
      </c>
      <c r="U318" s="155">
        <f t="shared" si="128"/>
        <v>4.576605157029352</v>
      </c>
      <c r="V318" s="155">
        <f t="shared" si="128"/>
        <v>4.6408295384211247</v>
      </c>
      <c r="W318" s="155">
        <f t="shared" ref="W318" si="129">IF(W300=0,"",W300/W282)</f>
        <v>4.7037061049260407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2.5802479381017775</v>
      </c>
      <c r="D319" s="156">
        <f t="shared" si="130"/>
        <v>2.6729000552589186</v>
      </c>
      <c r="E319" s="156">
        <f t="shared" si="130"/>
        <v>2.7665304511869349</v>
      </c>
      <c r="F319" s="156">
        <f t="shared" si="130"/>
        <v>2.8602614034708478</v>
      </c>
      <c r="G319" s="156">
        <f t="shared" si="130"/>
        <v>2.9548830317579724</v>
      </c>
      <c r="H319" s="156">
        <f t="shared" si="130"/>
        <v>3.0502935006597061</v>
      </c>
      <c r="I319" s="156">
        <f t="shared" si="130"/>
        <v>3.1466821585238853</v>
      </c>
      <c r="J319" s="156">
        <f t="shared" si="130"/>
        <v>3.2448366088274998</v>
      </c>
      <c r="K319" s="156">
        <f t="shared" si="130"/>
        <v>3.3454190853934609</v>
      </c>
      <c r="L319" s="156">
        <f t="shared" si="130"/>
        <v>3.4485933216566869</v>
      </c>
      <c r="M319" s="156">
        <f t="shared" si="130"/>
        <v>3.5718252248870086</v>
      </c>
      <c r="N319" s="156">
        <f t="shared" si="130"/>
        <v>3.72083068864162</v>
      </c>
      <c r="O319" s="156">
        <f t="shared" si="130"/>
        <v>3.8987697321627293</v>
      </c>
      <c r="P319" s="156">
        <f t="shared" si="130"/>
        <v>4.0917407932836838</v>
      </c>
      <c r="Q319" s="156">
        <f t="shared" si="130"/>
        <v>4.2575769558155763</v>
      </c>
      <c r="R319" s="156">
        <f t="shared" ref="R319:V319" si="131">IF(R301=0,"",R301/R283)</f>
        <v>4.361615634969092</v>
      </c>
      <c r="S319" s="156">
        <f t="shared" si="131"/>
        <v>4.4444253153382629</v>
      </c>
      <c r="T319" s="156">
        <f t="shared" si="131"/>
        <v>4.5136159556151618</v>
      </c>
      <c r="U319" s="156">
        <f t="shared" si="131"/>
        <v>4.576605157029352</v>
      </c>
      <c r="V319" s="156">
        <f t="shared" si="131"/>
        <v>4.6408295384211247</v>
      </c>
      <c r="W319" s="156">
        <f t="shared" ref="W319" si="132">IF(W301=0,"",W301/W283)</f>
        <v>4.7037061049260407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0.66541962537824839</v>
      </c>
      <c r="D320" s="155">
        <f t="shared" si="133"/>
        <v>0.66337690176344277</v>
      </c>
      <c r="E320" s="155">
        <f t="shared" si="133"/>
        <v>0.65869540124725656</v>
      </c>
      <c r="F320" s="155">
        <f t="shared" si="133"/>
        <v>0.64813727127369369</v>
      </c>
      <c r="G320" s="155">
        <f t="shared" si="133"/>
        <v>0.65833106365349003</v>
      </c>
      <c r="H320" s="155">
        <f t="shared" si="133"/>
        <v>0.66909143712075736</v>
      </c>
      <c r="I320" s="155">
        <f t="shared" si="133"/>
        <v>0.68327698455756947</v>
      </c>
      <c r="J320" s="155">
        <f t="shared" si="133"/>
        <v>0.68586868434988657</v>
      </c>
      <c r="K320" s="155">
        <f t="shared" si="133"/>
        <v>0.70412540277973135</v>
      </c>
      <c r="L320" s="155">
        <f t="shared" si="133"/>
        <v>0.68730316813626469</v>
      </c>
      <c r="M320" s="155">
        <f t="shared" si="133"/>
        <v>0.68795709824878959</v>
      </c>
      <c r="N320" s="155">
        <f t="shared" si="133"/>
        <v>0.69077029337017559</v>
      </c>
      <c r="O320" s="155">
        <f t="shared" si="133"/>
        <v>0.71621949254738204</v>
      </c>
      <c r="P320" s="155">
        <f t="shared" si="133"/>
        <v>0.73541134425681121</v>
      </c>
      <c r="Q320" s="155">
        <f t="shared" si="133"/>
        <v>0.75546847660177352</v>
      </c>
      <c r="R320" s="155">
        <f t="shared" ref="R320:V320" si="134">IF(R302=0,"",R302/R284)</f>
        <v>0.75641430461602632</v>
      </c>
      <c r="S320" s="155">
        <f t="shared" si="134"/>
        <v>0.76762909736193352</v>
      </c>
      <c r="T320" s="155">
        <f t="shared" si="134"/>
        <v>0.76873335973336343</v>
      </c>
      <c r="U320" s="155">
        <f t="shared" si="134"/>
        <v>0.77485457626093668</v>
      </c>
      <c r="V320" s="155">
        <f t="shared" si="134"/>
        <v>0.78431861006605252</v>
      </c>
      <c r="W320" s="155">
        <f t="shared" ref="W320" si="135">IF(W302=0,"",W302/W284)</f>
        <v>0.79330028643701955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0.59558778437125059</v>
      </c>
      <c r="D321" s="156">
        <f t="shared" si="136"/>
        <v>0.59725697561038171</v>
      </c>
      <c r="E321" s="156">
        <f t="shared" si="136"/>
        <v>0.59920249132669023</v>
      </c>
      <c r="F321" s="156">
        <f t="shared" si="136"/>
        <v>0.60118568765352287</v>
      </c>
      <c r="G321" s="156">
        <f t="shared" si="136"/>
        <v>0.60342336257069407</v>
      </c>
      <c r="H321" s="156">
        <f t="shared" si="136"/>
        <v>0.60588898276546765</v>
      </c>
      <c r="I321" s="156">
        <f t="shared" si="136"/>
        <v>0.60863596726640457</v>
      </c>
      <c r="J321" s="156">
        <f t="shared" si="136"/>
        <v>0.61188315497829926</v>
      </c>
      <c r="K321" s="156">
        <f t="shared" si="136"/>
        <v>0.61581661653170527</v>
      </c>
      <c r="L321" s="156">
        <f t="shared" si="136"/>
        <v>0.62048613344880466</v>
      </c>
      <c r="M321" s="156">
        <f t="shared" si="136"/>
        <v>0.63030722159606811</v>
      </c>
      <c r="N321" s="156">
        <f t="shared" si="136"/>
        <v>0.64668136267441201</v>
      </c>
      <c r="O321" s="156">
        <f t="shared" si="136"/>
        <v>0.6707784762557113</v>
      </c>
      <c r="P321" s="156">
        <f t="shared" si="136"/>
        <v>0.70013971994860802</v>
      </c>
      <c r="Q321" s="156">
        <f t="shared" si="136"/>
        <v>0.72679831866416467</v>
      </c>
      <c r="R321" s="156">
        <f t="shared" ref="R321:V321" si="137">IF(R303=0,"",R303/R285)</f>
        <v>0.74478961154675605</v>
      </c>
      <c r="S321" s="156">
        <f t="shared" si="137"/>
        <v>0.76212667559727254</v>
      </c>
      <c r="T321" s="156">
        <f t="shared" si="137"/>
        <v>0.77782816756753759</v>
      </c>
      <c r="U321" s="156">
        <f t="shared" si="137"/>
        <v>0.79091274420942792</v>
      </c>
      <c r="V321" s="156">
        <f t="shared" si="137"/>
        <v>0.80039906227479862</v>
      </c>
      <c r="W321" s="156">
        <f t="shared" ref="W321" si="138">IF(W303=0,"",W303/W285)</f>
        <v>0.80486131363630264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>
        <f t="shared" si="139"/>
        <v>0.80773203851596376</v>
      </c>
      <c r="N322" s="156" t="str">
        <f t="shared" si="139"/>
        <v/>
      </c>
      <c r="O322" s="156">
        <f t="shared" si="139"/>
        <v>0.8530844316903371</v>
      </c>
      <c r="P322" s="156">
        <f t="shared" si="139"/>
        <v>0.87516415668652547</v>
      </c>
      <c r="Q322" s="156">
        <f t="shared" si="139"/>
        <v>0.88120556279737527</v>
      </c>
      <c r="R322" s="156">
        <f t="shared" ref="R322:V322" si="140">IF(R304=0,"",R304/R286)</f>
        <v>0.87112936688650522</v>
      </c>
      <c r="S322" s="156">
        <f t="shared" si="140"/>
        <v>0.87596398995678593</v>
      </c>
      <c r="T322" s="156">
        <f t="shared" si="140"/>
        <v>0.89118179287962507</v>
      </c>
      <c r="U322" s="156">
        <f t="shared" si="140"/>
        <v>0.89692352042968049</v>
      </c>
      <c r="V322" s="156">
        <f t="shared" si="140"/>
        <v>0.91351382335086029</v>
      </c>
      <c r="W322" s="156">
        <f t="shared" ref="W322" si="141">IF(W304=0,"",W304/W286)</f>
        <v>0.91033216306230025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>
        <f t="shared" si="142"/>
        <v>0.63030722159606811</v>
      </c>
      <c r="N323" s="157" t="str">
        <f t="shared" si="142"/>
        <v/>
      </c>
      <c r="O323" s="157">
        <f t="shared" si="142"/>
        <v>0.6707784762557113</v>
      </c>
      <c r="P323" s="157">
        <f t="shared" si="142"/>
        <v>0.70013971994860802</v>
      </c>
      <c r="Q323" s="157">
        <f t="shared" si="142"/>
        <v>0.72679831866416467</v>
      </c>
      <c r="R323" s="157">
        <f t="shared" ref="R323:V323" si="143">IF(R305=0,"",R305/R287)</f>
        <v>0.74478961154675605</v>
      </c>
      <c r="S323" s="157">
        <f t="shared" si="143"/>
        <v>0.76212667559727265</v>
      </c>
      <c r="T323" s="157">
        <f t="shared" si="143"/>
        <v>0.77782816756753759</v>
      </c>
      <c r="U323" s="157">
        <f t="shared" si="143"/>
        <v>0.79091274420942792</v>
      </c>
      <c r="V323" s="157">
        <f t="shared" si="143"/>
        <v>0.80039906227479873</v>
      </c>
      <c r="W323" s="157">
        <f t="shared" ref="W323" si="144">IF(W305=0,"",W305/W287)</f>
        <v>0.80486131363630264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>
        <f t="shared" si="145"/>
        <v>1</v>
      </c>
      <c r="N324" s="158" t="str">
        <f t="shared" si="145"/>
        <v/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0.66823870850367606</v>
      </c>
      <c r="D325" s="157">
        <f t="shared" si="148"/>
        <v>0.66939543206724128</v>
      </c>
      <c r="E325" s="157">
        <f t="shared" si="148"/>
        <v>0.67064112403150444</v>
      </c>
      <c r="F325" s="157">
        <f t="shared" si="148"/>
        <v>0.67189878200492814</v>
      </c>
      <c r="G325" s="157">
        <f t="shared" si="148"/>
        <v>0.67323908778732133</v>
      </c>
      <c r="H325" s="157">
        <f t="shared" si="148"/>
        <v>0.67465411889924076</v>
      </c>
      <c r="I325" s="157">
        <f t="shared" si="148"/>
        <v>0.67616228398818667</v>
      </c>
      <c r="J325" s="157">
        <f t="shared" si="148"/>
        <v>0.67783726993206983</v>
      </c>
      <c r="K325" s="157">
        <f t="shared" si="148"/>
        <v>0.67974437806400334</v>
      </c>
      <c r="L325" s="157">
        <f t="shared" si="148"/>
        <v>0.68190646301811697</v>
      </c>
      <c r="M325" s="157">
        <f t="shared" si="148"/>
        <v>0.68582165896180436</v>
      </c>
      <c r="N325" s="157">
        <f t="shared" si="148"/>
        <v>0.69214822353992977</v>
      </c>
      <c r="O325" s="157">
        <f t="shared" si="148"/>
        <v>0.70173029539029896</v>
      </c>
      <c r="P325" s="157">
        <f t="shared" si="148"/>
        <v>0.71419534081380354</v>
      </c>
      <c r="Q325" s="157">
        <f t="shared" si="148"/>
        <v>0.72642654823904262</v>
      </c>
      <c r="R325" s="157">
        <f t="shared" ref="R325:V325" si="149">IF(R307=0,"",R307/R289)</f>
        <v>0.73519455871118544</v>
      </c>
      <c r="S325" s="157">
        <f t="shared" si="149"/>
        <v>0.74387612991543484</v>
      </c>
      <c r="T325" s="157">
        <f t="shared" si="149"/>
        <v>0.75228922543027665</v>
      </c>
      <c r="U325" s="157">
        <f t="shared" si="149"/>
        <v>0.76019224916681638</v>
      </c>
      <c r="V325" s="157">
        <f t="shared" si="149"/>
        <v>0.76721454435222081</v>
      </c>
      <c r="W325" s="157">
        <f t="shared" ref="W325" si="150">IF(W307=0,"",W307/W289)</f>
        <v>0.77274244823690308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0.82633225331171622</v>
      </c>
      <c r="D326" s="158">
        <f t="shared" si="151"/>
        <v>0.82382787009744585</v>
      </c>
      <c r="E326" s="158">
        <f t="shared" si="151"/>
        <v>0.82216352680607141</v>
      </c>
      <c r="F326" s="158">
        <f t="shared" si="151"/>
        <v>0.83184459856765558</v>
      </c>
      <c r="G326" s="158">
        <f t="shared" si="151"/>
        <v>0.82977937629470289</v>
      </c>
      <c r="H326" s="158">
        <f t="shared" si="151"/>
        <v>0.82863716327326675</v>
      </c>
      <c r="I326" s="158">
        <f t="shared" si="151"/>
        <v>0.82183877189161136</v>
      </c>
      <c r="J326" s="158">
        <f t="shared" si="151"/>
        <v>0.83892501430981614</v>
      </c>
      <c r="K326" s="158">
        <f t="shared" si="151"/>
        <v>0.83656900430653414</v>
      </c>
      <c r="L326" s="158">
        <f t="shared" si="151"/>
        <v>0.83720295261198641</v>
      </c>
      <c r="M326" s="158">
        <f t="shared" si="151"/>
        <v>0.84320640146191039</v>
      </c>
      <c r="N326" s="158">
        <f t="shared" si="151"/>
        <v>0.84429061991792886</v>
      </c>
      <c r="O326" s="158">
        <f t="shared" si="151"/>
        <v>0.87010527590755615</v>
      </c>
      <c r="P326" s="158">
        <f t="shared" si="151"/>
        <v>0.88232012105106883</v>
      </c>
      <c r="Q326" s="158">
        <f t="shared" si="151"/>
        <v>0.88080609228063567</v>
      </c>
      <c r="R326" s="158">
        <f t="shared" ref="R326:V326" si="152">IF(R308=0,"",R308/R290)</f>
        <v>0.865382055896189</v>
      </c>
      <c r="S326" s="158">
        <f t="shared" si="152"/>
        <v>0.86479063631771058</v>
      </c>
      <c r="T326" s="158">
        <f t="shared" si="152"/>
        <v>0.8764031860411492</v>
      </c>
      <c r="U326" s="158">
        <f t="shared" si="152"/>
        <v>0.87930147176878315</v>
      </c>
      <c r="V326" s="158">
        <f t="shared" si="152"/>
        <v>0.89656110259440502</v>
      </c>
      <c r="W326" s="158">
        <f t="shared" ref="W326" si="153">IF(W308=0,"",W308/W290)</f>
        <v>0.89313244926948798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0.66823870850367606</v>
      </c>
      <c r="D327" s="156">
        <f t="shared" si="154"/>
        <v>0.66939543206724128</v>
      </c>
      <c r="E327" s="156">
        <f t="shared" si="154"/>
        <v>0.67064112403150444</v>
      </c>
      <c r="F327" s="156">
        <f t="shared" si="154"/>
        <v>0.67189878200492814</v>
      </c>
      <c r="G327" s="156">
        <f t="shared" si="154"/>
        <v>0.67323908778732133</v>
      </c>
      <c r="H327" s="156">
        <f t="shared" si="154"/>
        <v>0.67465411889924076</v>
      </c>
      <c r="I327" s="156">
        <f t="shared" si="154"/>
        <v>0.67616228398818667</v>
      </c>
      <c r="J327" s="156">
        <f t="shared" si="154"/>
        <v>0.67783726993206983</v>
      </c>
      <c r="K327" s="156">
        <f t="shared" si="154"/>
        <v>0.67974437806400334</v>
      </c>
      <c r="L327" s="156">
        <f t="shared" si="154"/>
        <v>0.68190646301811697</v>
      </c>
      <c r="M327" s="156">
        <f t="shared" si="154"/>
        <v>0.68582165896180436</v>
      </c>
      <c r="N327" s="156">
        <f t="shared" si="154"/>
        <v>0.69214822353992977</v>
      </c>
      <c r="O327" s="156">
        <f t="shared" si="154"/>
        <v>0.70173029539029907</v>
      </c>
      <c r="P327" s="156">
        <f t="shared" si="154"/>
        <v>0.71419534081380354</v>
      </c>
      <c r="Q327" s="156">
        <f t="shared" si="154"/>
        <v>0.72642654823904262</v>
      </c>
      <c r="R327" s="156">
        <f t="shared" ref="R327:V327" si="155">IF(R309=0,"",R309/R291)</f>
        <v>0.73519455871118533</v>
      </c>
      <c r="S327" s="156">
        <f t="shared" si="155"/>
        <v>0.74387612991543484</v>
      </c>
      <c r="T327" s="156">
        <f t="shared" si="155"/>
        <v>0.75228922543027665</v>
      </c>
      <c r="U327" s="156">
        <f t="shared" si="155"/>
        <v>0.76019224916681638</v>
      </c>
      <c r="V327" s="156">
        <f t="shared" si="155"/>
        <v>0.76721454435222081</v>
      </c>
      <c r="W327" s="156">
        <f t="shared" ref="W327" si="156">IF(W309=0,"",W309/W291)</f>
        <v>0.77274244823690308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0.7596045934563298</v>
      </c>
      <c r="D329" s="155">
        <f t="shared" si="160"/>
        <v>0.75944593891789036</v>
      </c>
      <c r="E329" s="155">
        <f t="shared" si="160"/>
        <v>0.7611678671665546</v>
      </c>
      <c r="F329" s="155">
        <f t="shared" si="160"/>
        <v>0.76174808930033089</v>
      </c>
      <c r="G329" s="155">
        <f t="shared" si="160"/>
        <v>0.763214565140381</v>
      </c>
      <c r="H329" s="155">
        <f t="shared" si="160"/>
        <v>0.76163983036514171</v>
      </c>
      <c r="I329" s="155">
        <f t="shared" si="160"/>
        <v>0.76052575740868622</v>
      </c>
      <c r="J329" s="155">
        <f t="shared" si="160"/>
        <v>0.76333158557561753</v>
      </c>
      <c r="K329" s="155">
        <f t="shared" si="160"/>
        <v>0.76346628200569777</v>
      </c>
      <c r="L329" s="155">
        <f t="shared" si="160"/>
        <v>0.7684128396075196</v>
      </c>
      <c r="M329" s="155">
        <f t="shared" si="160"/>
        <v>0.7692548668138619</v>
      </c>
      <c r="N329" s="155">
        <f t="shared" si="160"/>
        <v>0.77333094207270392</v>
      </c>
      <c r="O329" s="155">
        <f t="shared" si="160"/>
        <v>0.77779919959193389</v>
      </c>
      <c r="P329" s="155">
        <f t="shared" si="160"/>
        <v>0.77975853363580983</v>
      </c>
      <c r="Q329" s="155">
        <f t="shared" si="160"/>
        <v>0.78971018011200933</v>
      </c>
      <c r="R329" s="155">
        <f t="shared" ref="R329:V329" si="161">IF(R311=0,"",R311/R293)</f>
        <v>0.79720378329474617</v>
      </c>
      <c r="S329" s="155">
        <f t="shared" si="161"/>
        <v>0.81010679258044516</v>
      </c>
      <c r="T329" s="155">
        <f t="shared" si="161"/>
        <v>0.82543496517459858</v>
      </c>
      <c r="U329" s="155">
        <f t="shared" si="161"/>
        <v>0.83806502210833134</v>
      </c>
      <c r="V329" s="155">
        <f t="shared" si="161"/>
        <v>0.85601410485181528</v>
      </c>
      <c r="W329" s="155">
        <f t="shared" ref="W329" si="162">IF(W311=0,"",W311/W293)</f>
        <v>0.85985076312381248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0.61411909971580014</v>
      </c>
      <c r="D330" s="156">
        <f t="shared" si="163"/>
        <v>0.61427843669727844</v>
      </c>
      <c r="E330" s="156">
        <f t="shared" si="163"/>
        <v>0.61443552654173073</v>
      </c>
      <c r="F330" s="156">
        <f t="shared" si="163"/>
        <v>0.61459230995840686</v>
      </c>
      <c r="G330" s="156">
        <f t="shared" si="163"/>
        <v>0.61474702389405667</v>
      </c>
      <c r="H330" s="156">
        <f t="shared" si="163"/>
        <v>0.61489988412395302</v>
      </c>
      <c r="I330" s="156">
        <f t="shared" si="163"/>
        <v>0.61505045623172361</v>
      </c>
      <c r="J330" s="156">
        <f t="shared" si="163"/>
        <v>0.61519696056682627</v>
      </c>
      <c r="K330" s="156">
        <f t="shared" si="163"/>
        <v>0.61533788395819611</v>
      </c>
      <c r="L330" s="156">
        <f t="shared" si="163"/>
        <v>0.6154728215705364</v>
      </c>
      <c r="M330" s="156">
        <f t="shared" si="163"/>
        <v>0.61554543587135735</v>
      </c>
      <c r="N330" s="156">
        <f t="shared" si="163"/>
        <v>0.61554543587135724</v>
      </c>
      <c r="O330" s="156">
        <f t="shared" si="163"/>
        <v>0.61554543587135724</v>
      </c>
      <c r="P330" s="156">
        <f t="shared" si="163"/>
        <v>0.61554543587135724</v>
      </c>
      <c r="Q330" s="156">
        <f t="shared" si="163"/>
        <v>0.61554543587135724</v>
      </c>
      <c r="R330" s="156">
        <f t="shared" ref="R330:V330" si="164">IF(R312=0,"",R312/R294)</f>
        <v>0.61600419112913118</v>
      </c>
      <c r="S330" s="156">
        <f t="shared" si="164"/>
        <v>0.61675435991773619</v>
      </c>
      <c r="T330" s="156">
        <f t="shared" si="164"/>
        <v>0.61762955683777476</v>
      </c>
      <c r="U330" s="156">
        <f t="shared" si="164"/>
        <v>0.61853601079067211</v>
      </c>
      <c r="V330" s="156">
        <f t="shared" si="164"/>
        <v>0.61937995067785234</v>
      </c>
      <c r="W330" s="156">
        <f t="shared" ref="W330" si="165">IF(W312=0,"",W312/W294)</f>
        <v>0.62016137649931513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0.76827466340404826</v>
      </c>
      <c r="D331" s="159">
        <f t="shared" si="166"/>
        <v>0.76964317349952116</v>
      </c>
      <c r="E331" s="159">
        <f t="shared" si="166"/>
        <v>0.77106228778130681</v>
      </c>
      <c r="F331" s="159">
        <f t="shared" si="166"/>
        <v>0.77248830263395341</v>
      </c>
      <c r="G331" s="159">
        <f t="shared" si="166"/>
        <v>0.77396092096570401</v>
      </c>
      <c r="H331" s="159">
        <f t="shared" si="166"/>
        <v>0.77547528364603624</v>
      </c>
      <c r="I331" s="159">
        <f t="shared" si="166"/>
        <v>0.77704117347270163</v>
      </c>
      <c r="J331" s="159">
        <f t="shared" si="166"/>
        <v>0.77869866711507019</v>
      </c>
      <c r="K331" s="159">
        <f t="shared" si="166"/>
        <v>0.78048184028352385</v>
      </c>
      <c r="L331" s="159">
        <f t="shared" si="166"/>
        <v>0.78239980962762323</v>
      </c>
      <c r="M331" s="159">
        <f t="shared" si="166"/>
        <v>0.78500926881314426</v>
      </c>
      <c r="N331" s="159">
        <f t="shared" si="166"/>
        <v>0.78846807038615319</v>
      </c>
      <c r="O331" s="159">
        <f t="shared" si="166"/>
        <v>0.79316002952497777</v>
      </c>
      <c r="P331" s="159">
        <f t="shared" si="166"/>
        <v>0.799286729425422</v>
      </c>
      <c r="Q331" s="159">
        <f t="shared" si="166"/>
        <v>0.8071832293190272</v>
      </c>
      <c r="R331" s="159">
        <f t="shared" ref="R331:V331" si="167">IF(R313=0,"",R313/R295)</f>
        <v>0.81792519982498879</v>
      </c>
      <c r="S331" s="159">
        <f t="shared" si="167"/>
        <v>0.83133218373094608</v>
      </c>
      <c r="T331" s="159">
        <f t="shared" si="167"/>
        <v>0.84574686581267899</v>
      </c>
      <c r="U331" s="159">
        <f t="shared" si="167"/>
        <v>0.85951193084600885</v>
      </c>
      <c r="V331" s="159">
        <f t="shared" si="167"/>
        <v>0.87097006360673879</v>
      </c>
      <c r="W331" s="159">
        <f t="shared" ref="W331" si="168">IF(W313=0,"",W313/W295)</f>
        <v>0.87953910270787383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4.3237991826699303E-2</v>
      </c>
      <c r="D333" s="117">
        <f t="shared" si="169"/>
        <v>9.6086804627625644E-2</v>
      </c>
      <c r="E333" s="117">
        <f t="shared" si="169"/>
        <v>0.18947797871978045</v>
      </c>
      <c r="F333" s="117">
        <f t="shared" si="169"/>
        <v>0.27184931659984241</v>
      </c>
      <c r="G333" s="117">
        <f t="shared" si="169"/>
        <v>0.16275206693147309</v>
      </c>
      <c r="H333" s="117">
        <f t="shared" si="169"/>
        <v>6.0928444865288998E-2</v>
      </c>
      <c r="I333" s="117">
        <f t="shared" si="169"/>
        <v>3.7459678927297242E-2</v>
      </c>
      <c r="J333" s="117">
        <f t="shared" si="169"/>
        <v>3.1175625252760956E-2</v>
      </c>
      <c r="K333" s="117">
        <f t="shared" si="169"/>
        <v>9.3500514993546821E-2</v>
      </c>
      <c r="L333" s="117">
        <f t="shared" si="169"/>
        <v>0.12616704816431368</v>
      </c>
      <c r="M333" s="117">
        <f t="shared" si="169"/>
        <v>0.25374091225231626</v>
      </c>
      <c r="N333" s="117">
        <f t="shared" si="169"/>
        <v>0.17747830455853639</v>
      </c>
      <c r="O333" s="117">
        <f t="shared" si="169"/>
        <v>0.16216303264917326</v>
      </c>
      <c r="P333" s="117">
        <f t="shared" si="169"/>
        <v>0.498316133179456</v>
      </c>
      <c r="Q333" s="117">
        <f t="shared" si="169"/>
        <v>0.29164150413801493</v>
      </c>
      <c r="R333" s="117">
        <f t="shared" ref="R333:V333" si="170">R334+R336+R338+R347</f>
        <v>0.33996642448189429</v>
      </c>
      <c r="S333" s="117">
        <f t="shared" si="170"/>
        <v>0.3090652302398405</v>
      </c>
      <c r="T333" s="117">
        <f t="shared" si="170"/>
        <v>0.40867932308724936</v>
      </c>
      <c r="U333" s="117">
        <f t="shared" si="170"/>
        <v>0.52854459144303023</v>
      </c>
      <c r="V333" s="117">
        <f t="shared" si="170"/>
        <v>0.43956799817590847</v>
      </c>
      <c r="W333" s="117">
        <f t="shared" ref="W333" si="171">W334+W336+W338+W347</f>
        <v>0.44974934368940311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3.9340054032438315E-2</v>
      </c>
      <c r="D338" s="122">
        <v>8.7343024885382634E-2</v>
      </c>
      <c r="E338" s="122">
        <v>0.18065972312988515</v>
      </c>
      <c r="F338" s="122">
        <v>0.26316352094187628</v>
      </c>
      <c r="G338" s="122">
        <v>0.15492851819077705</v>
      </c>
      <c r="H338" s="122">
        <v>5.503226231170491E-2</v>
      </c>
      <c r="I338" s="122">
        <v>3.0370056855515883E-2</v>
      </c>
      <c r="J338" s="122">
        <v>2.578755844630742E-2</v>
      </c>
      <c r="K338" s="122">
        <v>8.2103401016231481E-2</v>
      </c>
      <c r="L338" s="122">
        <v>0.11499002758573743</v>
      </c>
      <c r="M338" s="122">
        <v>0.23644891867550802</v>
      </c>
      <c r="N338" s="122">
        <v>0.16382535113009752</v>
      </c>
      <c r="O338" s="122">
        <v>0.14640782852665254</v>
      </c>
      <c r="P338" s="122">
        <v>0.44012473741268809</v>
      </c>
      <c r="Q338" s="122">
        <v>0.24992711063614545</v>
      </c>
      <c r="R338" s="122">
        <v>0.2913826653467349</v>
      </c>
      <c r="S338" s="122">
        <v>0.26680829835858744</v>
      </c>
      <c r="T338" s="122">
        <v>0.36094910720319201</v>
      </c>
      <c r="U338" s="122">
        <v>0.47086057281747656</v>
      </c>
      <c r="V338" s="122">
        <v>0.3992684795402342</v>
      </c>
      <c r="W338" s="122">
        <v>0.38874546338688409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3.9340054032438315E-2</v>
      </c>
      <c r="D339" s="98">
        <v>8.7343024885382634E-2</v>
      </c>
      <c r="E339" s="98">
        <v>0.18065972312988515</v>
      </c>
      <c r="F339" s="98">
        <v>0.26316352094187628</v>
      </c>
      <c r="G339" s="98">
        <v>0.15492851819077705</v>
      </c>
      <c r="H339" s="98">
        <v>5.503226231170491E-2</v>
      </c>
      <c r="I339" s="98">
        <v>3.0370056855515883E-2</v>
      </c>
      <c r="J339" s="98">
        <v>2.578755844630742E-2</v>
      </c>
      <c r="K339" s="98">
        <v>8.2103401016231481E-2</v>
      </c>
      <c r="L339" s="98">
        <v>0.11499002758573743</v>
      </c>
      <c r="M339" s="98">
        <v>0.23624682675173356</v>
      </c>
      <c r="N339" s="98">
        <v>0.16382535113009752</v>
      </c>
      <c r="O339" s="98">
        <v>0.1462437623958675</v>
      </c>
      <c r="P339" s="98">
        <v>0.43980137929372648</v>
      </c>
      <c r="Q339" s="98">
        <v>0.24977359151076023</v>
      </c>
      <c r="R339" s="98">
        <v>0.29098774898657265</v>
      </c>
      <c r="S339" s="98">
        <v>0.26641725707345548</v>
      </c>
      <c r="T339" s="98">
        <v>0.36060177133557464</v>
      </c>
      <c r="U339" s="98">
        <v>0.47050331076393348</v>
      </c>
      <c r="V339" s="98">
        <v>0.39898212249913423</v>
      </c>
      <c r="W339" s="98">
        <v>0.38827774462903614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2.0209192377445624E-4</v>
      </c>
      <c r="N340" s="98">
        <v>0</v>
      </c>
      <c r="O340" s="98">
        <v>1.6406613078503865E-4</v>
      </c>
      <c r="P340" s="98">
        <v>3.2335811896160271E-4</v>
      </c>
      <c r="Q340" s="98">
        <v>1.5351912538521793E-4</v>
      </c>
      <c r="R340" s="98">
        <v>3.9491636016228198E-4</v>
      </c>
      <c r="S340" s="98">
        <v>3.9104128513197149E-4</v>
      </c>
      <c r="T340" s="98">
        <v>3.4733586761736965E-4</v>
      </c>
      <c r="U340" s="98">
        <v>3.572620535430913E-4</v>
      </c>
      <c r="V340" s="98">
        <v>2.8635704109999607E-4</v>
      </c>
      <c r="W340" s="98">
        <v>4.6771875784796537E-4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2.0209192377445624E-4</v>
      </c>
      <c r="N341" s="101">
        <v>0</v>
      </c>
      <c r="O341" s="101">
        <v>1.6406613078503865E-4</v>
      </c>
      <c r="P341" s="101">
        <v>3.2335811896160271E-4</v>
      </c>
      <c r="Q341" s="101">
        <v>1.5351912538521793E-4</v>
      </c>
      <c r="R341" s="101">
        <v>3.9491636016228198E-4</v>
      </c>
      <c r="S341" s="101">
        <v>3.9104128513197149E-4</v>
      </c>
      <c r="T341" s="101">
        <v>3.4733586761736965E-4</v>
      </c>
      <c r="U341" s="101">
        <v>3.572620535430913E-4</v>
      </c>
      <c r="V341" s="101">
        <v>2.8635704109999607E-4</v>
      </c>
      <c r="W341" s="101">
        <v>4.6771875784796537E-4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3.8979377942609857E-3</v>
      </c>
      <c r="D347" s="122">
        <v>8.743779742243012E-3</v>
      </c>
      <c r="E347" s="122">
        <v>8.8182555898952998E-3</v>
      </c>
      <c r="F347" s="122">
        <v>8.6857956579661083E-3</v>
      </c>
      <c r="G347" s="122">
        <v>7.8235487406960371E-3</v>
      </c>
      <c r="H347" s="122">
        <v>5.8961825535840881E-3</v>
      </c>
      <c r="I347" s="122">
        <v>7.0896220717813581E-3</v>
      </c>
      <c r="J347" s="122">
        <v>5.3880668064535345E-3</v>
      </c>
      <c r="K347" s="122">
        <v>1.1397113977315344E-2</v>
      </c>
      <c r="L347" s="122">
        <v>1.117702057857625E-2</v>
      </c>
      <c r="M347" s="122">
        <v>1.7291993576808225E-2</v>
      </c>
      <c r="N347" s="122">
        <v>1.3652953428438875E-2</v>
      </c>
      <c r="O347" s="122">
        <v>1.5755204122520707E-2</v>
      </c>
      <c r="P347" s="122">
        <v>5.8191395766767906E-2</v>
      </c>
      <c r="Q347" s="122">
        <v>4.17143935018695E-2</v>
      </c>
      <c r="R347" s="122">
        <v>4.8583759135159395E-2</v>
      </c>
      <c r="S347" s="122">
        <v>4.2256931881253061E-2</v>
      </c>
      <c r="T347" s="122">
        <v>4.7730215884057348E-2</v>
      </c>
      <c r="U347" s="122">
        <v>5.7684018625553654E-2</v>
      </c>
      <c r="V347" s="122">
        <v>4.029951863567427E-2</v>
      </c>
      <c r="W347" s="122">
        <v>6.1003880302518999E-2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3.8979377942609857E-3</v>
      </c>
      <c r="D348" s="98">
        <v>8.743779742243012E-3</v>
      </c>
      <c r="E348" s="98">
        <v>8.8182555898952998E-3</v>
      </c>
      <c r="F348" s="98">
        <v>8.6857956579661083E-3</v>
      </c>
      <c r="G348" s="98">
        <v>7.8235487406960371E-3</v>
      </c>
      <c r="H348" s="98">
        <v>5.8961825535840881E-3</v>
      </c>
      <c r="I348" s="98">
        <v>7.0896220717813581E-3</v>
      </c>
      <c r="J348" s="98">
        <v>5.3880668064535345E-3</v>
      </c>
      <c r="K348" s="98">
        <v>1.1397113977315344E-2</v>
      </c>
      <c r="L348" s="98">
        <v>1.117702057857625E-2</v>
      </c>
      <c r="M348" s="98">
        <v>1.7291993576808225E-2</v>
      </c>
      <c r="N348" s="98">
        <v>1.3652953428438875E-2</v>
      </c>
      <c r="O348" s="98">
        <v>1.5755204122520707E-2</v>
      </c>
      <c r="P348" s="98">
        <v>5.8191395766767906E-2</v>
      </c>
      <c r="Q348" s="98">
        <v>4.17143935018695E-2</v>
      </c>
      <c r="R348" s="98">
        <v>4.8583759135159395E-2</v>
      </c>
      <c r="S348" s="98">
        <v>4.2256931881253061E-2</v>
      </c>
      <c r="T348" s="98">
        <v>4.7730215884057348E-2</v>
      </c>
      <c r="U348" s="98">
        <v>5.7684018625553654E-2</v>
      </c>
      <c r="V348" s="98">
        <v>4.029951863567427E-2</v>
      </c>
      <c r="W348" s="98">
        <v>6.1003880302518999E-2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8801.1638029143924</v>
      </c>
      <c r="D351" s="117">
        <f t="shared" si="174"/>
        <v>8488.7450185721518</v>
      </c>
      <c r="E351" s="117">
        <f t="shared" si="174"/>
        <v>7951.7653512938023</v>
      </c>
      <c r="F351" s="117">
        <f t="shared" si="174"/>
        <v>7931.4881146961015</v>
      </c>
      <c r="G351" s="117">
        <f t="shared" si="174"/>
        <v>7486.4631870675566</v>
      </c>
      <c r="H351" s="117">
        <f t="shared" si="174"/>
        <v>6524.4972989550342</v>
      </c>
      <c r="I351" s="117">
        <f t="shared" si="174"/>
        <v>5971.0956468541453</v>
      </c>
      <c r="J351" s="117">
        <f t="shared" si="174"/>
        <v>6002.7976331547852</v>
      </c>
      <c r="K351" s="117">
        <f t="shared" si="174"/>
        <v>5536.0964631849256</v>
      </c>
      <c r="L351" s="117">
        <f t="shared" si="174"/>
        <v>5715.4050056682763</v>
      </c>
      <c r="M351" s="117">
        <f t="shared" si="174"/>
        <v>5011.3874825269395</v>
      </c>
      <c r="N351" s="117">
        <f t="shared" si="174"/>
        <v>4963.2413201767522</v>
      </c>
      <c r="O351" s="117">
        <f t="shared" si="174"/>
        <v>4654.1655072894973</v>
      </c>
      <c r="P351" s="117">
        <f t="shared" si="174"/>
        <v>4351.1217030736834</v>
      </c>
      <c r="Q351" s="117">
        <f t="shared" si="174"/>
        <v>4210.6143222093633</v>
      </c>
      <c r="R351" s="117">
        <f t="shared" ref="R351:V351" si="175">R352+R354+R356+R365</f>
        <v>4223.2739806869204</v>
      </c>
      <c r="S351" s="117">
        <f t="shared" si="175"/>
        <v>4030.1046860896377</v>
      </c>
      <c r="T351" s="117">
        <f t="shared" si="175"/>
        <v>3917.0141250017168</v>
      </c>
      <c r="U351" s="117">
        <f t="shared" si="175"/>
        <v>3761.8988338527779</v>
      </c>
      <c r="V351" s="117">
        <f t="shared" si="175"/>
        <v>3489.6622363934166</v>
      </c>
      <c r="W351" s="117">
        <f t="shared" ref="W351" si="176">W352+W354+W356+W365</f>
        <v>3610.1523603442843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6700.8769884636031</v>
      </c>
      <c r="D352" s="122">
        <f t="shared" si="177"/>
        <v>6374.2941270996826</v>
      </c>
      <c r="E352" s="122">
        <f t="shared" si="177"/>
        <v>5759.8603070005729</v>
      </c>
      <c r="F352" s="122">
        <f t="shared" si="177"/>
        <v>5635.6073932073068</v>
      </c>
      <c r="G352" s="122">
        <f t="shared" si="177"/>
        <v>5125.4652233536617</v>
      </c>
      <c r="H352" s="122">
        <f t="shared" si="177"/>
        <v>4072.6227148817143</v>
      </c>
      <c r="I352" s="122">
        <f t="shared" si="177"/>
        <v>3565.7246420865445</v>
      </c>
      <c r="J352" s="122">
        <f t="shared" si="177"/>
        <v>3749.4466033281078</v>
      </c>
      <c r="K352" s="122">
        <f t="shared" si="177"/>
        <v>3237.3525807785777</v>
      </c>
      <c r="L352" s="122">
        <f t="shared" si="177"/>
        <v>3380.3761355368188</v>
      </c>
      <c r="M352" s="122">
        <f t="shared" si="177"/>
        <v>2761.5177508827201</v>
      </c>
      <c r="N352" s="122">
        <f t="shared" si="177"/>
        <v>2608.6631740638149</v>
      </c>
      <c r="O352" s="122">
        <f t="shared" si="177"/>
        <v>2373.0464954698887</v>
      </c>
      <c r="P352" s="122">
        <f t="shared" si="177"/>
        <v>2054.2123297212679</v>
      </c>
      <c r="Q352" s="122">
        <f t="shared" si="177"/>
        <v>1974.7693726081936</v>
      </c>
      <c r="R352" s="122">
        <f t="shared" si="177"/>
        <v>1968.4177534934718</v>
      </c>
      <c r="S352" s="122">
        <f t="shared" si="177"/>
        <v>1818.3171779307436</v>
      </c>
      <c r="T352" s="122">
        <f t="shared" si="177"/>
        <v>1717.9404643524038</v>
      </c>
      <c r="U352" s="122">
        <f t="shared" si="177"/>
        <v>1580.1216294894684</v>
      </c>
      <c r="V352" s="122">
        <f t="shared" si="177"/>
        <v>1419.0304270758729</v>
      </c>
      <c r="W352" s="122">
        <f t="shared" si="177"/>
        <v>1567.9140735880615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6700.8769884636031</v>
      </c>
      <c r="D353" s="98">
        <v>6374.2941270996826</v>
      </c>
      <c r="E353" s="98">
        <v>5759.8603070005729</v>
      </c>
      <c r="F353" s="98">
        <v>5635.6073932073068</v>
      </c>
      <c r="G353" s="98">
        <v>5125.4652233536617</v>
      </c>
      <c r="H353" s="98">
        <v>4072.6227148817143</v>
      </c>
      <c r="I353" s="98">
        <v>3565.7246420865445</v>
      </c>
      <c r="J353" s="98">
        <v>3749.4466033281078</v>
      </c>
      <c r="K353" s="98">
        <v>3237.3525807785777</v>
      </c>
      <c r="L353" s="98">
        <v>3380.3761355368188</v>
      </c>
      <c r="M353" s="98">
        <v>2761.5177508827201</v>
      </c>
      <c r="N353" s="98">
        <v>2608.6631740638149</v>
      </c>
      <c r="O353" s="98">
        <v>2373.0464954698887</v>
      </c>
      <c r="P353" s="98">
        <v>2054.2123297212679</v>
      </c>
      <c r="Q353" s="98">
        <v>1974.7693726081936</v>
      </c>
      <c r="R353" s="98">
        <v>1968.4177534934718</v>
      </c>
      <c r="S353" s="98">
        <v>1818.3171779307436</v>
      </c>
      <c r="T353" s="98">
        <v>1717.9404643524038</v>
      </c>
      <c r="U353" s="98">
        <v>1580.1216294894684</v>
      </c>
      <c r="V353" s="98">
        <v>1419.0304270758729</v>
      </c>
      <c r="W353" s="98">
        <v>1567.9140735880615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14.480667776150716</v>
      </c>
      <c r="D354" s="122">
        <f t="shared" si="178"/>
        <v>16.403488263794106</v>
      </c>
      <c r="E354" s="122">
        <f t="shared" si="178"/>
        <v>47.384716604243863</v>
      </c>
      <c r="F354" s="122">
        <f t="shared" si="178"/>
        <v>21.515047276568083</v>
      </c>
      <c r="G354" s="122">
        <f t="shared" si="178"/>
        <v>27.482156554880532</v>
      </c>
      <c r="H354" s="122">
        <f t="shared" si="178"/>
        <v>63.238910182031397</v>
      </c>
      <c r="I354" s="122">
        <f t="shared" si="178"/>
        <v>29.197220531979461</v>
      </c>
      <c r="J354" s="122">
        <f t="shared" si="178"/>
        <v>34.377508718730525</v>
      </c>
      <c r="K354" s="122">
        <f t="shared" si="178"/>
        <v>25.288662882531735</v>
      </c>
      <c r="L354" s="122">
        <f t="shared" si="178"/>
        <v>55.109455667720631</v>
      </c>
      <c r="M354" s="122">
        <f t="shared" si="178"/>
        <v>20.211280717901577</v>
      </c>
      <c r="N354" s="122">
        <f t="shared" si="178"/>
        <v>43.777635679421849</v>
      </c>
      <c r="O354" s="122">
        <f t="shared" si="178"/>
        <v>47.168129318767242</v>
      </c>
      <c r="P354" s="122">
        <f t="shared" si="178"/>
        <v>38.280025091059642</v>
      </c>
      <c r="Q354" s="122">
        <f t="shared" si="178"/>
        <v>56.194528789044973</v>
      </c>
      <c r="R354" s="122">
        <f t="shared" si="178"/>
        <v>50.981771351944225</v>
      </c>
      <c r="S354" s="122">
        <f t="shared" si="178"/>
        <v>50.170582245877654</v>
      </c>
      <c r="T354" s="122">
        <f t="shared" si="178"/>
        <v>50.357534106062126</v>
      </c>
      <c r="U354" s="122">
        <f t="shared" si="178"/>
        <v>51.185237923080159</v>
      </c>
      <c r="V354" s="122">
        <f t="shared" si="178"/>
        <v>77.379598627354255</v>
      </c>
      <c r="W354" s="122">
        <f t="shared" si="178"/>
        <v>72.045818063070243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14.480667776150716</v>
      </c>
      <c r="D355" s="98">
        <f>RES_hhdet_in_fech!D147</f>
        <v>16.403488263794106</v>
      </c>
      <c r="E355" s="98">
        <f>RES_hhdet_in_fech!E147</f>
        <v>47.384716604243863</v>
      </c>
      <c r="F355" s="98">
        <f>RES_hhdet_in_fech!F147</f>
        <v>21.515047276568083</v>
      </c>
      <c r="G355" s="98">
        <f>RES_hhdet_in_fech!G147</f>
        <v>27.482156554880532</v>
      </c>
      <c r="H355" s="98">
        <f>RES_hhdet_in_fech!H147</f>
        <v>63.238910182031397</v>
      </c>
      <c r="I355" s="98">
        <f>RES_hhdet_in_fech!I147</f>
        <v>29.197220531979461</v>
      </c>
      <c r="J355" s="98">
        <f>RES_hhdet_in_fech!J147</f>
        <v>34.377508718730525</v>
      </c>
      <c r="K355" s="98">
        <f>RES_hhdet_in_fech!K147</f>
        <v>25.288662882531735</v>
      </c>
      <c r="L355" s="98">
        <f>RES_hhdet_in_fech!L147</f>
        <v>55.109455667720631</v>
      </c>
      <c r="M355" s="98">
        <f>RES_hhdet_in_fech!M147</f>
        <v>20.211280717901577</v>
      </c>
      <c r="N355" s="98">
        <f>RES_hhdet_in_fech!N147</f>
        <v>43.777635679421849</v>
      </c>
      <c r="O355" s="98">
        <f>RES_hhdet_in_fech!O147</f>
        <v>47.168129318767242</v>
      </c>
      <c r="P355" s="98">
        <f>RES_hhdet_in_fech!P147</f>
        <v>38.280025091059642</v>
      </c>
      <c r="Q355" s="98">
        <f>RES_hhdet_in_fech!Q147</f>
        <v>56.194528789044973</v>
      </c>
      <c r="R355" s="98">
        <f>RES_hhdet_in_fech!R147</f>
        <v>50.981771351944225</v>
      </c>
      <c r="S355" s="98">
        <f>RES_hhdet_in_fech!S147</f>
        <v>50.170582245877654</v>
      </c>
      <c r="T355" s="98">
        <f>RES_hhdet_in_fech!T147</f>
        <v>50.357534106062126</v>
      </c>
      <c r="U355" s="98">
        <f>RES_hhdet_in_fech!U147</f>
        <v>51.185237923080159</v>
      </c>
      <c r="V355" s="98">
        <f>RES_hhdet_in_fech!V147</f>
        <v>77.379598627354255</v>
      </c>
      <c r="W355" s="98">
        <f>RES_hhdet_in_fech!W147</f>
        <v>72.045818063070243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1784.0275109411612</v>
      </c>
      <c r="D356" s="122">
        <v>1801.7065012262065</v>
      </c>
      <c r="E356" s="122">
        <v>1823.2937642918778</v>
      </c>
      <c r="F356" s="122">
        <v>1950.5586785688854</v>
      </c>
      <c r="G356" s="122">
        <v>1996.9325665847311</v>
      </c>
      <c r="H356" s="122">
        <v>2060.47842718844</v>
      </c>
      <c r="I356" s="122">
        <v>2053.6025606916869</v>
      </c>
      <c r="J356" s="122">
        <v>1938.2541938564168</v>
      </c>
      <c r="K356" s="122">
        <v>1981.8716540322725</v>
      </c>
      <c r="L356" s="122">
        <v>1991.7864655186945</v>
      </c>
      <c r="M356" s="122">
        <v>1957.6253124789584</v>
      </c>
      <c r="N356" s="122">
        <v>2027.0819589152113</v>
      </c>
      <c r="O356" s="122">
        <v>1949.4647743697612</v>
      </c>
      <c r="P356" s="122">
        <v>1969.6242444607503</v>
      </c>
      <c r="Q356" s="122">
        <v>1881.054011234899</v>
      </c>
      <c r="R356" s="122">
        <v>1907.0767796972962</v>
      </c>
      <c r="S356" s="122">
        <v>1868.6437494437607</v>
      </c>
      <c r="T356" s="122">
        <v>1861.2200864200126</v>
      </c>
      <c r="U356" s="122">
        <v>1850.5642431298008</v>
      </c>
      <c r="V356" s="122">
        <v>1706.3246847889138</v>
      </c>
      <c r="W356" s="122">
        <v>1683.7204357995008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1990.5992653129349</v>
      </c>
      <c r="D357" s="98">
        <v>1992.2280907064801</v>
      </c>
      <c r="E357" s="98">
        <v>1958.8602197219241</v>
      </c>
      <c r="F357" s="98">
        <v>2098.7212051095016</v>
      </c>
      <c r="G357" s="98">
        <v>2165.1548057977038</v>
      </c>
      <c r="H357" s="98">
        <v>2307.2582493440709</v>
      </c>
      <c r="I357" s="98">
        <v>2305.0786666784979</v>
      </c>
      <c r="J357" s="98">
        <v>2141.91629923447</v>
      </c>
      <c r="K357" s="98">
        <v>2302.1288907796261</v>
      </c>
      <c r="L357" s="98">
        <v>2249.8097784378588</v>
      </c>
      <c r="M357" s="98">
        <v>2189.4776392409108</v>
      </c>
      <c r="N357" s="98">
        <v>2146.39659179414</v>
      </c>
      <c r="O357" s="98">
        <v>2056.8430521149248</v>
      </c>
      <c r="P357" s="98">
        <v>2134.6045950725365</v>
      </c>
      <c r="Q357" s="98">
        <v>1882.7896901372412</v>
      </c>
      <c r="R357" s="98">
        <v>2010.9599094917476</v>
      </c>
      <c r="S357" s="98">
        <v>1894.6973322729366</v>
      </c>
      <c r="T357" s="98">
        <v>1785.6413517623616</v>
      </c>
      <c r="U357" s="98">
        <v>1807.3664078057302</v>
      </c>
      <c r="V357" s="98">
        <v>1660.1063418534898</v>
      </c>
      <c r="W357" s="98">
        <v>1685.6704874017501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1710.6105394242907</v>
      </c>
      <c r="N358" s="98">
        <v>0</v>
      </c>
      <c r="O358" s="98">
        <v>1618.4805226906985</v>
      </c>
      <c r="P358" s="98">
        <v>1709.6277438727971</v>
      </c>
      <c r="Q358" s="98">
        <v>1554.239316748158</v>
      </c>
      <c r="R358" s="98">
        <v>1721.4232182350547</v>
      </c>
      <c r="S358" s="98">
        <v>1650.6641167973225</v>
      </c>
      <c r="T358" s="98">
        <v>1560.9004583303611</v>
      </c>
      <c r="U358" s="98">
        <v>1595.1187491328208</v>
      </c>
      <c r="V358" s="98">
        <v>1454.6613150310775</v>
      </c>
      <c r="W358" s="98">
        <v>1493.6139342796278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889.64572888913619</v>
      </c>
      <c r="N359" s="101">
        <v>0</v>
      </c>
      <c r="O359" s="101">
        <v>722.24921106285706</v>
      </c>
      <c r="P359" s="101">
        <v>711.74088519458235</v>
      </c>
      <c r="Q359" s="101">
        <v>675.81935809657477</v>
      </c>
      <c r="R359" s="101">
        <v>869.24713893793341</v>
      </c>
      <c r="S359" s="101">
        <v>860.71774329100947</v>
      </c>
      <c r="T359" s="101">
        <v>764.51810974064449</v>
      </c>
      <c r="U359" s="101">
        <v>786.36655560638144</v>
      </c>
      <c r="V359" s="101">
        <v>630.29811828666141</v>
      </c>
      <c r="W359" s="101">
        <v>686.32793016371033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820.96481053515458</v>
      </c>
      <c r="N360" s="104">
        <v>0</v>
      </c>
      <c r="O360" s="104">
        <v>896.23131162784136</v>
      </c>
      <c r="P360" s="104">
        <v>997.88685867821448</v>
      </c>
      <c r="Q360" s="104">
        <v>878.41995865158322</v>
      </c>
      <c r="R360" s="104">
        <v>852.17607929712119</v>
      </c>
      <c r="S360" s="104">
        <v>789.94637350631308</v>
      </c>
      <c r="T360" s="104">
        <v>796.38234858971668</v>
      </c>
      <c r="U360" s="104">
        <v>808.7521935264391</v>
      </c>
      <c r="V360" s="104">
        <v>824.36319674441597</v>
      </c>
      <c r="W360" s="104">
        <v>807.28600411591742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1776.708344602949</v>
      </c>
      <c r="D361" s="101">
        <v>1786.3634704499902</v>
      </c>
      <c r="E361" s="101">
        <v>1801.7281912857361</v>
      </c>
      <c r="F361" s="101">
        <v>1883.3161911527882</v>
      </c>
      <c r="G361" s="101">
        <v>1955.8830698994939</v>
      </c>
      <c r="H361" s="101">
        <v>2039.7975942491894</v>
      </c>
      <c r="I361" s="101">
        <v>2075.1202919785769</v>
      </c>
      <c r="J361" s="101">
        <v>1962.7477982630155</v>
      </c>
      <c r="K361" s="101">
        <v>2048.7494664490609</v>
      </c>
      <c r="L361" s="101">
        <v>2002.3588082636127</v>
      </c>
      <c r="M361" s="101">
        <v>1954.4248892099108</v>
      </c>
      <c r="N361" s="101">
        <v>2025.8731038098379</v>
      </c>
      <c r="O361" s="101">
        <v>1992.6711636184784</v>
      </c>
      <c r="P361" s="101">
        <v>2020.0525823944306</v>
      </c>
      <c r="Q361" s="101">
        <v>1962.4725316829924</v>
      </c>
      <c r="R361" s="101">
        <v>1954.0543732656536</v>
      </c>
      <c r="S361" s="101">
        <v>1926.2355457319793</v>
      </c>
      <c r="T361" s="101">
        <v>1908.4035714946376</v>
      </c>
      <c r="U361" s="101">
        <v>1886.9834452397215</v>
      </c>
      <c r="V361" s="101">
        <v>1745.9748975935324</v>
      </c>
      <c r="W361" s="101">
        <v>1726.2822387798331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1437.0467405473028</v>
      </c>
      <c r="D362" s="104">
        <v>1451.7915489010506</v>
      </c>
      <c r="E362" s="104">
        <v>1470.2478621042144</v>
      </c>
      <c r="F362" s="104">
        <v>1521.5479328593499</v>
      </c>
      <c r="G362" s="104">
        <v>1586.9270865878464</v>
      </c>
      <c r="H362" s="104">
        <v>1660.6990881353988</v>
      </c>
      <c r="I362" s="104">
        <v>1708.1864580236456</v>
      </c>
      <c r="J362" s="104">
        <v>1587.5611207270724</v>
      </c>
      <c r="K362" s="104">
        <v>1667.2217174416664</v>
      </c>
      <c r="L362" s="104">
        <v>1632.8712350418505</v>
      </c>
      <c r="M362" s="104">
        <v>1590.9500039416746</v>
      </c>
      <c r="N362" s="104">
        <v>1661.1113309193388</v>
      </c>
      <c r="O362" s="104">
        <v>1607.0841833716299</v>
      </c>
      <c r="P362" s="104">
        <v>1635.9982098219284</v>
      </c>
      <c r="Q362" s="104">
        <v>1620.8229345777304</v>
      </c>
      <c r="R362" s="104">
        <v>1662.4592964690303</v>
      </c>
      <c r="S362" s="104">
        <v>1659.5624386495538</v>
      </c>
      <c r="T362" s="104">
        <v>1639.8155502708216</v>
      </c>
      <c r="U362" s="104">
        <v>1631.4936044287297</v>
      </c>
      <c r="V362" s="104">
        <v>1492.8437428279567</v>
      </c>
      <c r="W362" s="104">
        <v>1492.5817817768248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752.25373096113094</v>
      </c>
      <c r="D363" s="98">
        <v>773.62878239615213</v>
      </c>
      <c r="E363" s="98">
        <v>793.85653035364589</v>
      </c>
      <c r="F363" s="98">
        <v>779.80967279542631</v>
      </c>
      <c r="G363" s="98">
        <v>826.68308343439548</v>
      </c>
      <c r="H363" s="98">
        <v>874.70634553460422</v>
      </c>
      <c r="I363" s="98">
        <v>939.76884764253111</v>
      </c>
      <c r="J363" s="98">
        <v>793.74912408237287</v>
      </c>
      <c r="K363" s="98">
        <v>850.80693877004353</v>
      </c>
      <c r="L363" s="98">
        <v>835.68694400971958</v>
      </c>
      <c r="M363" s="98">
        <v>793.97827166537968</v>
      </c>
      <c r="N363" s="98">
        <v>840.17905811338585</v>
      </c>
      <c r="O363" s="98">
        <v>699.87582837334776</v>
      </c>
      <c r="P363" s="98">
        <v>673.62117832756155</v>
      </c>
      <c r="Q363" s="98">
        <v>706.18043545502474</v>
      </c>
      <c r="R363" s="98">
        <v>845.13691092488182</v>
      </c>
      <c r="S363" s="98">
        <v>876.09320149171447</v>
      </c>
      <c r="T363" s="98">
        <v>818.19605080038957</v>
      </c>
      <c r="U363" s="98">
        <v>821.15309529829381</v>
      </c>
      <c r="V363" s="98">
        <v>663.34947914706004</v>
      </c>
      <c r="W363" s="98">
        <v>701.8845272510523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684.79300958617193</v>
      </c>
      <c r="D364" s="98">
        <v>678.16276650489874</v>
      </c>
      <c r="E364" s="98">
        <v>676.39133175056838</v>
      </c>
      <c r="F364" s="98">
        <v>741.73826006392346</v>
      </c>
      <c r="G364" s="98">
        <v>760.24400315345065</v>
      </c>
      <c r="H364" s="98">
        <v>785.99274260079471</v>
      </c>
      <c r="I364" s="98">
        <v>768.41761038111417</v>
      </c>
      <c r="J364" s="98">
        <v>793.81199664469943</v>
      </c>
      <c r="K364" s="98">
        <v>816.4147786716228</v>
      </c>
      <c r="L364" s="98">
        <v>797.184291032131</v>
      </c>
      <c r="M364" s="98">
        <v>796.97173227629469</v>
      </c>
      <c r="N364" s="98">
        <v>820.93227280595318</v>
      </c>
      <c r="O364" s="98">
        <v>907.20835499828206</v>
      </c>
      <c r="P364" s="98">
        <v>962.37703149436709</v>
      </c>
      <c r="Q364" s="98">
        <v>914.64249912270566</v>
      </c>
      <c r="R364" s="98">
        <v>817.32238554414823</v>
      </c>
      <c r="S364" s="98">
        <v>783.46923715783942</v>
      </c>
      <c r="T364" s="98">
        <v>821.61949947043183</v>
      </c>
      <c r="U364" s="98">
        <v>810.34050913043563</v>
      </c>
      <c r="V364" s="98">
        <v>829.49426368089678</v>
      </c>
      <c r="W364" s="98">
        <v>790.69725452577245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301.77863573347685</v>
      </c>
      <c r="D365" s="122">
        <v>296.34090198246872</v>
      </c>
      <c r="E365" s="122">
        <v>321.22656339710767</v>
      </c>
      <c r="F365" s="122">
        <v>323.80699564334088</v>
      </c>
      <c r="G365" s="122">
        <v>336.58324057428297</v>
      </c>
      <c r="H365" s="122">
        <v>328.157246702848</v>
      </c>
      <c r="I365" s="122">
        <v>322.57122354393414</v>
      </c>
      <c r="J365" s="122">
        <v>280.71932725153073</v>
      </c>
      <c r="K365" s="122">
        <v>291.58356549154337</v>
      </c>
      <c r="L365" s="122">
        <v>288.13294894504264</v>
      </c>
      <c r="M365" s="122">
        <v>272.03313844735902</v>
      </c>
      <c r="N365" s="122">
        <v>283.71855151830374</v>
      </c>
      <c r="O365" s="122">
        <v>284.48610813108036</v>
      </c>
      <c r="P365" s="122">
        <v>289.00510380060626</v>
      </c>
      <c r="Q365" s="122">
        <v>298.59640957722587</v>
      </c>
      <c r="R365" s="122">
        <v>296.79767614420865</v>
      </c>
      <c r="S365" s="122">
        <v>292.97317646925598</v>
      </c>
      <c r="T365" s="122">
        <v>287.49604012323857</v>
      </c>
      <c r="U365" s="122">
        <v>280.02772331042866</v>
      </c>
      <c r="V365" s="122">
        <v>286.92752590127554</v>
      </c>
      <c r="W365" s="122">
        <v>286.47203289365126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365.09441224865265</v>
      </c>
      <c r="D366" s="98">
        <v>363.12946000338104</v>
      </c>
      <c r="E366" s="98">
        <v>404.3706156955862</v>
      </c>
      <c r="F366" s="98">
        <v>402.48911770818194</v>
      </c>
      <c r="G366" s="98">
        <v>395.87008097467549</v>
      </c>
      <c r="H366" s="98">
        <v>412.00122936802018</v>
      </c>
      <c r="I366" s="98">
        <v>405.32230110599755</v>
      </c>
      <c r="J366" s="98">
        <v>343.75737247407397</v>
      </c>
      <c r="K366" s="98">
        <v>368.91313900656121</v>
      </c>
      <c r="L366" s="98">
        <v>353.98054230391438</v>
      </c>
      <c r="M366" s="98">
        <v>352.41911348193599</v>
      </c>
      <c r="N366" s="98">
        <v>355.63790578074088</v>
      </c>
      <c r="O366" s="98">
        <v>352.06750943945912</v>
      </c>
      <c r="P366" s="98">
        <v>383.4868282898538</v>
      </c>
      <c r="Q366" s="98">
        <v>368.74380336869132</v>
      </c>
      <c r="R366" s="98">
        <v>393.87591529874197</v>
      </c>
      <c r="S366" s="98">
        <v>386.74172052022504</v>
      </c>
      <c r="T366" s="98">
        <v>382.72708197665372</v>
      </c>
      <c r="U366" s="98">
        <v>396.77442816705218</v>
      </c>
      <c r="V366" s="98">
        <v>380.69930324274907</v>
      </c>
      <c r="W366" s="98">
        <v>397.26371933005919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298.69166322703154</v>
      </c>
      <c r="D367" s="33">
        <v>292.56109036996645</v>
      </c>
      <c r="E367" s="33">
        <v>316.83370207588928</v>
      </c>
      <c r="F367" s="33">
        <v>319.25196724836229</v>
      </c>
      <c r="G367" s="33">
        <v>332.9737548396194</v>
      </c>
      <c r="H367" s="33">
        <v>321.97926903278267</v>
      </c>
      <c r="I367" s="33">
        <v>315.26407563994451</v>
      </c>
      <c r="J367" s="33">
        <v>275.47881505833135</v>
      </c>
      <c r="K367" s="33">
        <v>284.72774932593546</v>
      </c>
      <c r="L367" s="33">
        <v>283.3131409003438</v>
      </c>
      <c r="M367" s="33">
        <v>265.81861782908106</v>
      </c>
      <c r="N367" s="33">
        <v>278.31900870606393</v>
      </c>
      <c r="O367" s="33">
        <v>279.4084818695431</v>
      </c>
      <c r="P367" s="33">
        <v>280.7785928570691</v>
      </c>
      <c r="Q367" s="33">
        <v>293.00438106623665</v>
      </c>
      <c r="R367" s="33">
        <v>288.66162368844209</v>
      </c>
      <c r="S367" s="33">
        <v>285.37757699325118</v>
      </c>
      <c r="T367" s="33">
        <v>280.66984323362834</v>
      </c>
      <c r="U367" s="33">
        <v>272.20304102869864</v>
      </c>
      <c r="V367" s="33">
        <v>282.52917177534431</v>
      </c>
      <c r="W367" s="33">
        <v>280.05647866793493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11224.907465298147</v>
      </c>
      <c r="D369" s="117">
        <f t="shared" si="179"/>
        <v>11470.665587764654</v>
      </c>
      <c r="E369" s="117">
        <f t="shared" si="179"/>
        <v>11280.00866480385</v>
      </c>
      <c r="F369" s="117">
        <f t="shared" si="179"/>
        <v>11728.994507878533</v>
      </c>
      <c r="G369" s="117">
        <f t="shared" si="179"/>
        <v>11508.397374981791</v>
      </c>
      <c r="H369" s="117">
        <f t="shared" si="179"/>
        <v>10156.478559105572</v>
      </c>
      <c r="I369" s="117">
        <f t="shared" si="179"/>
        <v>9490.1713321513744</v>
      </c>
      <c r="J369" s="117">
        <f t="shared" si="179"/>
        <v>10292.805845204568</v>
      </c>
      <c r="K369" s="117">
        <f t="shared" si="179"/>
        <v>9594.3920685895446</v>
      </c>
      <c r="L369" s="117">
        <f t="shared" si="179"/>
        <v>10486.304846510307</v>
      </c>
      <c r="M369" s="117">
        <f t="shared" si="179"/>
        <v>9158.475955713946</v>
      </c>
      <c r="N369" s="117">
        <f t="shared" si="179"/>
        <v>9333.4360218042166</v>
      </c>
      <c r="O369" s="117">
        <f t="shared" si="179"/>
        <v>9102.7846399354148</v>
      </c>
      <c r="P369" s="117">
        <f t="shared" si="179"/>
        <v>8526.6319122628229</v>
      </c>
      <c r="Q369" s="117">
        <f t="shared" si="179"/>
        <v>8629.460948535605</v>
      </c>
      <c r="R369" s="117">
        <f t="shared" ref="R369:V369" si="180">R370+R372+R374+R383</f>
        <v>8729.5934430127836</v>
      </c>
      <c r="S369" s="117">
        <f t="shared" si="180"/>
        <v>8270.2206115525187</v>
      </c>
      <c r="T369" s="117">
        <f t="shared" si="180"/>
        <v>7960.1613293774271</v>
      </c>
      <c r="U369" s="117">
        <f t="shared" si="180"/>
        <v>7511.2855963184302</v>
      </c>
      <c r="V369" s="117">
        <f t="shared" si="180"/>
        <v>7012.4113986328312</v>
      </c>
      <c r="W369" s="117">
        <f t="shared" ref="W369" si="181">W370+W372+W374+W383</f>
        <v>7563.5107603357765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9771.1843962213079</v>
      </c>
      <c r="D370" s="122">
        <f t="shared" si="182"/>
        <v>10006.555331861575</v>
      </c>
      <c r="E370" s="122">
        <f t="shared" si="182"/>
        <v>9703.4148475972688</v>
      </c>
      <c r="F370" s="122">
        <f t="shared" si="182"/>
        <v>10156.566708939261</v>
      </c>
      <c r="G370" s="122">
        <f t="shared" si="182"/>
        <v>9855.6628447091971</v>
      </c>
      <c r="H370" s="122">
        <f t="shared" si="182"/>
        <v>8334.9952206728376</v>
      </c>
      <c r="I370" s="122">
        <f t="shared" si="182"/>
        <v>7749.7938699717906</v>
      </c>
      <c r="J370" s="122">
        <f t="shared" si="182"/>
        <v>8637.5866633451624</v>
      </c>
      <c r="K370" s="122">
        <f t="shared" si="182"/>
        <v>7891.6904958452424</v>
      </c>
      <c r="L370" s="122">
        <f t="shared" si="182"/>
        <v>8705.8885402491906</v>
      </c>
      <c r="M370" s="122">
        <f t="shared" si="182"/>
        <v>7530.2597483017889</v>
      </c>
      <c r="N370" s="122">
        <f t="shared" si="182"/>
        <v>7550.8905173176472</v>
      </c>
      <c r="O370" s="122">
        <f t="shared" si="182"/>
        <v>7301.3692263871808</v>
      </c>
      <c r="P370" s="122">
        <f t="shared" si="182"/>
        <v>6696.1617627772976</v>
      </c>
      <c r="Q370" s="122">
        <f t="shared" si="182"/>
        <v>6733.3267850591365</v>
      </c>
      <c r="R370" s="122">
        <f t="shared" si="182"/>
        <v>6828.0821655263708</v>
      </c>
      <c r="S370" s="122">
        <f t="shared" si="182"/>
        <v>6375.4763307555331</v>
      </c>
      <c r="T370" s="122">
        <f t="shared" si="182"/>
        <v>6064.7755058470329</v>
      </c>
      <c r="U370" s="122">
        <f t="shared" si="182"/>
        <v>5608.4313598948038</v>
      </c>
      <c r="V370" s="122">
        <f t="shared" si="182"/>
        <v>5069.3896573150723</v>
      </c>
      <c r="W370" s="122">
        <f t="shared" si="182"/>
        <v>5642.6093059812783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9771.1843962213079</v>
      </c>
      <c r="D371" s="98">
        <v>10006.555331861575</v>
      </c>
      <c r="E371" s="98">
        <v>9703.4148475972688</v>
      </c>
      <c r="F371" s="98">
        <v>10156.566708939261</v>
      </c>
      <c r="G371" s="98">
        <v>9855.6628447091971</v>
      </c>
      <c r="H371" s="98">
        <v>8334.9952206728376</v>
      </c>
      <c r="I371" s="98">
        <v>7749.7938699717906</v>
      </c>
      <c r="J371" s="98">
        <v>8637.5866633451624</v>
      </c>
      <c r="K371" s="98">
        <v>7891.6904958452424</v>
      </c>
      <c r="L371" s="98">
        <v>8705.8885402491906</v>
      </c>
      <c r="M371" s="98">
        <v>7530.2597483017889</v>
      </c>
      <c r="N371" s="98">
        <v>7550.8905173176472</v>
      </c>
      <c r="O371" s="98">
        <v>7301.3692263871808</v>
      </c>
      <c r="P371" s="98">
        <v>6696.1617627772976</v>
      </c>
      <c r="Q371" s="98">
        <v>6733.3267850591365</v>
      </c>
      <c r="R371" s="98">
        <v>6828.0821655263708</v>
      </c>
      <c r="S371" s="98">
        <v>6375.4763307555331</v>
      </c>
      <c r="T371" s="98">
        <v>6064.7755058470329</v>
      </c>
      <c r="U371" s="98">
        <v>5608.4313598948038</v>
      </c>
      <c r="V371" s="98">
        <v>5069.3896573150723</v>
      </c>
      <c r="W371" s="98">
        <v>5642.6093059812783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37.36371317174973</v>
      </c>
      <c r="D372" s="122">
        <f t="shared" si="183"/>
        <v>43.844884686734282</v>
      </c>
      <c r="E372" s="122">
        <f t="shared" si="183"/>
        <v>131.0912614065038</v>
      </c>
      <c r="F372" s="122">
        <f t="shared" si="183"/>
        <v>61.538659319018258</v>
      </c>
      <c r="G372" s="122">
        <f t="shared" si="183"/>
        <v>81.206558080132623</v>
      </c>
      <c r="H372" s="122">
        <f t="shared" si="183"/>
        <v>192.89723671705329</v>
      </c>
      <c r="I372" s="122">
        <f t="shared" si="183"/>
        <v>91.874372926467032</v>
      </c>
      <c r="J372" s="122">
        <f t="shared" si="183"/>
        <v>111.54939881082336</v>
      </c>
      <c r="K372" s="122">
        <f t="shared" si="183"/>
        <v>84.601175451302893</v>
      </c>
      <c r="L372" s="122">
        <f t="shared" si="183"/>
        <v>190.05010077583665</v>
      </c>
      <c r="M372" s="122">
        <f t="shared" si="183"/>
        <v>72.191162295473262</v>
      </c>
      <c r="N372" s="122">
        <f t="shared" si="183"/>
        <v>162.88917031216516</v>
      </c>
      <c r="O372" s="122">
        <f t="shared" si="183"/>
        <v>183.89767491074716</v>
      </c>
      <c r="P372" s="122">
        <f t="shared" si="183"/>
        <v>156.63194023301168</v>
      </c>
      <c r="Q372" s="122">
        <f t="shared" si="183"/>
        <v>239.25253081515288</v>
      </c>
      <c r="R372" s="122">
        <f t="shared" si="183"/>
        <v>222.36289102705928</v>
      </c>
      <c r="S372" s="122">
        <f t="shared" si="183"/>
        <v>222.97940581883904</v>
      </c>
      <c r="T372" s="122">
        <f t="shared" si="183"/>
        <v>227.29456942655668</v>
      </c>
      <c r="U372" s="122">
        <f t="shared" si="183"/>
        <v>234.254623842543</v>
      </c>
      <c r="V372" s="122">
        <f t="shared" si="183"/>
        <v>359.10552698099639</v>
      </c>
      <c r="W372" s="122">
        <f t="shared" si="183"/>
        <v>338.8823542576543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37.36371317174973</v>
      </c>
      <c r="D373" s="98">
        <f>RES_hhdet_in_tesh!D147</f>
        <v>43.844884686734282</v>
      </c>
      <c r="E373" s="98">
        <f>RES_hhdet_in_tesh!E147</f>
        <v>131.0912614065038</v>
      </c>
      <c r="F373" s="98">
        <f>RES_hhdet_in_tesh!F147</f>
        <v>61.538659319018258</v>
      </c>
      <c r="G373" s="98">
        <f>RES_hhdet_in_tesh!G147</f>
        <v>81.206558080132623</v>
      </c>
      <c r="H373" s="98">
        <f>RES_hhdet_in_tesh!H147</f>
        <v>192.89723671705329</v>
      </c>
      <c r="I373" s="98">
        <f>RES_hhdet_in_tesh!I147</f>
        <v>91.874372926467032</v>
      </c>
      <c r="J373" s="98">
        <f>RES_hhdet_in_tesh!J147</f>
        <v>111.54939881082336</v>
      </c>
      <c r="K373" s="98">
        <f>RES_hhdet_in_tesh!K147</f>
        <v>84.601175451302893</v>
      </c>
      <c r="L373" s="98">
        <f>RES_hhdet_in_tesh!L147</f>
        <v>190.05010077583665</v>
      </c>
      <c r="M373" s="98">
        <f>RES_hhdet_in_tesh!M147</f>
        <v>72.191162295473262</v>
      </c>
      <c r="N373" s="98">
        <f>RES_hhdet_in_tesh!N147</f>
        <v>162.88917031216516</v>
      </c>
      <c r="O373" s="98">
        <f>RES_hhdet_in_tesh!O147</f>
        <v>183.89767491074716</v>
      </c>
      <c r="P373" s="98">
        <f>RES_hhdet_in_tesh!P147</f>
        <v>156.63194023301168</v>
      </c>
      <c r="Q373" s="98">
        <f>RES_hhdet_in_tesh!Q147</f>
        <v>239.25253081515288</v>
      </c>
      <c r="R373" s="98">
        <f>RES_hhdet_in_tesh!R147</f>
        <v>222.36289102705928</v>
      </c>
      <c r="S373" s="98">
        <f>RES_hhdet_in_tesh!S147</f>
        <v>222.97940581883904</v>
      </c>
      <c r="T373" s="98">
        <f>RES_hhdet_in_tesh!T147</f>
        <v>227.29456942655668</v>
      </c>
      <c r="U373" s="98">
        <f>RES_hhdet_in_tesh!U147</f>
        <v>234.254623842543</v>
      </c>
      <c r="V373" s="98">
        <f>RES_hhdet_in_tesh!V147</f>
        <v>359.10552698099639</v>
      </c>
      <c r="W373" s="98">
        <f>RES_hhdet_in_tesh!W147</f>
        <v>338.8823542576543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1187.1269179949566</v>
      </c>
      <c r="D374" s="122">
        <v>1195.2104766704936</v>
      </c>
      <c r="E374" s="122">
        <v>1200.9952176618592</v>
      </c>
      <c r="F374" s="122">
        <v>1264.229779386859</v>
      </c>
      <c r="G374" s="122">
        <v>1314.6427406040198</v>
      </c>
      <c r="H374" s="122">
        <v>1378.6484720038311</v>
      </c>
      <c r="I374" s="122">
        <v>1403.1793651491189</v>
      </c>
      <c r="J374" s="122">
        <v>1329.3878538759504</v>
      </c>
      <c r="K374" s="122">
        <v>1395.486176653206</v>
      </c>
      <c r="L374" s="122">
        <v>1368.9611480019319</v>
      </c>
      <c r="M374" s="122">
        <v>1346.762229431404</v>
      </c>
      <c r="N374" s="122">
        <v>1400.247999445251</v>
      </c>
      <c r="O374" s="122">
        <v>1396.2446714381072</v>
      </c>
      <c r="P374" s="122">
        <v>1448.4840132996865</v>
      </c>
      <c r="Q374" s="122">
        <v>1421.0770082732847</v>
      </c>
      <c r="R374" s="122">
        <v>1442.5401561641013</v>
      </c>
      <c r="S374" s="122">
        <v>1434.4253146765334</v>
      </c>
      <c r="T374" s="122">
        <v>1430.781970236877</v>
      </c>
      <c r="U374" s="122">
        <v>1433.9181724539826</v>
      </c>
      <c r="V374" s="122">
        <v>1338.302205095036</v>
      </c>
      <c r="W374" s="122">
        <v>1335.6959039996073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1185.5766059987702</v>
      </c>
      <c r="D375" s="98">
        <v>1189.8721241813976</v>
      </c>
      <c r="E375" s="98">
        <v>1173.7539238181248</v>
      </c>
      <c r="F375" s="98">
        <v>1261.7211508867861</v>
      </c>
      <c r="G375" s="98">
        <v>1306.5049934005485</v>
      </c>
      <c r="H375" s="98">
        <v>1397.9423536723125</v>
      </c>
      <c r="I375" s="98">
        <v>1402.9537839190218</v>
      </c>
      <c r="J375" s="98">
        <v>1310.6025028750305</v>
      </c>
      <c r="K375" s="98">
        <v>1417.689224339797</v>
      </c>
      <c r="L375" s="98">
        <v>1395.9757704182189</v>
      </c>
      <c r="M375" s="98">
        <v>1380.0435675366568</v>
      </c>
      <c r="N375" s="98">
        <v>1388.034672821148</v>
      </c>
      <c r="O375" s="98">
        <v>1379.6860483947962</v>
      </c>
      <c r="P375" s="98">
        <v>1494.5214633950975</v>
      </c>
      <c r="Q375" s="98">
        <v>1368.4083811899704</v>
      </c>
      <c r="R375" s="98">
        <v>1497.7420498264585</v>
      </c>
      <c r="S375" s="98">
        <v>1443.9993791081943</v>
      </c>
      <c r="T375" s="98">
        <v>1388.9221405741387</v>
      </c>
      <c r="U375" s="98">
        <v>1429.4691253895658</v>
      </c>
      <c r="V375" s="98">
        <v>1328.7475592959795</v>
      </c>
      <c r="W375" s="98">
        <v>1356.7309628481191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1381.714938116075</v>
      </c>
      <c r="N376" s="98">
        <v>0</v>
      </c>
      <c r="O376" s="98">
        <v>1380.7005369014744</v>
      </c>
      <c r="P376" s="98">
        <v>1496.2049227143236</v>
      </c>
      <c r="Q376" s="98">
        <v>1369.6043318368686</v>
      </c>
      <c r="R376" s="98">
        <v>1499.5823182448335</v>
      </c>
      <c r="S376" s="98">
        <v>1445.9223258282771</v>
      </c>
      <c r="T376" s="98">
        <v>1391.0460689614797</v>
      </c>
      <c r="U376" s="98">
        <v>1430.6995239755979</v>
      </c>
      <c r="V376" s="98">
        <v>1328.85321957463</v>
      </c>
      <c r="W376" s="98">
        <v>1359.684803572766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560.75012758092021</v>
      </c>
      <c r="N377" s="101">
        <v>0</v>
      </c>
      <c r="O377" s="101">
        <v>484.4692252736329</v>
      </c>
      <c r="P377" s="101">
        <v>498.31806403610926</v>
      </c>
      <c r="Q377" s="101">
        <v>491.18437318528549</v>
      </c>
      <c r="R377" s="101">
        <v>647.40623894771238</v>
      </c>
      <c r="S377" s="101">
        <v>655.97595232196386</v>
      </c>
      <c r="T377" s="101">
        <v>594.66372037176313</v>
      </c>
      <c r="U377" s="101">
        <v>621.94733044915881</v>
      </c>
      <c r="V377" s="101">
        <v>504.49002283021395</v>
      </c>
      <c r="W377" s="101">
        <v>552.39879945684845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820.96481053515458</v>
      </c>
      <c r="N378" s="104">
        <v>0</v>
      </c>
      <c r="O378" s="104">
        <v>896.23131162784136</v>
      </c>
      <c r="P378" s="104">
        <v>997.88685867821448</v>
      </c>
      <c r="Q378" s="104">
        <v>878.41995865158322</v>
      </c>
      <c r="R378" s="104">
        <v>852.17607929712119</v>
      </c>
      <c r="S378" s="104">
        <v>789.94637350631308</v>
      </c>
      <c r="T378" s="104">
        <v>796.38234858971668</v>
      </c>
      <c r="U378" s="104">
        <v>808.7521935264391</v>
      </c>
      <c r="V378" s="104">
        <v>824.36319674441597</v>
      </c>
      <c r="W378" s="104">
        <v>807.28600411591742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1187.2652895851791</v>
      </c>
      <c r="D379" s="101">
        <v>1195.7835471310077</v>
      </c>
      <c r="E379" s="101">
        <v>1208.3130194031157</v>
      </c>
      <c r="F379" s="101">
        <v>1265.3978549657188</v>
      </c>
      <c r="G379" s="101">
        <v>1316.7769337978007</v>
      </c>
      <c r="H379" s="101">
        <v>1376.1578486809781</v>
      </c>
      <c r="I379" s="101">
        <v>1403.1180761744672</v>
      </c>
      <c r="J379" s="101">
        <v>1330.4236091397834</v>
      </c>
      <c r="K379" s="101">
        <v>1392.6259318803759</v>
      </c>
      <c r="L379" s="101">
        <v>1365.4214126362117</v>
      </c>
      <c r="M379" s="101">
        <v>1340.3869198341818</v>
      </c>
      <c r="N379" s="101">
        <v>1402.2044699193032</v>
      </c>
      <c r="O379" s="101">
        <v>1398.3177242617255</v>
      </c>
      <c r="P379" s="101">
        <v>1442.7121425449943</v>
      </c>
      <c r="Q379" s="101">
        <v>1425.592147204411</v>
      </c>
      <c r="R379" s="101">
        <v>1436.6101426507041</v>
      </c>
      <c r="S379" s="101">
        <v>1432.8806430646505</v>
      </c>
      <c r="T379" s="101">
        <v>1435.6714446080746</v>
      </c>
      <c r="U379" s="101">
        <v>1434.470189377332</v>
      </c>
      <c r="V379" s="101">
        <v>1339.5373355076374</v>
      </c>
      <c r="W379" s="101">
        <v>1333.9715635426105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1187.4780712307099</v>
      </c>
      <c r="D380" s="104">
        <v>1196.0263395566246</v>
      </c>
      <c r="E380" s="104">
        <v>1208.7841675866873</v>
      </c>
      <c r="F380" s="104">
        <v>1265.6914294108321</v>
      </c>
      <c r="G380" s="104">
        <v>1316.7993681340329</v>
      </c>
      <c r="H380" s="104">
        <v>1376.1169814430179</v>
      </c>
      <c r="I380" s="104">
        <v>1403.8538608240344</v>
      </c>
      <c r="J380" s="104">
        <v>1331.844735923667</v>
      </c>
      <c r="K380" s="104">
        <v>1394.7460121184045</v>
      </c>
      <c r="L380" s="104">
        <v>1367.0446192122181</v>
      </c>
      <c r="M380" s="104">
        <v>1341.4992277294718</v>
      </c>
      <c r="N380" s="104">
        <v>1402.4607153345844</v>
      </c>
      <c r="O380" s="104">
        <v>1398.3324267792414</v>
      </c>
      <c r="P380" s="104">
        <v>1443.4741385294162</v>
      </c>
      <c r="Q380" s="104">
        <v>1427.630715284243</v>
      </c>
      <c r="R380" s="104">
        <v>1438.6624438221013</v>
      </c>
      <c r="S380" s="104">
        <v>1435.1740573287191</v>
      </c>
      <c r="T380" s="104">
        <v>1437.1395727771683</v>
      </c>
      <c r="U380" s="104">
        <v>1434.5747275555389</v>
      </c>
      <c r="V380" s="104">
        <v>1338.4256320709912</v>
      </c>
      <c r="W380" s="104">
        <v>1333.073222493352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502.685061644538</v>
      </c>
      <c r="D381" s="98">
        <v>517.86357305172601</v>
      </c>
      <c r="E381" s="98">
        <v>532.39283583611916</v>
      </c>
      <c r="F381" s="98">
        <v>523.95316934690857</v>
      </c>
      <c r="G381" s="98">
        <v>556.55536498058234</v>
      </c>
      <c r="H381" s="98">
        <v>590.12423884222324</v>
      </c>
      <c r="I381" s="98">
        <v>635.43625044292003</v>
      </c>
      <c r="J381" s="98">
        <v>538.03273927896748</v>
      </c>
      <c r="K381" s="98">
        <v>578.33123344678177</v>
      </c>
      <c r="L381" s="98">
        <v>569.86032818008709</v>
      </c>
      <c r="M381" s="98">
        <v>544.52749545317704</v>
      </c>
      <c r="N381" s="98">
        <v>581.52844252863133</v>
      </c>
      <c r="O381" s="98">
        <v>491.12407178095958</v>
      </c>
      <c r="P381" s="98">
        <v>481.09710703504874</v>
      </c>
      <c r="Q381" s="98">
        <v>512.98821616153771</v>
      </c>
      <c r="R381" s="98">
        <v>621.34005827795295</v>
      </c>
      <c r="S381" s="98">
        <v>651.70482017087977</v>
      </c>
      <c r="T381" s="98">
        <v>615.52007330673644</v>
      </c>
      <c r="U381" s="98">
        <v>624.23421842510311</v>
      </c>
      <c r="V381" s="98">
        <v>508.93136839009463</v>
      </c>
      <c r="W381" s="98">
        <v>542.37596796757953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684.79300958617193</v>
      </c>
      <c r="D382" s="98">
        <v>678.16276650489874</v>
      </c>
      <c r="E382" s="98">
        <v>676.39133175056838</v>
      </c>
      <c r="F382" s="98">
        <v>741.73826006392346</v>
      </c>
      <c r="G382" s="98">
        <v>760.24400315345065</v>
      </c>
      <c r="H382" s="98">
        <v>785.99274260079471</v>
      </c>
      <c r="I382" s="98">
        <v>768.41761038111417</v>
      </c>
      <c r="J382" s="98">
        <v>793.81199664469943</v>
      </c>
      <c r="K382" s="98">
        <v>816.4147786716228</v>
      </c>
      <c r="L382" s="98">
        <v>797.184291032131</v>
      </c>
      <c r="M382" s="98">
        <v>796.97173227629469</v>
      </c>
      <c r="N382" s="98">
        <v>820.93227280595318</v>
      </c>
      <c r="O382" s="98">
        <v>907.20835499828206</v>
      </c>
      <c r="P382" s="98">
        <v>962.37703149436709</v>
      </c>
      <c r="Q382" s="98">
        <v>914.64249912270566</v>
      </c>
      <c r="R382" s="98">
        <v>817.32238554414823</v>
      </c>
      <c r="S382" s="98">
        <v>783.46923715783942</v>
      </c>
      <c r="T382" s="98">
        <v>821.61949947043183</v>
      </c>
      <c r="U382" s="98">
        <v>810.34050913043563</v>
      </c>
      <c r="V382" s="98">
        <v>829.49426368089678</v>
      </c>
      <c r="W382" s="98">
        <v>790.69725452577245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229.23243791013354</v>
      </c>
      <c r="D383" s="122">
        <v>225.05489454585043</v>
      </c>
      <c r="E383" s="122">
        <v>244.50733813821853</v>
      </c>
      <c r="F383" s="122">
        <v>246.65936023339552</v>
      </c>
      <c r="G383" s="122">
        <v>256.88523158844157</v>
      </c>
      <c r="H383" s="122">
        <v>249.93762971184907</v>
      </c>
      <c r="I383" s="122">
        <v>245.32372410399711</v>
      </c>
      <c r="J383" s="122">
        <v>214.28192917263161</v>
      </c>
      <c r="K383" s="122">
        <v>222.61422063979344</v>
      </c>
      <c r="L383" s="122">
        <v>221.40505748334868</v>
      </c>
      <c r="M383" s="122">
        <v>209.26281568528</v>
      </c>
      <c r="N383" s="122">
        <v>219.40833472915284</v>
      </c>
      <c r="O383" s="122">
        <v>221.27306719937866</v>
      </c>
      <c r="P383" s="122">
        <v>225.35419595282573</v>
      </c>
      <c r="Q383" s="122">
        <v>235.80462438803033</v>
      </c>
      <c r="R383" s="122">
        <v>236.60823029525199</v>
      </c>
      <c r="S383" s="122">
        <v>237.33956030161369</v>
      </c>
      <c r="T383" s="122">
        <v>237.30928386696044</v>
      </c>
      <c r="U383" s="122">
        <v>234.68144012710007</v>
      </c>
      <c r="V383" s="122">
        <v>245.61400924172645</v>
      </c>
      <c r="W383" s="122">
        <v>246.32319609723592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224.21145176141178</v>
      </c>
      <c r="D384" s="98">
        <v>223.06259700960376</v>
      </c>
      <c r="E384" s="98">
        <v>248.45967217292139</v>
      </c>
      <c r="F384" s="98">
        <v>247.36671658539265</v>
      </c>
      <c r="G384" s="98">
        <v>243.359954127881</v>
      </c>
      <c r="H384" s="98">
        <v>253.33950819732181</v>
      </c>
      <c r="I384" s="98">
        <v>249.29366621613585</v>
      </c>
      <c r="J384" s="98">
        <v>211.4784907184887</v>
      </c>
      <c r="K384" s="98">
        <v>227.00623032067324</v>
      </c>
      <c r="L384" s="98">
        <v>217.86540315285882</v>
      </c>
      <c r="M384" s="98">
        <v>216.92997681763561</v>
      </c>
      <c r="N384" s="98">
        <v>218.91128972618279</v>
      </c>
      <c r="O384" s="98">
        <v>216.71354855405505</v>
      </c>
      <c r="P384" s="98">
        <v>236.05356687060237</v>
      </c>
      <c r="Q384" s="98">
        <v>226.97856516944313</v>
      </c>
      <c r="R384" s="98">
        <v>242.62921460884772</v>
      </c>
      <c r="S384" s="98">
        <v>238.52464229293543</v>
      </c>
      <c r="T384" s="98">
        <v>236.38355803105534</v>
      </c>
      <c r="U384" s="98">
        <v>245.4192719821985</v>
      </c>
      <c r="V384" s="98">
        <v>235.79751566558664</v>
      </c>
      <c r="W384" s="98">
        <v>246.36761501296709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229.47723702734302</v>
      </c>
      <c r="D385" s="33">
        <v>225.16764603482119</v>
      </c>
      <c r="E385" s="33">
        <v>244.29851916885613</v>
      </c>
      <c r="F385" s="33">
        <v>246.61841029223788</v>
      </c>
      <c r="G385" s="33">
        <v>257.70867395308039</v>
      </c>
      <c r="H385" s="33">
        <v>249.68696498134057</v>
      </c>
      <c r="I385" s="33">
        <v>244.97316728904906</v>
      </c>
      <c r="J385" s="33">
        <v>214.51498610436158</v>
      </c>
      <c r="K385" s="33">
        <v>222.22483777369197</v>
      </c>
      <c r="L385" s="33">
        <v>221.66414750543302</v>
      </c>
      <c r="M385" s="33">
        <v>208.67007881892755</v>
      </c>
      <c r="N385" s="33">
        <v>219.44565174625723</v>
      </c>
      <c r="O385" s="33">
        <v>221.61563972917605</v>
      </c>
      <c r="P385" s="33">
        <v>224.42260317739886</v>
      </c>
      <c r="Q385" s="33">
        <v>236.50822251366768</v>
      </c>
      <c r="R385" s="33">
        <v>236.10361623717472</v>
      </c>
      <c r="S385" s="33">
        <v>237.24356426964573</v>
      </c>
      <c r="T385" s="33">
        <v>237.37564024297714</v>
      </c>
      <c r="U385" s="33">
        <v>233.96176137673214</v>
      </c>
      <c r="V385" s="33">
        <v>246.07445071193089</v>
      </c>
      <c r="W385" s="33">
        <v>246.32062395512236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42.767548790009201</v>
      </c>
      <c r="D387" s="117">
        <f t="shared" si="184"/>
        <v>48.553211029623874</v>
      </c>
      <c r="E387" s="117">
        <f t="shared" si="184"/>
        <v>99.047558138933852</v>
      </c>
      <c r="F387" s="117">
        <f t="shared" si="184"/>
        <v>156.59522845613043</v>
      </c>
      <c r="G387" s="117">
        <f t="shared" si="184"/>
        <v>107.3562446777527</v>
      </c>
      <c r="H387" s="117">
        <f t="shared" si="184"/>
        <v>66.370854973081691</v>
      </c>
      <c r="I387" s="117">
        <f t="shared" si="184"/>
        <v>39.472791282715747</v>
      </c>
      <c r="J387" s="117">
        <f t="shared" si="184"/>
        <v>34.678114852904287</v>
      </c>
      <c r="K387" s="117">
        <f t="shared" si="184"/>
        <v>55.988332331465166</v>
      </c>
      <c r="L387" s="117">
        <f t="shared" si="184"/>
        <v>61.907285654717214</v>
      </c>
      <c r="M387" s="117">
        <f t="shared" si="184"/>
        <v>84.299306396118368</v>
      </c>
      <c r="N387" s="117">
        <f t="shared" si="184"/>
        <v>73.338142379560495</v>
      </c>
      <c r="O387" s="117">
        <f t="shared" si="184"/>
        <v>57.525020450221092</v>
      </c>
      <c r="P387" s="117">
        <f t="shared" si="184"/>
        <v>59.750135872836452</v>
      </c>
      <c r="Q387" s="117">
        <f t="shared" si="184"/>
        <v>43.238177040476643</v>
      </c>
      <c r="R387" s="117">
        <f t="shared" ref="R387:V387" si="185">R388+R390+R392+R401</f>
        <v>48.414472298760231</v>
      </c>
      <c r="S387" s="117">
        <f t="shared" si="185"/>
        <v>48.148501361557948</v>
      </c>
      <c r="T387" s="117">
        <f t="shared" si="185"/>
        <v>49.790365873202894</v>
      </c>
      <c r="U387" s="117">
        <f t="shared" si="185"/>
        <v>51.87403979222988</v>
      </c>
      <c r="V387" s="117">
        <f t="shared" si="185"/>
        <v>42.262090008259634</v>
      </c>
      <c r="W387" s="117">
        <f t="shared" ref="W387" si="186">W388+W390+W392+W401</f>
        <v>36.416950906024539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38.912021792718413</v>
      </c>
      <c r="D392" s="122">
        <v>44.134929199283796</v>
      </c>
      <c r="E392" s="122">
        <v>94.43791067950086</v>
      </c>
      <c r="F392" s="122">
        <v>151.59188994347713</v>
      </c>
      <c r="G392" s="122">
        <v>102.19559247412734</v>
      </c>
      <c r="H392" s="122">
        <v>59.947998160898592</v>
      </c>
      <c r="I392" s="122">
        <v>32.002167392535178</v>
      </c>
      <c r="J392" s="122">
        <v>28.684714623256305</v>
      </c>
      <c r="K392" s="122">
        <v>49.163713183372145</v>
      </c>
      <c r="L392" s="122">
        <v>56.422977225582642</v>
      </c>
      <c r="M392" s="122">
        <v>78.554458031730249</v>
      </c>
      <c r="N392" s="122">
        <v>67.696426086817155</v>
      </c>
      <c r="O392" s="122">
        <v>51.93608674233861</v>
      </c>
      <c r="P392" s="122">
        <v>52.772750289291139</v>
      </c>
      <c r="Q392" s="122">
        <v>37.053685787419639</v>
      </c>
      <c r="R392" s="122">
        <v>41.495680055074757</v>
      </c>
      <c r="S392" s="122">
        <v>41.565399339240912</v>
      </c>
      <c r="T392" s="122">
        <v>43.975281092006824</v>
      </c>
      <c r="U392" s="122">
        <v>46.212638415691096</v>
      </c>
      <c r="V392" s="122">
        <v>38.387508849171638</v>
      </c>
      <c r="W392" s="122">
        <v>31.477365456427862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452.1845291084864</v>
      </c>
      <c r="D393" s="98">
        <v>452.5545330848841</v>
      </c>
      <c r="E393" s="98">
        <v>444.9746875120324</v>
      </c>
      <c r="F393" s="98">
        <v>476.74550895267441</v>
      </c>
      <c r="G393" s="98">
        <v>491.83656568500652</v>
      </c>
      <c r="H393" s="98">
        <v>524.11678392099907</v>
      </c>
      <c r="I393" s="98">
        <v>523.6216699226876</v>
      </c>
      <c r="J393" s="98">
        <v>486.55770653410224</v>
      </c>
      <c r="K393" s="98">
        <v>522.95159882949986</v>
      </c>
      <c r="L393" s="98">
        <v>511.06678926994408</v>
      </c>
      <c r="M393" s="98">
        <v>497.36174052996535</v>
      </c>
      <c r="N393" s="98">
        <v>487.57544979195688</v>
      </c>
      <c r="O393" s="98">
        <v>467.23246771842651</v>
      </c>
      <c r="P393" s="98">
        <v>484.89677981667745</v>
      </c>
      <c r="Q393" s="98">
        <v>427.6945060115757</v>
      </c>
      <c r="R393" s="98">
        <v>456.80965304014546</v>
      </c>
      <c r="S393" s="98">
        <v>430.39944599912036</v>
      </c>
      <c r="T393" s="98">
        <v>405.62628946633816</v>
      </c>
      <c r="U393" s="98">
        <v>410.56135319714963</v>
      </c>
      <c r="V393" s="98">
        <v>377.10975661543876</v>
      </c>
      <c r="W393" s="98">
        <v>382.91690791818155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202.09192377445623</v>
      </c>
      <c r="N394" s="98">
        <v>0</v>
      </c>
      <c r="O394" s="98">
        <v>164.06613078503867</v>
      </c>
      <c r="P394" s="98">
        <v>161.67905948080136</v>
      </c>
      <c r="Q394" s="98">
        <v>153.51912538521793</v>
      </c>
      <c r="R394" s="98">
        <v>197.45818008114099</v>
      </c>
      <c r="S394" s="98">
        <v>195.52064256598575</v>
      </c>
      <c r="T394" s="98">
        <v>173.66793380868484</v>
      </c>
      <c r="U394" s="98">
        <v>178.63102677154566</v>
      </c>
      <c r="V394" s="98">
        <v>143.17852054999804</v>
      </c>
      <c r="W394" s="98">
        <v>155.90625261598845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202.09192377445623</v>
      </c>
      <c r="N395" s="101">
        <v>0</v>
      </c>
      <c r="O395" s="101">
        <v>164.06613078503867</v>
      </c>
      <c r="P395" s="101">
        <v>161.67905948080136</v>
      </c>
      <c r="Q395" s="101">
        <v>153.51912538521793</v>
      </c>
      <c r="R395" s="101">
        <v>197.45818008114099</v>
      </c>
      <c r="S395" s="101">
        <v>195.52064256598575</v>
      </c>
      <c r="T395" s="101">
        <v>173.66793380868484</v>
      </c>
      <c r="U395" s="101">
        <v>178.63102677154566</v>
      </c>
      <c r="V395" s="101">
        <v>143.17852054999804</v>
      </c>
      <c r="W395" s="101">
        <v>155.90625261598845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3.8555269972907871</v>
      </c>
      <c r="D401" s="122">
        <v>4.418281830340077</v>
      </c>
      <c r="E401" s="122">
        <v>4.6096474594329848</v>
      </c>
      <c r="F401" s="122">
        <v>5.0033385126532881</v>
      </c>
      <c r="G401" s="122">
        <v>5.1606522036253546</v>
      </c>
      <c r="H401" s="122">
        <v>6.4228568121831024</v>
      </c>
      <c r="I401" s="122">
        <v>7.4706238901805673</v>
      </c>
      <c r="J401" s="122">
        <v>5.9934002296479809</v>
      </c>
      <c r="K401" s="122">
        <v>6.8246191480930207</v>
      </c>
      <c r="L401" s="122">
        <v>5.4843084291345683</v>
      </c>
      <c r="M401" s="122">
        <v>5.7448483643881145</v>
      </c>
      <c r="N401" s="122">
        <v>5.6417162927433369</v>
      </c>
      <c r="O401" s="122">
        <v>5.5889337078824788</v>
      </c>
      <c r="P401" s="122">
        <v>6.9773855835453125</v>
      </c>
      <c r="Q401" s="122">
        <v>6.1844912530570051</v>
      </c>
      <c r="R401" s="122">
        <v>6.9187922436854734</v>
      </c>
      <c r="S401" s="122">
        <v>6.5831020223170373</v>
      </c>
      <c r="T401" s="122">
        <v>5.8150847811960702</v>
      </c>
      <c r="U401" s="122">
        <v>5.6614013765387821</v>
      </c>
      <c r="V401" s="122">
        <v>3.8745811590879984</v>
      </c>
      <c r="W401" s="122">
        <v>4.93958544959668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82.934846686403958</v>
      </c>
      <c r="D402" s="98">
        <v>82.488488134368041</v>
      </c>
      <c r="E402" s="98">
        <v>91.856829061409371</v>
      </c>
      <c r="F402" s="98">
        <v>91.42942797859061</v>
      </c>
      <c r="G402" s="98">
        <v>89.925847594207326</v>
      </c>
      <c r="H402" s="98">
        <v>93.590199263239498</v>
      </c>
      <c r="I402" s="98">
        <v>92.07301391923842</v>
      </c>
      <c r="J402" s="98">
        <v>78.087924731210649</v>
      </c>
      <c r="K402" s="98">
        <v>83.802308656730474</v>
      </c>
      <c r="L402" s="98">
        <v>80.410219989757195</v>
      </c>
      <c r="M402" s="98">
        <v>80.055525818556603</v>
      </c>
      <c r="N402" s="98">
        <v>80.786706677153106</v>
      </c>
      <c r="O402" s="98">
        <v>79.975655444267545</v>
      </c>
      <c r="P402" s="98">
        <v>87.112867914323218</v>
      </c>
      <c r="Q402" s="98">
        <v>83.763842373231924</v>
      </c>
      <c r="R402" s="98">
        <v>89.472852919262237</v>
      </c>
      <c r="S402" s="98">
        <v>87.852249233374351</v>
      </c>
      <c r="T402" s="98">
        <v>86.940283941816659</v>
      </c>
      <c r="U402" s="98">
        <v>90.131279102427584</v>
      </c>
      <c r="V402" s="98">
        <v>86.479653724622892</v>
      </c>
      <c r="W402" s="98">
        <v>90.242426483016274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70.802831334772335</v>
      </c>
      <c r="D405" s="118">
        <f t="shared" si="189"/>
        <v>68.339475730838018</v>
      </c>
      <c r="E405" s="118">
        <f t="shared" si="189"/>
        <v>64.086729306403541</v>
      </c>
      <c r="F405" s="118">
        <f t="shared" si="189"/>
        <v>64.00774686423172</v>
      </c>
      <c r="G405" s="118">
        <f t="shared" si="189"/>
        <v>60.441121131401914</v>
      </c>
      <c r="H405" s="118">
        <f t="shared" si="189"/>
        <v>52.682575718936015</v>
      </c>
      <c r="I405" s="118">
        <f t="shared" si="189"/>
        <v>48.230675627124548</v>
      </c>
      <c r="J405" s="118">
        <f t="shared" si="189"/>
        <v>48.501132488683481</v>
      </c>
      <c r="K405" s="118">
        <f t="shared" si="189"/>
        <v>44.739220318485721</v>
      </c>
      <c r="L405" s="118">
        <f t="shared" si="189"/>
        <v>46.240550306284987</v>
      </c>
      <c r="M405" s="118">
        <f t="shared" si="189"/>
        <v>40.613030540585321</v>
      </c>
      <c r="N405" s="118">
        <f t="shared" si="189"/>
        <v>40.258305679336075</v>
      </c>
      <c r="O405" s="118">
        <f t="shared" si="189"/>
        <v>37.773535396199435</v>
      </c>
      <c r="P405" s="118">
        <f t="shared" si="189"/>
        <v>35.327143785467655</v>
      </c>
      <c r="Q405" s="118">
        <f t="shared" si="189"/>
        <v>34.196255033511655</v>
      </c>
      <c r="R405" s="118">
        <f t="shared" ref="R405:V405" si="190">R406+R408+R410+R419</f>
        <v>34.334517994059532</v>
      </c>
      <c r="S405" s="118">
        <f t="shared" si="190"/>
        <v>32.792480618592108</v>
      </c>
      <c r="T405" s="118">
        <f t="shared" si="190"/>
        <v>31.895997830838343</v>
      </c>
      <c r="U405" s="118">
        <f t="shared" si="190"/>
        <v>30.655623411475926</v>
      </c>
      <c r="V405" s="118">
        <f t="shared" si="190"/>
        <v>28.465012919385675</v>
      </c>
      <c r="W405" s="118">
        <f t="shared" ref="W405" si="191">W406+W408+W410+W419</f>
        <v>29.451305655197437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53.906628013461201</v>
      </c>
      <c r="D406" s="123">
        <f t="shared" si="192"/>
        <v>51.316881099277587</v>
      </c>
      <c r="E406" s="123">
        <f t="shared" si="192"/>
        <v>46.421214916431644</v>
      </c>
      <c r="F406" s="123">
        <f t="shared" si="192"/>
        <v>45.479804827826733</v>
      </c>
      <c r="G406" s="123">
        <f t="shared" si="192"/>
        <v>41.379868795007162</v>
      </c>
      <c r="H406" s="123">
        <f t="shared" si="192"/>
        <v>32.884718120088436</v>
      </c>
      <c r="I406" s="123">
        <f t="shared" si="192"/>
        <v>28.80163352913743</v>
      </c>
      <c r="J406" s="123">
        <f t="shared" si="192"/>
        <v>30.294608877508971</v>
      </c>
      <c r="K406" s="123">
        <f t="shared" si="192"/>
        <v>26.162230250725504</v>
      </c>
      <c r="L406" s="123">
        <f t="shared" si="192"/>
        <v>27.34897222409155</v>
      </c>
      <c r="M406" s="123">
        <f t="shared" si="192"/>
        <v>22.37975114596729</v>
      </c>
      <c r="N406" s="123">
        <f t="shared" si="192"/>
        <v>21.159631922178662</v>
      </c>
      <c r="O406" s="123">
        <f t="shared" si="192"/>
        <v>19.259812667397519</v>
      </c>
      <c r="P406" s="123">
        <f t="shared" si="192"/>
        <v>16.678332460036636</v>
      </c>
      <c r="Q406" s="123">
        <f t="shared" si="192"/>
        <v>16.037972592712762</v>
      </c>
      <c r="R406" s="123">
        <f t="shared" si="192"/>
        <v>16.002910321758264</v>
      </c>
      <c r="S406" s="123">
        <f t="shared" si="192"/>
        <v>14.795429761801671</v>
      </c>
      <c r="T406" s="123">
        <f t="shared" si="192"/>
        <v>13.989080349428065</v>
      </c>
      <c r="U406" s="123">
        <f t="shared" si="192"/>
        <v>12.876373277786163</v>
      </c>
      <c r="V406" s="123">
        <f t="shared" si="192"/>
        <v>11.574965341477339</v>
      </c>
      <c r="W406" s="123">
        <f t="shared" si="192"/>
        <v>12.790905206539268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53.906628013461201</v>
      </c>
      <c r="D407" s="99">
        <v>51.316881099277587</v>
      </c>
      <c r="E407" s="99">
        <v>46.421214916431644</v>
      </c>
      <c r="F407" s="99">
        <v>45.479804827826733</v>
      </c>
      <c r="G407" s="99">
        <v>41.379868795007162</v>
      </c>
      <c r="H407" s="99">
        <v>32.884718120088436</v>
      </c>
      <c r="I407" s="99">
        <v>28.80163352913743</v>
      </c>
      <c r="J407" s="99">
        <v>30.294608877508971</v>
      </c>
      <c r="K407" s="99">
        <v>26.162230250725504</v>
      </c>
      <c r="L407" s="99">
        <v>27.34897222409155</v>
      </c>
      <c r="M407" s="99">
        <v>22.37975114596729</v>
      </c>
      <c r="N407" s="99">
        <v>21.159631922178662</v>
      </c>
      <c r="O407" s="99">
        <v>19.259812667397519</v>
      </c>
      <c r="P407" s="99">
        <v>16.678332460036636</v>
      </c>
      <c r="Q407" s="99">
        <v>16.037972592712762</v>
      </c>
      <c r="R407" s="99">
        <v>16.002910321758264</v>
      </c>
      <c r="S407" s="99">
        <v>14.795429761801671</v>
      </c>
      <c r="T407" s="99">
        <v>13.989080349428065</v>
      </c>
      <c r="U407" s="99">
        <v>12.876373277786163</v>
      </c>
      <c r="V407" s="99">
        <v>11.574965341477339</v>
      </c>
      <c r="W407" s="99">
        <v>12.790905206539268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0.11649280721603729</v>
      </c>
      <c r="D408" s="123">
        <f t="shared" si="193"/>
        <v>0.13205789379372854</v>
      </c>
      <c r="E408" s="123">
        <f t="shared" si="193"/>
        <v>0.38189400367337634</v>
      </c>
      <c r="F408" s="123">
        <f t="shared" si="193"/>
        <v>0.17362816156767491</v>
      </c>
      <c r="G408" s="123">
        <f t="shared" si="193"/>
        <v>0.2218741095468231</v>
      </c>
      <c r="H408" s="123">
        <f t="shared" si="193"/>
        <v>0.51062764246702208</v>
      </c>
      <c r="I408" s="123">
        <f t="shared" si="193"/>
        <v>0.23583639519045876</v>
      </c>
      <c r="J408" s="123">
        <f t="shared" si="193"/>
        <v>0.27776183821171752</v>
      </c>
      <c r="K408" s="123">
        <f t="shared" si="193"/>
        <v>0.20436693395523062</v>
      </c>
      <c r="L408" s="123">
        <f t="shared" si="193"/>
        <v>0.44586368850990254</v>
      </c>
      <c r="M408" s="123">
        <f t="shared" si="193"/>
        <v>0.16379522915010744</v>
      </c>
      <c r="N408" s="123">
        <f t="shared" si="193"/>
        <v>0.35509323956023375</v>
      </c>
      <c r="O408" s="123">
        <f t="shared" si="193"/>
        <v>0.3828198631106699</v>
      </c>
      <c r="P408" s="123">
        <f t="shared" si="193"/>
        <v>0.31079892560759115</v>
      </c>
      <c r="Q408" s="123">
        <f t="shared" si="193"/>
        <v>0.4563805399659317</v>
      </c>
      <c r="R408" s="123">
        <f t="shared" si="193"/>
        <v>0.41447335736613683</v>
      </c>
      <c r="S408" s="123">
        <f t="shared" si="193"/>
        <v>0.40823203714783879</v>
      </c>
      <c r="T408" s="123">
        <f t="shared" si="193"/>
        <v>0.41005820948185151</v>
      </c>
      <c r="U408" s="123">
        <f t="shared" si="193"/>
        <v>0.41710727674984283</v>
      </c>
      <c r="V408" s="123">
        <f t="shared" si="193"/>
        <v>0.63118179508998185</v>
      </c>
      <c r="W408" s="123">
        <f t="shared" si="193"/>
        <v>0.58774345156775487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0.11649280721603729</v>
      </c>
      <c r="D409" s="99">
        <f>RES_hhdet_in_fecs!D147</f>
        <v>0.13205789379372854</v>
      </c>
      <c r="E409" s="99">
        <f>RES_hhdet_in_fecs!E147</f>
        <v>0.38189400367337634</v>
      </c>
      <c r="F409" s="99">
        <f>RES_hhdet_in_fecs!F147</f>
        <v>0.17362816156767491</v>
      </c>
      <c r="G409" s="99">
        <f>RES_hhdet_in_fecs!G147</f>
        <v>0.2218741095468231</v>
      </c>
      <c r="H409" s="99">
        <f>RES_hhdet_in_fecs!H147</f>
        <v>0.51062764246702208</v>
      </c>
      <c r="I409" s="99">
        <f>RES_hhdet_in_fecs!I147</f>
        <v>0.23583639519045876</v>
      </c>
      <c r="J409" s="99">
        <f>RES_hhdet_in_fecs!J147</f>
        <v>0.27776183821171752</v>
      </c>
      <c r="K409" s="99">
        <f>RES_hhdet_in_fecs!K147</f>
        <v>0.20436693395523062</v>
      </c>
      <c r="L409" s="99">
        <f>RES_hhdet_in_fecs!L147</f>
        <v>0.44586368850990254</v>
      </c>
      <c r="M409" s="99">
        <f>RES_hhdet_in_fecs!M147</f>
        <v>0.16379522915010744</v>
      </c>
      <c r="N409" s="99">
        <f>RES_hhdet_in_fecs!N147</f>
        <v>0.35509323956023375</v>
      </c>
      <c r="O409" s="99">
        <f>RES_hhdet_in_fecs!O147</f>
        <v>0.3828198631106699</v>
      </c>
      <c r="P409" s="99">
        <f>RES_hhdet_in_fecs!P147</f>
        <v>0.31079892560759115</v>
      </c>
      <c r="Q409" s="99">
        <f>RES_hhdet_in_fecs!Q147</f>
        <v>0.4563805399659317</v>
      </c>
      <c r="R409" s="99">
        <f>RES_hhdet_in_fecs!R147</f>
        <v>0.41447335736613683</v>
      </c>
      <c r="S409" s="99">
        <f>RES_hhdet_in_fecs!S147</f>
        <v>0.40823203714783879</v>
      </c>
      <c r="T409" s="99">
        <f>RES_hhdet_in_fecs!T147</f>
        <v>0.41005820948185151</v>
      </c>
      <c r="U409" s="99">
        <f>RES_hhdet_in_fecs!U147</f>
        <v>0.41710727674984283</v>
      </c>
      <c r="V409" s="99">
        <f>RES_hhdet_in_fecs!V147</f>
        <v>0.63118179508998185</v>
      </c>
      <c r="W409" s="99">
        <f>RES_hhdet_in_fecs!W147</f>
        <v>0.58774345156775487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14.351988189554366</v>
      </c>
      <c r="D410" s="123">
        <v>14.5048151929709</v>
      </c>
      <c r="E410" s="123">
        <v>14.694716048080451</v>
      </c>
      <c r="F410" s="123">
        <v>15.7411653823617</v>
      </c>
      <c r="G410" s="123">
        <v>16.12201117300437</v>
      </c>
      <c r="H410" s="123">
        <v>16.637497999267286</v>
      </c>
      <c r="I410" s="123">
        <v>16.587682534265809</v>
      </c>
      <c r="J410" s="123">
        <v>15.660618464589247</v>
      </c>
      <c r="K410" s="123">
        <v>16.016229695842593</v>
      </c>
      <c r="L410" s="123">
        <v>16.114571437518936</v>
      </c>
      <c r="M410" s="123">
        <v>15.864887095627502</v>
      </c>
      <c r="N410" s="123">
        <v>16.442256153720479</v>
      </c>
      <c r="O410" s="123">
        <v>15.821993554583683</v>
      </c>
      <c r="P410" s="123">
        <v>15.991554278579482</v>
      </c>
      <c r="Q410" s="123">
        <v>15.27686883139811</v>
      </c>
      <c r="R410" s="123">
        <v>15.504218364236872</v>
      </c>
      <c r="S410" s="123">
        <v>15.204931064990424</v>
      </c>
      <c r="T410" s="123">
        <v>15.155797233470393</v>
      </c>
      <c r="U410" s="123">
        <v>15.080203652906178</v>
      </c>
      <c r="V410" s="123">
        <v>13.91841126933277</v>
      </c>
      <c r="W410" s="123">
        <v>13.735643331104278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16.013798537689183</v>
      </c>
      <c r="D411" s="99">
        <v>16.038627966472948</v>
      </c>
      <c r="E411" s="99">
        <v>15.787304969955567</v>
      </c>
      <c r="F411" s="99">
        <v>16.936848885436603</v>
      </c>
      <c r="G411" s="99">
        <v>17.480134559603108</v>
      </c>
      <c r="H411" s="99">
        <v>18.630141427704572</v>
      </c>
      <c r="I411" s="99">
        <v>18.61894500486655</v>
      </c>
      <c r="J411" s="99">
        <v>17.306158321090098</v>
      </c>
      <c r="K411" s="99">
        <v>18.604345558474499</v>
      </c>
      <c r="L411" s="99">
        <v>18.202112035149405</v>
      </c>
      <c r="M411" s="99">
        <v>17.743852883150463</v>
      </c>
      <c r="N411" s="99">
        <v>17.410052126672809</v>
      </c>
      <c r="O411" s="99">
        <v>16.69348322740197</v>
      </c>
      <c r="P411" s="99">
        <v>17.331044406773842</v>
      </c>
      <c r="Q411" s="99">
        <v>15.29096504488594</v>
      </c>
      <c r="R411" s="99">
        <v>16.348771004088732</v>
      </c>
      <c r="S411" s="99">
        <v>15.41692595755973</v>
      </c>
      <c r="T411" s="99">
        <v>14.540364385957522</v>
      </c>
      <c r="U411" s="99">
        <v>14.728185528450286</v>
      </c>
      <c r="V411" s="99">
        <v>13.541410390838257</v>
      </c>
      <c r="W411" s="99">
        <v>13.751551680683123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13.863042585095572</v>
      </c>
      <c r="N412" s="99">
        <v>0</v>
      </c>
      <c r="O412" s="99">
        <v>13.135702032118068</v>
      </c>
      <c r="P412" s="99">
        <v>13.880619584773813</v>
      </c>
      <c r="Q412" s="99">
        <v>12.622662631029778</v>
      </c>
      <c r="R412" s="99">
        <v>13.994885657943975</v>
      </c>
      <c r="S412" s="99">
        <v>13.431256821867509</v>
      </c>
      <c r="T412" s="99">
        <v>12.710313530727426</v>
      </c>
      <c r="U412" s="99">
        <v>12.998584446227555</v>
      </c>
      <c r="V412" s="99">
        <v>11.865604841024521</v>
      </c>
      <c r="W412" s="99">
        <v>12.184771200386754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7.2098214882911025</v>
      </c>
      <c r="N413" s="102">
        <v>0</v>
      </c>
      <c r="O413" s="102">
        <v>5.8618255187165538</v>
      </c>
      <c r="P413" s="102">
        <v>5.778687498330183</v>
      </c>
      <c r="Q413" s="102">
        <v>5.4886269217666648</v>
      </c>
      <c r="R413" s="102">
        <v>7.0668352727366459</v>
      </c>
      <c r="S413" s="102">
        <v>7.0035575036973077</v>
      </c>
      <c r="T413" s="102">
        <v>6.2254225263774199</v>
      </c>
      <c r="U413" s="102">
        <v>6.40808220973868</v>
      </c>
      <c r="V413" s="102">
        <v>5.1413125009590814</v>
      </c>
      <c r="W413" s="102">
        <v>5.5990029321152495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6.6532210968044705</v>
      </c>
      <c r="N414" s="105">
        <v>0</v>
      </c>
      <c r="O414" s="105">
        <v>7.2738765134015129</v>
      </c>
      <c r="P414" s="105">
        <v>8.1019320864436271</v>
      </c>
      <c r="Q414" s="105">
        <v>7.1340357092631139</v>
      </c>
      <c r="R414" s="105">
        <v>6.9280503852073281</v>
      </c>
      <c r="S414" s="105">
        <v>6.4276993181702</v>
      </c>
      <c r="T414" s="105">
        <v>6.4848910043500068</v>
      </c>
      <c r="U414" s="105">
        <v>6.5905022364888728</v>
      </c>
      <c r="V414" s="105">
        <v>6.7242923400654382</v>
      </c>
      <c r="W414" s="105">
        <v>6.5857682682715053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14.293107601559402</v>
      </c>
      <c r="D415" s="102">
        <v>14.381294616363324</v>
      </c>
      <c r="E415" s="102">
        <v>14.520909732309676</v>
      </c>
      <c r="F415" s="102">
        <v>15.198513101880316</v>
      </c>
      <c r="G415" s="102">
        <v>15.790602664134465</v>
      </c>
      <c r="H415" s="102">
        <v>16.470508958222354</v>
      </c>
      <c r="I415" s="102">
        <v>16.761488947578982</v>
      </c>
      <c r="J415" s="102">
        <v>15.858520780317573</v>
      </c>
      <c r="K415" s="102">
        <v>16.556693758206801</v>
      </c>
      <c r="L415" s="102">
        <v>16.200107098782983</v>
      </c>
      <c r="M415" s="102">
        <v>15.838950388792952</v>
      </c>
      <c r="N415" s="102">
        <v>16.432450775497923</v>
      </c>
      <c r="O415" s="102">
        <v>16.172659655965813</v>
      </c>
      <c r="P415" s="102">
        <v>16.400986435760196</v>
      </c>
      <c r="Q415" s="102">
        <v>15.938104526866242</v>
      </c>
      <c r="R415" s="102">
        <v>15.886138419404126</v>
      </c>
      <c r="S415" s="102">
        <v>15.673548634675388</v>
      </c>
      <c r="T415" s="102">
        <v>15.540009362802699</v>
      </c>
      <c r="U415" s="102">
        <v>15.376982857807</v>
      </c>
      <c r="V415" s="102">
        <v>14.241836215153979</v>
      </c>
      <c r="W415" s="102">
        <v>14.082858779011445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11.560627693062912</v>
      </c>
      <c r="D416" s="105">
        <v>11.687790492621895</v>
      </c>
      <c r="E416" s="105">
        <v>11.849365843857626</v>
      </c>
      <c r="F416" s="105">
        <v>12.279014167316555</v>
      </c>
      <c r="G416" s="105">
        <v>12.811877901550048</v>
      </c>
      <c r="H416" s="105">
        <v>13.409447724206055</v>
      </c>
      <c r="I416" s="105">
        <v>13.797633104569444</v>
      </c>
      <c r="J416" s="105">
        <v>12.827104452928193</v>
      </c>
      <c r="K416" s="105">
        <v>13.473428476619246</v>
      </c>
      <c r="L416" s="105">
        <v>13.210763613909448</v>
      </c>
      <c r="M416" s="105">
        <v>12.893295783635354</v>
      </c>
      <c r="N416" s="105">
        <v>13.473761079418564</v>
      </c>
      <c r="O416" s="105">
        <v>13.043208538712706</v>
      </c>
      <c r="P416" s="105">
        <v>13.282814854459199</v>
      </c>
      <c r="Q416" s="105">
        <v>13.163417542811679</v>
      </c>
      <c r="R416" s="105">
        <v>13.515518739734564</v>
      </c>
      <c r="S416" s="105">
        <v>13.50366140428058</v>
      </c>
      <c r="T416" s="105">
        <v>13.352914124196625</v>
      </c>
      <c r="U416" s="105">
        <v>13.29500227000414</v>
      </c>
      <c r="V416" s="105">
        <v>12.177057132652308</v>
      </c>
      <c r="W416" s="105">
        <v>12.176350990985972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6.0516648964716726</v>
      </c>
      <c r="D417" s="99">
        <v>6.228174516205752</v>
      </c>
      <c r="E417" s="99">
        <v>6.3980344390591259</v>
      </c>
      <c r="F417" s="99">
        <v>6.2931267647094602</v>
      </c>
      <c r="G417" s="99">
        <v>6.6741331834038782</v>
      </c>
      <c r="H417" s="99">
        <v>7.0628864062586203</v>
      </c>
      <c r="I417" s="99">
        <v>7.5908491733846635</v>
      </c>
      <c r="J417" s="99">
        <v>6.4132982290230975</v>
      </c>
      <c r="K417" s="99">
        <v>6.8756820505672387</v>
      </c>
      <c r="L417" s="99">
        <v>6.7611348865851193</v>
      </c>
      <c r="M417" s="99">
        <v>6.434518166503377</v>
      </c>
      <c r="N417" s="99">
        <v>6.8149386993136982</v>
      </c>
      <c r="O417" s="99">
        <v>5.6802415673870961</v>
      </c>
      <c r="P417" s="99">
        <v>5.4691902106308241</v>
      </c>
      <c r="Q417" s="99">
        <v>5.7352026147636321</v>
      </c>
      <c r="R417" s="99">
        <v>6.8708231121852359</v>
      </c>
      <c r="S417" s="99">
        <v>7.1286657711795129</v>
      </c>
      <c r="T417" s="99">
        <v>6.6625185992961624</v>
      </c>
      <c r="U417" s="99">
        <v>6.6915568877356586</v>
      </c>
      <c r="V417" s="99">
        <v>5.4109109177006554</v>
      </c>
      <c r="W417" s="99">
        <v>5.7259122838663679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5.5089627965912404</v>
      </c>
      <c r="D418" s="99">
        <v>5.4596159764161456</v>
      </c>
      <c r="E418" s="99">
        <v>5.4513314047984993</v>
      </c>
      <c r="F418" s="99">
        <v>5.9858874026070952</v>
      </c>
      <c r="G418" s="99">
        <v>6.1377447181461671</v>
      </c>
      <c r="H418" s="99">
        <v>6.3465613179474367</v>
      </c>
      <c r="I418" s="99">
        <v>6.2067839311847788</v>
      </c>
      <c r="J418" s="99">
        <v>6.4138062239050937</v>
      </c>
      <c r="K418" s="99">
        <v>6.5977464260520051</v>
      </c>
      <c r="L418" s="99">
        <v>6.4496287273243293</v>
      </c>
      <c r="M418" s="99">
        <v>6.4587776171319744</v>
      </c>
      <c r="N418" s="99">
        <v>6.6588223801048665</v>
      </c>
      <c r="O418" s="99">
        <v>7.3629669713256103</v>
      </c>
      <c r="P418" s="99">
        <v>7.8136246438283772</v>
      </c>
      <c r="Q418" s="99">
        <v>7.4282149280480469</v>
      </c>
      <c r="R418" s="99">
        <v>6.644695627549325</v>
      </c>
      <c r="S418" s="99">
        <v>6.3749956331010686</v>
      </c>
      <c r="T418" s="99">
        <v>6.6903955249004596</v>
      </c>
      <c r="U418" s="99">
        <v>6.6034453822684798</v>
      </c>
      <c r="V418" s="99">
        <v>6.7661462149516529</v>
      </c>
      <c r="W418" s="99">
        <v>6.4504387071196039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2.42772232454073</v>
      </c>
      <c r="D419" s="123">
        <v>2.3857215447957953</v>
      </c>
      <c r="E419" s="123">
        <v>2.588904338218077</v>
      </c>
      <c r="F419" s="123">
        <v>2.6131484924756112</v>
      </c>
      <c r="G419" s="123">
        <v>2.7173670538435593</v>
      </c>
      <c r="H419" s="123">
        <v>2.6497319571132683</v>
      </c>
      <c r="I419" s="123">
        <v>2.6055231685308486</v>
      </c>
      <c r="J419" s="123">
        <v>2.2681433083735456</v>
      </c>
      <c r="K419" s="123">
        <v>2.3563934379623928</v>
      </c>
      <c r="L419" s="123">
        <v>2.331142956164598</v>
      </c>
      <c r="M419" s="123">
        <v>2.2045970698404238</v>
      </c>
      <c r="N419" s="123">
        <v>2.3013243638767036</v>
      </c>
      <c r="O419" s="123">
        <v>2.3089093111075649</v>
      </c>
      <c r="P419" s="123">
        <v>2.3464581212439426</v>
      </c>
      <c r="Q419" s="123">
        <v>2.4250330694348512</v>
      </c>
      <c r="R419" s="123">
        <v>2.4129159506982547</v>
      </c>
      <c r="S419" s="123">
        <v>2.3838877546521768</v>
      </c>
      <c r="T419" s="123">
        <v>2.3410620384580336</v>
      </c>
      <c r="U419" s="123">
        <v>2.2819392040337445</v>
      </c>
      <c r="V419" s="123">
        <v>2.3404545134855863</v>
      </c>
      <c r="W419" s="123">
        <v>2.3370136659861362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2.9370795352257155</v>
      </c>
      <c r="D420" s="99">
        <v>2.9234093926439502</v>
      </c>
      <c r="E420" s="99">
        <v>3.2589983535329385</v>
      </c>
      <c r="F420" s="99">
        <v>3.2481195444444504</v>
      </c>
      <c r="G420" s="99">
        <v>3.1960127123606914</v>
      </c>
      <c r="H420" s="99">
        <v>3.3267369067578239</v>
      </c>
      <c r="I420" s="99">
        <v>3.2739332252000337</v>
      </c>
      <c r="J420" s="99">
        <v>2.7774752515793937</v>
      </c>
      <c r="K420" s="99">
        <v>2.9813220044405444</v>
      </c>
      <c r="L420" s="99">
        <v>2.8638836718687317</v>
      </c>
      <c r="M420" s="99">
        <v>2.8560569839853591</v>
      </c>
      <c r="N420" s="99">
        <v>2.8846833346338507</v>
      </c>
      <c r="O420" s="99">
        <v>2.857404728910939</v>
      </c>
      <c r="P420" s="99">
        <v>3.1135636388332917</v>
      </c>
      <c r="Q420" s="99">
        <v>2.9947309767868724</v>
      </c>
      <c r="R420" s="99">
        <v>3.2021459566901465</v>
      </c>
      <c r="S420" s="99">
        <v>3.1468712012207929</v>
      </c>
      <c r="T420" s="99">
        <v>3.1165223782605289</v>
      </c>
      <c r="U420" s="99">
        <v>3.233305303092282</v>
      </c>
      <c r="V420" s="99">
        <v>3.1053465496436323</v>
      </c>
      <c r="W420" s="99">
        <v>3.2408425063241291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2.4028885186255908</v>
      </c>
      <c r="D421" s="110">
        <v>2.3552918000697383</v>
      </c>
      <c r="E421" s="110">
        <v>2.5535003616246672</v>
      </c>
      <c r="F421" s="110">
        <v>2.5763890470538935</v>
      </c>
      <c r="G421" s="110">
        <v>2.6882262754733768</v>
      </c>
      <c r="H421" s="110">
        <v>2.5998473818763008</v>
      </c>
      <c r="I421" s="110">
        <v>2.5465007208662525</v>
      </c>
      <c r="J421" s="110">
        <v>2.2258012552636619</v>
      </c>
      <c r="K421" s="110">
        <v>2.300989080047771</v>
      </c>
      <c r="L421" s="110">
        <v>2.2921482434300673</v>
      </c>
      <c r="M421" s="110">
        <v>2.1542336691763917</v>
      </c>
      <c r="N421" s="110">
        <v>2.2575270888620622</v>
      </c>
      <c r="O421" s="110">
        <v>2.2676989383740542</v>
      </c>
      <c r="P421" s="110">
        <v>2.2796663478146306</v>
      </c>
      <c r="Q421" s="110">
        <v>2.3796177408193069</v>
      </c>
      <c r="R421" s="110">
        <v>2.3467711917457006</v>
      </c>
      <c r="S421" s="110">
        <v>2.3220832686637114</v>
      </c>
      <c r="T421" s="110">
        <v>2.2854767497060338</v>
      </c>
      <c r="U421" s="110">
        <v>2.2181760557043413</v>
      </c>
      <c r="V421" s="110">
        <v>2.3045773429924159</v>
      </c>
      <c r="W421" s="110">
        <v>2.2846761384832677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90.301151962511895</v>
      </c>
      <c r="D423" s="118">
        <f t="shared" si="194"/>
        <v>92.345720225609611</v>
      </c>
      <c r="E423" s="118">
        <f t="shared" si="194"/>
        <v>90.91048716088568</v>
      </c>
      <c r="F423" s="118">
        <f t="shared" si="194"/>
        <v>94.653928818377679</v>
      </c>
      <c r="G423" s="118">
        <f t="shared" si="194"/>
        <v>92.911755843688425</v>
      </c>
      <c r="H423" s="118">
        <f t="shared" si="194"/>
        <v>82.009299139954635</v>
      </c>
      <c r="I423" s="118">
        <f t="shared" si="194"/>
        <v>76.655508844172743</v>
      </c>
      <c r="J423" s="118">
        <f t="shared" si="194"/>
        <v>83.163346573820775</v>
      </c>
      <c r="K423" s="118">
        <f t="shared" si="194"/>
        <v>77.535791407004098</v>
      </c>
      <c r="L423" s="118">
        <f t="shared" si="194"/>
        <v>84.839570651809595</v>
      </c>
      <c r="M423" s="118">
        <f t="shared" si="194"/>
        <v>74.221653183176585</v>
      </c>
      <c r="N423" s="118">
        <f t="shared" si="194"/>
        <v>75.706236341322878</v>
      </c>
      <c r="O423" s="118">
        <f t="shared" si="194"/>
        <v>73.878841923872557</v>
      </c>
      <c r="P423" s="118">
        <f t="shared" si="194"/>
        <v>69.228482245734284</v>
      </c>
      <c r="Q423" s="118">
        <f t="shared" si="194"/>
        <v>70.083656401713057</v>
      </c>
      <c r="R423" s="118">
        <f t="shared" ref="R423:V423" si="195">R424+R426+R428+R437</f>
        <v>70.970148875161442</v>
      </c>
      <c r="S423" s="118">
        <f t="shared" si="195"/>
        <v>67.29379761570415</v>
      </c>
      <c r="T423" s="118">
        <f t="shared" si="195"/>
        <v>64.819089335000655</v>
      </c>
      <c r="U423" s="118">
        <f t="shared" si="195"/>
        <v>61.209286253175335</v>
      </c>
      <c r="V423" s="118">
        <f t="shared" si="195"/>
        <v>57.19991435745002</v>
      </c>
      <c r="W423" s="118">
        <f t="shared" ref="W423" si="196">W424+W426+W428+W437</f>
        <v>61.702456017058665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78.606368003005102</v>
      </c>
      <c r="D424" s="123">
        <f t="shared" si="197"/>
        <v>80.558756772042543</v>
      </c>
      <c r="E424" s="123">
        <f t="shared" si="197"/>
        <v>78.204033093673047</v>
      </c>
      <c r="F424" s="123">
        <f t="shared" si="197"/>
        <v>81.964310040496869</v>
      </c>
      <c r="G424" s="123">
        <f t="shared" si="197"/>
        <v>79.568588924118686</v>
      </c>
      <c r="H424" s="123">
        <f t="shared" si="197"/>
        <v>67.301586116127964</v>
      </c>
      <c r="I424" s="123">
        <f t="shared" si="197"/>
        <v>62.597857483092142</v>
      </c>
      <c r="J424" s="123">
        <f t="shared" si="197"/>
        <v>69.7895815823493</v>
      </c>
      <c r="K424" s="123">
        <f t="shared" si="197"/>
        <v>63.775637243105308</v>
      </c>
      <c r="L424" s="123">
        <f t="shared" si="197"/>
        <v>70.435091932602688</v>
      </c>
      <c r="M424" s="123">
        <f t="shared" si="197"/>
        <v>61.026346536291193</v>
      </c>
      <c r="N424" s="123">
        <f t="shared" si="197"/>
        <v>61.247487072933289</v>
      </c>
      <c r="O424" s="123">
        <f t="shared" si="197"/>
        <v>59.258427419844296</v>
      </c>
      <c r="P424" s="123">
        <f t="shared" si="197"/>
        <v>54.366732430692053</v>
      </c>
      <c r="Q424" s="123">
        <f t="shared" si="197"/>
        <v>54.684315006329008</v>
      </c>
      <c r="R424" s="123">
        <f t="shared" si="197"/>
        <v>55.511177122127023</v>
      </c>
      <c r="S424" s="123">
        <f t="shared" si="197"/>
        <v>51.876489643610078</v>
      </c>
      <c r="T424" s="123">
        <f t="shared" si="197"/>
        <v>49.385082669042887</v>
      </c>
      <c r="U424" s="123">
        <f t="shared" si="197"/>
        <v>45.702972698487883</v>
      </c>
      <c r="V424" s="123">
        <f t="shared" si="197"/>
        <v>41.35077618228425</v>
      </c>
      <c r="W424" s="123">
        <f t="shared" si="197"/>
        <v>46.031910782698397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78.606368003005102</v>
      </c>
      <c r="D425" s="99">
        <v>80.558756772042543</v>
      </c>
      <c r="E425" s="99">
        <v>78.204033093673047</v>
      </c>
      <c r="F425" s="99">
        <v>81.964310040496869</v>
      </c>
      <c r="G425" s="99">
        <v>79.568588924118686</v>
      </c>
      <c r="H425" s="99">
        <v>67.301586116127964</v>
      </c>
      <c r="I425" s="99">
        <v>62.597857483092142</v>
      </c>
      <c r="J425" s="99">
        <v>69.7895815823493</v>
      </c>
      <c r="K425" s="99">
        <v>63.775637243105308</v>
      </c>
      <c r="L425" s="99">
        <v>70.435091932602688</v>
      </c>
      <c r="M425" s="99">
        <v>61.026346536291193</v>
      </c>
      <c r="N425" s="99">
        <v>61.247487072933289</v>
      </c>
      <c r="O425" s="99">
        <v>59.258427419844296</v>
      </c>
      <c r="P425" s="99">
        <v>54.366732430692053</v>
      </c>
      <c r="Q425" s="99">
        <v>54.684315006329008</v>
      </c>
      <c r="R425" s="99">
        <v>55.511177122127023</v>
      </c>
      <c r="S425" s="99">
        <v>51.876489643610078</v>
      </c>
      <c r="T425" s="99">
        <v>49.385082669042887</v>
      </c>
      <c r="U425" s="99">
        <v>45.702972698487883</v>
      </c>
      <c r="V425" s="99">
        <v>41.35077618228425</v>
      </c>
      <c r="W425" s="99">
        <v>46.031910782698397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0.30058032562286802</v>
      </c>
      <c r="D426" s="123">
        <f t="shared" si="198"/>
        <v>0.35297755161863337</v>
      </c>
      <c r="E426" s="123">
        <f t="shared" si="198"/>
        <v>1.0565213902880908</v>
      </c>
      <c r="F426" s="123">
        <f t="shared" si="198"/>
        <v>0.49662192908762087</v>
      </c>
      <c r="G426" s="123">
        <f t="shared" si="198"/>
        <v>0.65561204148631713</v>
      </c>
      <c r="H426" s="123">
        <f t="shared" si="198"/>
        <v>1.5575641790743457</v>
      </c>
      <c r="I426" s="123">
        <f t="shared" si="198"/>
        <v>0.7421021770764048</v>
      </c>
      <c r="J426" s="123">
        <f t="shared" si="198"/>
        <v>0.90129178116460218</v>
      </c>
      <c r="K426" s="123">
        <f t="shared" si="198"/>
        <v>0.68369304127717356</v>
      </c>
      <c r="L426" s="123">
        <f t="shared" si="198"/>
        <v>1.5376025385644674</v>
      </c>
      <c r="M426" s="123">
        <f t="shared" si="198"/>
        <v>0.5850479311945016</v>
      </c>
      <c r="N426" s="123">
        <f t="shared" si="198"/>
        <v>1.3212418230848886</v>
      </c>
      <c r="O426" s="123">
        <f t="shared" si="198"/>
        <v>1.4925264951665593</v>
      </c>
      <c r="P426" s="123">
        <f t="shared" si="198"/>
        <v>1.2717086424173216</v>
      </c>
      <c r="Q426" s="123">
        <f t="shared" si="198"/>
        <v>1.9430752700416205</v>
      </c>
      <c r="R426" s="123">
        <f t="shared" si="198"/>
        <v>1.8077734757662745</v>
      </c>
      <c r="S426" s="123">
        <f t="shared" si="198"/>
        <v>1.814356800431965</v>
      </c>
      <c r="T426" s="123">
        <f t="shared" si="198"/>
        <v>1.8508452770482693</v>
      </c>
      <c r="U426" s="123">
        <f t="shared" si="198"/>
        <v>1.9089353138077996</v>
      </c>
      <c r="V426" s="123">
        <f t="shared" si="198"/>
        <v>2.9292071187672577</v>
      </c>
      <c r="W426" s="123">
        <f t="shared" si="198"/>
        <v>2.7645724612695508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0.30058032562286802</v>
      </c>
      <c r="D427" s="99">
        <f>RES_hhdet_in_tess!D147</f>
        <v>0.35297755161863337</v>
      </c>
      <c r="E427" s="99">
        <f>RES_hhdet_in_tess!E147</f>
        <v>1.0565213902880908</v>
      </c>
      <c r="F427" s="99">
        <f>RES_hhdet_in_tess!F147</f>
        <v>0.49662192908762087</v>
      </c>
      <c r="G427" s="99">
        <f>RES_hhdet_in_tess!G147</f>
        <v>0.65561204148631713</v>
      </c>
      <c r="H427" s="99">
        <f>RES_hhdet_in_tess!H147</f>
        <v>1.5575641790743457</v>
      </c>
      <c r="I427" s="99">
        <f>RES_hhdet_in_tess!I147</f>
        <v>0.7421021770764048</v>
      </c>
      <c r="J427" s="99">
        <f>RES_hhdet_in_tess!J147</f>
        <v>0.90129178116460218</v>
      </c>
      <c r="K427" s="99">
        <f>RES_hhdet_in_tess!K147</f>
        <v>0.68369304127717356</v>
      </c>
      <c r="L427" s="99">
        <f>RES_hhdet_in_tess!L147</f>
        <v>1.5376025385644674</v>
      </c>
      <c r="M427" s="99">
        <f>RES_hhdet_in_tess!M147</f>
        <v>0.5850479311945016</v>
      </c>
      <c r="N427" s="99">
        <f>RES_hhdet_in_tess!N147</f>
        <v>1.3212418230848886</v>
      </c>
      <c r="O427" s="99">
        <f>RES_hhdet_in_tess!O147</f>
        <v>1.4925264951665593</v>
      </c>
      <c r="P427" s="99">
        <f>RES_hhdet_in_tess!P147</f>
        <v>1.2717086424173216</v>
      </c>
      <c r="Q427" s="99">
        <f>RES_hhdet_in_tess!Q147</f>
        <v>1.9430752700416205</v>
      </c>
      <c r="R427" s="99">
        <f>RES_hhdet_in_tess!R147</f>
        <v>1.8077734757662745</v>
      </c>
      <c r="S427" s="99">
        <f>RES_hhdet_in_tess!S147</f>
        <v>1.814356800431965</v>
      </c>
      <c r="T427" s="99">
        <f>RES_hhdet_in_tess!T147</f>
        <v>1.8508452770482693</v>
      </c>
      <c r="U427" s="99">
        <f>RES_hhdet_in_tess!U147</f>
        <v>1.9089353138077996</v>
      </c>
      <c r="V427" s="99">
        <f>RES_hhdet_in_tess!V147</f>
        <v>2.9292071187672577</v>
      </c>
      <c r="W427" s="99">
        <f>RES_hhdet_in_tess!W147</f>
        <v>2.7645724612695508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9.5500946045263131</v>
      </c>
      <c r="D428" s="123">
        <v>9.6221593633643518</v>
      </c>
      <c r="E428" s="123">
        <v>9.6793418835048524</v>
      </c>
      <c r="F428" s="123">
        <v>10.202435977591842</v>
      </c>
      <c r="G428" s="123">
        <v>10.613620763757417</v>
      </c>
      <c r="H428" s="123">
        <v>11.132007446423472</v>
      </c>
      <c r="I428" s="123">
        <v>11.333981702811403</v>
      </c>
      <c r="J428" s="123">
        <v>10.741127782413365</v>
      </c>
      <c r="K428" s="123">
        <v>11.277434185597857</v>
      </c>
      <c r="L428" s="123">
        <v>11.075596002164927</v>
      </c>
      <c r="M428" s="123">
        <v>10.91436169035256</v>
      </c>
      <c r="N428" s="123">
        <v>11.357822106973073</v>
      </c>
      <c r="O428" s="123">
        <v>11.332020194751877</v>
      </c>
      <c r="P428" s="123">
        <v>11.760370428765897</v>
      </c>
      <c r="Q428" s="123">
        <v>11.541192823301447</v>
      </c>
      <c r="R428" s="123">
        <v>11.727612552599259</v>
      </c>
      <c r="S428" s="123">
        <v>11.671747508869023</v>
      </c>
      <c r="T428" s="123">
        <v>11.650766926723307</v>
      </c>
      <c r="U428" s="123">
        <v>11.684964811401244</v>
      </c>
      <c r="V428" s="123">
        <v>10.916468981090759</v>
      </c>
      <c r="W428" s="123">
        <v>10.896489788961761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9.5376227904298734</v>
      </c>
      <c r="D429" s="99">
        <v>9.5791824321957204</v>
      </c>
      <c r="E429" s="99">
        <v>9.4597924693316155</v>
      </c>
      <c r="F429" s="99">
        <v>10.182191143875007</v>
      </c>
      <c r="G429" s="99">
        <v>10.547921574143905</v>
      </c>
      <c r="H429" s="99">
        <v>11.287797438408719</v>
      </c>
      <c r="I429" s="99">
        <v>11.332159602516944</v>
      </c>
      <c r="J429" s="99">
        <v>10.589346754062555</v>
      </c>
      <c r="K429" s="99">
        <v>11.456865134606423</v>
      </c>
      <c r="L429" s="99">
        <v>11.294158117291808</v>
      </c>
      <c r="M429" s="99">
        <v>11.184078611187951</v>
      </c>
      <c r="N429" s="99">
        <v>11.258756233509317</v>
      </c>
      <c r="O429" s="99">
        <v>11.197629242676969</v>
      </c>
      <c r="P429" s="99">
        <v>12.134152577375527</v>
      </c>
      <c r="Q429" s="99">
        <v>11.113447685375615</v>
      </c>
      <c r="R429" s="99">
        <v>12.176394805402117</v>
      </c>
      <c r="S429" s="99">
        <v>11.749650527964297</v>
      </c>
      <c r="T429" s="99">
        <v>11.309904986093624</v>
      </c>
      <c r="U429" s="99">
        <v>11.648709633532196</v>
      </c>
      <c r="V429" s="99">
        <v>10.838532178705156</v>
      </c>
      <c r="W429" s="99">
        <v>11.068091950252125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11.197623647292865</v>
      </c>
      <c r="N430" s="99">
        <v>0</v>
      </c>
      <c r="O430" s="99">
        <v>11.205862902923048</v>
      </c>
      <c r="P430" s="99">
        <v>12.147820733195044</v>
      </c>
      <c r="Q430" s="99">
        <v>11.123160527777994</v>
      </c>
      <c r="R430" s="99">
        <v>12.191355882853767</v>
      </c>
      <c r="S430" s="99">
        <v>11.765297315817365</v>
      </c>
      <c r="T430" s="99">
        <v>11.327200000375825</v>
      </c>
      <c r="U430" s="99">
        <v>11.658736122112908</v>
      </c>
      <c r="V430" s="99">
        <v>10.839394044694789</v>
      </c>
      <c r="W430" s="99">
        <v>11.092189123267296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4.5444025504883934</v>
      </c>
      <c r="N431" s="102">
        <v>0</v>
      </c>
      <c r="O431" s="102">
        <v>3.9319863895215343</v>
      </c>
      <c r="P431" s="102">
        <v>4.0458886467514166</v>
      </c>
      <c r="Q431" s="102">
        <v>3.9891248185148811</v>
      </c>
      <c r="R431" s="102">
        <v>5.2633054976464395</v>
      </c>
      <c r="S431" s="102">
        <v>5.3375979976471637</v>
      </c>
      <c r="T431" s="102">
        <v>4.8423089960258192</v>
      </c>
      <c r="U431" s="102">
        <v>5.0682338856240339</v>
      </c>
      <c r="V431" s="102">
        <v>4.1151017046293488</v>
      </c>
      <c r="W431" s="102">
        <v>4.50642085499579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6.6532210968044705</v>
      </c>
      <c r="N432" s="105">
        <v>0</v>
      </c>
      <c r="O432" s="105">
        <v>7.2738765134015129</v>
      </c>
      <c r="P432" s="105">
        <v>8.1019320864436271</v>
      </c>
      <c r="Q432" s="105">
        <v>7.1340357092631139</v>
      </c>
      <c r="R432" s="105">
        <v>6.9280503852073281</v>
      </c>
      <c r="S432" s="105">
        <v>6.4276993181702</v>
      </c>
      <c r="T432" s="105">
        <v>6.4848910043500068</v>
      </c>
      <c r="U432" s="105">
        <v>6.5905022364888728</v>
      </c>
      <c r="V432" s="105">
        <v>6.7242923400654382</v>
      </c>
      <c r="W432" s="105">
        <v>6.5857682682715053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9.5512077641701314</v>
      </c>
      <c r="D433" s="102">
        <v>9.6267729234068167</v>
      </c>
      <c r="E433" s="102">
        <v>9.7383192248361752</v>
      </c>
      <c r="F433" s="102">
        <v>10.211862441439326</v>
      </c>
      <c r="G433" s="102">
        <v>10.630850933213932</v>
      </c>
      <c r="H433" s="102">
        <v>11.111896709031555</v>
      </c>
      <c r="I433" s="102">
        <v>11.33348664983775</v>
      </c>
      <c r="J433" s="102">
        <v>10.74949643089146</v>
      </c>
      <c r="K433" s="102">
        <v>11.254319501468451</v>
      </c>
      <c r="L433" s="102">
        <v>11.04695773224579</v>
      </c>
      <c r="M433" s="102">
        <v>10.8626952318557</v>
      </c>
      <c r="N433" s="102">
        <v>11.37369161266823</v>
      </c>
      <c r="O433" s="102">
        <v>11.348845237627661</v>
      </c>
      <c r="P433" s="102">
        <v>11.713508097170321</v>
      </c>
      <c r="Q433" s="102">
        <v>11.577862256924501</v>
      </c>
      <c r="R433" s="102">
        <v>11.679402524878626</v>
      </c>
      <c r="S433" s="102">
        <v>11.659178700403675</v>
      </c>
      <c r="T433" s="102">
        <v>11.690581606722091</v>
      </c>
      <c r="U433" s="102">
        <v>11.689463184075883</v>
      </c>
      <c r="V433" s="102">
        <v>10.926543882548318</v>
      </c>
      <c r="W433" s="102">
        <v>10.882422771067871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9.5529195313065038</v>
      </c>
      <c r="D434" s="105">
        <v>9.6287275476818746</v>
      </c>
      <c r="E434" s="105">
        <v>9.7421164126013853</v>
      </c>
      <c r="F434" s="105">
        <v>10.214231610817997</v>
      </c>
      <c r="G434" s="105">
        <v>10.631032054312083</v>
      </c>
      <c r="H434" s="105">
        <v>11.111566723247272</v>
      </c>
      <c r="I434" s="105">
        <v>11.339429845670393</v>
      </c>
      <c r="J434" s="105">
        <v>10.760978786726291</v>
      </c>
      <c r="K434" s="105">
        <v>11.271452645280663</v>
      </c>
      <c r="L434" s="105">
        <v>11.060090303823985</v>
      </c>
      <c r="M434" s="105">
        <v>10.87170954070319</v>
      </c>
      <c r="N434" s="105">
        <v>11.375770094368361</v>
      </c>
      <c r="O434" s="105">
        <v>11.348964564296411</v>
      </c>
      <c r="P434" s="105">
        <v>11.719694810285379</v>
      </c>
      <c r="Q434" s="105">
        <v>11.594418366942321</v>
      </c>
      <c r="R434" s="105">
        <v>11.696087393494965</v>
      </c>
      <c r="S434" s="105">
        <v>11.677839938426713</v>
      </c>
      <c r="T434" s="105">
        <v>11.702536481379783</v>
      </c>
      <c r="U434" s="105">
        <v>11.690315063183952</v>
      </c>
      <c r="V434" s="105">
        <v>10.917475769205817</v>
      </c>
      <c r="W434" s="105">
        <v>10.87509418374426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4.0439567347152634</v>
      </c>
      <c r="D435" s="99">
        <v>4.1691115712657307</v>
      </c>
      <c r="E435" s="99">
        <v>4.2907850078028877</v>
      </c>
      <c r="F435" s="99">
        <v>4.2283442082109008</v>
      </c>
      <c r="G435" s="99">
        <v>4.4932873361659169</v>
      </c>
      <c r="H435" s="99">
        <v>4.7650054052998341</v>
      </c>
      <c r="I435" s="99">
        <v>5.1326459144856127</v>
      </c>
      <c r="J435" s="99">
        <v>4.3471725628211955</v>
      </c>
      <c r="K435" s="99">
        <v>4.6737062192286585</v>
      </c>
      <c r="L435" s="99">
        <v>4.6104615764996568</v>
      </c>
      <c r="M435" s="99">
        <v>4.4129319235712154</v>
      </c>
      <c r="N435" s="99">
        <v>4.7169477142634948</v>
      </c>
      <c r="O435" s="99">
        <v>3.9859975929708025</v>
      </c>
      <c r="P435" s="99">
        <v>3.906070166456999</v>
      </c>
      <c r="Q435" s="99">
        <v>4.1662034388942777</v>
      </c>
      <c r="R435" s="99">
        <v>5.0513917659456382</v>
      </c>
      <c r="S435" s="99">
        <v>5.3028443053256442</v>
      </c>
      <c r="T435" s="99">
        <v>5.0121409564793229</v>
      </c>
      <c r="U435" s="99">
        <v>5.0868696809154725</v>
      </c>
      <c r="V435" s="99">
        <v>4.1513295542541648</v>
      </c>
      <c r="W435" s="99">
        <v>4.4246554766246549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5.5089627965912404</v>
      </c>
      <c r="D436" s="99">
        <v>5.4596159764161456</v>
      </c>
      <c r="E436" s="99">
        <v>5.4513314047984993</v>
      </c>
      <c r="F436" s="99">
        <v>5.9858874026070952</v>
      </c>
      <c r="G436" s="99">
        <v>6.1377447181461671</v>
      </c>
      <c r="H436" s="99">
        <v>6.3465613179474367</v>
      </c>
      <c r="I436" s="99">
        <v>6.2067839311847788</v>
      </c>
      <c r="J436" s="99">
        <v>6.4138062239050937</v>
      </c>
      <c r="K436" s="99">
        <v>6.5977464260520051</v>
      </c>
      <c r="L436" s="99">
        <v>6.4496287273243293</v>
      </c>
      <c r="M436" s="99">
        <v>6.4587776171319744</v>
      </c>
      <c r="N436" s="99">
        <v>6.6588223801048665</v>
      </c>
      <c r="O436" s="99">
        <v>7.3629669713256103</v>
      </c>
      <c r="P436" s="99">
        <v>7.8136246438283772</v>
      </c>
      <c r="Q436" s="99">
        <v>7.4282149280480469</v>
      </c>
      <c r="R436" s="99">
        <v>6.644695627549325</v>
      </c>
      <c r="S436" s="99">
        <v>6.3749956331010686</v>
      </c>
      <c r="T436" s="99">
        <v>6.6903955249004596</v>
      </c>
      <c r="U436" s="99">
        <v>6.6034453822684798</v>
      </c>
      <c r="V436" s="99">
        <v>6.7661462149516529</v>
      </c>
      <c r="W436" s="99">
        <v>6.4504387071196039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1.8441090293576174</v>
      </c>
      <c r="D437" s="123">
        <v>1.8118265385840822</v>
      </c>
      <c r="E437" s="123">
        <v>1.9705907934196947</v>
      </c>
      <c r="F437" s="123">
        <v>1.9905608712013374</v>
      </c>
      <c r="G437" s="123">
        <v>2.0739341143260099</v>
      </c>
      <c r="H437" s="123">
        <v>2.0181413983288441</v>
      </c>
      <c r="I437" s="123">
        <v>1.9815674811928032</v>
      </c>
      <c r="J437" s="123">
        <v>1.7313454278935054</v>
      </c>
      <c r="K437" s="123">
        <v>1.7990269370237713</v>
      </c>
      <c r="L437" s="123">
        <v>1.7912801784775065</v>
      </c>
      <c r="M437" s="123">
        <v>1.6958970253383252</v>
      </c>
      <c r="N437" s="123">
        <v>1.7796853383316373</v>
      </c>
      <c r="O437" s="123">
        <v>1.7958678141098277</v>
      </c>
      <c r="P437" s="123">
        <v>1.8296707438590138</v>
      </c>
      <c r="Q437" s="123">
        <v>1.9150733020409749</v>
      </c>
      <c r="R437" s="123">
        <v>1.9235857246688879</v>
      </c>
      <c r="S437" s="123">
        <v>1.931203662793074</v>
      </c>
      <c r="T437" s="123">
        <v>1.9323944621861819</v>
      </c>
      <c r="U437" s="123">
        <v>1.9124134294784081</v>
      </c>
      <c r="V437" s="123">
        <v>2.003462075307755</v>
      </c>
      <c r="W437" s="123">
        <v>2.0094829841289576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1.8037166399665172</v>
      </c>
      <c r="D438" s="99">
        <v>1.7957873515394656</v>
      </c>
      <c r="E438" s="99">
        <v>2.0024443693516449</v>
      </c>
      <c r="F438" s="99">
        <v>1.996269293841163</v>
      </c>
      <c r="G438" s="99">
        <v>1.964739303251307</v>
      </c>
      <c r="H438" s="99">
        <v>2.0456101384762637</v>
      </c>
      <c r="I438" s="99">
        <v>2.013634123831479</v>
      </c>
      <c r="J438" s="99">
        <v>1.7086943328212241</v>
      </c>
      <c r="K438" s="99">
        <v>1.8345203736104523</v>
      </c>
      <c r="L438" s="99">
        <v>1.7626425641748367</v>
      </c>
      <c r="M438" s="99">
        <v>1.7580328410807018</v>
      </c>
      <c r="N438" s="99">
        <v>1.7756536605680338</v>
      </c>
      <c r="O438" s="99">
        <v>1.7588624393183614</v>
      </c>
      <c r="P438" s="99">
        <v>1.9165398871788475</v>
      </c>
      <c r="Q438" s="99">
        <v>1.8433929844237307</v>
      </c>
      <c r="R438" s="99">
        <v>1.9725353299283312</v>
      </c>
      <c r="S438" s="99">
        <v>1.9408465334524878</v>
      </c>
      <c r="T438" s="99">
        <v>1.9248563353600583</v>
      </c>
      <c r="U438" s="99">
        <v>1.9999157638430247</v>
      </c>
      <c r="V438" s="99">
        <v>1.9233893927559118</v>
      </c>
      <c r="W438" s="99">
        <v>2.0098453497394626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1.8460783678445281</v>
      </c>
      <c r="D439" s="110">
        <v>1.8127342555230732</v>
      </c>
      <c r="E439" s="110">
        <v>1.9689078306847101</v>
      </c>
      <c r="F439" s="110">
        <v>1.9902304018833707</v>
      </c>
      <c r="G439" s="110">
        <v>2.080582083929579</v>
      </c>
      <c r="H439" s="110">
        <v>2.0161173858969295</v>
      </c>
      <c r="I439" s="110">
        <v>1.9787359083909934</v>
      </c>
      <c r="J439" s="110">
        <v>1.7332284707368641</v>
      </c>
      <c r="K439" s="110">
        <v>1.795880191667977</v>
      </c>
      <c r="L439" s="110">
        <v>1.793376349297976</v>
      </c>
      <c r="M439" s="110">
        <v>1.691093397492816</v>
      </c>
      <c r="N439" s="110">
        <v>1.7799880275995401</v>
      </c>
      <c r="O439" s="110">
        <v>1.7986481569145258</v>
      </c>
      <c r="P439" s="110">
        <v>1.8221070593259521</v>
      </c>
      <c r="Q439" s="110">
        <v>1.9207875325793755</v>
      </c>
      <c r="R439" s="110">
        <v>1.9194832959521295</v>
      </c>
      <c r="S439" s="110">
        <v>1.9304225545432965</v>
      </c>
      <c r="T439" s="110">
        <v>1.9329347979516267</v>
      </c>
      <c r="U439" s="110">
        <v>1.9065487845948226</v>
      </c>
      <c r="V439" s="110">
        <v>2.0072178750127536</v>
      </c>
      <c r="W439" s="110">
        <v>2.009462000819664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0.34405262887823584</v>
      </c>
      <c r="D441" s="118">
        <f t="shared" si="199"/>
        <v>0.39088239540164182</v>
      </c>
      <c r="E441" s="118">
        <f t="shared" si="199"/>
        <v>0.79826727355295013</v>
      </c>
      <c r="F441" s="118">
        <f t="shared" si="199"/>
        <v>1.2637360856148216</v>
      </c>
      <c r="G441" s="118">
        <f t="shared" si="199"/>
        <v>0.86672860423455922</v>
      </c>
      <c r="H441" s="118">
        <f t="shared" si="199"/>
        <v>0.53591678139094512</v>
      </c>
      <c r="I441" s="118">
        <f t="shared" si="199"/>
        <v>0.31883585610571552</v>
      </c>
      <c r="J441" s="118">
        <f t="shared" si="199"/>
        <v>0.28019066204211712</v>
      </c>
      <c r="K441" s="118">
        <f t="shared" si="199"/>
        <v>0.45246219102203994</v>
      </c>
      <c r="L441" s="118">
        <f t="shared" si="199"/>
        <v>0.50086161064762413</v>
      </c>
      <c r="M441" s="118">
        <f t="shared" si="199"/>
        <v>0.68317413433961316</v>
      </c>
      <c r="N441" s="118">
        <f t="shared" si="199"/>
        <v>0.5948671771949775</v>
      </c>
      <c r="O441" s="118">
        <f t="shared" si="199"/>
        <v>0.46687712173970247</v>
      </c>
      <c r="P441" s="118">
        <f t="shared" si="199"/>
        <v>0.4851166630641075</v>
      </c>
      <c r="Q441" s="118">
        <f t="shared" si="199"/>
        <v>0.3511562959973108</v>
      </c>
      <c r="R441" s="118">
        <f t="shared" ref="R441:V441" si="200">R442+R444+R446+R455</f>
        <v>0.39360164126607444</v>
      </c>
      <c r="S441" s="118">
        <f t="shared" si="200"/>
        <v>0.39177860643742757</v>
      </c>
      <c r="T441" s="118">
        <f t="shared" si="200"/>
        <v>0.40543979449847678</v>
      </c>
      <c r="U441" s="118">
        <f t="shared" si="200"/>
        <v>0.42272030666860561</v>
      </c>
      <c r="V441" s="118">
        <f t="shared" si="200"/>
        <v>0.34472990696333067</v>
      </c>
      <c r="W441" s="118">
        <f t="shared" ref="W441" si="201">W442+W444+W446+W455</f>
        <v>0.29708628476316334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0.31303602314190737</v>
      </c>
      <c r="D446" s="123">
        <v>0.35531258346172367</v>
      </c>
      <c r="E446" s="123">
        <v>0.76111612335174783</v>
      </c>
      <c r="F446" s="123">
        <v>1.2233587414944183</v>
      </c>
      <c r="G446" s="123">
        <v>0.82506465729962031</v>
      </c>
      <c r="H446" s="123">
        <v>0.48405490991865346</v>
      </c>
      <c r="I446" s="123">
        <v>0.25849295441909187</v>
      </c>
      <c r="J446" s="123">
        <v>0.23176545826874062</v>
      </c>
      <c r="K446" s="123">
        <v>0.39730994761610872</v>
      </c>
      <c r="L446" s="123">
        <v>0.45649074986679167</v>
      </c>
      <c r="M446" s="123">
        <v>0.63661702757279037</v>
      </c>
      <c r="N446" s="123">
        <v>0.54910556206938788</v>
      </c>
      <c r="O446" s="123">
        <v>0.42151694172224113</v>
      </c>
      <c r="P446" s="123">
        <v>0.42846664944062507</v>
      </c>
      <c r="Q446" s="123">
        <v>0.30092931628402997</v>
      </c>
      <c r="R446" s="123">
        <v>0.33735300623213804</v>
      </c>
      <c r="S446" s="123">
        <v>0.33821269133299686</v>
      </c>
      <c r="T446" s="123">
        <v>0.35808792757941388</v>
      </c>
      <c r="U446" s="123">
        <v>0.37658568257435854</v>
      </c>
      <c r="V446" s="123">
        <v>0.31312512825425037</v>
      </c>
      <c r="W446" s="123">
        <v>0.25678958081126579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3.6376944758214753</v>
      </c>
      <c r="D447" s="99">
        <v>3.6433347288639957</v>
      </c>
      <c r="E447" s="99">
        <v>3.586244196975108</v>
      </c>
      <c r="F447" s="99">
        <v>3.8473745928157785</v>
      </c>
      <c r="G447" s="99">
        <v>3.9707873665594429</v>
      </c>
      <c r="H447" s="99">
        <v>4.2320229267173701</v>
      </c>
      <c r="I447" s="99">
        <v>4.2294795473054849</v>
      </c>
      <c r="J447" s="99">
        <v>3.9312669242188267</v>
      </c>
      <c r="K447" s="99">
        <v>4.2261631370630663</v>
      </c>
      <c r="L447" s="99">
        <v>4.1347917699045391</v>
      </c>
      <c r="M447" s="99">
        <v>4.030693620936459</v>
      </c>
      <c r="N447" s="99">
        <v>3.9548674410949958</v>
      </c>
      <c r="O447" s="99">
        <v>3.7920916499366326</v>
      </c>
      <c r="P447" s="99">
        <v>3.9369200474427464</v>
      </c>
      <c r="Q447" s="99">
        <v>3.4734956195962901</v>
      </c>
      <c r="R447" s="99">
        <v>3.7137868212887968</v>
      </c>
      <c r="S447" s="99">
        <v>3.5021089005192692</v>
      </c>
      <c r="T447" s="99">
        <v>3.3029891739141117</v>
      </c>
      <c r="U447" s="99">
        <v>3.3456546246427665</v>
      </c>
      <c r="V447" s="99">
        <v>3.0760667843828187</v>
      </c>
      <c r="W447" s="99">
        <v>3.1238024797839783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1.6377830492802075</v>
      </c>
      <c r="N448" s="99">
        <v>0</v>
      </c>
      <c r="O448" s="99">
        <v>1.3315722848316527</v>
      </c>
      <c r="P448" s="99">
        <v>1.3126866521206848</v>
      </c>
      <c r="Q448" s="99">
        <v>1.2467964915485157</v>
      </c>
      <c r="R448" s="99">
        <v>1.6053023005548568</v>
      </c>
      <c r="S448" s="99">
        <v>1.5909281225398808</v>
      </c>
      <c r="T448" s="99">
        <v>1.4141669810918949</v>
      </c>
      <c r="U448" s="99">
        <v>1.455659954764239</v>
      </c>
      <c r="V448" s="99">
        <v>1.1679005477178652</v>
      </c>
      <c r="W448" s="99">
        <v>1.2718695060593002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1.6377830492802075</v>
      </c>
      <c r="N449" s="102">
        <v>0</v>
      </c>
      <c r="O449" s="102">
        <v>1.3315722848316527</v>
      </c>
      <c r="P449" s="102">
        <v>1.3126866521206848</v>
      </c>
      <c r="Q449" s="102">
        <v>1.2467964915485157</v>
      </c>
      <c r="R449" s="102">
        <v>1.6053023005548568</v>
      </c>
      <c r="S449" s="102">
        <v>1.5909281225398808</v>
      </c>
      <c r="T449" s="102">
        <v>1.4141669810918949</v>
      </c>
      <c r="U449" s="102">
        <v>1.455659954764239</v>
      </c>
      <c r="V449" s="102">
        <v>1.1679005477178652</v>
      </c>
      <c r="W449" s="102">
        <v>1.2718695060593002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3.1016605736328449E-2</v>
      </c>
      <c r="D455" s="123">
        <v>3.5569811939918122E-2</v>
      </c>
      <c r="E455" s="123">
        <v>3.715115020120234E-2</v>
      </c>
      <c r="F455" s="123">
        <v>4.0377344120403301E-2</v>
      </c>
      <c r="G455" s="123">
        <v>4.1663946934938911E-2</v>
      </c>
      <c r="H455" s="123">
        <v>5.1861871472291689E-2</v>
      </c>
      <c r="I455" s="123">
        <v>6.0342901686623672E-2</v>
      </c>
      <c r="J455" s="123">
        <v>4.8425203773376509E-2</v>
      </c>
      <c r="K455" s="123">
        <v>5.5152243405931223E-2</v>
      </c>
      <c r="L455" s="123">
        <v>4.4370860780832418E-2</v>
      </c>
      <c r="M455" s="123">
        <v>4.6557106766822821E-2</v>
      </c>
      <c r="N455" s="123">
        <v>4.5761615125589641E-2</v>
      </c>
      <c r="O455" s="123">
        <v>4.5360180017461359E-2</v>
      </c>
      <c r="P455" s="123">
        <v>5.6650013623482452E-2</v>
      </c>
      <c r="Q455" s="123">
        <v>5.0226979713280828E-2</v>
      </c>
      <c r="R455" s="123">
        <v>5.6248635033936401E-2</v>
      </c>
      <c r="S455" s="123">
        <v>5.356591510443072E-2</v>
      </c>
      <c r="T455" s="123">
        <v>4.7351866919062902E-2</v>
      </c>
      <c r="U455" s="123">
        <v>4.6134624094247068E-2</v>
      </c>
      <c r="V455" s="123">
        <v>3.1604778709080301E-2</v>
      </c>
      <c r="W455" s="123">
        <v>4.0296703951897522E-2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0.66718698722187364</v>
      </c>
      <c r="D456" s="99">
        <v>0.66408167763299975</v>
      </c>
      <c r="E456" s="99">
        <v>0.74031406598854244</v>
      </c>
      <c r="F456" s="99">
        <v>0.7378428357160014</v>
      </c>
      <c r="G456" s="99">
        <v>0.726006247739855</v>
      </c>
      <c r="H456" s="99">
        <v>0.75570155573910758</v>
      </c>
      <c r="I456" s="99">
        <v>0.74370667143643976</v>
      </c>
      <c r="J456" s="99">
        <v>0.63093127814877503</v>
      </c>
      <c r="K456" s="99">
        <v>0.67723710652871427</v>
      </c>
      <c r="L456" s="99">
        <v>0.65055981490170112</v>
      </c>
      <c r="M456" s="99">
        <v>0.64878190448211437</v>
      </c>
      <c r="N456" s="99">
        <v>0.65528466629542559</v>
      </c>
      <c r="O456" s="99">
        <v>0.64908805821940896</v>
      </c>
      <c r="P456" s="99">
        <v>0.70727711619737077</v>
      </c>
      <c r="Q456" s="99">
        <v>0.68028308868690601</v>
      </c>
      <c r="R456" s="99">
        <v>0.72739947552173367</v>
      </c>
      <c r="S456" s="99">
        <v>0.71484326206931559</v>
      </c>
      <c r="T456" s="99">
        <v>0.70794922344566169</v>
      </c>
      <c r="U456" s="99">
        <v>0.73447763265044286</v>
      </c>
      <c r="V456" s="99">
        <v>0.7054105222170477</v>
      </c>
      <c r="W456" s="99">
        <v>0.73618978373658939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447317</v>
      </c>
      <c r="C5" s="120">
        <v>442607</v>
      </c>
      <c r="D5" s="120">
        <v>437760</v>
      </c>
      <c r="E5" s="120">
        <v>370683</v>
      </c>
      <c r="F5" s="120">
        <v>193384</v>
      </c>
      <c r="G5" s="120">
        <v>86681</v>
      </c>
      <c r="H5" s="120">
        <v>47657</v>
      </c>
      <c r="I5" s="120">
        <v>56399</v>
      </c>
      <c r="J5" s="120">
        <v>78398</v>
      </c>
      <c r="K5" s="120">
        <v>90771</v>
      </c>
      <c r="L5" s="120">
        <v>104844</v>
      </c>
      <c r="M5" s="120">
        <v>112286</v>
      </c>
      <c r="N5" s="120">
        <v>118429</v>
      </c>
      <c r="O5" s="120">
        <v>113190</v>
      </c>
      <c r="P5" s="120">
        <v>99616</v>
      </c>
      <c r="Q5" s="120">
        <v>82439</v>
      </c>
      <c r="R5" s="120">
        <v>75990</v>
      </c>
      <c r="S5" s="120">
        <v>71981</v>
      </c>
      <c r="T5" s="120">
        <v>69277</v>
      </c>
      <c r="U5" s="120">
        <v>65879</v>
      </c>
      <c r="V5" s="120">
        <v>59443</v>
      </c>
      <c r="W5" s="120">
        <v>58937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447317</v>
      </c>
      <c r="C7" s="52">
        <v>442607</v>
      </c>
      <c r="D7" s="52">
        <v>437760</v>
      </c>
      <c r="E7" s="52">
        <v>370683</v>
      </c>
      <c r="F7" s="52">
        <v>193384</v>
      </c>
      <c r="G7" s="52">
        <v>86681</v>
      </c>
      <c r="H7" s="52">
        <v>47657</v>
      </c>
      <c r="I7" s="52">
        <v>56399</v>
      </c>
      <c r="J7" s="52">
        <v>78398</v>
      </c>
      <c r="K7" s="52">
        <v>90771</v>
      </c>
      <c r="L7" s="52">
        <v>104844</v>
      </c>
      <c r="M7" s="52">
        <v>112286</v>
      </c>
      <c r="N7" s="52">
        <v>118429</v>
      </c>
      <c r="O7" s="52">
        <v>113190</v>
      </c>
      <c r="P7" s="52">
        <v>99616</v>
      </c>
      <c r="Q7" s="52">
        <v>82439</v>
      </c>
      <c r="R7" s="52">
        <v>75990</v>
      </c>
      <c r="S7" s="52">
        <v>71981</v>
      </c>
      <c r="T7" s="52">
        <v>69277</v>
      </c>
      <c r="U7" s="52">
        <v>65879</v>
      </c>
      <c r="V7" s="52">
        <v>59443</v>
      </c>
      <c r="W7" s="52">
        <v>58937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16205</v>
      </c>
      <c r="C9" s="52">
        <v>17372</v>
      </c>
      <c r="D9" s="52">
        <v>17699</v>
      </c>
      <c r="E9" s="52">
        <v>16660</v>
      </c>
      <c r="F9" s="52">
        <v>14424</v>
      </c>
      <c r="G9" s="52">
        <v>11569</v>
      </c>
      <c r="H9" s="52">
        <v>8361</v>
      </c>
      <c r="I9" s="52">
        <v>6556</v>
      </c>
      <c r="J9" s="52">
        <v>6112</v>
      </c>
      <c r="K9" s="52">
        <v>5242</v>
      </c>
      <c r="L9" s="52">
        <v>5826</v>
      </c>
      <c r="M9" s="52">
        <v>6311</v>
      </c>
      <c r="N9" s="52">
        <v>7589</v>
      </c>
      <c r="O9" s="52">
        <v>9109</v>
      </c>
      <c r="P9" s="52">
        <v>10136</v>
      </c>
      <c r="Q9" s="52">
        <v>9930</v>
      </c>
      <c r="R9" s="52">
        <v>8686</v>
      </c>
      <c r="S9" s="52">
        <v>7263</v>
      </c>
      <c r="T9" s="52">
        <v>5865</v>
      </c>
      <c r="U9" s="52">
        <v>4925</v>
      </c>
      <c r="V9" s="52">
        <v>4049</v>
      </c>
      <c r="W9" s="52">
        <v>3509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34443</v>
      </c>
      <c r="C11" s="52">
        <v>34657</v>
      </c>
      <c r="D11" s="52">
        <v>35612</v>
      </c>
      <c r="E11" s="52">
        <v>31479</v>
      </c>
      <c r="F11" s="52">
        <v>16738</v>
      </c>
      <c r="G11" s="52">
        <v>7567</v>
      </c>
      <c r="H11" s="52">
        <v>4309</v>
      </c>
      <c r="I11" s="52">
        <v>4494</v>
      </c>
      <c r="J11" s="52">
        <v>5781</v>
      </c>
      <c r="K11" s="52">
        <v>7058</v>
      </c>
      <c r="L11" s="52">
        <v>8832</v>
      </c>
      <c r="M11" s="52">
        <v>10209</v>
      </c>
      <c r="N11" s="52">
        <v>11974</v>
      </c>
      <c r="O11" s="52">
        <v>12215</v>
      </c>
      <c r="P11" s="52">
        <v>10956</v>
      </c>
      <c r="Q11" s="52">
        <v>9267</v>
      </c>
      <c r="R11" s="52">
        <v>8732</v>
      </c>
      <c r="S11" s="52">
        <v>8208</v>
      </c>
      <c r="T11" s="52">
        <v>7743</v>
      </c>
      <c r="U11" s="52">
        <v>7097</v>
      </c>
      <c r="V11" s="52">
        <v>6124</v>
      </c>
      <c r="W11" s="52">
        <v>5769</v>
      </c>
      <c r="DA11" s="63" t="s">
        <v>1129</v>
      </c>
    </row>
    <row r="12" spans="1:105" ht="12" customHeight="1" x14ac:dyDescent="0.25">
      <c r="A12" s="97" t="s">
        <v>123</v>
      </c>
      <c r="B12" s="52">
        <v>1</v>
      </c>
      <c r="C12" s="52">
        <v>3</v>
      </c>
      <c r="D12" s="52">
        <v>5</v>
      </c>
      <c r="E12" s="52">
        <v>6</v>
      </c>
      <c r="F12" s="52">
        <v>5</v>
      </c>
      <c r="G12" s="52">
        <v>0</v>
      </c>
      <c r="H12" s="52">
        <v>0</v>
      </c>
      <c r="I12" s="52">
        <v>1</v>
      </c>
      <c r="J12" s="52">
        <v>3</v>
      </c>
      <c r="K12" s="52">
        <v>9</v>
      </c>
      <c r="L12" s="52">
        <v>14</v>
      </c>
      <c r="M12" s="52">
        <v>17</v>
      </c>
      <c r="N12" s="52">
        <v>16</v>
      </c>
      <c r="O12" s="52">
        <v>16</v>
      </c>
      <c r="P12" s="52">
        <v>16</v>
      </c>
      <c r="Q12" s="52">
        <v>12</v>
      </c>
      <c r="R12" s="52">
        <v>11</v>
      </c>
      <c r="S12" s="52">
        <v>10</v>
      </c>
      <c r="T12" s="52">
        <v>8</v>
      </c>
      <c r="U12" s="52">
        <v>7</v>
      </c>
      <c r="V12" s="52">
        <v>7</v>
      </c>
      <c r="W12" s="52">
        <v>8</v>
      </c>
      <c r="DA12" s="63" t="s">
        <v>1130</v>
      </c>
    </row>
    <row r="13" spans="1:105" ht="12" customHeight="1" x14ac:dyDescent="0.25">
      <c r="A13" s="97" t="s">
        <v>122</v>
      </c>
      <c r="B13" s="52">
        <v>411559</v>
      </c>
      <c r="C13" s="52">
        <v>404702</v>
      </c>
      <c r="D13" s="52">
        <v>398188</v>
      </c>
      <c r="E13" s="52">
        <v>335287</v>
      </c>
      <c r="F13" s="52">
        <v>174362</v>
      </c>
      <c r="G13" s="52">
        <v>78043</v>
      </c>
      <c r="H13" s="52">
        <v>42644</v>
      </c>
      <c r="I13" s="52">
        <v>48339</v>
      </c>
      <c r="J13" s="52">
        <v>66995</v>
      </c>
      <c r="K13" s="52">
        <v>72624</v>
      </c>
      <c r="L13" s="52">
        <v>82382</v>
      </c>
      <c r="M13" s="52">
        <v>87691</v>
      </c>
      <c r="N13" s="52">
        <v>93106</v>
      </c>
      <c r="O13" s="52">
        <v>88229</v>
      </c>
      <c r="P13" s="52">
        <v>77305</v>
      </c>
      <c r="Q13" s="52">
        <v>63279</v>
      </c>
      <c r="R13" s="52">
        <v>57670</v>
      </c>
      <c r="S13" s="52">
        <v>54423</v>
      </c>
      <c r="T13" s="52">
        <v>52231</v>
      </c>
      <c r="U13" s="52">
        <v>49615</v>
      </c>
      <c r="V13" s="52">
        <v>44569</v>
      </c>
      <c r="W13" s="52">
        <v>44210</v>
      </c>
      <c r="DA13" s="63" t="s">
        <v>1131</v>
      </c>
    </row>
    <row r="14" spans="1:105" ht="12" customHeight="1" x14ac:dyDescent="0.25">
      <c r="A14" s="97" t="s">
        <v>121</v>
      </c>
      <c r="B14" s="52">
        <v>1314</v>
      </c>
      <c r="C14" s="52">
        <v>3245</v>
      </c>
      <c r="D14" s="52">
        <v>3955</v>
      </c>
      <c r="E14" s="52">
        <v>3911</v>
      </c>
      <c r="F14" s="52">
        <v>2279</v>
      </c>
      <c r="G14" s="52">
        <v>1071</v>
      </c>
      <c r="H14" s="52">
        <v>704</v>
      </c>
      <c r="I14" s="52">
        <v>3565</v>
      </c>
      <c r="J14" s="52">
        <v>5619</v>
      </c>
      <c r="K14" s="52">
        <v>11080</v>
      </c>
      <c r="L14" s="52">
        <v>13616</v>
      </c>
      <c r="M14" s="52">
        <v>14369</v>
      </c>
      <c r="N14" s="52">
        <v>13333</v>
      </c>
      <c r="O14" s="52">
        <v>12730</v>
      </c>
      <c r="P14" s="52">
        <v>11339</v>
      </c>
      <c r="Q14" s="52">
        <v>9881</v>
      </c>
      <c r="R14" s="52">
        <v>9577</v>
      </c>
      <c r="S14" s="52">
        <v>9340</v>
      </c>
      <c r="T14" s="52">
        <v>9295</v>
      </c>
      <c r="U14" s="52">
        <v>9160</v>
      </c>
      <c r="V14" s="52">
        <v>8743</v>
      </c>
      <c r="W14" s="52">
        <v>8950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16576</v>
      </c>
      <c r="C16" s="52">
        <v>17043</v>
      </c>
      <c r="D16" s="52">
        <v>17948</v>
      </c>
      <c r="E16" s="52">
        <v>15499</v>
      </c>
      <c r="F16" s="52">
        <v>8237</v>
      </c>
      <c r="G16" s="52">
        <v>3723</v>
      </c>
      <c r="H16" s="52">
        <v>2117</v>
      </c>
      <c r="I16" s="52">
        <v>3752</v>
      </c>
      <c r="J16" s="52">
        <v>5448</v>
      </c>
      <c r="K16" s="52">
        <v>6867</v>
      </c>
      <c r="L16" s="52">
        <v>7991</v>
      </c>
      <c r="M16" s="52">
        <v>8541</v>
      </c>
      <c r="N16" s="52">
        <v>8845</v>
      </c>
      <c r="O16" s="52">
        <v>8232</v>
      </c>
      <c r="P16" s="52">
        <v>7240</v>
      </c>
      <c r="Q16" s="52">
        <v>5957</v>
      </c>
      <c r="R16" s="52">
        <v>5485</v>
      </c>
      <c r="S16" s="52">
        <v>5186</v>
      </c>
      <c r="T16" s="52">
        <v>4961</v>
      </c>
      <c r="U16" s="52">
        <v>4655</v>
      </c>
      <c r="V16" s="52">
        <v>3927</v>
      </c>
      <c r="W16" s="52">
        <v>3688</v>
      </c>
      <c r="DA16" s="63" t="s">
        <v>1133</v>
      </c>
    </row>
    <row r="17" spans="1:105" ht="12" customHeight="1" x14ac:dyDescent="0.25">
      <c r="A17" s="109" t="s">
        <v>120</v>
      </c>
      <c r="B17" s="36">
        <v>430741</v>
      </c>
      <c r="C17" s="36">
        <v>425564</v>
      </c>
      <c r="D17" s="36">
        <v>419812</v>
      </c>
      <c r="E17" s="36">
        <v>355184</v>
      </c>
      <c r="F17" s="36">
        <v>185147</v>
      </c>
      <c r="G17" s="36">
        <v>82958</v>
      </c>
      <c r="H17" s="36">
        <v>45540</v>
      </c>
      <c r="I17" s="36">
        <v>52647</v>
      </c>
      <c r="J17" s="36">
        <v>72950</v>
      </c>
      <c r="K17" s="36">
        <v>83904</v>
      </c>
      <c r="L17" s="36">
        <v>96853</v>
      </c>
      <c r="M17" s="36">
        <v>103745</v>
      </c>
      <c r="N17" s="36">
        <v>109584</v>
      </c>
      <c r="O17" s="36">
        <v>104958</v>
      </c>
      <c r="P17" s="36">
        <v>92376</v>
      </c>
      <c r="Q17" s="36">
        <v>76482</v>
      </c>
      <c r="R17" s="36">
        <v>70505</v>
      </c>
      <c r="S17" s="36">
        <v>66795</v>
      </c>
      <c r="T17" s="36">
        <v>64316</v>
      </c>
      <c r="U17" s="36">
        <v>61224</v>
      </c>
      <c r="V17" s="36">
        <v>55516</v>
      </c>
      <c r="W17" s="36">
        <v>55249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34947</v>
      </c>
      <c r="D21" s="52">
        <v>34954</v>
      </c>
      <c r="E21" s="52">
        <v>67077</v>
      </c>
      <c r="F21" s="52">
        <v>177299</v>
      </c>
      <c r="G21" s="52">
        <v>106703</v>
      </c>
      <c r="H21" s="52">
        <v>39024</v>
      </c>
      <c r="I21" s="52">
        <v>0</v>
      </c>
      <c r="J21" s="52">
        <v>2</v>
      </c>
      <c r="K21" s="52">
        <v>20</v>
      </c>
      <c r="L21" s="52">
        <v>79</v>
      </c>
      <c r="M21" s="52">
        <v>206</v>
      </c>
      <c r="N21" s="52">
        <v>12829</v>
      </c>
      <c r="O21" s="52">
        <v>28670</v>
      </c>
      <c r="P21" s="52">
        <v>13574</v>
      </c>
      <c r="Q21" s="52">
        <v>17177</v>
      </c>
      <c r="R21" s="52">
        <v>6449</v>
      </c>
      <c r="S21" s="52">
        <v>4011</v>
      </c>
      <c r="T21" s="52">
        <v>2704</v>
      </c>
      <c r="U21" s="52">
        <v>3398</v>
      </c>
      <c r="V21" s="52">
        <v>6436</v>
      </c>
      <c r="W21" s="52">
        <v>2329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2532</v>
      </c>
      <c r="D23" s="52">
        <v>2539</v>
      </c>
      <c r="E23" s="52">
        <v>2588</v>
      </c>
      <c r="F23" s="52">
        <v>2712</v>
      </c>
      <c r="G23" s="52">
        <v>2926</v>
      </c>
      <c r="H23" s="52">
        <v>3245</v>
      </c>
      <c r="I23" s="52">
        <v>2141</v>
      </c>
      <c r="J23" s="52">
        <v>1650</v>
      </c>
      <c r="K23" s="52">
        <v>2279</v>
      </c>
      <c r="L23" s="52">
        <v>1454</v>
      </c>
      <c r="M23" s="52">
        <v>738</v>
      </c>
      <c r="N23" s="52">
        <v>395</v>
      </c>
      <c r="O23" s="52">
        <v>622</v>
      </c>
      <c r="P23" s="52">
        <v>665</v>
      </c>
      <c r="Q23" s="52">
        <v>1062</v>
      </c>
      <c r="R23" s="52">
        <v>1446</v>
      </c>
      <c r="S23" s="52">
        <v>1622</v>
      </c>
      <c r="T23" s="52">
        <v>1689</v>
      </c>
      <c r="U23" s="52">
        <v>1433</v>
      </c>
      <c r="V23" s="52">
        <v>1488</v>
      </c>
      <c r="W23" s="52">
        <v>1323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5382</v>
      </c>
      <c r="D25" s="52">
        <v>5392</v>
      </c>
      <c r="E25" s="52">
        <v>5875</v>
      </c>
      <c r="F25" s="52">
        <v>14741</v>
      </c>
      <c r="G25" s="52">
        <v>9171</v>
      </c>
      <c r="H25" s="52">
        <v>3258</v>
      </c>
      <c r="I25" s="52">
        <v>1637</v>
      </c>
      <c r="J25" s="52">
        <v>4</v>
      </c>
      <c r="K25" s="52">
        <v>1057</v>
      </c>
      <c r="L25" s="52">
        <v>1292</v>
      </c>
      <c r="M25" s="52">
        <v>655</v>
      </c>
      <c r="N25" s="52">
        <v>1289</v>
      </c>
      <c r="O25" s="52">
        <v>2976</v>
      </c>
      <c r="P25" s="52">
        <v>1507</v>
      </c>
      <c r="Q25" s="52">
        <v>2099</v>
      </c>
      <c r="R25" s="52">
        <v>1486</v>
      </c>
      <c r="S25" s="52">
        <v>1430</v>
      </c>
      <c r="T25" s="52">
        <v>1549</v>
      </c>
      <c r="U25" s="52">
        <v>1673</v>
      </c>
      <c r="V25" s="52">
        <v>2051</v>
      </c>
      <c r="W25" s="52">
        <v>1341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5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2</v>
      </c>
      <c r="O26" s="52">
        <v>4</v>
      </c>
      <c r="P26" s="52">
        <v>0</v>
      </c>
      <c r="Q26" s="52">
        <v>4</v>
      </c>
      <c r="R26" s="52">
        <v>3</v>
      </c>
      <c r="S26" s="52">
        <v>2</v>
      </c>
      <c r="T26" s="52">
        <v>3</v>
      </c>
      <c r="U26" s="52">
        <v>1</v>
      </c>
      <c r="V26" s="52">
        <v>2</v>
      </c>
      <c r="W26" s="52">
        <v>1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64306</v>
      </c>
      <c r="D27" s="52">
        <v>64418</v>
      </c>
      <c r="E27" s="52">
        <v>69088</v>
      </c>
      <c r="F27" s="52">
        <v>160925</v>
      </c>
      <c r="G27" s="52">
        <v>96320</v>
      </c>
      <c r="H27" s="52">
        <v>35400</v>
      </c>
      <c r="I27" s="52">
        <v>19552</v>
      </c>
      <c r="J27" s="52">
        <v>50</v>
      </c>
      <c r="K27" s="52">
        <v>10948</v>
      </c>
      <c r="L27" s="52">
        <v>12188</v>
      </c>
      <c r="M27" s="52">
        <v>4345</v>
      </c>
      <c r="N27" s="52">
        <v>12647</v>
      </c>
      <c r="O27" s="52">
        <v>26808</v>
      </c>
      <c r="P27" s="52">
        <v>12591</v>
      </c>
      <c r="Q27" s="52">
        <v>17324</v>
      </c>
      <c r="R27" s="52">
        <v>13273</v>
      </c>
      <c r="S27" s="52">
        <v>9797</v>
      </c>
      <c r="T27" s="52">
        <v>9860</v>
      </c>
      <c r="U27" s="52">
        <v>9765</v>
      </c>
      <c r="V27" s="52">
        <v>13293</v>
      </c>
      <c r="W27" s="52">
        <v>9371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205</v>
      </c>
      <c r="D28" s="52">
        <v>210</v>
      </c>
      <c r="E28" s="52">
        <v>336</v>
      </c>
      <c r="F28" s="52">
        <v>1632</v>
      </c>
      <c r="G28" s="52">
        <v>1208</v>
      </c>
      <c r="H28" s="52">
        <v>367</v>
      </c>
      <c r="I28" s="52">
        <v>62</v>
      </c>
      <c r="J28" s="52">
        <v>6</v>
      </c>
      <c r="K28" s="52">
        <v>437</v>
      </c>
      <c r="L28" s="52">
        <v>321</v>
      </c>
      <c r="M28" s="52">
        <v>446</v>
      </c>
      <c r="N28" s="52">
        <v>1973</v>
      </c>
      <c r="O28" s="52">
        <v>4364</v>
      </c>
      <c r="P28" s="52">
        <v>1766</v>
      </c>
      <c r="Q28" s="52">
        <v>2486</v>
      </c>
      <c r="R28" s="52">
        <v>2174</v>
      </c>
      <c r="S28" s="52">
        <v>2147</v>
      </c>
      <c r="T28" s="52">
        <v>1311</v>
      </c>
      <c r="U28" s="52">
        <v>1111</v>
      </c>
      <c r="V28" s="52">
        <v>1708</v>
      </c>
      <c r="W28" s="52">
        <v>1802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2590</v>
      </c>
      <c r="D30" s="52">
        <v>2596</v>
      </c>
      <c r="E30" s="52">
        <v>2862</v>
      </c>
      <c r="F30" s="52">
        <v>7262</v>
      </c>
      <c r="G30" s="52">
        <v>4514</v>
      </c>
      <c r="H30" s="52">
        <v>1606</v>
      </c>
      <c r="I30" s="52">
        <v>788</v>
      </c>
      <c r="J30" s="52">
        <v>5</v>
      </c>
      <c r="K30" s="52">
        <v>599</v>
      </c>
      <c r="L30" s="52">
        <v>777</v>
      </c>
      <c r="M30" s="52">
        <v>373</v>
      </c>
      <c r="N30" s="52">
        <v>1236</v>
      </c>
      <c r="O30" s="52">
        <v>2631</v>
      </c>
      <c r="P30" s="52">
        <v>1176</v>
      </c>
      <c r="Q30" s="52">
        <v>1630</v>
      </c>
      <c r="R30" s="52">
        <v>1284</v>
      </c>
      <c r="S30" s="52">
        <v>997</v>
      </c>
      <c r="T30" s="52">
        <v>893</v>
      </c>
      <c r="U30" s="52">
        <v>880</v>
      </c>
      <c r="V30" s="52">
        <v>1201</v>
      </c>
      <c r="W30" s="52">
        <v>891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67303</v>
      </c>
      <c r="D31" s="36">
        <v>67425</v>
      </c>
      <c r="E31" s="36">
        <v>72437</v>
      </c>
      <c r="F31" s="36">
        <v>170038</v>
      </c>
      <c r="G31" s="36">
        <v>102190</v>
      </c>
      <c r="H31" s="36">
        <v>37419</v>
      </c>
      <c r="I31" s="36">
        <v>20464</v>
      </c>
      <c r="J31" s="36">
        <v>53</v>
      </c>
      <c r="K31" s="36">
        <v>11846</v>
      </c>
      <c r="L31" s="36">
        <v>13023</v>
      </c>
      <c r="M31" s="36">
        <v>5075</v>
      </c>
      <c r="N31" s="36">
        <v>14678</v>
      </c>
      <c r="O31" s="36">
        <v>31519</v>
      </c>
      <c r="P31" s="36">
        <v>14702</v>
      </c>
      <c r="Q31" s="36">
        <v>20256</v>
      </c>
      <c r="R31" s="36">
        <v>15666</v>
      </c>
      <c r="S31" s="36">
        <v>12383</v>
      </c>
      <c r="T31" s="36">
        <v>11837</v>
      </c>
      <c r="U31" s="36">
        <v>11669</v>
      </c>
      <c r="V31" s="36">
        <v>15845</v>
      </c>
      <c r="W31" s="36">
        <v>11627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30237</v>
      </c>
      <c r="D35" s="52">
        <v>30107</v>
      </c>
      <c r="E35" s="52">
        <v>0</v>
      </c>
      <c r="F35" s="52">
        <v>0</v>
      </c>
      <c r="G35" s="52">
        <v>0</v>
      </c>
      <c r="H35" s="52">
        <v>0</v>
      </c>
      <c r="I35" s="52">
        <v>8742</v>
      </c>
      <c r="J35" s="52">
        <v>22001</v>
      </c>
      <c r="K35" s="52">
        <v>12393</v>
      </c>
      <c r="L35" s="52">
        <v>14152</v>
      </c>
      <c r="M35" s="52">
        <v>7648</v>
      </c>
      <c r="N35" s="52">
        <v>18972</v>
      </c>
      <c r="O35" s="52">
        <v>23431</v>
      </c>
      <c r="P35" s="52">
        <v>0</v>
      </c>
      <c r="Q35" s="52">
        <v>0</v>
      </c>
      <c r="R35" s="52">
        <v>0</v>
      </c>
      <c r="S35" s="52">
        <v>2</v>
      </c>
      <c r="T35" s="52">
        <v>0</v>
      </c>
      <c r="U35" s="52">
        <v>0</v>
      </c>
      <c r="V35" s="52">
        <v>0</v>
      </c>
      <c r="W35" s="52">
        <v>1823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3699</v>
      </c>
      <c r="D37" s="52">
        <v>2866</v>
      </c>
      <c r="E37" s="52">
        <v>1549</v>
      </c>
      <c r="F37" s="52">
        <v>476</v>
      </c>
      <c r="G37" s="52">
        <v>71</v>
      </c>
      <c r="H37" s="52">
        <v>37</v>
      </c>
      <c r="I37" s="52">
        <v>336</v>
      </c>
      <c r="J37" s="52">
        <v>1206</v>
      </c>
      <c r="K37" s="52">
        <v>1409</v>
      </c>
      <c r="L37" s="52">
        <v>2038</v>
      </c>
      <c r="M37" s="52">
        <v>1223</v>
      </c>
      <c r="N37" s="52">
        <v>1673</v>
      </c>
      <c r="O37" s="52">
        <v>2142</v>
      </c>
      <c r="P37" s="52">
        <v>1692</v>
      </c>
      <c r="Q37" s="52">
        <v>856</v>
      </c>
      <c r="R37" s="52">
        <v>202</v>
      </c>
      <c r="S37" s="52">
        <v>199</v>
      </c>
      <c r="T37" s="52">
        <v>291</v>
      </c>
      <c r="U37" s="52">
        <v>493</v>
      </c>
      <c r="V37" s="52">
        <v>612</v>
      </c>
      <c r="W37" s="52">
        <v>783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5596</v>
      </c>
      <c r="D39" s="52">
        <v>6347</v>
      </c>
      <c r="E39" s="52">
        <v>1742</v>
      </c>
      <c r="F39" s="52">
        <v>0</v>
      </c>
      <c r="G39" s="52">
        <v>0</v>
      </c>
      <c r="H39" s="52">
        <v>0</v>
      </c>
      <c r="I39" s="52">
        <v>1822</v>
      </c>
      <c r="J39" s="52">
        <v>1291</v>
      </c>
      <c r="K39" s="52">
        <v>2334</v>
      </c>
      <c r="L39" s="52">
        <v>3066</v>
      </c>
      <c r="M39" s="52">
        <v>2032</v>
      </c>
      <c r="N39" s="52">
        <v>3054</v>
      </c>
      <c r="O39" s="52">
        <v>3217</v>
      </c>
      <c r="P39" s="52">
        <v>248</v>
      </c>
      <c r="Q39" s="52">
        <v>410</v>
      </c>
      <c r="R39" s="52">
        <v>951</v>
      </c>
      <c r="S39" s="52">
        <v>906</v>
      </c>
      <c r="T39" s="52">
        <v>1084</v>
      </c>
      <c r="U39" s="52">
        <v>1027</v>
      </c>
      <c r="V39" s="52">
        <v>1078</v>
      </c>
      <c r="W39" s="52">
        <v>986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2</v>
      </c>
      <c r="D40" s="52">
        <v>2</v>
      </c>
      <c r="E40" s="52">
        <v>1</v>
      </c>
      <c r="F40" s="52">
        <v>0</v>
      </c>
      <c r="G40" s="52">
        <v>0</v>
      </c>
      <c r="H40" s="52">
        <v>0</v>
      </c>
      <c r="I40" s="52">
        <v>1</v>
      </c>
      <c r="J40" s="52">
        <v>2</v>
      </c>
      <c r="K40" s="52">
        <v>6</v>
      </c>
      <c r="L40" s="52">
        <v>5</v>
      </c>
      <c r="M40" s="52">
        <v>3</v>
      </c>
      <c r="N40" s="52">
        <v>1</v>
      </c>
      <c r="O40" s="52">
        <v>4</v>
      </c>
      <c r="P40" s="52">
        <v>0</v>
      </c>
      <c r="Q40" s="52">
        <v>0</v>
      </c>
      <c r="R40" s="52">
        <v>2</v>
      </c>
      <c r="S40" s="52">
        <v>1</v>
      </c>
      <c r="T40" s="52">
        <v>1</v>
      </c>
      <c r="U40" s="52">
        <v>0</v>
      </c>
      <c r="V40" s="52">
        <v>2</v>
      </c>
      <c r="W40" s="52">
        <v>2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57449</v>
      </c>
      <c r="D41" s="52">
        <v>57904</v>
      </c>
      <c r="E41" s="52">
        <v>6187</v>
      </c>
      <c r="F41" s="52">
        <v>0</v>
      </c>
      <c r="G41" s="52">
        <v>1</v>
      </c>
      <c r="H41" s="52">
        <v>1</v>
      </c>
      <c r="I41" s="52">
        <v>25247</v>
      </c>
      <c r="J41" s="52">
        <v>18706</v>
      </c>
      <c r="K41" s="52">
        <v>16577</v>
      </c>
      <c r="L41" s="52">
        <v>21946</v>
      </c>
      <c r="M41" s="52">
        <v>9654</v>
      </c>
      <c r="N41" s="52">
        <v>18062</v>
      </c>
      <c r="O41" s="52">
        <v>21931</v>
      </c>
      <c r="P41" s="52">
        <v>1667</v>
      </c>
      <c r="Q41" s="52">
        <v>3298</v>
      </c>
      <c r="R41" s="52">
        <v>7664</v>
      </c>
      <c r="S41" s="52">
        <v>6550</v>
      </c>
      <c r="T41" s="52">
        <v>7668</v>
      </c>
      <c r="U41" s="52">
        <v>7149</v>
      </c>
      <c r="V41" s="52">
        <v>8247</v>
      </c>
      <c r="W41" s="52">
        <v>9012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2136</v>
      </c>
      <c r="D42" s="52">
        <v>920</v>
      </c>
      <c r="E42" s="52">
        <v>292</v>
      </c>
      <c r="F42" s="52">
        <v>0</v>
      </c>
      <c r="G42" s="52">
        <v>0</v>
      </c>
      <c r="H42" s="52">
        <v>0</v>
      </c>
      <c r="I42" s="52">
        <v>2923</v>
      </c>
      <c r="J42" s="52">
        <v>2060</v>
      </c>
      <c r="K42" s="52">
        <v>5898</v>
      </c>
      <c r="L42" s="52">
        <v>2857</v>
      </c>
      <c r="M42" s="52">
        <v>1199</v>
      </c>
      <c r="N42" s="52">
        <v>937</v>
      </c>
      <c r="O42" s="52">
        <v>3761</v>
      </c>
      <c r="P42" s="52">
        <v>375</v>
      </c>
      <c r="Q42" s="52">
        <v>1028</v>
      </c>
      <c r="R42" s="52">
        <v>1870</v>
      </c>
      <c r="S42" s="52">
        <v>1910</v>
      </c>
      <c r="T42" s="52">
        <v>1266</v>
      </c>
      <c r="U42" s="52">
        <v>976</v>
      </c>
      <c r="V42" s="52">
        <v>1291</v>
      </c>
      <c r="W42" s="52">
        <v>2009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3057</v>
      </c>
      <c r="D44" s="52">
        <v>3501</v>
      </c>
      <c r="E44" s="52">
        <v>413</v>
      </c>
      <c r="F44" s="52">
        <v>0</v>
      </c>
      <c r="G44" s="52">
        <v>0</v>
      </c>
      <c r="H44" s="52">
        <v>0</v>
      </c>
      <c r="I44" s="52">
        <v>2423</v>
      </c>
      <c r="J44" s="52">
        <v>1701</v>
      </c>
      <c r="K44" s="52">
        <v>2018</v>
      </c>
      <c r="L44" s="52">
        <v>1901</v>
      </c>
      <c r="M44" s="52">
        <v>923</v>
      </c>
      <c r="N44" s="52">
        <v>1540</v>
      </c>
      <c r="O44" s="52">
        <v>2018</v>
      </c>
      <c r="P44" s="52">
        <v>184</v>
      </c>
      <c r="Q44" s="52">
        <v>347</v>
      </c>
      <c r="R44" s="52">
        <v>812</v>
      </c>
      <c r="S44" s="52">
        <v>698</v>
      </c>
      <c r="T44" s="52">
        <v>668</v>
      </c>
      <c r="U44" s="52">
        <v>574</v>
      </c>
      <c r="V44" s="52">
        <v>473</v>
      </c>
      <c r="W44" s="52">
        <v>652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62126</v>
      </c>
      <c r="D45" s="36">
        <v>61673</v>
      </c>
      <c r="E45" s="36">
        <v>7809</v>
      </c>
      <c r="F45" s="36">
        <v>1</v>
      </c>
      <c r="G45" s="36">
        <v>1</v>
      </c>
      <c r="H45" s="36">
        <v>1</v>
      </c>
      <c r="I45" s="36">
        <v>27571</v>
      </c>
      <c r="J45" s="36">
        <v>20356</v>
      </c>
      <c r="K45" s="36">
        <v>22800</v>
      </c>
      <c r="L45" s="36">
        <v>25972</v>
      </c>
      <c r="M45" s="36">
        <v>11967</v>
      </c>
      <c r="N45" s="36">
        <v>20517</v>
      </c>
      <c r="O45" s="36">
        <v>26893</v>
      </c>
      <c r="P45" s="36">
        <v>2120</v>
      </c>
      <c r="Q45" s="36">
        <v>4362</v>
      </c>
      <c r="R45" s="36">
        <v>9689</v>
      </c>
      <c r="S45" s="36">
        <v>8673</v>
      </c>
      <c r="T45" s="36">
        <v>9358</v>
      </c>
      <c r="U45" s="36">
        <v>8577</v>
      </c>
      <c r="V45" s="36">
        <v>10137</v>
      </c>
      <c r="W45" s="36">
        <v>11360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10347</v>
      </c>
      <c r="D49" s="52">
        <v>10713</v>
      </c>
      <c r="E49" s="52">
        <v>0</v>
      </c>
      <c r="F49" s="52">
        <v>0</v>
      </c>
      <c r="G49" s="52">
        <v>0</v>
      </c>
      <c r="H49" s="52">
        <v>0</v>
      </c>
      <c r="I49" s="52">
        <v>3403</v>
      </c>
      <c r="J49" s="52">
        <v>8558</v>
      </c>
      <c r="K49" s="52">
        <v>4958</v>
      </c>
      <c r="L49" s="52">
        <v>5058</v>
      </c>
      <c r="M49" s="52">
        <v>2994</v>
      </c>
      <c r="N49" s="52">
        <v>5282</v>
      </c>
      <c r="O49" s="52">
        <v>6585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683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615</v>
      </c>
      <c r="D51" s="52">
        <v>312</v>
      </c>
      <c r="E51" s="52">
        <v>0</v>
      </c>
      <c r="F51" s="52">
        <v>0</v>
      </c>
      <c r="G51" s="52">
        <v>0</v>
      </c>
      <c r="H51" s="52">
        <v>0</v>
      </c>
      <c r="I51" s="52">
        <v>312</v>
      </c>
      <c r="J51" s="52">
        <v>840</v>
      </c>
      <c r="K51" s="52">
        <v>160</v>
      </c>
      <c r="L51" s="52">
        <v>533</v>
      </c>
      <c r="M51" s="52">
        <v>76</v>
      </c>
      <c r="N51" s="52">
        <v>599</v>
      </c>
      <c r="O51" s="52">
        <v>835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228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889</v>
      </c>
      <c r="D53" s="52">
        <v>1044</v>
      </c>
      <c r="E53" s="52">
        <v>0</v>
      </c>
      <c r="F53" s="52">
        <v>0</v>
      </c>
      <c r="G53" s="52">
        <v>0</v>
      </c>
      <c r="H53" s="52">
        <v>0</v>
      </c>
      <c r="I53" s="52">
        <v>207</v>
      </c>
      <c r="J53" s="52">
        <v>501</v>
      </c>
      <c r="K53" s="52">
        <v>466</v>
      </c>
      <c r="L53" s="52">
        <v>557</v>
      </c>
      <c r="M53" s="52">
        <v>473</v>
      </c>
      <c r="N53" s="52">
        <v>733</v>
      </c>
      <c r="O53" s="52">
        <v>733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56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1</v>
      </c>
      <c r="K54" s="52">
        <v>1</v>
      </c>
      <c r="L54" s="52">
        <v>1</v>
      </c>
      <c r="M54" s="52">
        <v>1</v>
      </c>
      <c r="N54" s="52">
        <v>0</v>
      </c>
      <c r="O54" s="52">
        <v>1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9119</v>
      </c>
      <c r="D55" s="52">
        <v>9518</v>
      </c>
      <c r="E55" s="52">
        <v>0</v>
      </c>
      <c r="F55" s="52">
        <v>0</v>
      </c>
      <c r="G55" s="52">
        <v>0</v>
      </c>
      <c r="H55" s="52">
        <v>0</v>
      </c>
      <c r="I55" s="52">
        <v>2864</v>
      </c>
      <c r="J55" s="52">
        <v>7257</v>
      </c>
      <c r="K55" s="52">
        <v>3312</v>
      </c>
      <c r="L55" s="52">
        <v>3981</v>
      </c>
      <c r="M55" s="52">
        <v>2241</v>
      </c>
      <c r="N55" s="52">
        <v>4324</v>
      </c>
      <c r="O55" s="52">
        <v>4995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512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339</v>
      </c>
      <c r="D56" s="52">
        <v>151</v>
      </c>
      <c r="E56" s="52">
        <v>0</v>
      </c>
      <c r="F56" s="52">
        <v>0</v>
      </c>
      <c r="G56" s="52">
        <v>0</v>
      </c>
      <c r="H56" s="52">
        <v>0</v>
      </c>
      <c r="I56" s="52">
        <v>332</v>
      </c>
      <c r="J56" s="52">
        <v>799</v>
      </c>
      <c r="K56" s="52">
        <v>1179</v>
      </c>
      <c r="L56" s="52">
        <v>519</v>
      </c>
      <c r="M56" s="52">
        <v>279</v>
      </c>
      <c r="N56" s="52">
        <v>225</v>
      </c>
      <c r="O56" s="52">
        <v>856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115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485</v>
      </c>
      <c r="D58" s="52">
        <v>575</v>
      </c>
      <c r="E58" s="52">
        <v>0</v>
      </c>
      <c r="F58" s="52">
        <v>0</v>
      </c>
      <c r="G58" s="52">
        <v>0</v>
      </c>
      <c r="H58" s="52">
        <v>0</v>
      </c>
      <c r="I58" s="52">
        <v>275</v>
      </c>
      <c r="J58" s="52">
        <v>660</v>
      </c>
      <c r="K58" s="52">
        <v>403</v>
      </c>
      <c r="L58" s="52">
        <v>345</v>
      </c>
      <c r="M58" s="52">
        <v>215</v>
      </c>
      <c r="N58" s="52">
        <v>370</v>
      </c>
      <c r="O58" s="52">
        <v>461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37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9862</v>
      </c>
      <c r="D59" s="36">
        <v>10138</v>
      </c>
      <c r="E59" s="36">
        <v>0</v>
      </c>
      <c r="F59" s="36">
        <v>0</v>
      </c>
      <c r="G59" s="36">
        <v>0</v>
      </c>
      <c r="H59" s="36">
        <v>0</v>
      </c>
      <c r="I59" s="36">
        <v>3128</v>
      </c>
      <c r="J59" s="36">
        <v>7898</v>
      </c>
      <c r="K59" s="36">
        <v>4555</v>
      </c>
      <c r="L59" s="36">
        <v>4713</v>
      </c>
      <c r="M59" s="36">
        <v>2779</v>
      </c>
      <c r="N59" s="36">
        <v>4912</v>
      </c>
      <c r="O59" s="36">
        <v>6124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646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19890</v>
      </c>
      <c r="D63" s="52">
        <v>19394</v>
      </c>
      <c r="E63" s="52">
        <v>0</v>
      </c>
      <c r="F63" s="52">
        <v>0</v>
      </c>
      <c r="G63" s="52">
        <v>0</v>
      </c>
      <c r="H63" s="52">
        <v>0</v>
      </c>
      <c r="I63" s="52">
        <v>5339</v>
      </c>
      <c r="J63" s="52">
        <v>13443</v>
      </c>
      <c r="K63" s="52">
        <v>7435</v>
      </c>
      <c r="L63" s="52">
        <v>9094</v>
      </c>
      <c r="M63" s="52">
        <v>4654</v>
      </c>
      <c r="N63" s="52">
        <v>13690</v>
      </c>
      <c r="O63" s="52">
        <v>16846</v>
      </c>
      <c r="P63" s="52">
        <v>0</v>
      </c>
      <c r="Q63" s="52">
        <v>0</v>
      </c>
      <c r="R63" s="52">
        <v>0</v>
      </c>
      <c r="S63" s="52">
        <v>2</v>
      </c>
      <c r="T63" s="52">
        <v>0</v>
      </c>
      <c r="U63" s="52">
        <v>0</v>
      </c>
      <c r="V63" s="52">
        <v>0</v>
      </c>
      <c r="W63" s="52">
        <v>1140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3084</v>
      </c>
      <c r="D65" s="52">
        <v>2554</v>
      </c>
      <c r="E65" s="52">
        <v>1549</v>
      </c>
      <c r="F65" s="52">
        <v>476</v>
      </c>
      <c r="G65" s="52">
        <v>71</v>
      </c>
      <c r="H65" s="52">
        <v>37</v>
      </c>
      <c r="I65" s="52">
        <v>24</v>
      </c>
      <c r="J65" s="52">
        <v>366</v>
      </c>
      <c r="K65" s="52">
        <v>1249</v>
      </c>
      <c r="L65" s="52">
        <v>1505</v>
      </c>
      <c r="M65" s="52">
        <v>1147</v>
      </c>
      <c r="N65" s="52">
        <v>1074</v>
      </c>
      <c r="O65" s="52">
        <v>1307</v>
      </c>
      <c r="P65" s="52">
        <v>1692</v>
      </c>
      <c r="Q65" s="52">
        <v>856</v>
      </c>
      <c r="R65" s="52">
        <v>202</v>
      </c>
      <c r="S65" s="52">
        <v>199</v>
      </c>
      <c r="T65" s="52">
        <v>291</v>
      </c>
      <c r="U65" s="52">
        <v>493</v>
      </c>
      <c r="V65" s="52">
        <v>612</v>
      </c>
      <c r="W65" s="52">
        <v>555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4707</v>
      </c>
      <c r="D67" s="52">
        <f t="shared" si="0"/>
        <v>5303</v>
      </c>
      <c r="E67" s="52">
        <f t="shared" si="0"/>
        <v>1742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1615</v>
      </c>
      <c r="J67" s="52">
        <f t="shared" si="0"/>
        <v>790</v>
      </c>
      <c r="K67" s="52">
        <f t="shared" si="0"/>
        <v>1868</v>
      </c>
      <c r="L67" s="52">
        <f t="shared" si="0"/>
        <v>2509</v>
      </c>
      <c r="M67" s="52">
        <f t="shared" si="0"/>
        <v>1559</v>
      </c>
      <c r="N67" s="52">
        <f t="shared" si="0"/>
        <v>2321</v>
      </c>
      <c r="O67" s="52">
        <f t="shared" si="0"/>
        <v>2484</v>
      </c>
      <c r="P67" s="52">
        <f t="shared" si="0"/>
        <v>248</v>
      </c>
      <c r="Q67" s="52">
        <f t="shared" si="0"/>
        <v>410</v>
      </c>
      <c r="R67" s="52">
        <f t="shared" ref="R67:V67" si="1">R39-R53</f>
        <v>951</v>
      </c>
      <c r="S67" s="52">
        <f t="shared" si="1"/>
        <v>906</v>
      </c>
      <c r="T67" s="52">
        <f t="shared" si="1"/>
        <v>1084</v>
      </c>
      <c r="U67" s="52">
        <f t="shared" si="1"/>
        <v>1027</v>
      </c>
      <c r="V67" s="52">
        <f t="shared" si="1"/>
        <v>1078</v>
      </c>
      <c r="W67" s="52">
        <f t="shared" ref="W67" si="2">W39-W53</f>
        <v>930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2</v>
      </c>
      <c r="D68" s="52">
        <f t="shared" si="3"/>
        <v>2</v>
      </c>
      <c r="E68" s="52">
        <f t="shared" si="3"/>
        <v>1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1</v>
      </c>
      <c r="J68" s="52">
        <f t="shared" si="3"/>
        <v>1</v>
      </c>
      <c r="K68" s="52">
        <f t="shared" si="3"/>
        <v>5</v>
      </c>
      <c r="L68" s="52">
        <f t="shared" si="3"/>
        <v>4</v>
      </c>
      <c r="M68" s="52">
        <f t="shared" si="3"/>
        <v>2</v>
      </c>
      <c r="N68" s="52">
        <f t="shared" si="3"/>
        <v>1</v>
      </c>
      <c r="O68" s="52">
        <f t="shared" si="3"/>
        <v>3</v>
      </c>
      <c r="P68" s="52">
        <f t="shared" si="3"/>
        <v>0</v>
      </c>
      <c r="Q68" s="52">
        <f t="shared" si="3"/>
        <v>0</v>
      </c>
      <c r="R68" s="52">
        <f t="shared" ref="R68:V68" si="4">R40-R54</f>
        <v>2</v>
      </c>
      <c r="S68" s="52">
        <f t="shared" si="4"/>
        <v>1</v>
      </c>
      <c r="T68" s="52">
        <f t="shared" si="4"/>
        <v>1</v>
      </c>
      <c r="U68" s="52">
        <f t="shared" si="4"/>
        <v>0</v>
      </c>
      <c r="V68" s="52">
        <f t="shared" si="4"/>
        <v>2</v>
      </c>
      <c r="W68" s="52">
        <f t="shared" ref="W68" si="5">W40-W54</f>
        <v>2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48330</v>
      </c>
      <c r="D69" s="52">
        <f t="shared" si="6"/>
        <v>48386</v>
      </c>
      <c r="E69" s="52">
        <f t="shared" si="6"/>
        <v>6187</v>
      </c>
      <c r="F69" s="52">
        <f t="shared" si="6"/>
        <v>0</v>
      </c>
      <c r="G69" s="52">
        <f t="shared" si="6"/>
        <v>1</v>
      </c>
      <c r="H69" s="52">
        <f t="shared" si="6"/>
        <v>1</v>
      </c>
      <c r="I69" s="52">
        <f t="shared" si="6"/>
        <v>22383</v>
      </c>
      <c r="J69" s="52">
        <f t="shared" si="6"/>
        <v>11449</v>
      </c>
      <c r="K69" s="52">
        <f t="shared" si="6"/>
        <v>13265</v>
      </c>
      <c r="L69" s="52">
        <f t="shared" si="6"/>
        <v>17965</v>
      </c>
      <c r="M69" s="52">
        <f t="shared" si="6"/>
        <v>7413</v>
      </c>
      <c r="N69" s="52">
        <f t="shared" si="6"/>
        <v>13738</v>
      </c>
      <c r="O69" s="52">
        <f t="shared" si="6"/>
        <v>16936</v>
      </c>
      <c r="P69" s="52">
        <f t="shared" si="6"/>
        <v>1667</v>
      </c>
      <c r="Q69" s="52">
        <f t="shared" si="6"/>
        <v>3298</v>
      </c>
      <c r="R69" s="52">
        <f t="shared" ref="R69:V69" si="7">R41-R55</f>
        <v>7664</v>
      </c>
      <c r="S69" s="52">
        <f t="shared" si="7"/>
        <v>6550</v>
      </c>
      <c r="T69" s="52">
        <f t="shared" si="7"/>
        <v>7668</v>
      </c>
      <c r="U69" s="52">
        <f t="shared" si="7"/>
        <v>7149</v>
      </c>
      <c r="V69" s="52">
        <f t="shared" si="7"/>
        <v>8247</v>
      </c>
      <c r="W69" s="52">
        <f t="shared" ref="W69" si="8">W41-W55</f>
        <v>8500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1797</v>
      </c>
      <c r="D70" s="52">
        <f t="shared" si="9"/>
        <v>769</v>
      </c>
      <c r="E70" s="52">
        <f t="shared" si="9"/>
        <v>292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2591</v>
      </c>
      <c r="J70" s="52">
        <f t="shared" si="9"/>
        <v>1261</v>
      </c>
      <c r="K70" s="52">
        <f t="shared" si="9"/>
        <v>4719</v>
      </c>
      <c r="L70" s="52">
        <f t="shared" si="9"/>
        <v>2338</v>
      </c>
      <c r="M70" s="52">
        <f t="shared" si="9"/>
        <v>920</v>
      </c>
      <c r="N70" s="52">
        <f t="shared" si="9"/>
        <v>712</v>
      </c>
      <c r="O70" s="52">
        <f t="shared" si="9"/>
        <v>2905</v>
      </c>
      <c r="P70" s="52">
        <f t="shared" si="9"/>
        <v>375</v>
      </c>
      <c r="Q70" s="52">
        <f t="shared" si="9"/>
        <v>1028</v>
      </c>
      <c r="R70" s="52">
        <f t="shared" ref="R70:V70" si="10">R42-R56</f>
        <v>1870</v>
      </c>
      <c r="S70" s="52">
        <f t="shared" si="10"/>
        <v>1910</v>
      </c>
      <c r="T70" s="52">
        <f t="shared" si="10"/>
        <v>1266</v>
      </c>
      <c r="U70" s="52">
        <f t="shared" si="10"/>
        <v>976</v>
      </c>
      <c r="V70" s="52">
        <f t="shared" si="10"/>
        <v>1291</v>
      </c>
      <c r="W70" s="52">
        <f t="shared" ref="W70" si="11">W42-W56</f>
        <v>1894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2572</v>
      </c>
      <c r="D72" s="52">
        <v>2926</v>
      </c>
      <c r="E72" s="52">
        <v>413</v>
      </c>
      <c r="F72" s="52">
        <v>0</v>
      </c>
      <c r="G72" s="52">
        <v>0</v>
      </c>
      <c r="H72" s="52">
        <v>0</v>
      </c>
      <c r="I72" s="52">
        <v>2148</v>
      </c>
      <c r="J72" s="52">
        <v>1041</v>
      </c>
      <c r="K72" s="52">
        <v>1615</v>
      </c>
      <c r="L72" s="52">
        <v>1556</v>
      </c>
      <c r="M72" s="52">
        <v>708</v>
      </c>
      <c r="N72" s="52">
        <v>1170</v>
      </c>
      <c r="O72" s="52">
        <v>1557</v>
      </c>
      <c r="P72" s="52">
        <v>184</v>
      </c>
      <c r="Q72" s="52">
        <v>347</v>
      </c>
      <c r="R72" s="52">
        <v>812</v>
      </c>
      <c r="S72" s="52">
        <v>698</v>
      </c>
      <c r="T72" s="52">
        <v>668</v>
      </c>
      <c r="U72" s="52">
        <v>574</v>
      </c>
      <c r="V72" s="52">
        <v>473</v>
      </c>
      <c r="W72" s="52">
        <v>615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52264</v>
      </c>
      <c r="D73" s="36">
        <v>51535</v>
      </c>
      <c r="E73" s="36">
        <v>7809</v>
      </c>
      <c r="F73" s="36">
        <v>1</v>
      </c>
      <c r="G73" s="36">
        <v>1</v>
      </c>
      <c r="H73" s="36">
        <v>1</v>
      </c>
      <c r="I73" s="36">
        <v>24443</v>
      </c>
      <c r="J73" s="36">
        <v>12458</v>
      </c>
      <c r="K73" s="36">
        <v>18245</v>
      </c>
      <c r="L73" s="36">
        <v>21259</v>
      </c>
      <c r="M73" s="36">
        <v>9188</v>
      </c>
      <c r="N73" s="36">
        <v>15605</v>
      </c>
      <c r="O73" s="36">
        <v>20769</v>
      </c>
      <c r="P73" s="36">
        <v>2120</v>
      </c>
      <c r="Q73" s="36">
        <v>4362</v>
      </c>
      <c r="R73" s="36">
        <v>9689</v>
      </c>
      <c r="S73" s="36">
        <v>8673</v>
      </c>
      <c r="T73" s="36">
        <v>9358</v>
      </c>
      <c r="U73" s="36">
        <v>8577</v>
      </c>
      <c r="V73" s="36">
        <v>10137</v>
      </c>
      <c r="W73" s="36">
        <v>10714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2886</v>
      </c>
      <c r="J79" s="138">
        <f>RES_hhdet_numvin!J163</f>
        <v>10201</v>
      </c>
      <c r="K79" s="138">
        <f>RES_hhdet_numvin!K163</f>
        <v>6972</v>
      </c>
      <c r="L79" s="138">
        <f>RES_hhdet_numvin!L163</f>
        <v>8084</v>
      </c>
      <c r="M79" s="138">
        <f>RES_hhdet_numvin!M163</f>
        <v>4408</v>
      </c>
      <c r="N79" s="138">
        <f>RES_hhdet_numvin!N163</f>
        <v>10985</v>
      </c>
      <c r="O79" s="138">
        <f>RES_hhdet_numvin!O163</f>
        <v>13576</v>
      </c>
      <c r="P79" s="138">
        <f>RES_hhdet_numvin!P163</f>
        <v>0</v>
      </c>
      <c r="Q79" s="138">
        <f>RES_hhdet_numvin!Q163</f>
        <v>0</v>
      </c>
      <c r="R79" s="138">
        <f>RES_hhdet_numvin!R163</f>
        <v>0</v>
      </c>
      <c r="S79" s="138">
        <f>RES_hhdet_numvin!S163</f>
        <v>2</v>
      </c>
      <c r="T79" s="138">
        <f>RES_hhdet_numvin!T163</f>
        <v>0</v>
      </c>
      <c r="U79" s="138">
        <f>RES_hhdet_numvin!U163</f>
        <v>0</v>
      </c>
      <c r="V79" s="138">
        <f>RES_hhdet_numvin!V163</f>
        <v>0</v>
      </c>
      <c r="W79" s="138">
        <f>RES_hhdet_numvin!W163</f>
        <v>1823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548</v>
      </c>
      <c r="Q81" s="138">
        <f>RES_hhdet_numvin!Q165</f>
        <v>491</v>
      </c>
      <c r="R81" s="138">
        <f>RES_hhdet_numvin!R165</f>
        <v>144</v>
      </c>
      <c r="S81" s="138">
        <f>RES_hhdet_numvin!S165</f>
        <v>168</v>
      </c>
      <c r="T81" s="138">
        <f>RES_hhdet_numvin!T165</f>
        <v>276</v>
      </c>
      <c r="U81" s="138">
        <f>RES_hhdet_numvin!U165</f>
        <v>487</v>
      </c>
      <c r="V81" s="138">
        <f>RES_hhdet_numvin!V165</f>
        <v>612</v>
      </c>
      <c r="W81" s="138">
        <f>RES_hhdet_numvin!W165</f>
        <v>783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80</v>
      </c>
      <c r="Q83" s="138">
        <f>RES_hhdet_numvin!Q167</f>
        <v>234</v>
      </c>
      <c r="R83" s="138">
        <f>RES_hhdet_numvin!R167</f>
        <v>658</v>
      </c>
      <c r="S83" s="138">
        <f>RES_hhdet_numvin!S167</f>
        <v>721</v>
      </c>
      <c r="T83" s="138">
        <f>RES_hhdet_numvin!T167</f>
        <v>1014</v>
      </c>
      <c r="U83" s="138">
        <f>RES_hhdet_numvin!U167</f>
        <v>1000</v>
      </c>
      <c r="V83" s="138">
        <f>RES_hhdet_numvin!V167</f>
        <v>1076</v>
      </c>
      <c r="W83" s="138">
        <f>RES_hhdet_numvin!W167</f>
        <v>986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2</v>
      </c>
      <c r="S84" s="138">
        <f>RES_hhdet_numvin!S168</f>
        <v>1</v>
      </c>
      <c r="T84" s="138">
        <f>RES_hhdet_numvin!T168</f>
        <v>1</v>
      </c>
      <c r="U84" s="138">
        <f>RES_hhdet_numvin!U168</f>
        <v>0</v>
      </c>
      <c r="V84" s="138">
        <f>RES_hhdet_numvin!V168</f>
        <v>2</v>
      </c>
      <c r="W84" s="138">
        <f>RES_hhdet_numvin!W168</f>
        <v>2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540</v>
      </c>
      <c r="Q87" s="138">
        <f>RES_hhdet_numvin!Q171</f>
        <v>1867</v>
      </c>
      <c r="R87" s="138">
        <f>RES_hhdet_numvin!R171</f>
        <v>5288</v>
      </c>
      <c r="S87" s="138">
        <f>RES_hhdet_numvin!S171</f>
        <v>5208</v>
      </c>
      <c r="T87" s="138">
        <f>RES_hhdet_numvin!T171</f>
        <v>7120</v>
      </c>
      <c r="U87" s="138">
        <f>RES_hhdet_numvin!U171</f>
        <v>6941</v>
      </c>
      <c r="V87" s="138">
        <f>RES_hhdet_numvin!V171</f>
        <v>8234</v>
      </c>
      <c r="W87" s="138">
        <f>RES_hhdet_numvin!W171</f>
        <v>9012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119</v>
      </c>
      <c r="Q88" s="138">
        <f>RES_hhdet_numvin!Q172</f>
        <v>584</v>
      </c>
      <c r="R88" s="138">
        <f>RES_hhdet_numvin!R172</f>
        <v>1293</v>
      </c>
      <c r="S88" s="138">
        <f>RES_hhdet_numvin!S172</f>
        <v>1524</v>
      </c>
      <c r="T88" s="138">
        <f>RES_hhdet_numvin!T172</f>
        <v>1182</v>
      </c>
      <c r="U88" s="138">
        <f>RES_hhdet_numvin!U172</f>
        <v>950</v>
      </c>
      <c r="V88" s="138">
        <f>RES_hhdet_numvin!V172</f>
        <v>1289</v>
      </c>
      <c r="W88" s="138">
        <f>RES_hhdet_numvin!W172</f>
        <v>2009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58</v>
      </c>
      <c r="Q92" s="138">
        <f>RES_hhdet_numvin!Q176</f>
        <v>198</v>
      </c>
      <c r="R92" s="138">
        <f>RES_hhdet_numvin!R176</f>
        <v>562</v>
      </c>
      <c r="S92" s="138">
        <f>RES_hhdet_numvin!S176</f>
        <v>559</v>
      </c>
      <c r="T92" s="138">
        <f>RES_hhdet_numvin!T176</f>
        <v>627</v>
      </c>
      <c r="U92" s="138">
        <f>RES_hhdet_numvin!U176</f>
        <v>559</v>
      </c>
      <c r="V92" s="138">
        <f>RES_hhdet_numvin!V176</f>
        <v>473</v>
      </c>
      <c r="W92" s="138">
        <f>RES_hhdet_numvin!W176</f>
        <v>652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686</v>
      </c>
      <c r="Q93" s="39">
        <f>RES_hhdet_numvin!Q177</f>
        <v>2467</v>
      </c>
      <c r="R93" s="39">
        <f>RES_hhdet_numvin!R177</f>
        <v>6686</v>
      </c>
      <c r="S93" s="39">
        <f>RES_hhdet_numvin!S177</f>
        <v>6895</v>
      </c>
      <c r="T93" s="39">
        <f>RES_hhdet_numvin!T177</f>
        <v>8704</v>
      </c>
      <c r="U93" s="39">
        <f>RES_hhdet_numvin!U177</f>
        <v>8331</v>
      </c>
      <c r="V93" s="39">
        <f>RES_hhdet_numvin!V177</f>
        <v>10120</v>
      </c>
      <c r="W93" s="39">
        <f>RES_hhdet_numvin!W177</f>
        <v>11360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629.81680409688204</v>
      </c>
      <c r="C97" s="117">
        <f t="shared" si="12"/>
        <v>679.25857766698471</v>
      </c>
      <c r="D97" s="117">
        <f t="shared" si="12"/>
        <v>786.72887495306554</v>
      </c>
      <c r="E97" s="117">
        <f t="shared" si="12"/>
        <v>748.36149465288736</v>
      </c>
      <c r="F97" s="117">
        <f t="shared" si="12"/>
        <v>129.47297793067798</v>
      </c>
      <c r="G97" s="117">
        <f t="shared" si="12"/>
        <v>43.527182436452101</v>
      </c>
      <c r="H97" s="117">
        <f t="shared" si="12"/>
        <v>61.039610093468809</v>
      </c>
      <c r="I97" s="117">
        <f t="shared" si="12"/>
        <v>59.831274674886977</v>
      </c>
      <c r="J97" s="117">
        <f t="shared" si="12"/>
        <v>122.67516409503389</v>
      </c>
      <c r="K97" s="117">
        <f t="shared" si="12"/>
        <v>116.56489724207246</v>
      </c>
      <c r="L97" s="117">
        <f t="shared" si="12"/>
        <v>159.62683983382914</v>
      </c>
      <c r="M97" s="117">
        <f t="shared" si="12"/>
        <v>132.7976143591105</v>
      </c>
      <c r="N97" s="117">
        <f t="shared" si="12"/>
        <v>161.01831454190611</v>
      </c>
      <c r="O97" s="117">
        <f t="shared" si="12"/>
        <v>169.54935497051787</v>
      </c>
      <c r="P97" s="117">
        <f t="shared" si="12"/>
        <v>113.20579190672989</v>
      </c>
      <c r="Q97" s="117">
        <f t="shared" si="12"/>
        <v>86.625231088757786</v>
      </c>
      <c r="R97" s="117">
        <f t="shared" ref="R97:V97" si="13">R98+R100+R102+R111</f>
        <v>98.003678899982958</v>
      </c>
      <c r="S97" s="117">
        <f t="shared" si="13"/>
        <v>91.578158725920233</v>
      </c>
      <c r="T97" s="117">
        <f t="shared" si="13"/>
        <v>87.892881951043876</v>
      </c>
      <c r="U97" s="117">
        <f t="shared" si="13"/>
        <v>86.177850552028744</v>
      </c>
      <c r="V97" s="117">
        <f t="shared" si="13"/>
        <v>67.214092235999843</v>
      </c>
      <c r="W97" s="117">
        <f t="shared" ref="W97" si="14">W98+W100+W102+W111</f>
        <v>84.275444045775913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542.5646233547875</v>
      </c>
      <c r="C98" s="122">
        <f t="shared" si="15"/>
        <v>596.78439844558795</v>
      </c>
      <c r="D98" s="122">
        <f t="shared" si="15"/>
        <v>705.05653094750778</v>
      </c>
      <c r="E98" s="122">
        <f t="shared" si="15"/>
        <v>676.98884298082771</v>
      </c>
      <c r="F98" s="122">
        <f t="shared" si="15"/>
        <v>90.799123435638023</v>
      </c>
      <c r="G98" s="122">
        <f t="shared" si="15"/>
        <v>25.229915821212966</v>
      </c>
      <c r="H98" s="122">
        <f t="shared" si="15"/>
        <v>50.206044564521548</v>
      </c>
      <c r="I98" s="122">
        <f t="shared" si="15"/>
        <v>47.754118333176159</v>
      </c>
      <c r="J98" s="122">
        <f t="shared" si="15"/>
        <v>107.05775320395016</v>
      </c>
      <c r="K98" s="122">
        <f t="shared" si="15"/>
        <v>97.825316157910208</v>
      </c>
      <c r="L98" s="122">
        <f t="shared" si="15"/>
        <v>138.32401601903706</v>
      </c>
      <c r="M98" s="122">
        <f t="shared" si="15"/>
        <v>110.47961148465552</v>
      </c>
      <c r="N98" s="122">
        <f t="shared" si="15"/>
        <v>136.38284229822762</v>
      </c>
      <c r="O98" s="122">
        <f t="shared" si="15"/>
        <v>146.16583150886376</v>
      </c>
      <c r="P98" s="122">
        <f t="shared" si="15"/>
        <v>91.830566961616171</v>
      </c>
      <c r="Q98" s="122">
        <f t="shared" si="15"/>
        <v>68.938891728441959</v>
      </c>
      <c r="R98" s="122">
        <f t="shared" si="15"/>
        <v>81.546460818058051</v>
      </c>
      <c r="S98" s="122">
        <f t="shared" si="15"/>
        <v>76.183762615048579</v>
      </c>
      <c r="T98" s="122">
        <f t="shared" si="15"/>
        <v>73.281037624296786</v>
      </c>
      <c r="U98" s="122">
        <f t="shared" si="15"/>
        <v>72.410547279207762</v>
      </c>
      <c r="V98" s="122">
        <f t="shared" si="15"/>
        <v>55.595278735642374</v>
      </c>
      <c r="W98" s="122">
        <f t="shared" si="15"/>
        <v>72.87601775597885</v>
      </c>
      <c r="DA98" s="130" t="s">
        <v>1722</v>
      </c>
    </row>
    <row r="99" spans="1:105" ht="12" customHeight="1" x14ac:dyDescent="0.25">
      <c r="A99" s="97" t="s">
        <v>53</v>
      </c>
      <c r="B99" s="98">
        <v>542.5646233547875</v>
      </c>
      <c r="C99" s="98">
        <v>596.78439844558795</v>
      </c>
      <c r="D99" s="98">
        <v>705.05653094750778</v>
      </c>
      <c r="E99" s="98">
        <v>676.98884298082771</v>
      </c>
      <c r="F99" s="98">
        <v>90.799123435638023</v>
      </c>
      <c r="G99" s="98">
        <v>25.229915821212966</v>
      </c>
      <c r="H99" s="98">
        <v>50.206044564521548</v>
      </c>
      <c r="I99" s="98">
        <v>47.754118333176159</v>
      </c>
      <c r="J99" s="98">
        <v>107.05775320395016</v>
      </c>
      <c r="K99" s="98">
        <v>97.825316157910208</v>
      </c>
      <c r="L99" s="98">
        <v>138.32401601903706</v>
      </c>
      <c r="M99" s="98">
        <v>110.47961148465552</v>
      </c>
      <c r="N99" s="98">
        <v>136.38284229822762</v>
      </c>
      <c r="O99" s="98">
        <v>146.16583150886376</v>
      </c>
      <c r="P99" s="98">
        <v>91.830566961616171</v>
      </c>
      <c r="Q99" s="98">
        <v>68.938891728441959</v>
      </c>
      <c r="R99" s="98">
        <v>81.546460818058051</v>
      </c>
      <c r="S99" s="98">
        <v>76.183762615048579</v>
      </c>
      <c r="T99" s="98">
        <v>73.281037624296786</v>
      </c>
      <c r="U99" s="98">
        <v>72.410547279207762</v>
      </c>
      <c r="V99" s="98">
        <v>55.595278735642374</v>
      </c>
      <c r="W99" s="98">
        <v>72.87601775597885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0.38275170597126545</v>
      </c>
      <c r="C100" s="122">
        <f t="shared" si="16"/>
        <v>0.46298197075746461</v>
      </c>
      <c r="D100" s="122">
        <f t="shared" si="16"/>
        <v>0.54468781780283593</v>
      </c>
      <c r="E100" s="122">
        <f t="shared" si="16"/>
        <v>1.3490851655663909</v>
      </c>
      <c r="F100" s="122">
        <f t="shared" si="16"/>
        <v>0.5310036973192469</v>
      </c>
      <c r="G100" s="122">
        <f t="shared" si="16"/>
        <v>0.47835889560772155</v>
      </c>
      <c r="H100" s="122">
        <f t="shared" si="16"/>
        <v>0.68388664104286512</v>
      </c>
      <c r="I100" s="122">
        <f t="shared" si="16"/>
        <v>0.22681797978626889</v>
      </c>
      <c r="J100" s="122">
        <f t="shared" si="16"/>
        <v>0.22870038579299581</v>
      </c>
      <c r="K100" s="122">
        <f t="shared" si="16"/>
        <v>0.20974266531614499</v>
      </c>
      <c r="L100" s="122">
        <f t="shared" si="16"/>
        <v>0.29171602604702296</v>
      </c>
      <c r="M100" s="122">
        <f t="shared" si="16"/>
        <v>0.2464002938137827</v>
      </c>
      <c r="N100" s="122">
        <f t="shared" si="16"/>
        <v>0.29022419442184638</v>
      </c>
      <c r="O100" s="122">
        <f t="shared" si="16"/>
        <v>0.34286473177616472</v>
      </c>
      <c r="P100" s="122">
        <f t="shared" si="16"/>
        <v>0.29894487730842328</v>
      </c>
      <c r="Q100" s="122">
        <f t="shared" si="16"/>
        <v>0.44054471973308812</v>
      </c>
      <c r="R100" s="122">
        <f t="shared" si="16"/>
        <v>0.34417820571597668</v>
      </c>
      <c r="S100" s="122">
        <f t="shared" si="16"/>
        <v>0.28091914190774098</v>
      </c>
      <c r="T100" s="122">
        <f t="shared" si="16"/>
        <v>0.21359554796588853</v>
      </c>
      <c r="U100" s="122">
        <f t="shared" si="16"/>
        <v>0.15187223804358066</v>
      </c>
      <c r="V100" s="122">
        <f t="shared" si="16"/>
        <v>0.15757446190504446</v>
      </c>
      <c r="W100" s="122">
        <f t="shared" si="16"/>
        <v>0.11586601481285044</v>
      </c>
      <c r="DA100" s="130" t="s">
        <v>1724</v>
      </c>
    </row>
    <row r="101" spans="1:105" ht="12" customHeight="1" x14ac:dyDescent="0.25">
      <c r="A101" s="97" t="s">
        <v>53</v>
      </c>
      <c r="B101" s="98">
        <v>0.38275170597126545</v>
      </c>
      <c r="C101" s="98">
        <v>0.46298197075746461</v>
      </c>
      <c r="D101" s="98">
        <v>0.54468781780283593</v>
      </c>
      <c r="E101" s="98">
        <v>1.3490851655663909</v>
      </c>
      <c r="F101" s="98">
        <v>0.5310036973192469</v>
      </c>
      <c r="G101" s="98">
        <v>0.47835889560772155</v>
      </c>
      <c r="H101" s="98">
        <v>0.68388664104286512</v>
      </c>
      <c r="I101" s="98">
        <v>0.22681797978626889</v>
      </c>
      <c r="J101" s="98">
        <v>0.22870038579299581</v>
      </c>
      <c r="K101" s="98">
        <v>0.20974266531614499</v>
      </c>
      <c r="L101" s="98">
        <v>0.29171602604702296</v>
      </c>
      <c r="M101" s="98">
        <v>0.2464002938137827</v>
      </c>
      <c r="N101" s="98">
        <v>0.29022419442184638</v>
      </c>
      <c r="O101" s="98">
        <v>0.34286473177616472</v>
      </c>
      <c r="P101" s="98">
        <v>0.29894487730842328</v>
      </c>
      <c r="Q101" s="98">
        <v>0.44054471973308812</v>
      </c>
      <c r="R101" s="98">
        <v>0.34417820571597668</v>
      </c>
      <c r="S101" s="98">
        <v>0.28091914190774098</v>
      </c>
      <c r="T101" s="98">
        <v>0.21359554796588853</v>
      </c>
      <c r="U101" s="98">
        <v>0.15187223804358066</v>
      </c>
      <c r="V101" s="98">
        <v>0.15757446190504446</v>
      </c>
      <c r="W101" s="98">
        <v>0.11586601481285044</v>
      </c>
      <c r="DA101" s="63" t="s">
        <v>1725</v>
      </c>
    </row>
    <row r="102" spans="1:105" ht="12" customHeight="1" x14ac:dyDescent="0.25">
      <c r="A102" s="121" t="s">
        <v>55</v>
      </c>
      <c r="B102" s="122">
        <v>74.991618288077021</v>
      </c>
      <c r="C102" s="122">
        <v>70.36315446337963</v>
      </c>
      <c r="D102" s="122">
        <v>69.843798879391045</v>
      </c>
      <c r="E102" s="122">
        <v>59.653771127311124</v>
      </c>
      <c r="F102" s="122">
        <v>32.690636248219157</v>
      </c>
      <c r="G102" s="122">
        <v>15.274181950689096</v>
      </c>
      <c r="H102" s="122">
        <v>8.7915302475159951</v>
      </c>
      <c r="I102" s="122">
        <v>10.285375521921228</v>
      </c>
      <c r="J102" s="122">
        <v>13.490859915744661</v>
      </c>
      <c r="K102" s="122">
        <v>16.249074386667942</v>
      </c>
      <c r="L102" s="122">
        <v>18.399630592144771</v>
      </c>
      <c r="M102" s="122">
        <v>19.427277685491983</v>
      </c>
      <c r="N102" s="122">
        <v>21.430518081013037</v>
      </c>
      <c r="O102" s="122">
        <v>20.245198858192197</v>
      </c>
      <c r="P102" s="122">
        <v>18.570062431131657</v>
      </c>
      <c r="Q102" s="122">
        <v>15.083319149908091</v>
      </c>
      <c r="R102" s="122">
        <v>14.123126039464365</v>
      </c>
      <c r="S102" s="122">
        <v>13.236952645341207</v>
      </c>
      <c r="T102" s="122">
        <v>12.610178580223742</v>
      </c>
      <c r="U102" s="122">
        <v>11.950915074178253</v>
      </c>
      <c r="V102" s="122">
        <v>9.9242302633216575</v>
      </c>
      <c r="W102" s="122">
        <v>9.7825132283760112</v>
      </c>
      <c r="DA102" s="130" t="s">
        <v>1726</v>
      </c>
    </row>
    <row r="103" spans="1:105" ht="12" customHeight="1" x14ac:dyDescent="0.25">
      <c r="A103" s="97" t="s">
        <v>124</v>
      </c>
      <c r="B103" s="98">
        <v>6.3248993875962052</v>
      </c>
      <c r="C103" s="98">
        <v>6.113812195408828</v>
      </c>
      <c r="D103" s="98">
        <v>6.2791102445821911</v>
      </c>
      <c r="E103" s="98">
        <v>5.4717330537824065</v>
      </c>
      <c r="F103" s="98">
        <v>3.1293133457261857</v>
      </c>
      <c r="G103" s="98">
        <v>1.4680534124854359</v>
      </c>
      <c r="H103" s="98">
        <v>0.89397105010987454</v>
      </c>
      <c r="I103" s="98">
        <v>0.9183371331589224</v>
      </c>
      <c r="J103" s="98">
        <v>1.1019702480969504</v>
      </c>
      <c r="K103" s="98">
        <v>1.4475818031209338</v>
      </c>
      <c r="L103" s="98">
        <v>1.7737908642682385</v>
      </c>
      <c r="M103" s="98">
        <v>2.022730389354233</v>
      </c>
      <c r="N103" s="98">
        <v>2.3674322362994085</v>
      </c>
      <c r="O103" s="98">
        <v>2.35714476452479</v>
      </c>
      <c r="P103" s="98">
        <v>2.2979067933234836</v>
      </c>
      <c r="Q103" s="98">
        <v>1.7780349270447391</v>
      </c>
      <c r="R103" s="98">
        <v>1.811695688470685</v>
      </c>
      <c r="S103" s="98">
        <v>1.6175381416500472</v>
      </c>
      <c r="T103" s="98">
        <v>1.4374026589325617</v>
      </c>
      <c r="U103" s="98">
        <v>1.3241431196829518</v>
      </c>
      <c r="V103" s="98">
        <v>1.0262694465066013</v>
      </c>
      <c r="W103" s="98">
        <v>0.96706376416366013</v>
      </c>
      <c r="DA103" s="63" t="s">
        <v>1727</v>
      </c>
    </row>
    <row r="104" spans="1:105" ht="12" customHeight="1" x14ac:dyDescent="0.25">
      <c r="A104" s="97" t="s">
        <v>123</v>
      </c>
      <c r="B104" s="98">
        <v>1.3927504456561182E-4</v>
      </c>
      <c r="C104" s="98">
        <v>3.969874682056784E-4</v>
      </c>
      <c r="D104" s="98">
        <v>6.6685596781357022E-4</v>
      </c>
      <c r="E104" s="98">
        <v>7.938482141622231E-4</v>
      </c>
      <c r="F104" s="98">
        <v>7.0074063787017317E-4</v>
      </c>
      <c r="G104" s="98">
        <v>0</v>
      </c>
      <c r="H104" s="98">
        <v>0</v>
      </c>
      <c r="I104" s="98">
        <v>1.5897546890349394E-4</v>
      </c>
      <c r="J104" s="98">
        <v>4.3234333390849695E-4</v>
      </c>
      <c r="K104" s="98">
        <v>1.4167955960434967E-3</v>
      </c>
      <c r="L104" s="98">
        <v>2.1780222900612016E-3</v>
      </c>
      <c r="M104" s="98">
        <v>2.6057432459757174E-3</v>
      </c>
      <c r="N104" s="98">
        <v>2.4854213001691168E-3</v>
      </c>
      <c r="O104" s="98">
        <v>2.3795068472465199E-3</v>
      </c>
      <c r="P104" s="98">
        <v>2.5737085737789719E-3</v>
      </c>
      <c r="Q104" s="98">
        <v>1.7963164415179997E-3</v>
      </c>
      <c r="R104" s="98">
        <v>1.8436306794241144E-3</v>
      </c>
      <c r="S104" s="98">
        <v>1.6239275484745072E-3</v>
      </c>
      <c r="T104" s="98">
        <v>1.2209320713450437E-3</v>
      </c>
      <c r="U104" s="98">
        <v>1.1031895765366887E-3</v>
      </c>
      <c r="V104" s="98">
        <v>1.0007157655007777E-3</v>
      </c>
      <c r="W104" s="98">
        <v>1.172985044321753E-3</v>
      </c>
      <c r="DA104" s="63" t="s">
        <v>1728</v>
      </c>
    </row>
    <row r="105" spans="1:105" ht="12" customHeight="1" x14ac:dyDescent="0.25">
      <c r="A105" s="100" t="s">
        <v>50</v>
      </c>
      <c r="B105" s="101">
        <v>7.9036711732064744E-5</v>
      </c>
      <c r="C105" s="101">
        <v>2.2027827534024374E-4</v>
      </c>
      <c r="D105" s="101">
        <v>3.7559858468457218E-4</v>
      </c>
      <c r="E105" s="101">
        <v>4.5248976334771629E-4</v>
      </c>
      <c r="F105" s="101">
        <v>3.7978188671095834E-4</v>
      </c>
      <c r="G105" s="101">
        <v>0</v>
      </c>
      <c r="H105" s="101">
        <v>0</v>
      </c>
      <c r="I105" s="101">
        <v>9.153672965428934E-5</v>
      </c>
      <c r="J105" s="101">
        <v>2.2728720081443703E-4</v>
      </c>
      <c r="K105" s="101">
        <v>7.5812299096194517E-4</v>
      </c>
      <c r="L105" s="101">
        <v>1.1691114587323403E-3</v>
      </c>
      <c r="M105" s="101">
        <v>1.3671759120023191E-3</v>
      </c>
      <c r="N105" s="101">
        <v>1.3241582664503767E-3</v>
      </c>
      <c r="O105" s="101">
        <v>1.0961752643251894E-3</v>
      </c>
      <c r="P105" s="101">
        <v>1.1351421940070498E-3</v>
      </c>
      <c r="Q105" s="101">
        <v>8.4116674113608627E-4</v>
      </c>
      <c r="R105" s="101">
        <v>9.8814418712028004E-4</v>
      </c>
      <c r="S105" s="101">
        <v>8.9537102708784873E-4</v>
      </c>
      <c r="T105" s="101">
        <v>6.2671415472846149E-4</v>
      </c>
      <c r="U105" s="101">
        <v>5.7059225551275351E-4</v>
      </c>
      <c r="V105" s="101">
        <v>4.4802421506161033E-4</v>
      </c>
      <c r="W105" s="101">
        <v>5.4845883282339254E-4</v>
      </c>
      <c r="DA105" s="131" t="s">
        <v>1729</v>
      </c>
    </row>
    <row r="106" spans="1:105" ht="12" customHeight="1" x14ac:dyDescent="0.25">
      <c r="A106" s="103" t="s">
        <v>52</v>
      </c>
      <c r="B106" s="104">
        <v>6.0238332833547068E-5</v>
      </c>
      <c r="C106" s="104">
        <v>1.7670919286543466E-4</v>
      </c>
      <c r="D106" s="104">
        <v>2.912573831289981E-4</v>
      </c>
      <c r="E106" s="104">
        <v>3.4135845081450676E-4</v>
      </c>
      <c r="F106" s="104">
        <v>3.2095875115921484E-4</v>
      </c>
      <c r="G106" s="104">
        <v>0</v>
      </c>
      <c r="H106" s="104">
        <v>0</v>
      </c>
      <c r="I106" s="104">
        <v>6.7438739249204617E-5</v>
      </c>
      <c r="J106" s="104">
        <v>2.0505613309405993E-4</v>
      </c>
      <c r="K106" s="104">
        <v>6.586726050815515E-4</v>
      </c>
      <c r="L106" s="104">
        <v>1.0089108313288615E-3</v>
      </c>
      <c r="M106" s="104">
        <v>1.2385673339733983E-3</v>
      </c>
      <c r="N106" s="104">
        <v>1.1612630337187399E-3</v>
      </c>
      <c r="O106" s="104">
        <v>1.2833315829213305E-3</v>
      </c>
      <c r="P106" s="104">
        <v>1.4385663797719221E-3</v>
      </c>
      <c r="Q106" s="104">
        <v>9.5514970038191346E-4</v>
      </c>
      <c r="R106" s="104">
        <v>8.5548649230383445E-4</v>
      </c>
      <c r="S106" s="104">
        <v>7.2855652138665845E-4</v>
      </c>
      <c r="T106" s="104">
        <v>5.942179166165823E-4</v>
      </c>
      <c r="U106" s="104">
        <v>5.3259732102393508E-4</v>
      </c>
      <c r="V106" s="104">
        <v>5.5269155043916735E-4</v>
      </c>
      <c r="W106" s="104">
        <v>6.2452621149836052E-4</v>
      </c>
      <c r="DA106" s="132" t="s">
        <v>1730</v>
      </c>
    </row>
    <row r="107" spans="1:105" ht="12" customHeight="1" x14ac:dyDescent="0.25">
      <c r="A107" s="106" t="s">
        <v>122</v>
      </c>
      <c r="B107" s="101">
        <v>68.491862191957765</v>
      </c>
      <c r="C107" s="101">
        <v>63.844695474242229</v>
      </c>
      <c r="D107" s="101">
        <v>63.065856812132623</v>
      </c>
      <c r="E107" s="101">
        <v>53.681086054132436</v>
      </c>
      <c r="F107" s="101">
        <v>29.258113872425927</v>
      </c>
      <c r="G107" s="101">
        <v>13.657260537131991</v>
      </c>
      <c r="H107" s="101">
        <v>7.794764920993706</v>
      </c>
      <c r="I107" s="101">
        <v>8.8331080138664149</v>
      </c>
      <c r="J107" s="101">
        <v>11.605226568837546</v>
      </c>
      <c r="K107" s="101">
        <v>13.172627023411604</v>
      </c>
      <c r="L107" s="101">
        <v>14.654044612035959</v>
      </c>
      <c r="M107" s="101">
        <v>15.362079164585721</v>
      </c>
      <c r="N107" s="101">
        <v>17.067123225243165</v>
      </c>
      <c r="O107" s="101">
        <v>16.038854057822949</v>
      </c>
      <c r="P107" s="101">
        <v>14.573351185162354</v>
      </c>
      <c r="Q107" s="101">
        <v>11.820329006278509</v>
      </c>
      <c r="R107" s="101">
        <v>10.820628972410571</v>
      </c>
      <c r="S107" s="101">
        <v>10.159596413298338</v>
      </c>
      <c r="T107" s="101">
        <v>9.7260997103058386</v>
      </c>
      <c r="U107" s="101">
        <v>9.1929884991776554</v>
      </c>
      <c r="V107" s="101">
        <v>7.6374966066593508</v>
      </c>
      <c r="W107" s="101">
        <v>7.5128349267934045</v>
      </c>
      <c r="DA107" s="131" t="s">
        <v>1731</v>
      </c>
    </row>
    <row r="108" spans="1:105" ht="12" customHeight="1" x14ac:dyDescent="0.25">
      <c r="A108" s="107" t="s">
        <v>121</v>
      </c>
      <c r="B108" s="104">
        <v>0.17471743347848578</v>
      </c>
      <c r="C108" s="104">
        <v>0.40424980626037255</v>
      </c>
      <c r="D108" s="104">
        <v>0.4981649667084162</v>
      </c>
      <c r="E108" s="104">
        <v>0.50015817118211914</v>
      </c>
      <c r="F108" s="104">
        <v>0.30250828942917607</v>
      </c>
      <c r="G108" s="104">
        <v>0.14886800107166914</v>
      </c>
      <c r="H108" s="104">
        <v>0.10279427641241395</v>
      </c>
      <c r="I108" s="104">
        <v>0.53377139942698693</v>
      </c>
      <c r="J108" s="104">
        <v>0.78323075547625587</v>
      </c>
      <c r="K108" s="104">
        <v>1.627448764539362</v>
      </c>
      <c r="L108" s="104">
        <v>1.96961709355051</v>
      </c>
      <c r="M108" s="104">
        <v>2.0398623883060547</v>
      </c>
      <c r="N108" s="104">
        <v>1.9934771981702939</v>
      </c>
      <c r="O108" s="104">
        <v>1.846820528997215</v>
      </c>
      <c r="P108" s="104">
        <v>1.6962307440720403</v>
      </c>
      <c r="Q108" s="104">
        <v>1.483158900143325</v>
      </c>
      <c r="R108" s="104">
        <v>1.4889577479036855</v>
      </c>
      <c r="S108" s="104">
        <v>1.4581941628443471</v>
      </c>
      <c r="T108" s="104">
        <v>1.4454552789139958</v>
      </c>
      <c r="U108" s="104">
        <v>1.4326802657411082</v>
      </c>
      <c r="V108" s="104">
        <v>1.2594634943902041</v>
      </c>
      <c r="W108" s="104">
        <v>1.3014415523746243</v>
      </c>
      <c r="DA108" s="132" t="s">
        <v>1732</v>
      </c>
    </row>
    <row r="109" spans="1:105" ht="12" customHeight="1" x14ac:dyDescent="0.25">
      <c r="A109" s="108" t="s">
        <v>53</v>
      </c>
      <c r="B109" s="98">
        <v>9.4775827020580516E-2</v>
      </c>
      <c r="C109" s="98">
        <v>0.21283610814646392</v>
      </c>
      <c r="D109" s="98">
        <v>0.26663304439361452</v>
      </c>
      <c r="E109" s="98">
        <v>0.271212483970803</v>
      </c>
      <c r="F109" s="98">
        <v>0.15578987289473431</v>
      </c>
      <c r="G109" s="98">
        <v>7.7975403032525606E-2</v>
      </c>
      <c r="H109" s="98">
        <v>5.4447399076458056E-2</v>
      </c>
      <c r="I109" s="98">
        <v>0.29391849657817332</v>
      </c>
      <c r="J109" s="98">
        <v>0.39215418332314905</v>
      </c>
      <c r="K109" s="98">
        <v>0.83141843494464429</v>
      </c>
      <c r="L109" s="98">
        <v>1.0100396291731881</v>
      </c>
      <c r="M109" s="98">
        <v>1.0225321770507223</v>
      </c>
      <c r="N109" s="98">
        <v>1.016552224830185</v>
      </c>
      <c r="O109" s="98">
        <v>0.81371148269472482</v>
      </c>
      <c r="P109" s="98">
        <v>0.71342326787274268</v>
      </c>
      <c r="Q109" s="98">
        <v>0.66314046961359863</v>
      </c>
      <c r="R109" s="98">
        <v>0.77306427500432351</v>
      </c>
      <c r="S109" s="98">
        <v>0.78353496980157311</v>
      </c>
      <c r="T109" s="98">
        <v>0.73513800770795235</v>
      </c>
      <c r="U109" s="98">
        <v>0.73540066128445858</v>
      </c>
      <c r="V109" s="98">
        <v>0.57087034466803788</v>
      </c>
      <c r="W109" s="98">
        <v>0.62022962759971534</v>
      </c>
      <c r="DA109" s="63" t="s">
        <v>1733</v>
      </c>
    </row>
    <row r="110" spans="1:105" ht="12" customHeight="1" x14ac:dyDescent="0.25">
      <c r="A110" s="108" t="s">
        <v>52</v>
      </c>
      <c r="B110" s="98">
        <v>7.9941606457905282E-2</v>
      </c>
      <c r="C110" s="98">
        <v>0.19141369811390865</v>
      </c>
      <c r="D110" s="98">
        <v>0.23153192231480169</v>
      </c>
      <c r="E110" s="98">
        <v>0.22894568721131614</v>
      </c>
      <c r="F110" s="98">
        <v>0.14671841653444179</v>
      </c>
      <c r="G110" s="98">
        <v>7.0892598039143551E-2</v>
      </c>
      <c r="H110" s="98">
        <v>4.8346877335955891E-2</v>
      </c>
      <c r="I110" s="98">
        <v>0.23985290284881358</v>
      </c>
      <c r="J110" s="98">
        <v>0.39107657215310676</v>
      </c>
      <c r="K110" s="98">
        <v>0.79603032959471776</v>
      </c>
      <c r="L110" s="98">
        <v>0.95957746437732194</v>
      </c>
      <c r="M110" s="98">
        <v>1.0173302112553324</v>
      </c>
      <c r="N110" s="98">
        <v>0.97692497334010897</v>
      </c>
      <c r="O110" s="98">
        <v>1.0331090463024903</v>
      </c>
      <c r="P110" s="98">
        <v>0.98280747619929754</v>
      </c>
      <c r="Q110" s="98">
        <v>0.82001843052972634</v>
      </c>
      <c r="R110" s="98">
        <v>0.715893472899362</v>
      </c>
      <c r="S110" s="98">
        <v>0.67465919304277389</v>
      </c>
      <c r="T110" s="98">
        <v>0.71031727120604338</v>
      </c>
      <c r="U110" s="98">
        <v>0.6972796044566496</v>
      </c>
      <c r="V110" s="98">
        <v>0.68859314972216634</v>
      </c>
      <c r="W110" s="98">
        <v>0.68121192477490888</v>
      </c>
      <c r="DA110" s="63" t="s">
        <v>1734</v>
      </c>
    </row>
    <row r="111" spans="1:105" ht="12" customHeight="1" x14ac:dyDescent="0.25">
      <c r="A111" s="121" t="s">
        <v>54</v>
      </c>
      <c r="B111" s="122">
        <v>11.877810748046253</v>
      </c>
      <c r="C111" s="122">
        <v>11.648042787259639</v>
      </c>
      <c r="D111" s="122">
        <v>11.283857308363848</v>
      </c>
      <c r="E111" s="122">
        <v>10.369795379182191</v>
      </c>
      <c r="F111" s="122">
        <v>5.4522145495015586</v>
      </c>
      <c r="G111" s="122">
        <v>2.5447257689423144</v>
      </c>
      <c r="H111" s="122">
        <v>1.3581486403883978</v>
      </c>
      <c r="I111" s="122">
        <v>1.5649628400033264</v>
      </c>
      <c r="J111" s="122">
        <v>1.8978505895460744</v>
      </c>
      <c r="K111" s="122">
        <v>2.2807640321781646</v>
      </c>
      <c r="L111" s="122">
        <v>2.611477196600279</v>
      </c>
      <c r="M111" s="122">
        <v>2.6443248951492295</v>
      </c>
      <c r="N111" s="122">
        <v>2.9147299682435857</v>
      </c>
      <c r="O111" s="122">
        <v>2.7954598716857539</v>
      </c>
      <c r="P111" s="122">
        <v>2.5062176366736222</v>
      </c>
      <c r="Q111" s="122">
        <v>2.1624754906746482</v>
      </c>
      <c r="R111" s="122">
        <v>1.989913836744561</v>
      </c>
      <c r="S111" s="122">
        <v>1.8765243236227083</v>
      </c>
      <c r="T111" s="122">
        <v>1.7880701985574501</v>
      </c>
      <c r="U111" s="122">
        <v>1.6645159605991435</v>
      </c>
      <c r="V111" s="122">
        <v>1.537008775130777</v>
      </c>
      <c r="W111" s="122">
        <v>1.501047046608198</v>
      </c>
      <c r="DA111" s="130" t="s">
        <v>1735</v>
      </c>
    </row>
    <row r="112" spans="1:105" ht="12" customHeight="1" x14ac:dyDescent="0.25">
      <c r="A112" s="97" t="s">
        <v>50</v>
      </c>
      <c r="B112" s="98">
        <v>0.5424488372436489</v>
      </c>
      <c r="C112" s="98">
        <v>0.53957184166144323</v>
      </c>
      <c r="D112" s="98">
        <v>0.56420506155870043</v>
      </c>
      <c r="E112" s="98">
        <v>0.54230876917050841</v>
      </c>
      <c r="F112" s="98">
        <v>0.28676212968749809</v>
      </c>
      <c r="G112" s="98">
        <v>0.12747638093942876</v>
      </c>
      <c r="H112" s="98">
        <v>7.5373278286238923E-2</v>
      </c>
      <c r="I112" s="98">
        <v>0.13082499216163768</v>
      </c>
      <c r="J112" s="98">
        <v>0.16111026065200718</v>
      </c>
      <c r="K112" s="98">
        <v>0.21791562770685358</v>
      </c>
      <c r="L112" s="98">
        <v>0.24331048876744366</v>
      </c>
      <c r="M112" s="98">
        <v>0.25892090403592599</v>
      </c>
      <c r="N112" s="98">
        <v>0.27056141558943175</v>
      </c>
      <c r="O112" s="98">
        <v>0.24925000083854515</v>
      </c>
      <c r="P112" s="98">
        <v>0.2387709279153116</v>
      </c>
      <c r="Q112" s="98">
        <v>0.18889563676914989</v>
      </c>
      <c r="R112" s="98">
        <v>0.18588757750432469</v>
      </c>
      <c r="S112" s="98">
        <v>0.17273021946563166</v>
      </c>
      <c r="T112" s="98">
        <v>0.16367894172597247</v>
      </c>
      <c r="U112" s="98">
        <v>0.15935243615895323</v>
      </c>
      <c r="V112" s="98">
        <v>0.12903749615493335</v>
      </c>
      <c r="W112" s="98">
        <v>0.12643562902768762</v>
      </c>
      <c r="DA112" s="63" t="s">
        <v>1736</v>
      </c>
    </row>
    <row r="113" spans="1:105" ht="12" customHeight="1" x14ac:dyDescent="0.25">
      <c r="A113" s="109" t="s">
        <v>120</v>
      </c>
      <c r="B113" s="33">
        <v>11.335361910802604</v>
      </c>
      <c r="C113" s="33">
        <v>11.108470945598196</v>
      </c>
      <c r="D113" s="33">
        <v>10.719652246805147</v>
      </c>
      <c r="E113" s="33">
        <v>9.8274866100116824</v>
      </c>
      <c r="F113" s="33">
        <v>5.1654524198140601</v>
      </c>
      <c r="G113" s="33">
        <v>2.4172493880028858</v>
      </c>
      <c r="H113" s="33">
        <v>1.2827753621021589</v>
      </c>
      <c r="I113" s="33">
        <v>1.4341378478416889</v>
      </c>
      <c r="J113" s="33">
        <v>1.7367403288940673</v>
      </c>
      <c r="K113" s="33">
        <v>2.0628484044713109</v>
      </c>
      <c r="L113" s="33">
        <v>2.3681667078328354</v>
      </c>
      <c r="M113" s="33">
        <v>2.3854039911133036</v>
      </c>
      <c r="N113" s="33">
        <v>2.6441685526541541</v>
      </c>
      <c r="O113" s="33">
        <v>2.5462098708472087</v>
      </c>
      <c r="P113" s="33">
        <v>2.2674467087583108</v>
      </c>
      <c r="Q113" s="33">
        <v>1.9735798539054985</v>
      </c>
      <c r="R113" s="33">
        <v>1.8040262592402363</v>
      </c>
      <c r="S113" s="33">
        <v>1.7037941041570765</v>
      </c>
      <c r="T113" s="33">
        <v>1.6243912568314776</v>
      </c>
      <c r="U113" s="33">
        <v>1.5051635244401904</v>
      </c>
      <c r="V113" s="33">
        <v>1.4079712789758436</v>
      </c>
      <c r="W113" s="33">
        <v>1.3746114175805104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431.49288185166955</v>
      </c>
      <c r="C115" s="117">
        <f t="shared" si="17"/>
        <v>467.68304528262456</v>
      </c>
      <c r="D115" s="117">
        <f t="shared" si="17"/>
        <v>544.43114674316178</v>
      </c>
      <c r="E115" s="117">
        <f t="shared" si="17"/>
        <v>519.90541840588412</v>
      </c>
      <c r="F115" s="117">
        <f t="shared" si="17"/>
        <v>89.665720921430875</v>
      </c>
      <c r="G115" s="117">
        <f t="shared" si="17"/>
        <v>30.527158028735194</v>
      </c>
      <c r="H115" s="117">
        <f t="shared" si="17"/>
        <v>43.402507815142563</v>
      </c>
      <c r="I115" s="117">
        <f t="shared" si="17"/>
        <v>42.336433803537545</v>
      </c>
      <c r="J115" s="117">
        <f t="shared" si="17"/>
        <v>88.180838838637925</v>
      </c>
      <c r="K115" s="117">
        <f t="shared" si="17"/>
        <v>84.43548671546715</v>
      </c>
      <c r="L115" s="117">
        <f t="shared" si="17"/>
        <v>116.73907418977497</v>
      </c>
      <c r="M115" s="117">
        <f t="shared" si="17"/>
        <v>97.356363095428492</v>
      </c>
      <c r="N115" s="117">
        <f t="shared" si="17"/>
        <v>120.04532719410057</v>
      </c>
      <c r="O115" s="117">
        <f t="shared" si="17"/>
        <v>131.04898580019565</v>
      </c>
      <c r="P115" s="117">
        <f t="shared" si="17"/>
        <v>87.357516933167076</v>
      </c>
      <c r="Q115" s="117">
        <f t="shared" si="17"/>
        <v>67.48741974702881</v>
      </c>
      <c r="R115" s="117">
        <f t="shared" ref="R115:V115" si="18">R116+R118+R120+R129</f>
        <v>76.239862685912257</v>
      </c>
      <c r="S115" s="117">
        <f t="shared" si="18"/>
        <v>71.410378486299365</v>
      </c>
      <c r="T115" s="117">
        <f t="shared" si="18"/>
        <v>68.689315263807117</v>
      </c>
      <c r="U115" s="117">
        <f t="shared" si="18"/>
        <v>67.360268185256913</v>
      </c>
      <c r="V115" s="117">
        <f t="shared" si="18"/>
        <v>52.908752576853871</v>
      </c>
      <c r="W115" s="117">
        <f t="shared" ref="W115" si="19">W116+W118+W120+W129</f>
        <v>66.575259568489585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373.89930745960726</v>
      </c>
      <c r="C116" s="122">
        <f t="shared" si="20"/>
        <v>412.7404245386071</v>
      </c>
      <c r="D116" s="122">
        <f t="shared" si="20"/>
        <v>489.61103490285905</v>
      </c>
      <c r="E116" s="122">
        <f t="shared" si="20"/>
        <v>470.4307852794895</v>
      </c>
      <c r="F116" s="122">
        <f t="shared" si="20"/>
        <v>63.106303320221599</v>
      </c>
      <c r="G116" s="122">
        <f t="shared" si="20"/>
        <v>17.535062123856608</v>
      </c>
      <c r="H116" s="122">
        <f t="shared" si="20"/>
        <v>34.893770471129102</v>
      </c>
      <c r="I116" s="122">
        <f t="shared" si="20"/>
        <v>33.602763042020868</v>
      </c>
      <c r="J116" s="122">
        <f t="shared" si="20"/>
        <v>76.950431184529094</v>
      </c>
      <c r="K116" s="122">
        <f t="shared" si="20"/>
        <v>70.915854668015612</v>
      </c>
      <c r="L116" s="122">
        <f t="shared" si="20"/>
        <v>101.11333601315967</v>
      </c>
      <c r="M116" s="122">
        <f t="shared" si="20"/>
        <v>81.09953271349255</v>
      </c>
      <c r="N116" s="122">
        <f t="shared" si="20"/>
        <v>102.01270741993717</v>
      </c>
      <c r="O116" s="122">
        <f t="shared" si="20"/>
        <v>113.54173430165453</v>
      </c>
      <c r="P116" s="122">
        <f t="shared" si="20"/>
        <v>71.34532314006519</v>
      </c>
      <c r="Q116" s="122">
        <f t="shared" si="20"/>
        <v>53.560181254556369</v>
      </c>
      <c r="R116" s="122">
        <f t="shared" si="20"/>
        <v>63.355132839767975</v>
      </c>
      <c r="S116" s="122">
        <f t="shared" si="20"/>
        <v>59.333297335677443</v>
      </c>
      <c r="T116" s="122">
        <f t="shared" si="20"/>
        <v>57.206620422844352</v>
      </c>
      <c r="U116" s="122">
        <f t="shared" si="20"/>
        <v>56.533412034167945</v>
      </c>
      <c r="V116" s="122">
        <f t="shared" si="20"/>
        <v>43.428640002629948</v>
      </c>
      <c r="W116" s="122">
        <f t="shared" si="20"/>
        <v>57.229530471301821</v>
      </c>
      <c r="DA116" s="130" t="s">
        <v>1890</v>
      </c>
    </row>
    <row r="117" spans="1:105" ht="12" customHeight="1" x14ac:dyDescent="0.25">
      <c r="A117" s="97" t="s">
        <v>53</v>
      </c>
      <c r="B117" s="98">
        <v>373.89930745960726</v>
      </c>
      <c r="C117" s="98">
        <v>412.7404245386071</v>
      </c>
      <c r="D117" s="98">
        <v>489.61103490285905</v>
      </c>
      <c r="E117" s="98">
        <v>470.4307852794895</v>
      </c>
      <c r="F117" s="98">
        <v>63.106303320221599</v>
      </c>
      <c r="G117" s="98">
        <v>17.535062123856608</v>
      </c>
      <c r="H117" s="98">
        <v>34.893770471129102</v>
      </c>
      <c r="I117" s="98">
        <v>33.602763042020868</v>
      </c>
      <c r="J117" s="98">
        <v>76.950431184529094</v>
      </c>
      <c r="K117" s="98">
        <v>70.915854668015612</v>
      </c>
      <c r="L117" s="98">
        <v>101.11333601315967</v>
      </c>
      <c r="M117" s="98">
        <v>81.09953271349255</v>
      </c>
      <c r="N117" s="98">
        <v>102.01270741993717</v>
      </c>
      <c r="O117" s="98">
        <v>113.54173430165453</v>
      </c>
      <c r="P117" s="98">
        <v>71.34532314006519</v>
      </c>
      <c r="Q117" s="98">
        <v>53.560181254556369</v>
      </c>
      <c r="R117" s="98">
        <v>63.355132839767975</v>
      </c>
      <c r="S117" s="98">
        <v>59.333297335677443</v>
      </c>
      <c r="T117" s="98">
        <v>57.206620422844352</v>
      </c>
      <c r="U117" s="98">
        <v>56.533412034167945</v>
      </c>
      <c r="V117" s="98">
        <v>43.428640002629948</v>
      </c>
      <c r="W117" s="98">
        <v>57.229530471301821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0.74366866733021508</v>
      </c>
      <c r="C118" s="122">
        <f t="shared" si="21"/>
        <v>0.94941921596830914</v>
      </c>
      <c r="D118" s="122">
        <f t="shared" si="21"/>
        <v>1.1702039915728981</v>
      </c>
      <c r="E118" s="122">
        <f t="shared" si="21"/>
        <v>3.0069141011651439</v>
      </c>
      <c r="F118" s="122">
        <f t="shared" si="21"/>
        <v>1.2217758860609031</v>
      </c>
      <c r="G118" s="122">
        <f t="shared" si="21"/>
        <v>1.1437893718518506</v>
      </c>
      <c r="H118" s="122">
        <f t="shared" si="21"/>
        <v>1.7461546068246103</v>
      </c>
      <c r="I118" s="122">
        <f t="shared" si="21"/>
        <v>0.61150935391830763</v>
      </c>
      <c r="J118" s="122">
        <f t="shared" si="21"/>
        <v>0.64064773785335505</v>
      </c>
      <c r="K118" s="122">
        <f t="shared" si="21"/>
        <v>0.63183081328005708</v>
      </c>
      <c r="L118" s="122">
        <f t="shared" si="21"/>
        <v>0.94741556770113633</v>
      </c>
      <c r="M118" s="122">
        <f t="shared" si="21"/>
        <v>0.82991487054114765</v>
      </c>
      <c r="N118" s="122">
        <f t="shared" si="21"/>
        <v>1.0031404257407486</v>
      </c>
      <c r="O118" s="122">
        <f t="shared" si="21"/>
        <v>1.2194511700486887</v>
      </c>
      <c r="P118" s="122">
        <f t="shared" si="21"/>
        <v>1.0911789389259672</v>
      </c>
      <c r="Q118" s="122">
        <f t="shared" si="21"/>
        <v>1.6431696463677889</v>
      </c>
      <c r="R118" s="122">
        <f t="shared" si="21"/>
        <v>1.3090767807842731</v>
      </c>
      <c r="S118" s="122">
        <f t="shared" si="21"/>
        <v>1.0923453411410216</v>
      </c>
      <c r="T118" s="122">
        <f t="shared" si="21"/>
        <v>0.85394318971017547</v>
      </c>
      <c r="U118" s="122">
        <f t="shared" si="21"/>
        <v>0.62573348380961868</v>
      </c>
      <c r="V118" s="122">
        <f t="shared" si="21"/>
        <v>0.67500858302970357</v>
      </c>
      <c r="W118" s="122">
        <f t="shared" si="21"/>
        <v>0.51798201976839076</v>
      </c>
      <c r="DA118" s="130" t="s">
        <v>1892</v>
      </c>
    </row>
    <row r="119" spans="1:105" ht="12" customHeight="1" x14ac:dyDescent="0.25">
      <c r="A119" s="97" t="s">
        <v>53</v>
      </c>
      <c r="B119" s="98">
        <v>0.74366866733021508</v>
      </c>
      <c r="C119" s="98">
        <v>0.94941921596830914</v>
      </c>
      <c r="D119" s="98">
        <v>1.1702039915728981</v>
      </c>
      <c r="E119" s="98">
        <v>3.0069141011651439</v>
      </c>
      <c r="F119" s="98">
        <v>1.2217758860609031</v>
      </c>
      <c r="G119" s="98">
        <v>1.1437893718518506</v>
      </c>
      <c r="H119" s="98">
        <v>1.7461546068246103</v>
      </c>
      <c r="I119" s="98">
        <v>0.61150935391830763</v>
      </c>
      <c r="J119" s="98">
        <v>0.64064773785335505</v>
      </c>
      <c r="K119" s="98">
        <v>0.63183081328005708</v>
      </c>
      <c r="L119" s="98">
        <v>0.94741556770113633</v>
      </c>
      <c r="M119" s="98">
        <v>0.82991487054114765</v>
      </c>
      <c r="N119" s="98">
        <v>1.0031404257407486</v>
      </c>
      <c r="O119" s="98">
        <v>1.2194511700486887</v>
      </c>
      <c r="P119" s="98">
        <v>1.0911789389259672</v>
      </c>
      <c r="Q119" s="98">
        <v>1.6431696463677889</v>
      </c>
      <c r="R119" s="98">
        <v>1.3090767807842731</v>
      </c>
      <c r="S119" s="98">
        <v>1.0923453411410216</v>
      </c>
      <c r="T119" s="98">
        <v>0.85394318971017547</v>
      </c>
      <c r="U119" s="98">
        <v>0.62573348380961868</v>
      </c>
      <c r="V119" s="98">
        <v>0.67500858302970357</v>
      </c>
      <c r="W119" s="98">
        <v>0.51798201976839076</v>
      </c>
      <c r="DA119" s="63" t="s">
        <v>1893</v>
      </c>
    </row>
    <row r="120" spans="1:105" ht="12" customHeight="1" x14ac:dyDescent="0.25">
      <c r="A120" s="121" t="s">
        <v>55</v>
      </c>
      <c r="B120" s="122">
        <v>47.975179938742691</v>
      </c>
      <c r="C120" s="122">
        <v>45.267622278636139</v>
      </c>
      <c r="D120" s="122">
        <v>45.177714614998187</v>
      </c>
      <c r="E120" s="122">
        <v>38.67564665278924</v>
      </c>
      <c r="F120" s="122">
        <v>21.236333163567053</v>
      </c>
      <c r="G120" s="122">
        <v>9.9321392687947689</v>
      </c>
      <c r="H120" s="122">
        <v>5.7387595106966742</v>
      </c>
      <c r="I120" s="122">
        <v>6.9327846084659956</v>
      </c>
      <c r="J120" s="122">
        <v>9.145133686354562</v>
      </c>
      <c r="K120" s="122">
        <v>11.150535148859699</v>
      </c>
      <c r="L120" s="122">
        <v>12.682639022075108</v>
      </c>
      <c r="M120" s="122">
        <v>13.406169487399177</v>
      </c>
      <c r="N120" s="122">
        <v>14.795257279756267</v>
      </c>
      <c r="O120" s="122">
        <v>14.134376403609235</v>
      </c>
      <c r="P120" s="122">
        <v>12.991497208839839</v>
      </c>
      <c r="Q120" s="122">
        <v>10.612466680412076</v>
      </c>
      <c r="R120" s="122">
        <v>10.029882927360749</v>
      </c>
      <c r="S120" s="122">
        <v>9.5158043674927555</v>
      </c>
      <c r="T120" s="122">
        <v>9.2151875489946793</v>
      </c>
      <c r="U120" s="122">
        <v>8.871242908929716</v>
      </c>
      <c r="V120" s="122">
        <v>7.5508437977512024</v>
      </c>
      <c r="W120" s="122">
        <v>7.5794605841206319</v>
      </c>
      <c r="DA120" s="130" t="s">
        <v>1894</v>
      </c>
    </row>
    <row r="121" spans="1:105" ht="12" customHeight="1" x14ac:dyDescent="0.25">
      <c r="A121" s="97" t="s">
        <v>124</v>
      </c>
      <c r="B121" s="98">
        <v>3.6425617285723999</v>
      </c>
      <c r="C121" s="98">
        <v>3.5398760098782187</v>
      </c>
      <c r="D121" s="98">
        <v>3.6584409655767751</v>
      </c>
      <c r="E121" s="98">
        <v>3.1981615207383323</v>
      </c>
      <c r="F121" s="98">
        <v>1.8331614099038618</v>
      </c>
      <c r="G121" s="98">
        <v>0.86085800793422596</v>
      </c>
      <c r="H121" s="98">
        <v>0.52633834582961736</v>
      </c>
      <c r="I121" s="98">
        <v>0.55248628297037106</v>
      </c>
      <c r="J121" s="98">
        <v>0.66543491659398535</v>
      </c>
      <c r="K121" s="98">
        <v>0.8815557453652455</v>
      </c>
      <c r="L121" s="98">
        <v>1.0901376838481569</v>
      </c>
      <c r="M121" s="98">
        <v>1.250879289804455</v>
      </c>
      <c r="N121" s="98">
        <v>1.4812201455817313</v>
      </c>
      <c r="O121" s="98">
        <v>1.506521720212793</v>
      </c>
      <c r="P121" s="98">
        <v>1.4736692395213578</v>
      </c>
      <c r="Q121" s="98">
        <v>1.1497374102276132</v>
      </c>
      <c r="R121" s="98">
        <v>1.1951971310707838</v>
      </c>
      <c r="S121" s="98">
        <v>1.0920687051058358</v>
      </c>
      <c r="T121" s="98">
        <v>0.99976502197424166</v>
      </c>
      <c r="U121" s="98">
        <v>0.9525878310645548</v>
      </c>
      <c r="V121" s="98">
        <v>0.77229912259337463</v>
      </c>
      <c r="W121" s="98">
        <v>0.75354095234406204</v>
      </c>
      <c r="DA121" s="63" t="s">
        <v>1895</v>
      </c>
    </row>
    <row r="122" spans="1:105" ht="12" customHeight="1" x14ac:dyDescent="0.25">
      <c r="A122" s="97" t="s">
        <v>123</v>
      </c>
      <c r="B122" s="98">
        <v>1.0575622705839796E-4</v>
      </c>
      <c r="C122" s="98">
        <v>3.0642670398619751E-4</v>
      </c>
      <c r="D122" s="98">
        <v>5.1368782045139224E-4</v>
      </c>
      <c r="E122" s="98">
        <v>6.098467913172958E-4</v>
      </c>
      <c r="F122" s="98">
        <v>5.4767919507557291E-4</v>
      </c>
      <c r="G122" s="98">
        <v>0</v>
      </c>
      <c r="H122" s="98">
        <v>0</v>
      </c>
      <c r="I122" s="98">
        <v>1.2315128524274639E-4</v>
      </c>
      <c r="J122" s="98">
        <v>3.4388047735223854E-4</v>
      </c>
      <c r="K122" s="98">
        <v>1.1242624451967579E-3</v>
      </c>
      <c r="L122" s="98">
        <v>1.7295360280665992E-3</v>
      </c>
      <c r="M122" s="98">
        <v>2.0845558363190822E-3</v>
      </c>
      <c r="N122" s="98">
        <v>1.9829730831562677E-3</v>
      </c>
      <c r="O122" s="98">
        <v>1.9770527793140495E-3</v>
      </c>
      <c r="P122" s="98">
        <v>2.1569480350879617E-3</v>
      </c>
      <c r="Q122" s="98">
        <v>1.4892388934375656E-3</v>
      </c>
      <c r="R122" s="98">
        <v>1.5054076833677897E-3</v>
      </c>
      <c r="S122" s="98">
        <v>1.3335539920575853E-3</v>
      </c>
      <c r="T122" s="98">
        <v>1.0379241811169526E-3</v>
      </c>
      <c r="U122" s="98">
        <v>9.4217578605517859E-4</v>
      </c>
      <c r="V122" s="98">
        <v>8.9092520036467341E-4</v>
      </c>
      <c r="W122" s="98">
        <v>1.0518686003198217E-3</v>
      </c>
      <c r="DA122" s="63" t="s">
        <v>1896</v>
      </c>
    </row>
    <row r="123" spans="1:105" ht="12" customHeight="1" x14ac:dyDescent="0.25">
      <c r="A123" s="100" t="s">
        <v>50</v>
      </c>
      <c r="B123" s="101">
        <v>4.551789422485089E-5</v>
      </c>
      <c r="C123" s="101">
        <v>1.2971751112076283E-4</v>
      </c>
      <c r="D123" s="101">
        <v>2.2243043732239414E-4</v>
      </c>
      <c r="E123" s="101">
        <v>2.6848834050278905E-4</v>
      </c>
      <c r="F123" s="101">
        <v>2.267204439163581E-4</v>
      </c>
      <c r="G123" s="101">
        <v>0</v>
      </c>
      <c r="H123" s="101">
        <v>0</v>
      </c>
      <c r="I123" s="101">
        <v>5.5712545993541772E-5</v>
      </c>
      <c r="J123" s="101">
        <v>1.3882434425817864E-4</v>
      </c>
      <c r="K123" s="101">
        <v>4.6558984011520633E-4</v>
      </c>
      <c r="L123" s="101">
        <v>7.2062519673773788E-4</v>
      </c>
      <c r="M123" s="101">
        <v>8.4598850234568381E-4</v>
      </c>
      <c r="N123" s="101">
        <v>8.2171004943752787E-4</v>
      </c>
      <c r="O123" s="101">
        <v>6.9372119639271894E-4</v>
      </c>
      <c r="P123" s="101">
        <v>7.1838165531603953E-4</v>
      </c>
      <c r="Q123" s="101">
        <v>5.3408919305565205E-4</v>
      </c>
      <c r="R123" s="101">
        <v>6.4992119106395537E-4</v>
      </c>
      <c r="S123" s="101">
        <v>6.0499747067092673E-4</v>
      </c>
      <c r="T123" s="101">
        <v>4.4370626450037027E-4</v>
      </c>
      <c r="U123" s="101">
        <v>4.0957846503124351E-4</v>
      </c>
      <c r="V123" s="101">
        <v>3.3823364992550606E-4</v>
      </c>
      <c r="W123" s="101">
        <v>4.2734238882146124E-4</v>
      </c>
      <c r="DA123" s="131" t="s">
        <v>1897</v>
      </c>
    </row>
    <row r="124" spans="1:105" ht="12" customHeight="1" x14ac:dyDescent="0.25">
      <c r="A124" s="103" t="s">
        <v>52</v>
      </c>
      <c r="B124" s="104">
        <v>6.0238332833547068E-5</v>
      </c>
      <c r="C124" s="104">
        <v>1.7670919286543466E-4</v>
      </c>
      <c r="D124" s="104">
        <v>2.912573831289981E-4</v>
      </c>
      <c r="E124" s="104">
        <v>3.4135845081450676E-4</v>
      </c>
      <c r="F124" s="104">
        <v>3.2095875115921484E-4</v>
      </c>
      <c r="G124" s="104">
        <v>0</v>
      </c>
      <c r="H124" s="104">
        <v>0</v>
      </c>
      <c r="I124" s="104">
        <v>6.7438739249204617E-5</v>
      </c>
      <c r="J124" s="104">
        <v>2.0505613309405993E-4</v>
      </c>
      <c r="K124" s="104">
        <v>6.586726050815515E-4</v>
      </c>
      <c r="L124" s="104">
        <v>1.0089108313288615E-3</v>
      </c>
      <c r="M124" s="104">
        <v>1.2385673339733983E-3</v>
      </c>
      <c r="N124" s="104">
        <v>1.1612630337187399E-3</v>
      </c>
      <c r="O124" s="104">
        <v>1.2833315829213305E-3</v>
      </c>
      <c r="P124" s="104">
        <v>1.4385663797719221E-3</v>
      </c>
      <c r="Q124" s="104">
        <v>9.5514970038191346E-4</v>
      </c>
      <c r="R124" s="104">
        <v>8.5548649230383445E-4</v>
      </c>
      <c r="S124" s="104">
        <v>7.2855652138665845E-4</v>
      </c>
      <c r="T124" s="104">
        <v>5.942179166165823E-4</v>
      </c>
      <c r="U124" s="104">
        <v>5.3259732102393508E-4</v>
      </c>
      <c r="V124" s="104">
        <v>5.5269155043916735E-4</v>
      </c>
      <c r="W124" s="104">
        <v>6.2452621149836052E-4</v>
      </c>
      <c r="DA124" s="132" t="s">
        <v>1898</v>
      </c>
    </row>
    <row r="125" spans="1:105" ht="12" customHeight="1" x14ac:dyDescent="0.25">
      <c r="A125" s="106" t="s">
        <v>122</v>
      </c>
      <c r="B125" s="101">
        <v>44.191420831665965</v>
      </c>
      <c r="C125" s="101">
        <v>41.395515354126111</v>
      </c>
      <c r="D125" s="101">
        <v>41.1104239525867</v>
      </c>
      <c r="E125" s="101">
        <v>35.067724681241579</v>
      </c>
      <c r="F125" s="101">
        <v>19.152265892421031</v>
      </c>
      <c r="G125" s="101">
        <v>8.9484899886951492</v>
      </c>
      <c r="H125" s="101">
        <v>5.1277753974244655</v>
      </c>
      <c r="I125" s="101">
        <v>5.9419780023273008</v>
      </c>
      <c r="J125" s="101">
        <v>7.823213036846199</v>
      </c>
      <c r="K125" s="101">
        <v>8.9079334973793323</v>
      </c>
      <c r="L125" s="101">
        <v>9.945248647576852</v>
      </c>
      <c r="M125" s="101">
        <v>10.440788955602015</v>
      </c>
      <c r="N125" s="101">
        <v>11.643099312653298</v>
      </c>
      <c r="O125" s="101">
        <v>11.033487225607592</v>
      </c>
      <c r="P125" s="101">
        <v>10.041553156225683</v>
      </c>
      <c r="Q125" s="101">
        <v>8.1813044284229139</v>
      </c>
      <c r="R125" s="101">
        <v>7.5730545539862808</v>
      </c>
      <c r="S125" s="101">
        <v>7.1865483882082062</v>
      </c>
      <c r="T125" s="101">
        <v>6.9719298408293371</v>
      </c>
      <c r="U125" s="101">
        <v>6.6832939296562186</v>
      </c>
      <c r="V125" s="101">
        <v>5.6665782886674831</v>
      </c>
      <c r="W125" s="101">
        <v>5.6763809427619947</v>
      </c>
      <c r="DA125" s="131" t="s">
        <v>1899</v>
      </c>
    </row>
    <row r="126" spans="1:105" ht="12" customHeight="1" x14ac:dyDescent="0.25">
      <c r="A126" s="107" t="s">
        <v>121</v>
      </c>
      <c r="B126" s="104">
        <v>0.1410916222772654</v>
      </c>
      <c r="C126" s="104">
        <v>0.33192448792782114</v>
      </c>
      <c r="D126" s="104">
        <v>0.40833600901426187</v>
      </c>
      <c r="E126" s="104">
        <v>0.40915060401801251</v>
      </c>
      <c r="F126" s="104">
        <v>0.25035818204708449</v>
      </c>
      <c r="G126" s="104">
        <v>0.12279127216539429</v>
      </c>
      <c r="H126" s="104">
        <v>8.4645767442591419E-2</v>
      </c>
      <c r="I126" s="104">
        <v>0.43819717188308038</v>
      </c>
      <c r="J126" s="104">
        <v>0.65614185243702583</v>
      </c>
      <c r="K126" s="104">
        <v>1.3599216436699253</v>
      </c>
      <c r="L126" s="104">
        <v>1.6455231546220341</v>
      </c>
      <c r="M126" s="104">
        <v>1.7124166861563876</v>
      </c>
      <c r="N126" s="104">
        <v>1.6689548484380821</v>
      </c>
      <c r="O126" s="104">
        <v>1.5923904050095357</v>
      </c>
      <c r="P126" s="104">
        <v>1.4741178650577078</v>
      </c>
      <c r="Q126" s="104">
        <v>1.2799356028681104</v>
      </c>
      <c r="R126" s="104">
        <v>1.2601258346203164</v>
      </c>
      <c r="S126" s="104">
        <v>1.2358537201866553</v>
      </c>
      <c r="T126" s="104">
        <v>1.2424547620099835</v>
      </c>
      <c r="U126" s="104">
        <v>1.2344189724228876</v>
      </c>
      <c r="V126" s="104">
        <v>1.1110754612899805</v>
      </c>
      <c r="W126" s="104">
        <v>1.1484868204142562</v>
      </c>
      <c r="DA126" s="132" t="s">
        <v>1900</v>
      </c>
    </row>
    <row r="127" spans="1:105" ht="12" customHeight="1" x14ac:dyDescent="0.25">
      <c r="A127" s="108" t="s">
        <v>53</v>
      </c>
      <c r="B127" s="98">
        <v>6.1150015819360137E-2</v>
      </c>
      <c r="C127" s="98">
        <v>0.14051078981391252</v>
      </c>
      <c r="D127" s="98">
        <v>0.17680408669946018</v>
      </c>
      <c r="E127" s="98">
        <v>0.18020491680669637</v>
      </c>
      <c r="F127" s="98">
        <v>0.10363976551264271</v>
      </c>
      <c r="G127" s="98">
        <v>5.1898674126250738E-2</v>
      </c>
      <c r="H127" s="98">
        <v>3.6298890106635527E-2</v>
      </c>
      <c r="I127" s="98">
        <v>0.19834426903426677</v>
      </c>
      <c r="J127" s="98">
        <v>0.26506528028391907</v>
      </c>
      <c r="K127" s="98">
        <v>0.56389131407520754</v>
      </c>
      <c r="L127" s="98">
        <v>0.68594569024471219</v>
      </c>
      <c r="M127" s="98">
        <v>0.69508647490105524</v>
      </c>
      <c r="N127" s="98">
        <v>0.69202987509797309</v>
      </c>
      <c r="O127" s="98">
        <v>0.55928135870704543</v>
      </c>
      <c r="P127" s="98">
        <v>0.49131038885841027</v>
      </c>
      <c r="Q127" s="98">
        <v>0.45991717233838403</v>
      </c>
      <c r="R127" s="98">
        <v>0.54423236172095446</v>
      </c>
      <c r="S127" s="98">
        <v>0.56119452714388129</v>
      </c>
      <c r="T127" s="98">
        <v>0.53213749080394024</v>
      </c>
      <c r="U127" s="98">
        <v>0.53713936796623796</v>
      </c>
      <c r="V127" s="98">
        <v>0.42248231156781418</v>
      </c>
      <c r="W127" s="98">
        <v>0.46727489563934732</v>
      </c>
      <c r="DA127" s="63" t="s">
        <v>1901</v>
      </c>
    </row>
    <row r="128" spans="1:105" ht="12" customHeight="1" x14ac:dyDescent="0.25">
      <c r="A128" s="108" t="s">
        <v>52</v>
      </c>
      <c r="B128" s="98">
        <v>7.9941606457905282E-2</v>
      </c>
      <c r="C128" s="98">
        <v>0.19141369811390865</v>
      </c>
      <c r="D128" s="98">
        <v>0.23153192231480169</v>
      </c>
      <c r="E128" s="98">
        <v>0.22894568721131614</v>
      </c>
      <c r="F128" s="98">
        <v>0.14671841653444179</v>
      </c>
      <c r="G128" s="98">
        <v>7.0892598039143551E-2</v>
      </c>
      <c r="H128" s="98">
        <v>4.8346877335955891E-2</v>
      </c>
      <c r="I128" s="98">
        <v>0.23985290284881358</v>
      </c>
      <c r="J128" s="98">
        <v>0.39107657215310676</v>
      </c>
      <c r="K128" s="98">
        <v>0.79603032959471776</v>
      </c>
      <c r="L128" s="98">
        <v>0.95957746437732194</v>
      </c>
      <c r="M128" s="98">
        <v>1.0173302112553324</v>
      </c>
      <c r="N128" s="98">
        <v>0.97692497334010897</v>
      </c>
      <c r="O128" s="98">
        <v>1.0331090463024903</v>
      </c>
      <c r="P128" s="98">
        <v>0.98280747619929754</v>
      </c>
      <c r="Q128" s="98">
        <v>0.82001843052972634</v>
      </c>
      <c r="R128" s="98">
        <v>0.715893472899362</v>
      </c>
      <c r="S128" s="98">
        <v>0.67465919304277389</v>
      </c>
      <c r="T128" s="98">
        <v>0.71031727120604338</v>
      </c>
      <c r="U128" s="98">
        <v>0.6972796044566496</v>
      </c>
      <c r="V128" s="98">
        <v>0.68859314972216634</v>
      </c>
      <c r="W128" s="98">
        <v>0.68121192477490888</v>
      </c>
      <c r="DA128" s="63" t="s">
        <v>1902</v>
      </c>
    </row>
    <row r="129" spans="1:105" ht="12" customHeight="1" x14ac:dyDescent="0.25">
      <c r="A129" s="121" t="s">
        <v>54</v>
      </c>
      <c r="B129" s="122">
        <v>8.8747257859893729</v>
      </c>
      <c r="C129" s="122">
        <v>8.725579249413066</v>
      </c>
      <c r="D129" s="122">
        <v>8.4721932337316179</v>
      </c>
      <c r="E129" s="122">
        <v>7.792072372440165</v>
      </c>
      <c r="F129" s="122">
        <v>4.1013085515813259</v>
      </c>
      <c r="G129" s="122">
        <v>1.9161672642319643</v>
      </c>
      <c r="H129" s="122">
        <v>1.0238232264921738</v>
      </c>
      <c r="I129" s="122">
        <v>1.1893767991323738</v>
      </c>
      <c r="J129" s="122">
        <v>1.4446262299009034</v>
      </c>
      <c r="K129" s="122">
        <v>1.7372660853117721</v>
      </c>
      <c r="L129" s="122">
        <v>1.995683586839053</v>
      </c>
      <c r="M129" s="122">
        <v>2.0207460239956196</v>
      </c>
      <c r="N129" s="122">
        <v>2.234222068666373</v>
      </c>
      <c r="O129" s="122">
        <v>2.1534239248832137</v>
      </c>
      <c r="P129" s="122">
        <v>1.9295176453360789</v>
      </c>
      <c r="Q129" s="122">
        <v>1.6716021656925801</v>
      </c>
      <c r="R129" s="122">
        <v>1.5457701379992732</v>
      </c>
      <c r="S129" s="122">
        <v>1.4689314419881487</v>
      </c>
      <c r="T129" s="122">
        <v>1.413564102257902</v>
      </c>
      <c r="U129" s="122">
        <v>1.3298797583496305</v>
      </c>
      <c r="V129" s="122">
        <v>1.2542601934430171</v>
      </c>
      <c r="W129" s="122">
        <v>1.2482864932987441</v>
      </c>
      <c r="DA129" s="130" t="s">
        <v>1903</v>
      </c>
    </row>
    <row r="130" spans="1:105" ht="12" customHeight="1" x14ac:dyDescent="0.25">
      <c r="A130" s="97" t="s">
        <v>50</v>
      </c>
      <c r="B130" s="98">
        <v>0.32971134181552331</v>
      </c>
      <c r="C130" s="98">
        <v>0.3285671343396166</v>
      </c>
      <c r="D130" s="98">
        <v>0.3442414007848984</v>
      </c>
      <c r="E130" s="98">
        <v>0.33111577463526293</v>
      </c>
      <c r="F130" s="98">
        <v>0.17519859368133098</v>
      </c>
      <c r="G130" s="98">
        <v>7.7904480586251157E-2</v>
      </c>
      <c r="H130" s="98">
        <v>4.6115196805995726E-2</v>
      </c>
      <c r="I130" s="98">
        <v>8.0425609255626973E-2</v>
      </c>
      <c r="J130" s="98">
        <v>9.9065762462108867E-2</v>
      </c>
      <c r="K130" s="98">
        <v>0.13403712670783002</v>
      </c>
      <c r="L130" s="98">
        <v>0.14969582429875272</v>
      </c>
      <c r="M130" s="98">
        <v>0.15931203198619315</v>
      </c>
      <c r="N130" s="98">
        <v>0.16648928268513219</v>
      </c>
      <c r="O130" s="98">
        <v>0.15339517899372154</v>
      </c>
      <c r="P130" s="98">
        <v>0.14694994188677218</v>
      </c>
      <c r="Q130" s="98">
        <v>0.1162606459771599</v>
      </c>
      <c r="R130" s="98">
        <v>0.11443002941784444</v>
      </c>
      <c r="S130" s="98">
        <v>0.10636189122366001</v>
      </c>
      <c r="T130" s="98">
        <v>0.10083394938882778</v>
      </c>
      <c r="U130" s="98">
        <v>9.8231015569830965E-2</v>
      </c>
      <c r="V130" s="98">
        <v>7.9619677043745271E-2</v>
      </c>
      <c r="W130" s="98">
        <v>7.8125861063441285E-2</v>
      </c>
      <c r="DA130" s="63" t="s">
        <v>1904</v>
      </c>
    </row>
    <row r="131" spans="1:105" ht="12" customHeight="1" x14ac:dyDescent="0.25">
      <c r="A131" s="109" t="s">
        <v>120</v>
      </c>
      <c r="B131" s="33">
        <v>8.5450144441738498</v>
      </c>
      <c r="C131" s="33">
        <v>8.3970121150734496</v>
      </c>
      <c r="D131" s="33">
        <v>8.1279518329467191</v>
      </c>
      <c r="E131" s="33">
        <v>7.4609565978049019</v>
      </c>
      <c r="F131" s="33">
        <v>3.9261099578999952</v>
      </c>
      <c r="G131" s="33">
        <v>1.838262783645713</v>
      </c>
      <c r="H131" s="33">
        <v>0.9777080296861782</v>
      </c>
      <c r="I131" s="33">
        <v>1.1089511898767468</v>
      </c>
      <c r="J131" s="33">
        <v>1.3455604674387944</v>
      </c>
      <c r="K131" s="33">
        <v>1.6032289586039421</v>
      </c>
      <c r="L131" s="33">
        <v>1.8459877625403003</v>
      </c>
      <c r="M131" s="33">
        <v>1.8614339920094263</v>
      </c>
      <c r="N131" s="33">
        <v>2.0677327859812409</v>
      </c>
      <c r="O131" s="33">
        <v>2.0000287458894923</v>
      </c>
      <c r="P131" s="33">
        <v>1.7825677034493068</v>
      </c>
      <c r="Q131" s="33">
        <v>1.5553415197154201</v>
      </c>
      <c r="R131" s="33">
        <v>1.4313401085814288</v>
      </c>
      <c r="S131" s="33">
        <v>1.3625695507644888</v>
      </c>
      <c r="T131" s="33">
        <v>1.3127301528690742</v>
      </c>
      <c r="U131" s="33">
        <v>1.2316487427797995</v>
      </c>
      <c r="V131" s="33">
        <v>1.1746405163992719</v>
      </c>
      <c r="W131" s="33">
        <v>1.1701606322353029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0.68510855703572948</v>
      </c>
      <c r="C133" s="154">
        <f t="shared" si="22"/>
        <v>0.68851989604452546</v>
      </c>
      <c r="D133" s="154">
        <f t="shared" si="22"/>
        <v>0.69201876793405004</v>
      </c>
      <c r="E133" s="154">
        <f t="shared" si="22"/>
        <v>0.69472497198300132</v>
      </c>
      <c r="F133" s="154">
        <f t="shared" si="22"/>
        <v>0.69254389876966771</v>
      </c>
      <c r="G133" s="154">
        <f t="shared" si="22"/>
        <v>0.70133549474063916</v>
      </c>
      <c r="H133" s="154">
        <f t="shared" si="22"/>
        <v>0.71105480111490094</v>
      </c>
      <c r="I133" s="154">
        <f t="shared" si="22"/>
        <v>0.70759705578038512</v>
      </c>
      <c r="J133" s="154">
        <f t="shared" si="22"/>
        <v>0.71881573983733227</v>
      </c>
      <c r="K133" s="154">
        <f t="shared" si="22"/>
        <v>0.72436461330308066</v>
      </c>
      <c r="L133" s="154">
        <f t="shared" si="22"/>
        <v>0.73132484681961907</v>
      </c>
      <c r="M133" s="154">
        <f t="shared" si="22"/>
        <v>0.73311831364799984</v>
      </c>
      <c r="N133" s="154">
        <f t="shared" si="22"/>
        <v>0.74553834162049903</v>
      </c>
      <c r="O133" s="154">
        <f t="shared" si="22"/>
        <v>0.77292529849484326</v>
      </c>
      <c r="P133" s="154">
        <f t="shared" si="22"/>
        <v>0.77167003085090224</v>
      </c>
      <c r="Q133" s="154">
        <f t="shared" si="22"/>
        <v>0.77907347430773344</v>
      </c>
      <c r="R133" s="154">
        <f t="shared" ref="R133:V133" si="23">IF(R115=0,"",R115/R97)</f>
        <v>0.77792857922934067</v>
      </c>
      <c r="S133" s="154">
        <f t="shared" si="23"/>
        <v>0.77977521583525145</v>
      </c>
      <c r="T133" s="154">
        <f t="shared" si="23"/>
        <v>0.78151169627213846</v>
      </c>
      <c r="U133" s="154">
        <f t="shared" si="23"/>
        <v>0.78164247255841035</v>
      </c>
      <c r="V133" s="154">
        <f t="shared" si="23"/>
        <v>0.78716755395702509</v>
      </c>
      <c r="W133" s="154">
        <f t="shared" ref="W133" si="24">IF(W115=0,"",W115/W97)</f>
        <v>0.789972219337437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0.68913322278130063</v>
      </c>
      <c r="C134" s="155">
        <f t="shared" si="25"/>
        <v>0.69160726321540866</v>
      </c>
      <c r="D134" s="155">
        <f t="shared" si="25"/>
        <v>0.69442805422266363</v>
      </c>
      <c r="E134" s="155">
        <f t="shared" si="25"/>
        <v>0.69488705782528248</v>
      </c>
      <c r="F134" s="155">
        <f t="shared" si="25"/>
        <v>0.69501005001390592</v>
      </c>
      <c r="G134" s="155">
        <f t="shared" si="25"/>
        <v>0.69501072647707252</v>
      </c>
      <c r="H134" s="155">
        <f t="shared" si="25"/>
        <v>0.69501134323150859</v>
      </c>
      <c r="I134" s="155">
        <f t="shared" si="25"/>
        <v>0.70366209690183024</v>
      </c>
      <c r="J134" s="155">
        <f t="shared" si="25"/>
        <v>0.71877494979681511</v>
      </c>
      <c r="K134" s="155">
        <f t="shared" si="25"/>
        <v>0.72492333736537906</v>
      </c>
      <c r="L134" s="155">
        <f t="shared" si="25"/>
        <v>0.73098901350032941</v>
      </c>
      <c r="M134" s="155">
        <f t="shared" si="25"/>
        <v>0.73406786667381108</v>
      </c>
      <c r="N134" s="155">
        <f t="shared" si="25"/>
        <v>0.74798783850586237</v>
      </c>
      <c r="O134" s="155">
        <f t="shared" si="25"/>
        <v>0.77680079625701814</v>
      </c>
      <c r="P134" s="155">
        <f t="shared" si="25"/>
        <v>0.77692347440135578</v>
      </c>
      <c r="Q134" s="155">
        <f t="shared" si="25"/>
        <v>0.77692257464097247</v>
      </c>
      <c r="R134" s="155">
        <f t="shared" ref="R134:V134" si="26">IF(R116=0,"",R116/R98)</f>
        <v>0.77692069286884735</v>
      </c>
      <c r="S134" s="155">
        <f t="shared" si="26"/>
        <v>0.77881815362001217</v>
      </c>
      <c r="T134" s="155">
        <f t="shared" si="26"/>
        <v>0.78064697604496169</v>
      </c>
      <c r="U134" s="155">
        <f t="shared" si="26"/>
        <v>0.78073449460588684</v>
      </c>
      <c r="V134" s="155">
        <f t="shared" si="26"/>
        <v>0.78115697933874484</v>
      </c>
      <c r="W134" s="155">
        <f t="shared" ref="W134" si="27">IF(W116=0,"",W116/W98)</f>
        <v>0.78529991392959486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0.68913322278130063</v>
      </c>
      <c r="C135" s="156">
        <f t="shared" si="28"/>
        <v>0.69160726321540866</v>
      </c>
      <c r="D135" s="156">
        <f t="shared" si="28"/>
        <v>0.69442805422266363</v>
      </c>
      <c r="E135" s="156">
        <f t="shared" si="28"/>
        <v>0.69488705782528248</v>
      </c>
      <c r="F135" s="156">
        <f t="shared" si="28"/>
        <v>0.69501005001390592</v>
      </c>
      <c r="G135" s="156">
        <f t="shared" si="28"/>
        <v>0.69501072647707252</v>
      </c>
      <c r="H135" s="156">
        <f t="shared" si="28"/>
        <v>0.69501134323150859</v>
      </c>
      <c r="I135" s="156">
        <f t="shared" si="28"/>
        <v>0.70366209690183024</v>
      </c>
      <c r="J135" s="156">
        <f t="shared" si="28"/>
        <v>0.71877494979681511</v>
      </c>
      <c r="K135" s="156">
        <f t="shared" si="28"/>
        <v>0.72492333736537906</v>
      </c>
      <c r="L135" s="156">
        <f t="shared" si="28"/>
        <v>0.73098901350032941</v>
      </c>
      <c r="M135" s="156">
        <f t="shared" si="28"/>
        <v>0.73406786667381108</v>
      </c>
      <c r="N135" s="156">
        <f t="shared" si="28"/>
        <v>0.74798783850586237</v>
      </c>
      <c r="O135" s="156">
        <f t="shared" si="28"/>
        <v>0.77680079625701814</v>
      </c>
      <c r="P135" s="156">
        <f t="shared" si="28"/>
        <v>0.77692347440135578</v>
      </c>
      <c r="Q135" s="156">
        <f t="shared" si="28"/>
        <v>0.77692257464097247</v>
      </c>
      <c r="R135" s="156">
        <f t="shared" ref="R135:V135" si="29">IF(R117=0,"",R117/R99)</f>
        <v>0.77692069286884735</v>
      </c>
      <c r="S135" s="156">
        <f t="shared" si="29"/>
        <v>0.77881815362001217</v>
      </c>
      <c r="T135" s="156">
        <f t="shared" si="29"/>
        <v>0.78064697604496169</v>
      </c>
      <c r="U135" s="156">
        <f t="shared" si="29"/>
        <v>0.78073449460588684</v>
      </c>
      <c r="V135" s="156">
        <f t="shared" si="29"/>
        <v>0.78115697933874484</v>
      </c>
      <c r="W135" s="156">
        <f t="shared" ref="W135" si="30">IF(W117=0,"",W117/W99)</f>
        <v>0.78529991392959486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1.9429532402555638</v>
      </c>
      <c r="C136" s="155">
        <f t="shared" si="31"/>
        <v>2.0506613128260822</v>
      </c>
      <c r="D136" s="155">
        <f t="shared" si="31"/>
        <v>2.1483939117516377</v>
      </c>
      <c r="E136" s="155">
        <f t="shared" si="31"/>
        <v>2.2288541731186711</v>
      </c>
      <c r="F136" s="155">
        <f t="shared" si="31"/>
        <v>2.3008801863885222</v>
      </c>
      <c r="G136" s="155">
        <f t="shared" si="31"/>
        <v>2.3910695136101654</v>
      </c>
      <c r="H136" s="155">
        <f t="shared" si="31"/>
        <v>2.5532807661835344</v>
      </c>
      <c r="I136" s="155">
        <f t="shared" si="31"/>
        <v>2.6960356251057975</v>
      </c>
      <c r="J136" s="155">
        <f t="shared" si="31"/>
        <v>2.8012534199799131</v>
      </c>
      <c r="K136" s="155">
        <f t="shared" si="31"/>
        <v>3.0124095749794106</v>
      </c>
      <c r="L136" s="155">
        <f t="shared" si="31"/>
        <v>3.2477323256433581</v>
      </c>
      <c r="M136" s="155">
        <f t="shared" si="31"/>
        <v>3.3681569842946564</v>
      </c>
      <c r="N136" s="155">
        <f t="shared" si="31"/>
        <v>3.4564328027134255</v>
      </c>
      <c r="O136" s="155">
        <f t="shared" si="31"/>
        <v>3.5566538550975646</v>
      </c>
      <c r="P136" s="155">
        <f t="shared" si="31"/>
        <v>3.6501008103918471</v>
      </c>
      <c r="Q136" s="155">
        <f t="shared" si="31"/>
        <v>3.7298589059547296</v>
      </c>
      <c r="R136" s="155">
        <f t="shared" ref="R136:V136" si="32">IF(R118=0,"",R118/R100)</f>
        <v>3.8034854010034316</v>
      </c>
      <c r="S136" s="155">
        <f t="shared" si="32"/>
        <v>3.8884688801298131</v>
      </c>
      <c r="T136" s="155">
        <f t="shared" si="32"/>
        <v>3.9979447036346993</v>
      </c>
      <c r="U136" s="155">
        <f t="shared" si="32"/>
        <v>4.1201307880250022</v>
      </c>
      <c r="V136" s="155">
        <f t="shared" si="32"/>
        <v>4.283743538572061</v>
      </c>
      <c r="W136" s="155">
        <f t="shared" ref="W136" si="33">IF(W118=0,"",W118/W100)</f>
        <v>4.4705258967010097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1.9429532402555638</v>
      </c>
      <c r="C137" s="156">
        <f t="shared" si="34"/>
        <v>2.0506613128260822</v>
      </c>
      <c r="D137" s="156">
        <f t="shared" si="34"/>
        <v>2.1483939117516377</v>
      </c>
      <c r="E137" s="156">
        <f t="shared" si="34"/>
        <v>2.2288541731186711</v>
      </c>
      <c r="F137" s="156">
        <f t="shared" si="34"/>
        <v>2.3008801863885222</v>
      </c>
      <c r="G137" s="156">
        <f t="shared" si="34"/>
        <v>2.3910695136101654</v>
      </c>
      <c r="H137" s="156">
        <f t="shared" si="34"/>
        <v>2.5532807661835344</v>
      </c>
      <c r="I137" s="156">
        <f t="shared" si="34"/>
        <v>2.6960356251057975</v>
      </c>
      <c r="J137" s="156">
        <f t="shared" si="34"/>
        <v>2.8012534199799131</v>
      </c>
      <c r="K137" s="156">
        <f t="shared" si="34"/>
        <v>3.0124095749794106</v>
      </c>
      <c r="L137" s="156">
        <f t="shared" si="34"/>
        <v>3.2477323256433581</v>
      </c>
      <c r="M137" s="156">
        <f t="shared" si="34"/>
        <v>3.3681569842946564</v>
      </c>
      <c r="N137" s="156">
        <f t="shared" si="34"/>
        <v>3.4564328027134255</v>
      </c>
      <c r="O137" s="156">
        <f t="shared" si="34"/>
        <v>3.5566538550975646</v>
      </c>
      <c r="P137" s="156">
        <f t="shared" si="34"/>
        <v>3.6501008103918471</v>
      </c>
      <c r="Q137" s="156">
        <f t="shared" si="34"/>
        <v>3.7298589059547296</v>
      </c>
      <c r="R137" s="156">
        <f t="shared" ref="R137:V137" si="35">IF(R119=0,"",R119/R101)</f>
        <v>3.8034854010034316</v>
      </c>
      <c r="S137" s="156">
        <f t="shared" si="35"/>
        <v>3.8884688801298131</v>
      </c>
      <c r="T137" s="156">
        <f t="shared" si="35"/>
        <v>3.9979447036346993</v>
      </c>
      <c r="U137" s="156">
        <f t="shared" si="35"/>
        <v>4.1201307880250022</v>
      </c>
      <c r="V137" s="156">
        <f t="shared" si="35"/>
        <v>4.283743538572061</v>
      </c>
      <c r="W137" s="156">
        <f t="shared" ref="W137" si="36">IF(W119=0,"",W119/W101)</f>
        <v>4.4705258967010097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0.63974056079771657</v>
      </c>
      <c r="C138" s="155">
        <f t="shared" si="37"/>
        <v>0.64334270718626729</v>
      </c>
      <c r="D138" s="155">
        <f t="shared" si="37"/>
        <v>0.64683930914200127</v>
      </c>
      <c r="E138" s="155">
        <f t="shared" si="37"/>
        <v>0.64833531764905428</v>
      </c>
      <c r="F138" s="155">
        <f t="shared" si="37"/>
        <v>0.64961516815763765</v>
      </c>
      <c r="G138" s="155">
        <f t="shared" si="37"/>
        <v>0.65025670774772193</v>
      </c>
      <c r="H138" s="155">
        <f t="shared" si="37"/>
        <v>0.65276002574388381</v>
      </c>
      <c r="I138" s="155">
        <f t="shared" si="37"/>
        <v>0.67404292567540647</v>
      </c>
      <c r="J138" s="155">
        <f t="shared" si="37"/>
        <v>0.67787626166673265</v>
      </c>
      <c r="K138" s="155">
        <f t="shared" si="37"/>
        <v>0.68622586637971839</v>
      </c>
      <c r="L138" s="155">
        <f t="shared" si="37"/>
        <v>0.68928769838942427</v>
      </c>
      <c r="M138" s="155">
        <f t="shared" si="37"/>
        <v>0.69006938102350368</v>
      </c>
      <c r="N138" s="155">
        <f t="shared" si="37"/>
        <v>0.69038262275444173</v>
      </c>
      <c r="O138" s="155">
        <f t="shared" si="37"/>
        <v>0.69815942548224341</v>
      </c>
      <c r="P138" s="155">
        <f t="shared" si="37"/>
        <v>0.69959362048564411</v>
      </c>
      <c r="Q138" s="155">
        <f t="shared" si="37"/>
        <v>0.70358961279929844</v>
      </c>
      <c r="R138" s="155">
        <f t="shared" ref="R138:V138" si="38">IF(R120=0,"",R120/R102)</f>
        <v>0.71017442592625502</v>
      </c>
      <c r="S138" s="155">
        <f t="shared" si="38"/>
        <v>0.71888180175985428</v>
      </c>
      <c r="T138" s="155">
        <f t="shared" si="38"/>
        <v>0.73077375473862438</v>
      </c>
      <c r="U138" s="155">
        <f t="shared" si="38"/>
        <v>0.74230658103305991</v>
      </c>
      <c r="V138" s="155">
        <f t="shared" si="38"/>
        <v>0.76084931500006547</v>
      </c>
      <c r="W138" s="155">
        <f t="shared" ref="W138" si="39">IF(W120=0,"",W120/W102)</f>
        <v>0.77479686530195402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0.57590824855109124</v>
      </c>
      <c r="C139" s="156">
        <f t="shared" si="40"/>
        <v>0.57899652405687096</v>
      </c>
      <c r="D139" s="156">
        <f t="shared" si="40"/>
        <v>0.58263684233500923</v>
      </c>
      <c r="E139" s="156">
        <f t="shared" si="40"/>
        <v>0.5844878559138702</v>
      </c>
      <c r="F139" s="156">
        <f t="shared" si="40"/>
        <v>0.58580308437551498</v>
      </c>
      <c r="G139" s="156">
        <f t="shared" si="40"/>
        <v>0.58639420106437457</v>
      </c>
      <c r="H139" s="156">
        <f t="shared" si="40"/>
        <v>0.5887644188980472</v>
      </c>
      <c r="I139" s="156">
        <f t="shared" si="40"/>
        <v>0.60161596762390834</v>
      </c>
      <c r="J139" s="156">
        <f t="shared" si="40"/>
        <v>0.60385924006855851</v>
      </c>
      <c r="K139" s="156">
        <f t="shared" si="40"/>
        <v>0.60898509739804918</v>
      </c>
      <c r="L139" s="156">
        <f t="shared" si="40"/>
        <v>0.61458072978512235</v>
      </c>
      <c r="M139" s="156">
        <f t="shared" si="40"/>
        <v>0.61841128031096848</v>
      </c>
      <c r="N139" s="156">
        <f t="shared" si="40"/>
        <v>0.62566527686429707</v>
      </c>
      <c r="O139" s="156">
        <f t="shared" si="40"/>
        <v>0.63912990957791849</v>
      </c>
      <c r="P139" s="156">
        <f t="shared" si="40"/>
        <v>0.64130940550028859</v>
      </c>
      <c r="Q139" s="156">
        <f t="shared" si="40"/>
        <v>0.646633759967013</v>
      </c>
      <c r="R139" s="156">
        <f t="shared" ref="R139:V139" si="41">IF(R121=0,"",R121/R103)</f>
        <v>0.65971185926908682</v>
      </c>
      <c r="S139" s="156">
        <f t="shared" si="41"/>
        <v>0.67514247546077577</v>
      </c>
      <c r="T139" s="156">
        <f t="shared" si="41"/>
        <v>0.69553580951122163</v>
      </c>
      <c r="U139" s="156">
        <f t="shared" si="41"/>
        <v>0.71939944927753663</v>
      </c>
      <c r="V139" s="156">
        <f t="shared" si="41"/>
        <v>0.75253056126952222</v>
      </c>
      <c r="W139" s="156">
        <f t="shared" ref="W139" si="42">IF(W121=0,"",W121/W103)</f>
        <v>0.77920503307839506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0.75933364364192824</v>
      </c>
      <c r="C140" s="156">
        <f t="shared" si="43"/>
        <v>0.77188004289203016</v>
      </c>
      <c r="D140" s="156">
        <f t="shared" si="43"/>
        <v>0.77031299897581706</v>
      </c>
      <c r="E140" s="156">
        <f t="shared" si="43"/>
        <v>0.76821586348328474</v>
      </c>
      <c r="F140" s="156">
        <f t="shared" si="43"/>
        <v>0.78157190474950289</v>
      </c>
      <c r="G140" s="156" t="str">
        <f t="shared" si="43"/>
        <v/>
      </c>
      <c r="H140" s="156" t="str">
        <f t="shared" si="43"/>
        <v/>
      </c>
      <c r="I140" s="156">
        <f t="shared" si="43"/>
        <v>0.77465590189581623</v>
      </c>
      <c r="J140" s="156">
        <f t="shared" si="43"/>
        <v>0.7953874857823503</v>
      </c>
      <c r="K140" s="156">
        <f t="shared" si="43"/>
        <v>0.79352480226247279</v>
      </c>
      <c r="L140" s="156">
        <f t="shared" si="43"/>
        <v>0.7940855499775441</v>
      </c>
      <c r="M140" s="156">
        <f t="shared" si="43"/>
        <v>0.79998512498821528</v>
      </c>
      <c r="N140" s="156">
        <f t="shared" si="43"/>
        <v>0.79784183189439117</v>
      </c>
      <c r="O140" s="156">
        <f t="shared" si="43"/>
        <v>0.83086660649950395</v>
      </c>
      <c r="P140" s="156">
        <f t="shared" si="43"/>
        <v>0.83807003522582924</v>
      </c>
      <c r="Q140" s="156">
        <f t="shared" si="43"/>
        <v>0.82905152957296635</v>
      </c>
      <c r="R140" s="156">
        <f t="shared" ref="R140:V140" si="44">IF(R122=0,"",R122/R104)</f>
        <v>0.81654514657893751</v>
      </c>
      <c r="S140" s="156">
        <f t="shared" si="44"/>
        <v>0.8211905717778516</v>
      </c>
      <c r="T140" s="156">
        <f t="shared" si="44"/>
        <v>0.85010804898713166</v>
      </c>
      <c r="U140" s="156">
        <f t="shared" si="44"/>
        <v>0.85404703424864592</v>
      </c>
      <c r="V140" s="156">
        <f t="shared" si="44"/>
        <v>0.89028796295503254</v>
      </c>
      <c r="W140" s="156">
        <f t="shared" ref="W140" si="45">IF(W122=0,"",W122/W104)</f>
        <v>0.89674510805722718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0.57590824855109124</v>
      </c>
      <c r="C141" s="157">
        <f t="shared" si="46"/>
        <v>0.58888018312473178</v>
      </c>
      <c r="D141" s="157">
        <f t="shared" si="46"/>
        <v>0.59220254386525795</v>
      </c>
      <c r="E141" s="157">
        <f t="shared" si="46"/>
        <v>0.59335782210053856</v>
      </c>
      <c r="F141" s="157">
        <f t="shared" si="46"/>
        <v>0.59697540048535502</v>
      </c>
      <c r="G141" s="157" t="str">
        <f t="shared" si="46"/>
        <v/>
      </c>
      <c r="H141" s="157" t="str">
        <f t="shared" si="46"/>
        <v/>
      </c>
      <c r="I141" s="157">
        <f t="shared" si="46"/>
        <v>0.60863596726640457</v>
      </c>
      <c r="J141" s="157">
        <f t="shared" si="46"/>
        <v>0.61078821755351864</v>
      </c>
      <c r="K141" s="157">
        <f t="shared" si="46"/>
        <v>0.61413496974210235</v>
      </c>
      <c r="L141" s="157">
        <f t="shared" si="46"/>
        <v>0.61638707871284315</v>
      </c>
      <c r="M141" s="157">
        <f t="shared" si="46"/>
        <v>0.61878540641246227</v>
      </c>
      <c r="N141" s="157">
        <f t="shared" si="46"/>
        <v>0.62055274679533312</v>
      </c>
      <c r="O141" s="157">
        <f t="shared" si="46"/>
        <v>0.63285609424855704</v>
      </c>
      <c r="P141" s="157">
        <f t="shared" si="46"/>
        <v>0.63285609424855727</v>
      </c>
      <c r="Q141" s="157">
        <f t="shared" si="46"/>
        <v>0.63493855253276787</v>
      </c>
      <c r="R141" s="157">
        <f t="shared" ref="R141:V141" si="47">IF(R123=0,"",R123/R105)</f>
        <v>0.65771898426888675</v>
      </c>
      <c r="S141" s="157">
        <f t="shared" si="47"/>
        <v>0.67569471466890318</v>
      </c>
      <c r="T141" s="157">
        <f t="shared" si="47"/>
        <v>0.7079882609203495</v>
      </c>
      <c r="U141" s="157">
        <f t="shared" si="47"/>
        <v>0.71781287087954326</v>
      </c>
      <c r="V141" s="157">
        <f t="shared" si="47"/>
        <v>0.75494501983334461</v>
      </c>
      <c r="W141" s="157">
        <f t="shared" ref="W141" si="48">IF(W123=0,"",W123/W105)</f>
        <v>0.77916948957054788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 t="str">
        <f t="shared" si="49"/>
        <v/>
      </c>
      <c r="H142" s="158" t="str">
        <f t="shared" si="49"/>
        <v/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0.64520688177251617</v>
      </c>
      <c r="C143" s="157">
        <f t="shared" si="52"/>
        <v>0.64837830373592886</v>
      </c>
      <c r="D143" s="157">
        <f t="shared" si="52"/>
        <v>0.65186498734253095</v>
      </c>
      <c r="E143" s="157">
        <f t="shared" si="52"/>
        <v>0.65326034286785861</v>
      </c>
      <c r="F143" s="157">
        <f t="shared" si="52"/>
        <v>0.65459673770943005</v>
      </c>
      <c r="G143" s="157">
        <f t="shared" si="52"/>
        <v>0.65521851650743435</v>
      </c>
      <c r="H143" s="157">
        <f t="shared" si="52"/>
        <v>0.65784862653314724</v>
      </c>
      <c r="I143" s="157">
        <f t="shared" si="52"/>
        <v>0.67269391396544087</v>
      </c>
      <c r="J143" s="157">
        <f t="shared" si="52"/>
        <v>0.67411118520108493</v>
      </c>
      <c r="K143" s="157">
        <f t="shared" si="52"/>
        <v>0.67624578465231988</v>
      </c>
      <c r="L143" s="157">
        <f t="shared" si="52"/>
        <v>0.67866919412872662</v>
      </c>
      <c r="M143" s="157">
        <f t="shared" si="52"/>
        <v>0.67964686574921573</v>
      </c>
      <c r="N143" s="157">
        <f t="shared" si="52"/>
        <v>0.68219460063618376</v>
      </c>
      <c r="O143" s="157">
        <f t="shared" si="52"/>
        <v>0.68792241551858313</v>
      </c>
      <c r="P143" s="157">
        <f t="shared" si="52"/>
        <v>0.6890352828695534</v>
      </c>
      <c r="Q143" s="157">
        <f t="shared" si="52"/>
        <v>0.69213846958720993</v>
      </c>
      <c r="R143" s="157">
        <f t="shared" ref="R143:V143" si="53">IF(R125=0,"",R125/R107)</f>
        <v>0.69987193658477231</v>
      </c>
      <c r="S143" s="157">
        <f t="shared" si="53"/>
        <v>0.70736553853669026</v>
      </c>
      <c r="T143" s="157">
        <f t="shared" si="53"/>
        <v>0.71682689346088391</v>
      </c>
      <c r="U143" s="157">
        <f t="shared" si="53"/>
        <v>0.72699905262081665</v>
      </c>
      <c r="V143" s="157">
        <f t="shared" si="53"/>
        <v>0.7419418404358612</v>
      </c>
      <c r="W143" s="157">
        <f t="shared" ref="W143" si="54">IF(W125=0,"",W125/W107)</f>
        <v>0.75555778851443001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0.80754175166291597</v>
      </c>
      <c r="C144" s="158">
        <f t="shared" si="55"/>
        <v>0.82108756216455048</v>
      </c>
      <c r="D144" s="158">
        <f t="shared" si="55"/>
        <v>0.81968029930387976</v>
      </c>
      <c r="E144" s="158">
        <f t="shared" si="55"/>
        <v>0.81804242656075954</v>
      </c>
      <c r="F144" s="158">
        <f t="shared" si="55"/>
        <v>0.8276076748822413</v>
      </c>
      <c r="G144" s="158">
        <f t="shared" si="55"/>
        <v>0.82483321655054131</v>
      </c>
      <c r="H144" s="158">
        <f t="shared" si="55"/>
        <v>0.82344825409334921</v>
      </c>
      <c r="I144" s="158">
        <f t="shared" si="55"/>
        <v>0.82094539413968759</v>
      </c>
      <c r="J144" s="158">
        <f t="shared" si="55"/>
        <v>0.83773759884856458</v>
      </c>
      <c r="K144" s="158">
        <f t="shared" si="55"/>
        <v>0.8356156416726529</v>
      </c>
      <c r="L144" s="158">
        <f t="shared" si="55"/>
        <v>0.83545332745653056</v>
      </c>
      <c r="M144" s="158">
        <f t="shared" si="55"/>
        <v>0.8394765725242942</v>
      </c>
      <c r="N144" s="158">
        <f t="shared" si="55"/>
        <v>0.83720789481310665</v>
      </c>
      <c r="O144" s="158">
        <f t="shared" si="55"/>
        <v>0.8622334330852226</v>
      </c>
      <c r="P144" s="158">
        <f t="shared" si="55"/>
        <v>0.86905503287770902</v>
      </c>
      <c r="Q144" s="158">
        <f t="shared" si="55"/>
        <v>0.86297941693531544</v>
      </c>
      <c r="R144" s="158">
        <f t="shared" ref="R144:V144" si="56">IF(R126=0,"",R126/R108)</f>
        <v>0.84631403167380448</v>
      </c>
      <c r="S144" s="158">
        <f t="shared" si="56"/>
        <v>0.84752343115679774</v>
      </c>
      <c r="T144" s="158">
        <f t="shared" si="56"/>
        <v>0.85955946208413214</v>
      </c>
      <c r="U144" s="158">
        <f t="shared" si="56"/>
        <v>0.86161511534769242</v>
      </c>
      <c r="V144" s="158">
        <f t="shared" si="56"/>
        <v>0.88218155289044808</v>
      </c>
      <c r="W144" s="158">
        <f t="shared" ref="W144" si="57">IF(W126=0,"",W126/W108)</f>
        <v>0.88247283815298105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0.64520688177251617</v>
      </c>
      <c r="C145" s="156">
        <f t="shared" si="58"/>
        <v>0.66018304430383368</v>
      </c>
      <c r="D145" s="156">
        <f t="shared" si="58"/>
        <v>0.66309893097291728</v>
      </c>
      <c r="E145" s="156">
        <f t="shared" si="58"/>
        <v>0.664441821292032</v>
      </c>
      <c r="F145" s="156">
        <f t="shared" si="58"/>
        <v>0.66525354688921978</v>
      </c>
      <c r="G145" s="156">
        <f t="shared" si="58"/>
        <v>0.66557750403165505</v>
      </c>
      <c r="H145" s="156">
        <f t="shared" si="58"/>
        <v>0.66667812829153905</v>
      </c>
      <c r="I145" s="156">
        <f t="shared" si="58"/>
        <v>0.67482744823279017</v>
      </c>
      <c r="J145" s="156">
        <f t="shared" si="58"/>
        <v>0.67592108297234665</v>
      </c>
      <c r="K145" s="156">
        <f t="shared" si="58"/>
        <v>0.67822806227859422</v>
      </c>
      <c r="L145" s="156">
        <f t="shared" si="58"/>
        <v>0.67912750196368321</v>
      </c>
      <c r="M145" s="156">
        <f t="shared" si="58"/>
        <v>0.67976978182328218</v>
      </c>
      <c r="N145" s="156">
        <f t="shared" si="58"/>
        <v>0.68076175349827861</v>
      </c>
      <c r="O145" s="156">
        <f t="shared" si="58"/>
        <v>0.68732145312107829</v>
      </c>
      <c r="P145" s="156">
        <f t="shared" si="58"/>
        <v>0.68866605700060801</v>
      </c>
      <c r="Q145" s="156">
        <f t="shared" si="58"/>
        <v>0.69354411834700791</v>
      </c>
      <c r="R145" s="156">
        <f t="shared" ref="R145:V145" si="59">IF(R127=0,"",R127/R109)</f>
        <v>0.70399367726300732</v>
      </c>
      <c r="S145" s="156">
        <f t="shared" si="59"/>
        <v>0.71623418069776956</v>
      </c>
      <c r="T145" s="156">
        <f t="shared" si="59"/>
        <v>0.72386067000271603</v>
      </c>
      <c r="U145" s="156">
        <f t="shared" si="59"/>
        <v>0.73040370541422228</v>
      </c>
      <c r="V145" s="156">
        <f t="shared" si="59"/>
        <v>0.74006701436468625</v>
      </c>
      <c r="W145" s="156">
        <f t="shared" ref="W145" si="60">IF(W127=0,"",W127/W109)</f>
        <v>0.75339015559075784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0.74716847862297786</v>
      </c>
      <c r="C147" s="155">
        <f t="shared" si="64"/>
        <v>0.74910260966390885</v>
      </c>
      <c r="D147" s="155">
        <f t="shared" si="64"/>
        <v>0.75082420861985188</v>
      </c>
      <c r="E147" s="155">
        <f t="shared" si="64"/>
        <v>0.75142007026320734</v>
      </c>
      <c r="F147" s="155">
        <f t="shared" si="64"/>
        <v>0.75222801933872308</v>
      </c>
      <c r="G147" s="155">
        <f t="shared" si="64"/>
        <v>0.75299558310693604</v>
      </c>
      <c r="H147" s="155">
        <f t="shared" si="64"/>
        <v>0.75383739013970152</v>
      </c>
      <c r="I147" s="155">
        <f t="shared" si="64"/>
        <v>0.76000322099011997</v>
      </c>
      <c r="J147" s="155">
        <f t="shared" si="64"/>
        <v>0.76119070587449522</v>
      </c>
      <c r="K147" s="155">
        <f t="shared" si="64"/>
        <v>0.76170356108810444</v>
      </c>
      <c r="L147" s="155">
        <f t="shared" si="64"/>
        <v>0.76419720970074345</v>
      </c>
      <c r="M147" s="155">
        <f t="shared" si="64"/>
        <v>0.76418220306532381</v>
      </c>
      <c r="N147" s="155">
        <f t="shared" si="64"/>
        <v>0.76652797789454019</v>
      </c>
      <c r="O147" s="155">
        <f t="shared" si="64"/>
        <v>0.77032904199216012</v>
      </c>
      <c r="P147" s="155">
        <f t="shared" si="64"/>
        <v>0.76989229390989034</v>
      </c>
      <c r="Q147" s="155">
        <f t="shared" si="64"/>
        <v>0.77300398219592048</v>
      </c>
      <c r="R147" s="155">
        <f t="shared" ref="R147:V147" si="65">IF(R129=0,"",R129/R111)</f>
        <v>0.77680254765608669</v>
      </c>
      <c r="S147" s="155">
        <f t="shared" si="65"/>
        <v>0.78279371255487673</v>
      </c>
      <c r="T147" s="155">
        <f t="shared" si="65"/>
        <v>0.79055291195967248</v>
      </c>
      <c r="U147" s="155">
        <f t="shared" si="65"/>
        <v>0.79895885039812986</v>
      </c>
      <c r="V147" s="155">
        <f t="shared" si="65"/>
        <v>0.81603970890556421</v>
      </c>
      <c r="W147" s="155">
        <f t="shared" ref="W147" si="66">IF(W129=0,"",W129/W111)</f>
        <v>0.83161050555970395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0.60782016510697878</v>
      </c>
      <c r="C148" s="156">
        <f t="shared" si="67"/>
        <v>0.60894047644869043</v>
      </c>
      <c r="D148" s="156">
        <f t="shared" si="67"/>
        <v>0.61013525797496448</v>
      </c>
      <c r="E148" s="156">
        <f t="shared" si="67"/>
        <v>0.61056688266671955</v>
      </c>
      <c r="F148" s="156">
        <f t="shared" si="67"/>
        <v>0.61095443067135613</v>
      </c>
      <c r="G148" s="156">
        <f t="shared" si="67"/>
        <v>0.61112874410254858</v>
      </c>
      <c r="H148" s="156">
        <f t="shared" si="67"/>
        <v>0.61182421482143612</v>
      </c>
      <c r="I148" s="156">
        <f t="shared" si="67"/>
        <v>0.61475722586903769</v>
      </c>
      <c r="J148" s="156">
        <f t="shared" si="67"/>
        <v>0.61489418526910355</v>
      </c>
      <c r="K148" s="156">
        <f t="shared" si="67"/>
        <v>0.61508726160815164</v>
      </c>
      <c r="L148" s="156">
        <f t="shared" si="67"/>
        <v>0.61524607943158627</v>
      </c>
      <c r="M148" s="156">
        <f t="shared" si="67"/>
        <v>0.61529227460169911</v>
      </c>
      <c r="N148" s="156">
        <f t="shared" si="67"/>
        <v>0.61534747045297222</v>
      </c>
      <c r="O148" s="156">
        <f t="shared" si="67"/>
        <v>0.61542699489531882</v>
      </c>
      <c r="P148" s="156">
        <f t="shared" si="67"/>
        <v>0.61544319138757586</v>
      </c>
      <c r="Q148" s="156">
        <f t="shared" si="67"/>
        <v>0.61547555023328837</v>
      </c>
      <c r="R148" s="156">
        <f t="shared" ref="R148:V148" si="68">IF(R130=0,"",R130/R112)</f>
        <v>0.61558728643490024</v>
      </c>
      <c r="S148" s="156">
        <f t="shared" si="68"/>
        <v>0.61576886518588003</v>
      </c>
      <c r="T148" s="156">
        <f t="shared" si="68"/>
        <v>0.61604717335991621</v>
      </c>
      <c r="U148" s="156">
        <f t="shared" si="68"/>
        <v>0.61643874381591535</v>
      </c>
      <c r="V148" s="156">
        <f t="shared" si="68"/>
        <v>0.61702744873588633</v>
      </c>
      <c r="W148" s="156">
        <f t="shared" ref="W148" si="69">IF(W130=0,"",W130/W112)</f>
        <v>0.61791017029173656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0.75383693184338896</v>
      </c>
      <c r="C149" s="159">
        <f t="shared" si="70"/>
        <v>0.75591070600052479</v>
      </c>
      <c r="D149" s="159">
        <f t="shared" si="70"/>
        <v>0.7582290587242837</v>
      </c>
      <c r="E149" s="159">
        <f t="shared" si="70"/>
        <v>0.75919275129859809</v>
      </c>
      <c r="F149" s="159">
        <f t="shared" si="70"/>
        <v>0.76007087836873788</v>
      </c>
      <c r="G149" s="159">
        <f t="shared" si="70"/>
        <v>0.76047709134574348</v>
      </c>
      <c r="H149" s="159">
        <f t="shared" si="70"/>
        <v>0.76218179626084415</v>
      </c>
      <c r="I149" s="159">
        <f t="shared" si="70"/>
        <v>0.77325285818630829</v>
      </c>
      <c r="J149" s="159">
        <f t="shared" si="70"/>
        <v>0.77476203267279986</v>
      </c>
      <c r="K149" s="159">
        <f t="shared" si="70"/>
        <v>0.7771918455708503</v>
      </c>
      <c r="L149" s="159">
        <f t="shared" si="70"/>
        <v>0.7795007659024169</v>
      </c>
      <c r="M149" s="159">
        <f t="shared" si="70"/>
        <v>0.78034328731908731</v>
      </c>
      <c r="N149" s="159">
        <f t="shared" si="70"/>
        <v>0.78199734427130196</v>
      </c>
      <c r="O149" s="159">
        <f t="shared" si="70"/>
        <v>0.78549249564570112</v>
      </c>
      <c r="P149" s="159">
        <f t="shared" si="70"/>
        <v>0.78615638310876501</v>
      </c>
      <c r="Q149" s="159">
        <f t="shared" si="70"/>
        <v>0.78808137235367981</v>
      </c>
      <c r="R149" s="159">
        <f t="shared" ref="R149:V149" si="71">IF(R131=0,"",R131/R113)</f>
        <v>0.79341423177744441</v>
      </c>
      <c r="S149" s="159">
        <f t="shared" si="71"/>
        <v>0.79972664974010876</v>
      </c>
      <c r="T149" s="159">
        <f t="shared" si="71"/>
        <v>0.80813667726190141</v>
      </c>
      <c r="U149" s="159">
        <f t="shared" si="71"/>
        <v>0.81828234791823151</v>
      </c>
      <c r="V149" s="159">
        <f t="shared" si="71"/>
        <v>0.83427874839443017</v>
      </c>
      <c r="W149" s="159">
        <f t="shared" ref="W149" si="72">IF(W131=0,"",W131/W113)</f>
        <v>0.85126648685556039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18.1428555534171</v>
      </c>
      <c r="C151" s="117">
        <f t="shared" si="73"/>
        <v>17.577962955465566</v>
      </c>
      <c r="D151" s="117">
        <f t="shared" si="73"/>
        <v>18.080147165420083</v>
      </c>
      <c r="E151" s="117">
        <f t="shared" si="73"/>
        <v>15.889516901531165</v>
      </c>
      <c r="F151" s="117">
        <f t="shared" si="73"/>
        <v>9.0258333837684006</v>
      </c>
      <c r="G151" s="117">
        <f t="shared" si="73"/>
        <v>4.2151835717791828</v>
      </c>
      <c r="H151" s="117">
        <f t="shared" si="73"/>
        <v>2.5608824763353031</v>
      </c>
      <c r="I151" s="117">
        <f t="shared" si="73"/>
        <v>2.7719926115635296</v>
      </c>
      <c r="J151" s="117">
        <f t="shared" si="73"/>
        <v>3.3374959775320612</v>
      </c>
      <c r="K151" s="117">
        <f t="shared" si="73"/>
        <v>4.4020318929715829</v>
      </c>
      <c r="L151" s="117">
        <f t="shared" si="73"/>
        <v>5.3320098066502313</v>
      </c>
      <c r="M151" s="117">
        <f t="shared" si="73"/>
        <v>6.0314398299100782</v>
      </c>
      <c r="N151" s="117">
        <f t="shared" si="73"/>
        <v>6.9727366545692071</v>
      </c>
      <c r="O151" s="117">
        <f t="shared" si="73"/>
        <v>6.8886541773087506</v>
      </c>
      <c r="P151" s="117">
        <f t="shared" si="73"/>
        <v>6.7045736997675087</v>
      </c>
      <c r="Q151" s="117">
        <f t="shared" si="73"/>
        <v>5.198598676018789</v>
      </c>
      <c r="R151" s="117">
        <f t="shared" ref="R151:V151" si="74">R152+R154+R156+R165</f>
        <v>5.2799674502221547</v>
      </c>
      <c r="S151" s="117">
        <f t="shared" si="74"/>
        <v>4.7320231619669979</v>
      </c>
      <c r="T151" s="117">
        <f t="shared" si="74"/>
        <v>4.2315064270223663</v>
      </c>
      <c r="U151" s="117">
        <f t="shared" si="74"/>
        <v>3.9207110219270445</v>
      </c>
      <c r="V151" s="117">
        <f t="shared" si="74"/>
        <v>3.0533552989462476</v>
      </c>
      <c r="W151" s="117">
        <f t="shared" ref="W151" si="75">W152+W154+W156+W165</f>
        <v>2.8903330740653796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16.709775809809152</v>
      </c>
      <c r="C156" s="122">
        <v>16.152483862477975</v>
      </c>
      <c r="D156" s="122">
        <v>16.58959028807595</v>
      </c>
      <c r="E156" s="122">
        <v>14.456807199675659</v>
      </c>
      <c r="F156" s="122">
        <v>8.2682448868011864</v>
      </c>
      <c r="G156" s="122">
        <v>3.8784074432856297</v>
      </c>
      <c r="H156" s="122">
        <v>2.3617560133306146</v>
      </c>
      <c r="I156" s="122">
        <v>2.4263698848614701</v>
      </c>
      <c r="J156" s="122">
        <v>2.9118634843351345</v>
      </c>
      <c r="K156" s="122">
        <v>3.8263269592691755</v>
      </c>
      <c r="L156" s="122">
        <v>4.6892149310417937</v>
      </c>
      <c r="M156" s="122">
        <v>5.3474042540279632</v>
      </c>
      <c r="N156" s="122">
        <v>6.2579483511168226</v>
      </c>
      <c r="O156" s="122">
        <v>6.2301678781934227</v>
      </c>
      <c r="P156" s="122">
        <v>6.0737717574191423</v>
      </c>
      <c r="Q156" s="122">
        <v>4.6995608089909657</v>
      </c>
      <c r="R156" s="122">
        <v>4.7888764871307421</v>
      </c>
      <c r="S156" s="122">
        <v>4.2756922388831535</v>
      </c>
      <c r="T156" s="122">
        <v>3.7990878103016184</v>
      </c>
      <c r="U156" s="122">
        <v>3.4997224739298418</v>
      </c>
      <c r="V156" s="122">
        <v>2.7124549057494169</v>
      </c>
      <c r="W156" s="122">
        <v>2.5563064776574991</v>
      </c>
      <c r="DA156" s="130" t="s">
        <v>2230</v>
      </c>
    </row>
    <row r="157" spans="1:105" ht="12" customHeight="1" x14ac:dyDescent="0.25">
      <c r="A157" s="97" t="s">
        <v>124</v>
      </c>
      <c r="B157" s="98">
        <v>16.709567005028298</v>
      </c>
      <c r="C157" s="98">
        <v>16.151901915734481</v>
      </c>
      <c r="D157" s="98">
        <v>16.588598005142551</v>
      </c>
      <c r="E157" s="98">
        <v>14.455611780182572</v>
      </c>
      <c r="F157" s="98">
        <v>8.2672415521243163</v>
      </c>
      <c r="G157" s="98">
        <v>3.8784074432856297</v>
      </c>
      <c r="H157" s="98">
        <v>2.3617560133306146</v>
      </c>
      <c r="I157" s="98">
        <v>2.426128056648269</v>
      </c>
      <c r="J157" s="98">
        <v>2.9112630209160892</v>
      </c>
      <c r="K157" s="98">
        <v>3.8243240962765443</v>
      </c>
      <c r="L157" s="98">
        <v>4.6861262896170235</v>
      </c>
      <c r="M157" s="98">
        <v>5.343792351907581</v>
      </c>
      <c r="N157" s="98">
        <v>6.2544500960581084</v>
      </c>
      <c r="O157" s="98">
        <v>6.2272719247709194</v>
      </c>
      <c r="P157" s="98">
        <v>6.0707728584029468</v>
      </c>
      <c r="Q157" s="98">
        <v>4.6973385551396269</v>
      </c>
      <c r="R157" s="98">
        <v>4.7862659378565997</v>
      </c>
      <c r="S157" s="98">
        <v>4.2733267843115241</v>
      </c>
      <c r="T157" s="98">
        <v>3.7974321124762946</v>
      </c>
      <c r="U157" s="98">
        <v>3.4982150429112964</v>
      </c>
      <c r="V157" s="98">
        <v>2.7112712836579527</v>
      </c>
      <c r="W157" s="98">
        <v>2.5548575202820607</v>
      </c>
      <c r="DA157" s="63" t="s">
        <v>2231</v>
      </c>
    </row>
    <row r="158" spans="1:105" ht="12" customHeight="1" x14ac:dyDescent="0.25">
      <c r="A158" s="97" t="s">
        <v>123</v>
      </c>
      <c r="B158" s="98">
        <v>2.0880478085295929E-4</v>
      </c>
      <c r="C158" s="98">
        <v>5.8194674349575006E-4</v>
      </c>
      <c r="D158" s="98">
        <v>9.9228293339949868E-4</v>
      </c>
      <c r="E158" s="98">
        <v>1.1954194930872421E-3</v>
      </c>
      <c r="F158" s="98">
        <v>1.0033346768705889E-3</v>
      </c>
      <c r="G158" s="98">
        <v>0</v>
      </c>
      <c r="H158" s="98">
        <v>0</v>
      </c>
      <c r="I158" s="98">
        <v>2.4182821320116113E-4</v>
      </c>
      <c r="J158" s="98">
        <v>6.0046341904539753E-4</v>
      </c>
      <c r="K158" s="98">
        <v>2.0028629926310271E-3</v>
      </c>
      <c r="L158" s="98">
        <v>3.0886414247703756E-3</v>
      </c>
      <c r="M158" s="98">
        <v>3.6119021203822976E-3</v>
      </c>
      <c r="N158" s="98">
        <v>3.4982550587138706E-3</v>
      </c>
      <c r="O158" s="98">
        <v>2.8959534225029998E-3</v>
      </c>
      <c r="P158" s="98">
        <v>2.9988990161951604E-3</v>
      </c>
      <c r="Q158" s="98">
        <v>2.2222538513385856E-3</v>
      </c>
      <c r="R158" s="98">
        <v>2.6105492741428041E-3</v>
      </c>
      <c r="S158" s="98">
        <v>2.3654545716293969E-3</v>
      </c>
      <c r="T158" s="98">
        <v>1.6556978253238046E-3</v>
      </c>
      <c r="U158" s="98">
        <v>1.5074310185452828E-3</v>
      </c>
      <c r="V158" s="98">
        <v>1.1836220914641887E-3</v>
      </c>
      <c r="W158" s="98">
        <v>1.4489573754382025E-3</v>
      </c>
      <c r="DA158" s="63" t="s">
        <v>2232</v>
      </c>
    </row>
    <row r="159" spans="1:105" ht="12" customHeight="1" x14ac:dyDescent="0.25">
      <c r="A159" s="100" t="s">
        <v>50</v>
      </c>
      <c r="B159" s="101">
        <v>2.0880478085295929E-4</v>
      </c>
      <c r="C159" s="101">
        <v>5.8194674349575006E-4</v>
      </c>
      <c r="D159" s="101">
        <v>9.9228293339949868E-4</v>
      </c>
      <c r="E159" s="101">
        <v>1.1954194930872421E-3</v>
      </c>
      <c r="F159" s="101">
        <v>1.0033346768705889E-3</v>
      </c>
      <c r="G159" s="101">
        <v>0</v>
      </c>
      <c r="H159" s="101">
        <v>0</v>
      </c>
      <c r="I159" s="101">
        <v>2.4182821320116113E-4</v>
      </c>
      <c r="J159" s="101">
        <v>6.0046341904539753E-4</v>
      </c>
      <c r="K159" s="101">
        <v>2.0028629926310271E-3</v>
      </c>
      <c r="L159" s="101">
        <v>3.0886414247703756E-3</v>
      </c>
      <c r="M159" s="101">
        <v>3.6119021203822976E-3</v>
      </c>
      <c r="N159" s="101">
        <v>3.4982550587138706E-3</v>
      </c>
      <c r="O159" s="101">
        <v>2.8959534225029998E-3</v>
      </c>
      <c r="P159" s="101">
        <v>2.9988990161951604E-3</v>
      </c>
      <c r="Q159" s="101">
        <v>2.2222538513385856E-3</v>
      </c>
      <c r="R159" s="101">
        <v>2.6105492741428041E-3</v>
      </c>
      <c r="S159" s="101">
        <v>2.3654545716293969E-3</v>
      </c>
      <c r="T159" s="101">
        <v>1.6556978253238046E-3</v>
      </c>
      <c r="U159" s="101">
        <v>1.5074310185452828E-3</v>
      </c>
      <c r="V159" s="101">
        <v>1.1836220914641887E-3</v>
      </c>
      <c r="W159" s="101">
        <v>1.4489573754382025E-3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1.4330797436079488</v>
      </c>
      <c r="C165" s="122">
        <v>1.4254790929875907</v>
      </c>
      <c r="D165" s="122">
        <v>1.4905568773441333</v>
      </c>
      <c r="E165" s="122">
        <v>1.4327097018555066</v>
      </c>
      <c r="F165" s="122">
        <v>0.75758849696721442</v>
      </c>
      <c r="G165" s="122">
        <v>0.33677612849355348</v>
      </c>
      <c r="H165" s="122">
        <v>0.1991264630046887</v>
      </c>
      <c r="I165" s="122">
        <v>0.34562272670205951</v>
      </c>
      <c r="J165" s="122">
        <v>0.42563249319692681</v>
      </c>
      <c r="K165" s="122">
        <v>0.5757049337024075</v>
      </c>
      <c r="L165" s="122">
        <v>0.64279487560843751</v>
      </c>
      <c r="M165" s="122">
        <v>0.68403557588211528</v>
      </c>
      <c r="N165" s="122">
        <v>0.71478830345238464</v>
      </c>
      <c r="O165" s="122">
        <v>0.65848629911532808</v>
      </c>
      <c r="P165" s="122">
        <v>0.63080194234836673</v>
      </c>
      <c r="Q165" s="122">
        <v>0.49903786702782349</v>
      </c>
      <c r="R165" s="122">
        <v>0.49109096309141237</v>
      </c>
      <c r="S165" s="122">
        <v>0.45633092308384399</v>
      </c>
      <c r="T165" s="122">
        <v>0.43241861672074833</v>
      </c>
      <c r="U165" s="122">
        <v>0.42098854799720276</v>
      </c>
      <c r="V165" s="122">
        <v>0.34090039319683074</v>
      </c>
      <c r="W165" s="122">
        <v>0.33402659640788035</v>
      </c>
      <c r="DA165" s="130" t="s">
        <v>2239</v>
      </c>
    </row>
    <row r="166" spans="1:105" ht="12" customHeight="1" x14ac:dyDescent="0.25">
      <c r="A166" s="97" t="s">
        <v>50</v>
      </c>
      <c r="B166" s="98">
        <v>1.4330797436079488</v>
      </c>
      <c r="C166" s="98">
        <v>1.4254790929875907</v>
      </c>
      <c r="D166" s="98">
        <v>1.4905568773441333</v>
      </c>
      <c r="E166" s="98">
        <v>1.4327097018555066</v>
      </c>
      <c r="F166" s="98">
        <v>0.75758849696721442</v>
      </c>
      <c r="G166" s="98">
        <v>0.33677612849355348</v>
      </c>
      <c r="H166" s="98">
        <v>0.1991264630046887</v>
      </c>
      <c r="I166" s="98">
        <v>0.34562272670205951</v>
      </c>
      <c r="J166" s="98">
        <v>0.42563249319692681</v>
      </c>
      <c r="K166" s="98">
        <v>0.5757049337024075</v>
      </c>
      <c r="L166" s="98">
        <v>0.64279487560843751</v>
      </c>
      <c r="M166" s="98">
        <v>0.68403557588211528</v>
      </c>
      <c r="N166" s="98">
        <v>0.71478830345238464</v>
      </c>
      <c r="O166" s="98">
        <v>0.65848629911532808</v>
      </c>
      <c r="P166" s="98">
        <v>0.63080194234836673</v>
      </c>
      <c r="Q166" s="98">
        <v>0.49903786702782349</v>
      </c>
      <c r="R166" s="98">
        <v>0.49109096309141237</v>
      </c>
      <c r="S166" s="98">
        <v>0.45633092308384399</v>
      </c>
      <c r="T166" s="98">
        <v>0.43241861672074833</v>
      </c>
      <c r="U166" s="98">
        <v>0.42098854799720276</v>
      </c>
      <c r="V166" s="98">
        <v>0.34090039319683074</v>
      </c>
      <c r="W166" s="98">
        <v>0.33402659640788035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16374.896173511714</v>
      </c>
      <c r="C169" s="117">
        <f t="shared" si="78"/>
        <v>17848.28811624541</v>
      </c>
      <c r="D169" s="117">
        <f t="shared" si="78"/>
        <v>20901.080079733532</v>
      </c>
      <c r="E169" s="117">
        <f t="shared" si="78"/>
        <v>23479.48026430422</v>
      </c>
      <c r="F169" s="117">
        <f t="shared" si="78"/>
        <v>7786.4287290250741</v>
      </c>
      <c r="G169" s="117">
        <f t="shared" si="78"/>
        <v>5840.0472045308416</v>
      </c>
      <c r="H169" s="117">
        <f t="shared" si="78"/>
        <v>14895.831995027847</v>
      </c>
      <c r="I169" s="117">
        <f t="shared" si="78"/>
        <v>12337.767060921924</v>
      </c>
      <c r="J169" s="117">
        <f t="shared" si="78"/>
        <v>18198.323406531345</v>
      </c>
      <c r="K169" s="117">
        <f t="shared" si="78"/>
        <v>14934.83331598531</v>
      </c>
      <c r="L169" s="117">
        <f t="shared" si="78"/>
        <v>17706.880195981004</v>
      </c>
      <c r="M169" s="117">
        <f t="shared" si="78"/>
        <v>13754.486356237245</v>
      </c>
      <c r="N169" s="117">
        <f t="shared" si="78"/>
        <v>15812.368576297762</v>
      </c>
      <c r="O169" s="117">
        <f t="shared" si="78"/>
        <v>17420.788040525866</v>
      </c>
      <c r="P169" s="117">
        <f t="shared" si="78"/>
        <v>13216.585286251891</v>
      </c>
      <c r="Q169" s="117">
        <f t="shared" si="78"/>
        <v>12220.568390716202</v>
      </c>
      <c r="R169" s="117">
        <f t="shared" ref="R169:V169" si="79">R170+R172+R174+R183</f>
        <v>14999.115483705777</v>
      </c>
      <c r="S169" s="117">
        <f t="shared" si="79"/>
        <v>14796.3210567018</v>
      </c>
      <c r="T169" s="117">
        <f t="shared" si="79"/>
        <v>14755.174402624825</v>
      </c>
      <c r="U169" s="117">
        <f t="shared" si="79"/>
        <v>15213.473214834687</v>
      </c>
      <c r="V169" s="117">
        <f t="shared" si="79"/>
        <v>13150.411195677847</v>
      </c>
      <c r="W169" s="117">
        <f t="shared" ref="W169" si="80">W170+W172+W174+W183</f>
        <v>16630.018736148322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14106.386677940205</v>
      </c>
      <c r="C170" s="122">
        <f t="shared" si="81"/>
        <v>15681.185688256597</v>
      </c>
      <c r="D170" s="122">
        <f t="shared" si="81"/>
        <v>18731.285304549332</v>
      </c>
      <c r="E170" s="122">
        <f t="shared" si="81"/>
        <v>21240.197807471683</v>
      </c>
      <c r="F170" s="122">
        <f t="shared" si="81"/>
        <v>5460.6058699606492</v>
      </c>
      <c r="G170" s="122">
        <f t="shared" si="81"/>
        <v>3385.1007833401413</v>
      </c>
      <c r="H170" s="122">
        <f t="shared" si="81"/>
        <v>12252.057374265807</v>
      </c>
      <c r="I170" s="122">
        <f t="shared" si="81"/>
        <v>9847.3447439642332</v>
      </c>
      <c r="J170" s="122">
        <f t="shared" si="81"/>
        <v>15881.548888516805</v>
      </c>
      <c r="K170" s="122">
        <f t="shared" si="81"/>
        <v>12533.831586260982</v>
      </c>
      <c r="L170" s="122">
        <f t="shared" si="81"/>
        <v>15343.828033091077</v>
      </c>
      <c r="M170" s="122">
        <f t="shared" si="81"/>
        <v>11442.903670685067</v>
      </c>
      <c r="N170" s="122">
        <f t="shared" si="81"/>
        <v>13393.108579219508</v>
      </c>
      <c r="O170" s="122">
        <f t="shared" si="81"/>
        <v>15018.187299656202</v>
      </c>
      <c r="P170" s="122">
        <f t="shared" si="81"/>
        <v>10721.063822715187</v>
      </c>
      <c r="Q170" s="122">
        <f t="shared" si="81"/>
        <v>9725.4856415262184</v>
      </c>
      <c r="R170" s="122">
        <f t="shared" si="81"/>
        <v>12480.396622108372</v>
      </c>
      <c r="S170" s="122">
        <f t="shared" si="81"/>
        <v>12309.04209740091</v>
      </c>
      <c r="T170" s="122">
        <f t="shared" si="81"/>
        <v>12302.184961395145</v>
      </c>
      <c r="U170" s="122">
        <f t="shared" si="81"/>
        <v>12783.051729036359</v>
      </c>
      <c r="V170" s="122">
        <f t="shared" si="81"/>
        <v>10877.194820172615</v>
      </c>
      <c r="W170" s="122">
        <f t="shared" si="81"/>
        <v>14380.577336851789</v>
      </c>
      <c r="DA170" s="130" t="s">
        <v>2394</v>
      </c>
    </row>
    <row r="171" spans="1:105" ht="12" customHeight="1" x14ac:dyDescent="0.25">
      <c r="A171" s="97" t="s">
        <v>53</v>
      </c>
      <c r="B171" s="98">
        <v>14106.386677940205</v>
      </c>
      <c r="C171" s="98">
        <v>15681.185688256597</v>
      </c>
      <c r="D171" s="98">
        <v>18731.285304549332</v>
      </c>
      <c r="E171" s="98">
        <v>21240.197807471683</v>
      </c>
      <c r="F171" s="98">
        <v>5460.6058699606492</v>
      </c>
      <c r="G171" s="98">
        <v>3385.1007833401413</v>
      </c>
      <c r="H171" s="98">
        <v>12252.057374265807</v>
      </c>
      <c r="I171" s="98">
        <v>9847.3447439642332</v>
      </c>
      <c r="J171" s="98">
        <v>15881.548888516805</v>
      </c>
      <c r="K171" s="98">
        <v>12533.831586260982</v>
      </c>
      <c r="L171" s="98">
        <v>15343.828033091077</v>
      </c>
      <c r="M171" s="98">
        <v>11442.903670685067</v>
      </c>
      <c r="N171" s="98">
        <v>13393.108579219508</v>
      </c>
      <c r="O171" s="98">
        <v>15018.187299656202</v>
      </c>
      <c r="P171" s="98">
        <v>10721.063822715187</v>
      </c>
      <c r="Q171" s="98">
        <v>9725.4856415262184</v>
      </c>
      <c r="R171" s="98">
        <v>12480.396622108372</v>
      </c>
      <c r="S171" s="98">
        <v>12309.04209740091</v>
      </c>
      <c r="T171" s="98">
        <v>12302.184961395145</v>
      </c>
      <c r="U171" s="98">
        <v>12783.051729036359</v>
      </c>
      <c r="V171" s="98">
        <v>10877.194820172615</v>
      </c>
      <c r="W171" s="98">
        <v>14380.577336851789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9.9513372852939135</v>
      </c>
      <c r="C172" s="122">
        <f t="shared" si="82"/>
        <v>12.165375423139068</v>
      </c>
      <c r="D172" s="122">
        <f t="shared" si="82"/>
        <v>14.470758682947238</v>
      </c>
      <c r="E172" s="122">
        <f t="shared" si="82"/>
        <v>42.326895151752652</v>
      </c>
      <c r="F172" s="122">
        <f t="shared" si="82"/>
        <v>31.934249988741787</v>
      </c>
      <c r="G172" s="122">
        <f t="shared" si="82"/>
        <v>64.181469479099249</v>
      </c>
      <c r="H172" s="122">
        <f t="shared" si="82"/>
        <v>166.89262092302329</v>
      </c>
      <c r="I172" s="122">
        <f t="shared" si="82"/>
        <v>46.771983632942202</v>
      </c>
      <c r="J172" s="122">
        <f t="shared" si="82"/>
        <v>33.926700767526476</v>
      </c>
      <c r="K172" s="122">
        <f t="shared" si="82"/>
        <v>26.873199564032195</v>
      </c>
      <c r="L172" s="122">
        <f t="shared" si="82"/>
        <v>32.35909907030328</v>
      </c>
      <c r="M172" s="122">
        <f t="shared" si="82"/>
        <v>25.520861167503455</v>
      </c>
      <c r="N172" s="122">
        <f t="shared" si="82"/>
        <v>28.500682950342178</v>
      </c>
      <c r="O172" s="122">
        <f t="shared" si="82"/>
        <v>35.228525758077531</v>
      </c>
      <c r="P172" s="122">
        <f t="shared" si="82"/>
        <v>34.901310262377152</v>
      </c>
      <c r="Q172" s="122">
        <f t="shared" si="82"/>
        <v>62.14940853838371</v>
      </c>
      <c r="R172" s="122">
        <f t="shared" si="82"/>
        <v>52.675253750188297</v>
      </c>
      <c r="S172" s="122">
        <f t="shared" si="82"/>
        <v>45.388222175116042</v>
      </c>
      <c r="T172" s="122">
        <f t="shared" si="82"/>
        <v>35.857733776625487</v>
      </c>
      <c r="U172" s="122">
        <f t="shared" si="82"/>
        <v>26.810882503481281</v>
      </c>
      <c r="V172" s="122">
        <f t="shared" si="82"/>
        <v>30.829382634720098</v>
      </c>
      <c r="W172" s="122">
        <f t="shared" si="82"/>
        <v>22.863765584835512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9.9513372852939135</v>
      </c>
      <c r="C173" s="98">
        <f>RES_hhdet_fech!C165</f>
        <v>12.165375423139068</v>
      </c>
      <c r="D173" s="98">
        <f>RES_hhdet_fech!D165</f>
        <v>14.470758682947238</v>
      </c>
      <c r="E173" s="98">
        <f>RES_hhdet_fech!E165</f>
        <v>42.326895151752652</v>
      </c>
      <c r="F173" s="98">
        <f>RES_hhdet_fech!F165</f>
        <v>31.934249988741787</v>
      </c>
      <c r="G173" s="98">
        <f>RES_hhdet_fech!G165</f>
        <v>64.181469479099249</v>
      </c>
      <c r="H173" s="98">
        <f>RES_hhdet_fech!H165</f>
        <v>166.89262092302329</v>
      </c>
      <c r="I173" s="98">
        <f>RES_hhdet_fech!I165</f>
        <v>46.771983632942202</v>
      </c>
      <c r="J173" s="98">
        <f>RES_hhdet_fech!J165</f>
        <v>33.926700767526476</v>
      </c>
      <c r="K173" s="98">
        <f>RES_hhdet_fech!K165</f>
        <v>26.873199564032195</v>
      </c>
      <c r="L173" s="98">
        <f>RES_hhdet_fech!L165</f>
        <v>32.35909907030328</v>
      </c>
      <c r="M173" s="98">
        <f>RES_hhdet_fech!M165</f>
        <v>25.520861167503455</v>
      </c>
      <c r="N173" s="98">
        <f>RES_hhdet_fech!N165</f>
        <v>28.500682950342178</v>
      </c>
      <c r="O173" s="98">
        <f>RES_hhdet_fech!O165</f>
        <v>35.228525758077531</v>
      </c>
      <c r="P173" s="98">
        <f>RES_hhdet_fech!P165</f>
        <v>34.901310262377152</v>
      </c>
      <c r="Q173" s="98">
        <f>RES_hhdet_fech!Q165</f>
        <v>62.14940853838371</v>
      </c>
      <c r="R173" s="98">
        <f>RES_hhdet_fech!R165</f>
        <v>52.675253750188297</v>
      </c>
      <c r="S173" s="98">
        <f>RES_hhdet_fech!S165</f>
        <v>45.388222175116042</v>
      </c>
      <c r="T173" s="98">
        <f>RES_hhdet_fech!T165</f>
        <v>35.857733776625487</v>
      </c>
      <c r="U173" s="98">
        <f>RES_hhdet_fech!U165</f>
        <v>26.810882503481281</v>
      </c>
      <c r="V173" s="98">
        <f>RES_hhdet_fech!V165</f>
        <v>30.829382634720098</v>
      </c>
      <c r="W173" s="98">
        <f>RES_hhdet_fech!W165</f>
        <v>22.863765584835512</v>
      </c>
      <c r="DA173" s="63" t="s">
        <v>2397</v>
      </c>
    </row>
    <row r="174" spans="1:105" ht="12" customHeight="1" x14ac:dyDescent="0.25">
      <c r="A174" s="121" t="s">
        <v>55</v>
      </c>
      <c r="B174" s="122">
        <v>1949.7415047725344</v>
      </c>
      <c r="C174" s="122">
        <v>1848.8715415913105</v>
      </c>
      <c r="D174" s="122">
        <v>1855.5450040371843</v>
      </c>
      <c r="E174" s="122">
        <v>1871.608242651075</v>
      </c>
      <c r="F174" s="122">
        <v>1965.9956333863649</v>
      </c>
      <c r="G174" s="122">
        <v>2049.3387949667654</v>
      </c>
      <c r="H174" s="122">
        <v>2145.4455122775462</v>
      </c>
      <c r="I174" s="122">
        <v>2120.9403946868538</v>
      </c>
      <c r="J174" s="122">
        <v>2001.309992858369</v>
      </c>
      <c r="K174" s="122">
        <v>2081.9065022633677</v>
      </c>
      <c r="L174" s="122">
        <v>2041.0104897432727</v>
      </c>
      <c r="M174" s="122">
        <v>2012.1764020650107</v>
      </c>
      <c r="N174" s="122">
        <v>2104.5261319624551</v>
      </c>
      <c r="O174" s="122">
        <v>2080.1454432438841</v>
      </c>
      <c r="P174" s="122">
        <v>2168.0234708687476</v>
      </c>
      <c r="Q174" s="122">
        <v>2127.864259797318</v>
      </c>
      <c r="R174" s="122">
        <v>2161.4943524012447</v>
      </c>
      <c r="S174" s="122">
        <v>2138.6999244983845</v>
      </c>
      <c r="T174" s="122">
        <v>2116.956232053959</v>
      </c>
      <c r="U174" s="122">
        <v>2109.7639963067609</v>
      </c>
      <c r="V174" s="122">
        <v>1941.6718194308983</v>
      </c>
      <c r="W174" s="122">
        <v>1930.3769931624108</v>
      </c>
      <c r="DA174" s="130" t="s">
        <v>2398</v>
      </c>
    </row>
    <row r="175" spans="1:105" ht="12" customHeight="1" x14ac:dyDescent="0.25">
      <c r="A175" s="97" t="s">
        <v>124</v>
      </c>
      <c r="B175" s="98">
        <v>2135.661233857209</v>
      </c>
      <c r="C175" s="98">
        <v>2051.63850975574</v>
      </c>
      <c r="D175" s="98">
        <v>2050.6023852771787</v>
      </c>
      <c r="E175" s="98">
        <v>2021.5462821401375</v>
      </c>
      <c r="F175" s="98">
        <v>2174.3287257017291</v>
      </c>
      <c r="G175" s="98">
        <v>2256.3051654824394</v>
      </c>
      <c r="H175" s="98">
        <v>2412.8297314406686</v>
      </c>
      <c r="I175" s="98">
        <v>2376.5600486511494</v>
      </c>
      <c r="J175" s="98">
        <v>2216.9026094737128</v>
      </c>
      <c r="K175" s="98">
        <v>2385.2899362845651</v>
      </c>
      <c r="L175" s="98">
        <v>2335.7323088133621</v>
      </c>
      <c r="M175" s="98">
        <v>2304.2760728954577</v>
      </c>
      <c r="N175" s="98">
        <v>2299.4184823920259</v>
      </c>
      <c r="O175" s="98">
        <v>2244.2565379798043</v>
      </c>
      <c r="P175" s="98">
        <v>2439.271267465509</v>
      </c>
      <c r="Q175" s="98">
        <v>2231.4175247146127</v>
      </c>
      <c r="R175" s="98">
        <v>2412.9661998298288</v>
      </c>
      <c r="S175" s="98">
        <v>2291.9065043116534</v>
      </c>
      <c r="T175" s="98">
        <v>2158.9813926624943</v>
      </c>
      <c r="U175" s="98">
        <v>2169.9005892507721</v>
      </c>
      <c r="V175" s="98">
        <v>1948.9734916511716</v>
      </c>
      <c r="W175" s="98">
        <v>1949.5495887022653</v>
      </c>
      <c r="DA175" s="63" t="s">
        <v>2399</v>
      </c>
    </row>
    <row r="176" spans="1:105" ht="12" customHeight="1" x14ac:dyDescent="0.25">
      <c r="A176" s="97" t="s">
        <v>123</v>
      </c>
      <c r="B176" s="98">
        <v>1619.7687682980654</v>
      </c>
      <c r="C176" s="98">
        <v>1538.9880850773463</v>
      </c>
      <c r="D176" s="98">
        <v>1551.1069811343646</v>
      </c>
      <c r="E176" s="98">
        <v>1538.7424551177758</v>
      </c>
      <c r="F176" s="98">
        <v>1629.9227236860229</v>
      </c>
      <c r="G176" s="98">
        <v>0</v>
      </c>
      <c r="H176" s="98">
        <v>0</v>
      </c>
      <c r="I176" s="98">
        <v>1848.8847033476345</v>
      </c>
      <c r="J176" s="98">
        <v>1676.0509911186064</v>
      </c>
      <c r="K176" s="98">
        <v>1830.8147535539849</v>
      </c>
      <c r="L176" s="98">
        <v>1809.3142309579839</v>
      </c>
      <c r="M176" s="98">
        <v>1782.634938276329</v>
      </c>
      <c r="N176" s="98">
        <v>1806.5906075604269</v>
      </c>
      <c r="O176" s="98">
        <v>1729.6040395923142</v>
      </c>
      <c r="P176" s="98">
        <v>1870.7644195655901</v>
      </c>
      <c r="Q176" s="98">
        <v>1740.9300179045283</v>
      </c>
      <c r="R176" s="98">
        <v>1949.2204365184045</v>
      </c>
      <c r="S176" s="98">
        <v>1888.6277388758517</v>
      </c>
      <c r="T176" s="98">
        <v>1774.9299987178572</v>
      </c>
      <c r="U176" s="98">
        <v>1832.8706821602414</v>
      </c>
      <c r="V176" s="98">
        <v>1662.6177646820063</v>
      </c>
      <c r="W176" s="98">
        <v>1705.2270081827482</v>
      </c>
      <c r="DA176" s="63" t="s">
        <v>2400</v>
      </c>
    </row>
    <row r="177" spans="1:105" ht="12" customHeight="1" x14ac:dyDescent="0.25">
      <c r="A177" s="100" t="s">
        <v>50</v>
      </c>
      <c r="B177" s="101">
        <v>919.19695744391299</v>
      </c>
      <c r="C177" s="101">
        <v>853.94544740234494</v>
      </c>
      <c r="D177" s="101">
        <v>873.64230797631501</v>
      </c>
      <c r="E177" s="101">
        <v>877.07599128899017</v>
      </c>
      <c r="F177" s="101">
        <v>883.3726684896892</v>
      </c>
      <c r="G177" s="101">
        <v>0</v>
      </c>
      <c r="H177" s="101">
        <v>0</v>
      </c>
      <c r="I177" s="101">
        <v>1064.572165879385</v>
      </c>
      <c r="J177" s="101">
        <v>881.11671515730097</v>
      </c>
      <c r="K177" s="101">
        <v>979.66337609860261</v>
      </c>
      <c r="L177" s="101">
        <v>971.19759036122275</v>
      </c>
      <c r="M177" s="101">
        <v>935.30916803452772</v>
      </c>
      <c r="N177" s="101">
        <v>962.4975399261175</v>
      </c>
      <c r="O177" s="101">
        <v>796.78239525637207</v>
      </c>
      <c r="P177" s="101">
        <v>825.10648226887429</v>
      </c>
      <c r="Q177" s="101">
        <v>815.23076661772359</v>
      </c>
      <c r="R177" s="101">
        <v>1044.7378996553507</v>
      </c>
      <c r="S177" s="101">
        <v>1041.3165045031681</v>
      </c>
      <c r="T177" s="101">
        <v>911.08570243650092</v>
      </c>
      <c r="U177" s="101">
        <v>947.99827594476051</v>
      </c>
      <c r="V177" s="101">
        <v>744.36023159521835</v>
      </c>
      <c r="W177" s="101">
        <v>797.32202821700696</v>
      </c>
      <c r="DA177" s="131" t="s">
        <v>2401</v>
      </c>
    </row>
    <row r="178" spans="1:105" ht="12" customHeight="1" x14ac:dyDescent="0.25">
      <c r="A178" s="103" t="s">
        <v>52</v>
      </c>
      <c r="B178" s="104">
        <v>700.57181085415243</v>
      </c>
      <c r="C178" s="104">
        <v>685.04263767500163</v>
      </c>
      <c r="D178" s="104">
        <v>677.46467315804955</v>
      </c>
      <c r="E178" s="104">
        <v>661.6664638287856</v>
      </c>
      <c r="F178" s="104">
        <v>746.55005519633369</v>
      </c>
      <c r="G178" s="104">
        <v>0</v>
      </c>
      <c r="H178" s="104">
        <v>0</v>
      </c>
      <c r="I178" s="104">
        <v>784.31253746824973</v>
      </c>
      <c r="J178" s="104">
        <v>794.93427596130562</v>
      </c>
      <c r="K178" s="104">
        <v>851.15137745538266</v>
      </c>
      <c r="L178" s="104">
        <v>838.11664059676139</v>
      </c>
      <c r="M178" s="104">
        <v>847.32577024180125</v>
      </c>
      <c r="N178" s="104">
        <v>844.09306763430902</v>
      </c>
      <c r="O178" s="104">
        <v>932.82164433594221</v>
      </c>
      <c r="P178" s="104">
        <v>1045.6579372967158</v>
      </c>
      <c r="Q178" s="104">
        <v>925.6992512868045</v>
      </c>
      <c r="R178" s="104">
        <v>904.48253686305395</v>
      </c>
      <c r="S178" s="104">
        <v>847.31123437268377</v>
      </c>
      <c r="T178" s="104">
        <v>863.84429628135649</v>
      </c>
      <c r="U178" s="104">
        <v>884.87240621548074</v>
      </c>
      <c r="V178" s="104">
        <v>918.25753308678816</v>
      </c>
      <c r="W178" s="104">
        <v>907.90497996574163</v>
      </c>
      <c r="DA178" s="132" t="s">
        <v>2402</v>
      </c>
    </row>
    <row r="179" spans="1:105" ht="12" customHeight="1" x14ac:dyDescent="0.25">
      <c r="A179" s="106" t="s">
        <v>122</v>
      </c>
      <c r="B179" s="101">
        <v>1935.4706306810658</v>
      </c>
      <c r="C179" s="101">
        <v>1834.7174176688948</v>
      </c>
      <c r="D179" s="101">
        <v>1841.9839742159543</v>
      </c>
      <c r="E179" s="101">
        <v>1862.0197944136223</v>
      </c>
      <c r="F179" s="101">
        <v>1951.5253572241284</v>
      </c>
      <c r="G179" s="101">
        <v>2035.210589634497</v>
      </c>
      <c r="H179" s="101">
        <v>2125.8117444694867</v>
      </c>
      <c r="I179" s="101">
        <v>2125.1793831330065</v>
      </c>
      <c r="J179" s="101">
        <v>2014.6098215625148</v>
      </c>
      <c r="K179" s="101">
        <v>2109.4631565636287</v>
      </c>
      <c r="L179" s="101">
        <v>2068.7351464880462</v>
      </c>
      <c r="M179" s="101">
        <v>2037.3924426010874</v>
      </c>
      <c r="N179" s="101">
        <v>2131.8781078510301</v>
      </c>
      <c r="O179" s="101">
        <v>2114.1787019288545</v>
      </c>
      <c r="P179" s="101">
        <v>2192.4594047401615</v>
      </c>
      <c r="Q179" s="101">
        <v>2172.4494120169261</v>
      </c>
      <c r="R179" s="101">
        <v>2182.1382859222285</v>
      </c>
      <c r="S179" s="101">
        <v>2171.069332573722</v>
      </c>
      <c r="T179" s="101">
        <v>2165.6590842767114</v>
      </c>
      <c r="U179" s="101">
        <v>2154.8817141073491</v>
      </c>
      <c r="V179" s="101">
        <v>1992.9566634981322</v>
      </c>
      <c r="W179" s="101">
        <v>1976.3463062340488</v>
      </c>
      <c r="DA179" s="131" t="s">
        <v>2403</v>
      </c>
    </row>
    <row r="180" spans="1:105" ht="12" customHeight="1" x14ac:dyDescent="0.25">
      <c r="A180" s="107" t="s">
        <v>121</v>
      </c>
      <c r="B180" s="104">
        <v>1546.3955489762477</v>
      </c>
      <c r="C180" s="104">
        <v>1448.8213395402568</v>
      </c>
      <c r="D180" s="104">
        <v>1464.894706148895</v>
      </c>
      <c r="E180" s="104">
        <v>1487.3023602270637</v>
      </c>
      <c r="F180" s="104">
        <v>1543.7347108649924</v>
      </c>
      <c r="G180" s="104">
        <v>1616.5591526269955</v>
      </c>
      <c r="H180" s="104">
        <v>1698.1497651653044</v>
      </c>
      <c r="I180" s="104">
        <v>1741.3075386636349</v>
      </c>
      <c r="J180" s="104">
        <v>1621.1022755274703</v>
      </c>
      <c r="K180" s="104">
        <v>1708.2336761365325</v>
      </c>
      <c r="L180" s="104">
        <v>1682.3330492062596</v>
      </c>
      <c r="M180" s="104">
        <v>1651.0264859071206</v>
      </c>
      <c r="N180" s="104">
        <v>1738.8539574529752</v>
      </c>
      <c r="O180" s="104">
        <v>1687.236665533198</v>
      </c>
      <c r="P180" s="104">
        <v>1739.7621971565243</v>
      </c>
      <c r="Q180" s="104">
        <v>1745.6874819013126</v>
      </c>
      <c r="R180" s="104">
        <v>1808.1422792231247</v>
      </c>
      <c r="S180" s="104">
        <v>1815.7171428136787</v>
      </c>
      <c r="T180" s="104">
        <v>1808.5685738321431</v>
      </c>
      <c r="U180" s="104">
        <v>1819.0034378350531</v>
      </c>
      <c r="V180" s="104">
        <v>1675.3471851490419</v>
      </c>
      <c r="W180" s="104">
        <v>1691.1469557672494</v>
      </c>
      <c r="DA180" s="132" t="s">
        <v>2404</v>
      </c>
    </row>
    <row r="181" spans="1:105" ht="12" customHeight="1" x14ac:dyDescent="0.25">
      <c r="A181" s="108" t="s">
        <v>53</v>
      </c>
      <c r="B181" s="98">
        <v>838.84540962659923</v>
      </c>
      <c r="C181" s="98">
        <v>762.79936448177966</v>
      </c>
      <c r="D181" s="98">
        <v>784.05620892483864</v>
      </c>
      <c r="E181" s="98">
        <v>806.49480659177675</v>
      </c>
      <c r="F181" s="98">
        <v>795.01369976558146</v>
      </c>
      <c r="G181" s="98">
        <v>846.73570239801393</v>
      </c>
      <c r="H181" s="98">
        <v>899.4648455386465</v>
      </c>
      <c r="I181" s="98">
        <v>958.84210805165662</v>
      </c>
      <c r="J181" s="98">
        <v>811.66633779110578</v>
      </c>
      <c r="K181" s="98">
        <v>872.68920563232973</v>
      </c>
      <c r="L181" s="98">
        <v>862.71745646916702</v>
      </c>
      <c r="M181" s="98">
        <v>827.61842989073011</v>
      </c>
      <c r="N181" s="98">
        <v>886.70984585427516</v>
      </c>
      <c r="O181" s="98">
        <v>743.39862873053028</v>
      </c>
      <c r="P181" s="98">
        <v>731.73230490872197</v>
      </c>
      <c r="Q181" s="98">
        <v>780.52056083454636</v>
      </c>
      <c r="R181" s="98">
        <v>938.78432894437526</v>
      </c>
      <c r="S181" s="98">
        <v>975.64365083429288</v>
      </c>
      <c r="T181" s="98">
        <v>919.81226784760463</v>
      </c>
      <c r="U181" s="98">
        <v>933.70193130330279</v>
      </c>
      <c r="V181" s="98">
        <v>759.37574156345431</v>
      </c>
      <c r="W181" s="98">
        <v>805.95201888097097</v>
      </c>
      <c r="DA181" s="63" t="s">
        <v>2405</v>
      </c>
    </row>
    <row r="182" spans="1:105" ht="12" customHeight="1" x14ac:dyDescent="0.25">
      <c r="A182" s="108" t="s">
        <v>52</v>
      </c>
      <c r="B182" s="98">
        <v>707.5501393496487</v>
      </c>
      <c r="C182" s="98">
        <v>686.02197505847687</v>
      </c>
      <c r="D182" s="98">
        <v>680.8384972240566</v>
      </c>
      <c r="E182" s="98">
        <v>680.80755363528681</v>
      </c>
      <c r="F182" s="98">
        <v>748.72101109941116</v>
      </c>
      <c r="G182" s="98">
        <v>769.82345022898176</v>
      </c>
      <c r="H182" s="98">
        <v>798.68491962665769</v>
      </c>
      <c r="I182" s="98">
        <v>782.46543061197804</v>
      </c>
      <c r="J182" s="98">
        <v>809.43593773636439</v>
      </c>
      <c r="K182" s="98">
        <v>835.54447050420276</v>
      </c>
      <c r="L182" s="98">
        <v>819.6155927370927</v>
      </c>
      <c r="M182" s="98">
        <v>823.40805601639045</v>
      </c>
      <c r="N182" s="98">
        <v>852.14411159869996</v>
      </c>
      <c r="O182" s="98">
        <v>943.83803680266806</v>
      </c>
      <c r="P182" s="98">
        <v>1008.0298922478023</v>
      </c>
      <c r="Q182" s="98">
        <v>965.16692106676624</v>
      </c>
      <c r="R182" s="98">
        <v>869.35795027874906</v>
      </c>
      <c r="S182" s="98">
        <v>840.07349197938549</v>
      </c>
      <c r="T182" s="98">
        <v>888.75630598453847</v>
      </c>
      <c r="U182" s="98">
        <v>885.30150653175053</v>
      </c>
      <c r="V182" s="98">
        <v>915.97144358558785</v>
      </c>
      <c r="W182" s="98">
        <v>885.19493688627824</v>
      </c>
      <c r="DA182" s="63" t="s">
        <v>2406</v>
      </c>
    </row>
    <row r="183" spans="1:105" ht="12" customHeight="1" x14ac:dyDescent="0.25">
      <c r="A183" s="121" t="s">
        <v>54</v>
      </c>
      <c r="B183" s="122">
        <v>308.81665351367803</v>
      </c>
      <c r="C183" s="122">
        <v>306.06551097436233</v>
      </c>
      <c r="D183" s="122">
        <v>299.7790124640706</v>
      </c>
      <c r="E183" s="122">
        <v>325.34731902970702</v>
      </c>
      <c r="F183" s="122">
        <v>327.89297568931829</v>
      </c>
      <c r="G183" s="122">
        <v>341.42615674483585</v>
      </c>
      <c r="H183" s="122">
        <v>331.43648756147189</v>
      </c>
      <c r="I183" s="122">
        <v>322.70993863789573</v>
      </c>
      <c r="J183" s="122">
        <v>281.53782438864312</v>
      </c>
      <c r="K183" s="122">
        <v>292.22202789692801</v>
      </c>
      <c r="L183" s="122">
        <v>289.68257407635383</v>
      </c>
      <c r="M183" s="122">
        <v>273.88542231966176</v>
      </c>
      <c r="N183" s="122">
        <v>286.23318216545692</v>
      </c>
      <c r="O183" s="122">
        <v>287.22677186770318</v>
      </c>
      <c r="P183" s="122">
        <v>292.59668240557966</v>
      </c>
      <c r="Q183" s="122">
        <v>305.06908085428205</v>
      </c>
      <c r="R183" s="122">
        <v>304.54925544596978</v>
      </c>
      <c r="S183" s="122">
        <v>303.19081262738911</v>
      </c>
      <c r="T183" s="122">
        <v>300.17547539909555</v>
      </c>
      <c r="U183" s="122">
        <v>293.84660698808483</v>
      </c>
      <c r="V183" s="122">
        <v>300.71517343961335</v>
      </c>
      <c r="W183" s="122">
        <v>296.2006405492873</v>
      </c>
      <c r="DA183" s="130" t="s">
        <v>2407</v>
      </c>
    </row>
    <row r="184" spans="1:105" ht="12" customHeight="1" x14ac:dyDescent="0.25">
      <c r="A184" s="97" t="s">
        <v>50</v>
      </c>
      <c r="B184" s="98">
        <v>380.59121483733327</v>
      </c>
      <c r="C184" s="98">
        <v>368.19929111791259</v>
      </c>
      <c r="D184" s="98">
        <v>365.59532348605336</v>
      </c>
      <c r="E184" s="98">
        <v>406.93276891754385</v>
      </c>
      <c r="F184" s="98">
        <v>404.88570696438057</v>
      </c>
      <c r="G184" s="98">
        <v>398.2138894240012</v>
      </c>
      <c r="H184" s="98">
        <v>414.07237905949864</v>
      </c>
      <c r="I184" s="98">
        <v>405.51563401914871</v>
      </c>
      <c r="J184" s="98">
        <v>343.92663938745295</v>
      </c>
      <c r="K184" s="98">
        <v>369.06345569108885</v>
      </c>
      <c r="L184" s="98">
        <v>354.1109979183293</v>
      </c>
      <c r="M184" s="98">
        <v>352.56411590420555</v>
      </c>
      <c r="N184" s="98">
        <v>355.75231919786222</v>
      </c>
      <c r="O184" s="98">
        <v>352.13526600489308</v>
      </c>
      <c r="P184" s="98">
        <v>383.55053752141907</v>
      </c>
      <c r="Q184" s="98">
        <v>368.785673262584</v>
      </c>
      <c r="R184" s="98">
        <v>394.14266661354532</v>
      </c>
      <c r="S184" s="98">
        <v>387.36067342562592</v>
      </c>
      <c r="T184" s="98">
        <v>383.71015768455146</v>
      </c>
      <c r="U184" s="98">
        <v>398.12434640786813</v>
      </c>
      <c r="V184" s="98">
        <v>382.15077165313852</v>
      </c>
      <c r="W184" s="98">
        <v>398.71105357700844</v>
      </c>
      <c r="DA184" s="63" t="s">
        <v>2408</v>
      </c>
    </row>
    <row r="185" spans="1:105" ht="12" customHeight="1" x14ac:dyDescent="0.25">
      <c r="A185" s="109" t="s">
        <v>120</v>
      </c>
      <c r="B185" s="33">
        <v>306.05458737996679</v>
      </c>
      <c r="C185" s="33">
        <v>303.57717545964186</v>
      </c>
      <c r="D185" s="33">
        <v>296.96520259150253</v>
      </c>
      <c r="E185" s="33">
        <v>321.7872124713835</v>
      </c>
      <c r="F185" s="33">
        <v>324.46764809820047</v>
      </c>
      <c r="G185" s="33">
        <v>338.87762943264738</v>
      </c>
      <c r="H185" s="33">
        <v>327.59502549951924</v>
      </c>
      <c r="I185" s="33">
        <v>316.80861531329123</v>
      </c>
      <c r="J185" s="33">
        <v>276.87854729318713</v>
      </c>
      <c r="K185" s="33">
        <v>285.93305377575973</v>
      </c>
      <c r="L185" s="33">
        <v>284.3668116846755</v>
      </c>
      <c r="M185" s="33">
        <v>267.4080525967297</v>
      </c>
      <c r="N185" s="33">
        <v>280.62199105131964</v>
      </c>
      <c r="O185" s="33">
        <v>282.13590958243333</v>
      </c>
      <c r="P185" s="33">
        <v>285.46814348812632</v>
      </c>
      <c r="Q185" s="33">
        <v>300.10634791089336</v>
      </c>
      <c r="R185" s="33">
        <v>297.57925530053109</v>
      </c>
      <c r="S185" s="33">
        <v>296.65581901859122</v>
      </c>
      <c r="T185" s="33">
        <v>293.73204672165684</v>
      </c>
      <c r="U185" s="33">
        <v>285.91813323597631</v>
      </c>
      <c r="V185" s="33">
        <v>294.95471529809532</v>
      </c>
      <c r="W185" s="33">
        <v>289.35783066591858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11218.581489044494</v>
      </c>
      <c r="C187" s="117">
        <f t="shared" si="83"/>
        <v>12288.901478370028</v>
      </c>
      <c r="D187" s="117">
        <f t="shared" si="83"/>
        <v>14463.939685268117</v>
      </c>
      <c r="E187" s="117">
        <f t="shared" si="83"/>
        <v>16311.781268794175</v>
      </c>
      <c r="F187" s="117">
        <f t="shared" si="83"/>
        <v>5392.4437094911736</v>
      </c>
      <c r="G187" s="117">
        <f t="shared" si="83"/>
        <v>4095.8323954983248</v>
      </c>
      <c r="H187" s="117">
        <f t="shared" si="83"/>
        <v>10591.752856665504</v>
      </c>
      <c r="I187" s="117">
        <f t="shared" si="83"/>
        <v>8730.1676472125673</v>
      </c>
      <c r="J187" s="117">
        <f t="shared" si="83"/>
        <v>13081.241303264866</v>
      </c>
      <c r="K187" s="117">
        <f t="shared" si="83"/>
        <v>10818.264759679665</v>
      </c>
      <c r="L187" s="117">
        <f t="shared" si="83"/>
        <v>12949.481446979158</v>
      </c>
      <c r="M187" s="117">
        <f t="shared" si="83"/>
        <v>10083.665842579068</v>
      </c>
      <c r="N187" s="117">
        <f t="shared" si="83"/>
        <v>11788.727045465128</v>
      </c>
      <c r="O187" s="117">
        <f t="shared" si="83"/>
        <v>13464.967796238852</v>
      </c>
      <c r="P187" s="117">
        <f t="shared" si="83"/>
        <v>10198.842775585579</v>
      </c>
      <c r="Q187" s="117">
        <f t="shared" si="83"/>
        <v>9520.7206741705395</v>
      </c>
      <c r="R187" s="117">
        <f t="shared" ref="R187:V187" si="84">R188+R190+R192+R201</f>
        <v>11668.240597936041</v>
      </c>
      <c r="S187" s="117">
        <f t="shared" si="84"/>
        <v>11537.804445557324</v>
      </c>
      <c r="T187" s="117">
        <f t="shared" si="84"/>
        <v>11531.341376186563</v>
      </c>
      <c r="U187" s="117">
        <f t="shared" si="84"/>
        <v>11891.496819844531</v>
      </c>
      <c r="V187" s="117">
        <f t="shared" si="84"/>
        <v>10351.577014430808</v>
      </c>
      <c r="W187" s="117">
        <f t="shared" ref="W187" si="85">W188+W190+W192+W201</f>
        <v>13137.25280861825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9721.1797131681378</v>
      </c>
      <c r="C188" s="122">
        <f t="shared" si="86"/>
        <v>10845.221917827779</v>
      </c>
      <c r="D188" s="122">
        <f t="shared" si="86"/>
        <v>13007.530007127765</v>
      </c>
      <c r="E188" s="122">
        <f t="shared" si="86"/>
        <v>14759.538562061014</v>
      </c>
      <c r="F188" s="122">
        <f t="shared" si="86"/>
        <v>3795.1759587875795</v>
      </c>
      <c r="G188" s="122">
        <f t="shared" si="86"/>
        <v>2352.6813546273388</v>
      </c>
      <c r="H188" s="122">
        <f t="shared" si="86"/>
        <v>8515.3188530379884</v>
      </c>
      <c r="I188" s="122">
        <f t="shared" si="86"/>
        <v>6929.2032514530883</v>
      </c>
      <c r="J188" s="122">
        <f t="shared" si="86"/>
        <v>11415.259505039328</v>
      </c>
      <c r="K188" s="122">
        <f t="shared" si="86"/>
        <v>9086.0670234879162</v>
      </c>
      <c r="L188" s="122">
        <f t="shared" si="86"/>
        <v>11216.169717227947</v>
      </c>
      <c r="M188" s="122">
        <f t="shared" si="86"/>
        <v>8399.8678860937089</v>
      </c>
      <c r="N188" s="122">
        <f t="shared" si="86"/>
        <v>10017.882337044721</v>
      </c>
      <c r="O188" s="122">
        <f t="shared" si="86"/>
        <v>11666.139852709975</v>
      </c>
      <c r="P188" s="122">
        <f t="shared" si="86"/>
        <v>8329.4461544225651</v>
      </c>
      <c r="Q188" s="122">
        <f t="shared" si="86"/>
        <v>7555.9493442483599</v>
      </c>
      <c r="R188" s="122">
        <f t="shared" si="86"/>
        <v>9696.2783909264599</v>
      </c>
      <c r="S188" s="122">
        <f t="shared" si="86"/>
        <v>9586.5054391287795</v>
      </c>
      <c r="T188" s="122">
        <f t="shared" si="86"/>
        <v>9603.6634888589251</v>
      </c>
      <c r="U188" s="122">
        <f t="shared" si="86"/>
        <v>9980.1694311901083</v>
      </c>
      <c r="V188" s="122">
        <f t="shared" si="86"/>
        <v>8496.7966494050816</v>
      </c>
      <c r="W188" s="122">
        <f t="shared" si="86"/>
        <v>11293.066144887594</v>
      </c>
      <c r="DA188" s="130" t="s">
        <v>2562</v>
      </c>
    </row>
    <row r="189" spans="1:105" ht="12" customHeight="1" x14ac:dyDescent="0.25">
      <c r="A189" s="97" t="s">
        <v>53</v>
      </c>
      <c r="B189" s="98">
        <v>9721.1797131681378</v>
      </c>
      <c r="C189" s="98">
        <v>10845.221917827779</v>
      </c>
      <c r="D189" s="98">
        <v>13007.530007127765</v>
      </c>
      <c r="E189" s="98">
        <v>14759.538562061014</v>
      </c>
      <c r="F189" s="98">
        <v>3795.1759587875795</v>
      </c>
      <c r="G189" s="98">
        <v>2352.6813546273388</v>
      </c>
      <c r="H189" s="98">
        <v>8515.3188530379884</v>
      </c>
      <c r="I189" s="98">
        <v>6929.2032514530883</v>
      </c>
      <c r="J189" s="98">
        <v>11415.259505039328</v>
      </c>
      <c r="K189" s="98">
        <v>9086.0670234879162</v>
      </c>
      <c r="L189" s="98">
        <v>11216.169717227947</v>
      </c>
      <c r="M189" s="98">
        <v>8399.8678860937089</v>
      </c>
      <c r="N189" s="98">
        <v>10017.882337044721</v>
      </c>
      <c r="O189" s="98">
        <v>11666.139852709975</v>
      </c>
      <c r="P189" s="98">
        <v>8329.4461544225651</v>
      </c>
      <c r="Q189" s="98">
        <v>7555.9493442483599</v>
      </c>
      <c r="R189" s="98">
        <v>9696.2783909264599</v>
      </c>
      <c r="S189" s="98">
        <v>9586.5054391287795</v>
      </c>
      <c r="T189" s="98">
        <v>9603.6634888589251</v>
      </c>
      <c r="U189" s="98">
        <v>9980.1694311901083</v>
      </c>
      <c r="V189" s="98">
        <v>8496.7966494050816</v>
      </c>
      <c r="W189" s="98">
        <v>11293.066144887594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19.334983023337813</v>
      </c>
      <c r="C190" s="122">
        <f t="shared" si="87"/>
        <v>24.947064736236513</v>
      </c>
      <c r="D190" s="122">
        <f t="shared" si="87"/>
        <v>31.088889852870992</v>
      </c>
      <c r="E190" s="122">
        <f t="shared" si="87"/>
        <v>94.340476894140352</v>
      </c>
      <c r="F190" s="122">
        <f t="shared" si="87"/>
        <v>73.476883066273857</v>
      </c>
      <c r="G190" s="122">
        <f t="shared" si="87"/>
        <v>153.46235501017549</v>
      </c>
      <c r="H190" s="122">
        <f t="shared" si="87"/>
        <v>426.1237190207151</v>
      </c>
      <c r="I190" s="122">
        <f t="shared" si="87"/>
        <v>126.09893413127746</v>
      </c>
      <c r="J190" s="122">
        <f t="shared" si="87"/>
        <v>95.037286553668707</v>
      </c>
      <c r="K190" s="122">
        <f t="shared" si="87"/>
        <v>80.953083677023102</v>
      </c>
      <c r="L190" s="122">
        <f t="shared" si="87"/>
        <v>105.09369207931989</v>
      </c>
      <c r="M190" s="122">
        <f t="shared" si="87"/>
        <v>85.958266786541046</v>
      </c>
      <c r="N190" s="122">
        <f t="shared" si="87"/>
        <v>98.510695449297941</v>
      </c>
      <c r="O190" s="122">
        <f t="shared" si="87"/>
        <v>125.29567194687031</v>
      </c>
      <c r="P190" s="122">
        <f t="shared" si="87"/>
        <v>127.39330087244016</v>
      </c>
      <c r="Q190" s="122">
        <f t="shared" si="87"/>
        <v>231.8085249367094</v>
      </c>
      <c r="R190" s="122">
        <f t="shared" si="87"/>
        <v>200.34955863299245</v>
      </c>
      <c r="S190" s="122">
        <f t="shared" si="87"/>
        <v>176.49068945235661</v>
      </c>
      <c r="T190" s="122">
        <f t="shared" si="87"/>
        <v>143.35723683660294</v>
      </c>
      <c r="U190" s="122">
        <f t="shared" si="87"/>
        <v>110.46434245671405</v>
      </c>
      <c r="V190" s="122">
        <f t="shared" si="87"/>
        <v>132.06516865964795</v>
      </c>
      <c r="W190" s="122">
        <f t="shared" si="87"/>
        <v>102.21305614310847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19.334983023337813</v>
      </c>
      <c r="C191" s="98">
        <f>RES_hhdet_tesh!C165</f>
        <v>24.947064736236513</v>
      </c>
      <c r="D191" s="98">
        <f>RES_hhdet_tesh!D165</f>
        <v>31.088889852870992</v>
      </c>
      <c r="E191" s="98">
        <f>RES_hhdet_tesh!E165</f>
        <v>94.340476894140352</v>
      </c>
      <c r="F191" s="98">
        <f>RES_hhdet_tesh!F165</f>
        <v>73.476883066273857</v>
      </c>
      <c r="G191" s="98">
        <f>RES_hhdet_tesh!G165</f>
        <v>153.46235501017549</v>
      </c>
      <c r="H191" s="98">
        <f>RES_hhdet_tesh!H165</f>
        <v>426.1237190207151</v>
      </c>
      <c r="I191" s="98">
        <f>RES_hhdet_tesh!I165</f>
        <v>126.09893413127746</v>
      </c>
      <c r="J191" s="98">
        <f>RES_hhdet_tesh!J165</f>
        <v>95.037286553668707</v>
      </c>
      <c r="K191" s="98">
        <f>RES_hhdet_tesh!K165</f>
        <v>80.953083677023102</v>
      </c>
      <c r="L191" s="98">
        <f>RES_hhdet_tesh!L165</f>
        <v>105.09369207931989</v>
      </c>
      <c r="M191" s="98">
        <f>RES_hhdet_tesh!M165</f>
        <v>85.958266786541046</v>
      </c>
      <c r="N191" s="98">
        <f>RES_hhdet_tesh!N165</f>
        <v>98.510695449297941</v>
      </c>
      <c r="O191" s="98">
        <f>RES_hhdet_tesh!O165</f>
        <v>125.29567194687031</v>
      </c>
      <c r="P191" s="98">
        <f>RES_hhdet_tesh!P165</f>
        <v>127.39330087244016</v>
      </c>
      <c r="Q191" s="98">
        <f>RES_hhdet_tesh!Q165</f>
        <v>231.8085249367094</v>
      </c>
      <c r="R191" s="98">
        <f>RES_hhdet_tesh!R165</f>
        <v>200.34955863299245</v>
      </c>
      <c r="S191" s="98">
        <f>RES_hhdet_tesh!S165</f>
        <v>176.49068945235661</v>
      </c>
      <c r="T191" s="98">
        <f>RES_hhdet_tesh!T165</f>
        <v>143.35723683660294</v>
      </c>
      <c r="U191" s="98">
        <f>RES_hhdet_tesh!U165</f>
        <v>110.46434245671405</v>
      </c>
      <c r="V191" s="98">
        <f>RES_hhdet_tesh!V165</f>
        <v>132.06516865964795</v>
      </c>
      <c r="W191" s="98">
        <f>RES_hhdet_tesh!W165</f>
        <v>102.21305614310847</v>
      </c>
      <c r="DA191" s="63" t="s">
        <v>2565</v>
      </c>
    </row>
    <row r="192" spans="1:105" ht="12" customHeight="1" x14ac:dyDescent="0.25">
      <c r="A192" s="121" t="s">
        <v>55</v>
      </c>
      <c r="B192" s="122">
        <v>1247.3287236737649</v>
      </c>
      <c r="C192" s="122">
        <v>1189.458022807001</v>
      </c>
      <c r="D192" s="122">
        <v>1200.2394484933043</v>
      </c>
      <c r="E192" s="122">
        <v>1213.4297245137727</v>
      </c>
      <c r="F192" s="122">
        <v>1277.140583979465</v>
      </c>
      <c r="G192" s="122">
        <v>1332.5962978747725</v>
      </c>
      <c r="H192" s="122">
        <v>1400.4610678263912</v>
      </c>
      <c r="I192" s="122">
        <v>1429.6048688178785</v>
      </c>
      <c r="J192" s="122">
        <v>1356.6405363951067</v>
      </c>
      <c r="K192" s="122">
        <v>1428.658093237249</v>
      </c>
      <c r="L192" s="122">
        <v>1406.8434228638118</v>
      </c>
      <c r="M192" s="122">
        <v>1388.5413242831025</v>
      </c>
      <c r="N192" s="122">
        <v>1452.9282706395004</v>
      </c>
      <c r="O192" s="122">
        <v>1452.2731475746568</v>
      </c>
      <c r="P192" s="122">
        <v>1516.7353892829196</v>
      </c>
      <c r="Q192" s="122">
        <v>1497.1431906402606</v>
      </c>
      <c r="R192" s="122">
        <v>1535.0380108593961</v>
      </c>
      <c r="S192" s="122">
        <v>1537.4724551470629</v>
      </c>
      <c r="T192" s="122">
        <v>1547.016054315402</v>
      </c>
      <c r="U192" s="122">
        <v>1566.0916988851166</v>
      </c>
      <c r="V192" s="122">
        <v>1477.3196737689295</v>
      </c>
      <c r="W192" s="122">
        <v>1495.6500431532475</v>
      </c>
      <c r="DA192" s="130" t="s">
        <v>2566</v>
      </c>
    </row>
    <row r="193" spans="1:105" ht="12" customHeight="1" x14ac:dyDescent="0.25">
      <c r="A193" s="97" t="s">
        <v>124</v>
      </c>
      <c r="B193" s="98">
        <v>1229.9449206891679</v>
      </c>
      <c r="C193" s="98">
        <v>1187.8915657697921</v>
      </c>
      <c r="D193" s="98">
        <v>1194.7564986425334</v>
      </c>
      <c r="E193" s="98">
        <v>1181.5692520787447</v>
      </c>
      <c r="F193" s="98">
        <v>1273.728473962356</v>
      </c>
      <c r="G193" s="98">
        <v>1323.0842648704966</v>
      </c>
      <c r="H193" s="98">
        <v>1420.5882947315965</v>
      </c>
      <c r="I193" s="98">
        <v>1429.7764732855842</v>
      </c>
      <c r="J193" s="98">
        <v>1338.6971250628005</v>
      </c>
      <c r="K193" s="98">
        <v>1452.6060241708424</v>
      </c>
      <c r="L193" s="98">
        <v>1435.4960669332047</v>
      </c>
      <c r="M193" s="98">
        <v>1424.9903164292107</v>
      </c>
      <c r="N193" s="98">
        <v>1438.6663014126889</v>
      </c>
      <c r="O193" s="98">
        <v>1434.3714781886845</v>
      </c>
      <c r="P193" s="98">
        <v>1564.327606392241</v>
      </c>
      <c r="Q193" s="98">
        <v>1442.9099040624951</v>
      </c>
      <c r="R193" s="98">
        <v>1591.8624180431993</v>
      </c>
      <c r="S193" s="98">
        <v>1547.3634308456224</v>
      </c>
      <c r="T193" s="98">
        <v>1501.6488706651726</v>
      </c>
      <c r="U193" s="98">
        <v>1561.0252888940076</v>
      </c>
      <c r="V193" s="98">
        <v>1466.6621155716764</v>
      </c>
      <c r="W193" s="98">
        <v>1519.0988517527198</v>
      </c>
      <c r="DA193" s="63" t="s">
        <v>2567</v>
      </c>
    </row>
    <row r="194" spans="1:105" ht="12" customHeight="1" x14ac:dyDescent="0.25">
      <c r="A194" s="97" t="s">
        <v>123</v>
      </c>
      <c r="B194" s="98">
        <v>1229.9449206891682</v>
      </c>
      <c r="C194" s="98">
        <v>1187.9141891198258</v>
      </c>
      <c r="D194" s="98">
        <v>1194.8378703699384</v>
      </c>
      <c r="E194" s="98">
        <v>1182.0863638366916</v>
      </c>
      <c r="F194" s="98">
        <v>1273.9018077457827</v>
      </c>
      <c r="G194" s="98">
        <v>0</v>
      </c>
      <c r="H194" s="98">
        <v>0</v>
      </c>
      <c r="I194" s="98">
        <v>1432.2494473731404</v>
      </c>
      <c r="J194" s="98">
        <v>1333.1099838688449</v>
      </c>
      <c r="K194" s="98">
        <v>1452.7969152931439</v>
      </c>
      <c r="L194" s="98">
        <v>1436.7502861724679</v>
      </c>
      <c r="M194" s="98">
        <v>1426.0814339053486</v>
      </c>
      <c r="N194" s="98">
        <v>1441.373559819212</v>
      </c>
      <c r="O194" s="98">
        <v>1437.0702389638996</v>
      </c>
      <c r="P194" s="98">
        <v>1567.8316030045623</v>
      </c>
      <c r="Q194" s="98">
        <v>1443.3206942232407</v>
      </c>
      <c r="R194" s="98">
        <v>1591.6264870515813</v>
      </c>
      <c r="S194" s="98">
        <v>1550.9232927629719</v>
      </c>
      <c r="T194" s="98">
        <v>1508.88227829877</v>
      </c>
      <c r="U194" s="98">
        <v>1565.3577702602468</v>
      </c>
      <c r="V194" s="98">
        <v>1480.2085828915931</v>
      </c>
      <c r="W194" s="98">
        <v>1529.1539777149408</v>
      </c>
      <c r="DA194" s="63" t="s">
        <v>2568</v>
      </c>
    </row>
    <row r="195" spans="1:105" ht="12" customHeight="1" x14ac:dyDescent="0.25">
      <c r="A195" s="100" t="s">
        <v>50</v>
      </c>
      <c r="B195" s="101">
        <v>529.37310983501584</v>
      </c>
      <c r="C195" s="101">
        <v>502.87155144482387</v>
      </c>
      <c r="D195" s="101">
        <v>517.37319721188874</v>
      </c>
      <c r="E195" s="101">
        <v>520.41990000790611</v>
      </c>
      <c r="F195" s="101">
        <v>527.35175254944897</v>
      </c>
      <c r="G195" s="101">
        <v>0</v>
      </c>
      <c r="H195" s="101">
        <v>0</v>
      </c>
      <c r="I195" s="101">
        <v>647.93690990489085</v>
      </c>
      <c r="J195" s="101">
        <v>538.17570790753916</v>
      </c>
      <c r="K195" s="101">
        <v>601.64553783776103</v>
      </c>
      <c r="L195" s="101">
        <v>598.63364557570651</v>
      </c>
      <c r="M195" s="101">
        <v>578.75566366354724</v>
      </c>
      <c r="N195" s="101">
        <v>597.2804921849031</v>
      </c>
      <c r="O195" s="101">
        <v>504.24859462795757</v>
      </c>
      <c r="P195" s="101">
        <v>522.17366570784623</v>
      </c>
      <c r="Q195" s="101">
        <v>517.6214429364361</v>
      </c>
      <c r="R195" s="101">
        <v>687.14395018852736</v>
      </c>
      <c r="S195" s="101">
        <v>703.61205839028776</v>
      </c>
      <c r="T195" s="101">
        <v>645.03798201741324</v>
      </c>
      <c r="U195" s="101">
        <v>680.48536404476602</v>
      </c>
      <c r="V195" s="101">
        <v>561.95104980480505</v>
      </c>
      <c r="W195" s="101">
        <v>621.24899774919925</v>
      </c>
      <c r="DA195" s="131" t="s">
        <v>2569</v>
      </c>
    </row>
    <row r="196" spans="1:105" ht="12" customHeight="1" x14ac:dyDescent="0.25">
      <c r="A196" s="103" t="s">
        <v>52</v>
      </c>
      <c r="B196" s="104">
        <v>700.57181085415243</v>
      </c>
      <c r="C196" s="104">
        <v>685.04263767500163</v>
      </c>
      <c r="D196" s="104">
        <v>677.46467315804955</v>
      </c>
      <c r="E196" s="104">
        <v>661.6664638287856</v>
      </c>
      <c r="F196" s="104">
        <v>746.55005519633369</v>
      </c>
      <c r="G196" s="104">
        <v>0</v>
      </c>
      <c r="H196" s="104">
        <v>0</v>
      </c>
      <c r="I196" s="104">
        <v>784.31253746824973</v>
      </c>
      <c r="J196" s="104">
        <v>794.93427596130562</v>
      </c>
      <c r="K196" s="104">
        <v>851.15137745538266</v>
      </c>
      <c r="L196" s="104">
        <v>838.11664059676139</v>
      </c>
      <c r="M196" s="104">
        <v>847.32577024180125</v>
      </c>
      <c r="N196" s="104">
        <v>844.09306763430902</v>
      </c>
      <c r="O196" s="104">
        <v>932.82164433594221</v>
      </c>
      <c r="P196" s="104">
        <v>1045.6579372967158</v>
      </c>
      <c r="Q196" s="104">
        <v>925.6992512868045</v>
      </c>
      <c r="R196" s="104">
        <v>904.48253686305395</v>
      </c>
      <c r="S196" s="104">
        <v>847.31123437268377</v>
      </c>
      <c r="T196" s="104">
        <v>863.84429628135649</v>
      </c>
      <c r="U196" s="104">
        <v>884.87240621548074</v>
      </c>
      <c r="V196" s="104">
        <v>918.25753308678816</v>
      </c>
      <c r="W196" s="104">
        <v>907.90497996574163</v>
      </c>
      <c r="DA196" s="132" t="s">
        <v>2570</v>
      </c>
    </row>
    <row r="197" spans="1:105" ht="12" customHeight="1" x14ac:dyDescent="0.25">
      <c r="A197" s="106" t="s">
        <v>122</v>
      </c>
      <c r="B197" s="101">
        <v>1248.7789703840158</v>
      </c>
      <c r="C197" s="101">
        <v>1189.5909671029219</v>
      </c>
      <c r="D197" s="101">
        <v>1200.7248600374278</v>
      </c>
      <c r="E197" s="101">
        <v>1216.3836893253824</v>
      </c>
      <c r="F197" s="101">
        <v>1277.4621323961446</v>
      </c>
      <c r="G197" s="101">
        <v>1333.5076633205358</v>
      </c>
      <c r="H197" s="101">
        <v>1398.4623363672858</v>
      </c>
      <c r="I197" s="101">
        <v>1429.5952371184032</v>
      </c>
      <c r="J197" s="101">
        <v>1358.071014531253</v>
      </c>
      <c r="K197" s="101">
        <v>1426.5155675055303</v>
      </c>
      <c r="L197" s="101">
        <v>1403.9868147328154</v>
      </c>
      <c r="M197" s="101">
        <v>1384.7073879149677</v>
      </c>
      <c r="N197" s="101">
        <v>1454.3557343904567</v>
      </c>
      <c r="O197" s="101">
        <v>1454.3909194688401</v>
      </c>
      <c r="P197" s="101">
        <v>1510.6818861251497</v>
      </c>
      <c r="Q197" s="101">
        <v>1503.6358112890293</v>
      </c>
      <c r="R197" s="101">
        <v>1527.2173480641659</v>
      </c>
      <c r="S197" s="101">
        <v>1535.7396276365037</v>
      </c>
      <c r="T197" s="101">
        <v>1552.4026736774174</v>
      </c>
      <c r="U197" s="101">
        <v>1566.5969646659644</v>
      </c>
      <c r="V197" s="101">
        <v>1478.6579348247176</v>
      </c>
      <c r="W197" s="101">
        <v>1493.2438444768602</v>
      </c>
      <c r="DA197" s="131" t="s">
        <v>2571</v>
      </c>
    </row>
    <row r="198" spans="1:105" ht="12" customHeight="1" x14ac:dyDescent="0.25">
      <c r="A198" s="107" t="s">
        <v>121</v>
      </c>
      <c r="B198" s="104">
        <v>1248.7789703840158</v>
      </c>
      <c r="C198" s="104">
        <v>1189.6091816950877</v>
      </c>
      <c r="D198" s="104">
        <v>1200.7453311847953</v>
      </c>
      <c r="E198" s="104">
        <v>1216.6764317896918</v>
      </c>
      <c r="F198" s="104">
        <v>1277.6066946939854</v>
      </c>
      <c r="G198" s="104">
        <v>1333.3916856055421</v>
      </c>
      <c r="H198" s="104">
        <v>1398.338459314401</v>
      </c>
      <c r="I198" s="104">
        <v>1429.5184036466269</v>
      </c>
      <c r="J198" s="104">
        <v>1358.0583277883272</v>
      </c>
      <c r="K198" s="104">
        <v>1427.4267794116633</v>
      </c>
      <c r="L198" s="104">
        <v>1405.5107438494608</v>
      </c>
      <c r="M198" s="104">
        <v>1385.9980555361394</v>
      </c>
      <c r="N198" s="104">
        <v>1455.7822611066447</v>
      </c>
      <c r="O198" s="104">
        <v>1454.7918625499526</v>
      </c>
      <c r="P198" s="104">
        <v>1511.9490934492585</v>
      </c>
      <c r="Q198" s="104">
        <v>1506.4923652824739</v>
      </c>
      <c r="R198" s="104">
        <v>1530.2561821691845</v>
      </c>
      <c r="S198" s="104">
        <v>1538.862822887666</v>
      </c>
      <c r="T198" s="104">
        <v>1554.5722304654232</v>
      </c>
      <c r="U198" s="104">
        <v>1567.2808569080985</v>
      </c>
      <c r="V198" s="104">
        <v>1477.9603814254228</v>
      </c>
      <c r="W198" s="104">
        <v>1492.3912537896983</v>
      </c>
      <c r="DA198" s="132" t="s">
        <v>2572</v>
      </c>
    </row>
    <row r="199" spans="1:105" ht="12" customHeight="1" x14ac:dyDescent="0.25">
      <c r="A199" s="108" t="s">
        <v>53</v>
      </c>
      <c r="B199" s="98">
        <v>541.22883103436709</v>
      </c>
      <c r="C199" s="98">
        <v>503.58720663661097</v>
      </c>
      <c r="D199" s="98">
        <v>519.90683396073871</v>
      </c>
      <c r="E199" s="98">
        <v>535.86887815440525</v>
      </c>
      <c r="F199" s="98">
        <v>528.88568359457429</v>
      </c>
      <c r="G199" s="98">
        <v>563.56823537656032</v>
      </c>
      <c r="H199" s="98">
        <v>599.65353968774309</v>
      </c>
      <c r="I199" s="98">
        <v>647.05297303464863</v>
      </c>
      <c r="J199" s="98">
        <v>548.62239005196273</v>
      </c>
      <c r="K199" s="98">
        <v>591.8823089074607</v>
      </c>
      <c r="L199" s="98">
        <v>585.89515111236801</v>
      </c>
      <c r="M199" s="98">
        <v>562.58999951974897</v>
      </c>
      <c r="N199" s="98">
        <v>603.63814950794472</v>
      </c>
      <c r="O199" s="98">
        <v>510.95382574728507</v>
      </c>
      <c r="P199" s="98">
        <v>503.91920120145619</v>
      </c>
      <c r="Q199" s="98">
        <v>541.32544421570765</v>
      </c>
      <c r="R199" s="98">
        <v>660.89823189043545</v>
      </c>
      <c r="S199" s="98">
        <v>698.78933090828036</v>
      </c>
      <c r="T199" s="98">
        <v>665.81592448088486</v>
      </c>
      <c r="U199" s="98">
        <v>681.97935037634795</v>
      </c>
      <c r="V199" s="98">
        <v>561.98893783983522</v>
      </c>
      <c r="W199" s="98">
        <v>607.19631690341998</v>
      </c>
      <c r="DA199" s="63" t="s">
        <v>2573</v>
      </c>
    </row>
    <row r="200" spans="1:105" ht="12" customHeight="1" x14ac:dyDescent="0.25">
      <c r="A200" s="108" t="s">
        <v>52</v>
      </c>
      <c r="B200" s="98">
        <v>707.5501393496487</v>
      </c>
      <c r="C200" s="98">
        <v>686.02197505847687</v>
      </c>
      <c r="D200" s="98">
        <v>680.8384972240566</v>
      </c>
      <c r="E200" s="98">
        <v>680.80755363528681</v>
      </c>
      <c r="F200" s="98">
        <v>748.72101109941116</v>
      </c>
      <c r="G200" s="98">
        <v>769.82345022898176</v>
      </c>
      <c r="H200" s="98">
        <v>798.68491962665769</v>
      </c>
      <c r="I200" s="98">
        <v>782.46543061197804</v>
      </c>
      <c r="J200" s="98">
        <v>809.43593773636439</v>
      </c>
      <c r="K200" s="98">
        <v>835.54447050420276</v>
      </c>
      <c r="L200" s="98">
        <v>819.6155927370927</v>
      </c>
      <c r="M200" s="98">
        <v>823.40805601639045</v>
      </c>
      <c r="N200" s="98">
        <v>852.14411159869996</v>
      </c>
      <c r="O200" s="98">
        <v>943.83803680266806</v>
      </c>
      <c r="P200" s="98">
        <v>1008.0298922478023</v>
      </c>
      <c r="Q200" s="98">
        <v>965.16692106676624</v>
      </c>
      <c r="R200" s="98">
        <v>869.35795027874906</v>
      </c>
      <c r="S200" s="98">
        <v>840.07349197938549</v>
      </c>
      <c r="T200" s="98">
        <v>888.75630598453847</v>
      </c>
      <c r="U200" s="98">
        <v>885.30150653175053</v>
      </c>
      <c r="V200" s="98">
        <v>915.97144358558785</v>
      </c>
      <c r="W200" s="98">
        <v>885.19493688627824</v>
      </c>
      <c r="DA200" s="63" t="s">
        <v>2574</v>
      </c>
    </row>
    <row r="201" spans="1:105" ht="12" customHeight="1" x14ac:dyDescent="0.25">
      <c r="A201" s="121" t="s">
        <v>54</v>
      </c>
      <c r="B201" s="122">
        <v>230.7380691792541</v>
      </c>
      <c r="C201" s="122">
        <v>229.27447299901254</v>
      </c>
      <c r="D201" s="122">
        <v>225.0813397941765</v>
      </c>
      <c r="E201" s="122">
        <v>244.47250532524856</v>
      </c>
      <c r="F201" s="122">
        <v>246.65028365785597</v>
      </c>
      <c r="G201" s="122">
        <v>257.09238798603781</v>
      </c>
      <c r="H201" s="122">
        <v>249.84921678040965</v>
      </c>
      <c r="I201" s="122">
        <v>245.26059281032479</v>
      </c>
      <c r="J201" s="122">
        <v>214.30397527676095</v>
      </c>
      <c r="K201" s="122">
        <v>222.58655927747748</v>
      </c>
      <c r="L201" s="122">
        <v>221.37461480807852</v>
      </c>
      <c r="M201" s="122">
        <v>209.29836541571575</v>
      </c>
      <c r="N201" s="122">
        <v>219.40574233160729</v>
      </c>
      <c r="O201" s="122">
        <v>221.25912400734848</v>
      </c>
      <c r="P201" s="122">
        <v>225.26793100765539</v>
      </c>
      <c r="Q201" s="122">
        <v>235.81961434520923</v>
      </c>
      <c r="R201" s="122">
        <v>236.57463751719365</v>
      </c>
      <c r="S201" s="122">
        <v>237.33586182912393</v>
      </c>
      <c r="T201" s="122">
        <v>237.30459617563406</v>
      </c>
      <c r="U201" s="122">
        <v>234.77134731259127</v>
      </c>
      <c r="V201" s="122">
        <v>245.39552259714833</v>
      </c>
      <c r="W201" s="122">
        <v>246.32356443430092</v>
      </c>
      <c r="DA201" s="130" t="s">
        <v>2575</v>
      </c>
    </row>
    <row r="202" spans="1:105" ht="12" customHeight="1" x14ac:dyDescent="0.25">
      <c r="A202" s="97" t="s">
        <v>50</v>
      </c>
      <c r="B202" s="98">
        <v>231.33101504069356</v>
      </c>
      <c r="C202" s="98">
        <v>224.21145176141178</v>
      </c>
      <c r="D202" s="98">
        <v>223.06259700960376</v>
      </c>
      <c r="E202" s="98">
        <v>248.45967217292133</v>
      </c>
      <c r="F202" s="98">
        <v>247.36671658539265</v>
      </c>
      <c r="G202" s="98">
        <v>243.35995412788102</v>
      </c>
      <c r="H202" s="98">
        <v>253.33950819732181</v>
      </c>
      <c r="I202" s="98">
        <v>249.29366621613585</v>
      </c>
      <c r="J202" s="98">
        <v>211.47849071848862</v>
      </c>
      <c r="K202" s="98">
        <v>227.00623032067324</v>
      </c>
      <c r="L202" s="98">
        <v>217.86540315285873</v>
      </c>
      <c r="M202" s="98">
        <v>216.92997681763569</v>
      </c>
      <c r="N202" s="98">
        <v>218.91128972618284</v>
      </c>
      <c r="O202" s="98">
        <v>216.71354855405511</v>
      </c>
      <c r="P202" s="98">
        <v>236.05356687060225</v>
      </c>
      <c r="Q202" s="98">
        <v>226.97856516944262</v>
      </c>
      <c r="R202" s="98">
        <v>242.62921460884795</v>
      </c>
      <c r="S202" s="98">
        <v>238.52464229293597</v>
      </c>
      <c r="T202" s="98">
        <v>236.38355803105568</v>
      </c>
      <c r="U202" s="98">
        <v>245.41927198219852</v>
      </c>
      <c r="V202" s="98">
        <v>235.7975156655863</v>
      </c>
      <c r="W202" s="98">
        <v>246.36761501296698</v>
      </c>
      <c r="DA202" s="63" t="s">
        <v>2576</v>
      </c>
    </row>
    <row r="203" spans="1:105" ht="12" customHeight="1" x14ac:dyDescent="0.25">
      <c r="A203" s="109" t="s">
        <v>120</v>
      </c>
      <c r="B203" s="33">
        <v>230.71525112710856</v>
      </c>
      <c r="C203" s="33">
        <v>229.47723702734305</v>
      </c>
      <c r="D203" s="33">
        <v>225.16764603482119</v>
      </c>
      <c r="E203" s="33">
        <v>244.29851916885616</v>
      </c>
      <c r="F203" s="33">
        <v>246.6184102922378</v>
      </c>
      <c r="G203" s="33">
        <v>257.70867395308039</v>
      </c>
      <c r="H203" s="33">
        <v>249.68696498134065</v>
      </c>
      <c r="I203" s="33">
        <v>244.97316728904903</v>
      </c>
      <c r="J203" s="33">
        <v>214.51498610436161</v>
      </c>
      <c r="K203" s="33">
        <v>222.22483777369192</v>
      </c>
      <c r="L203" s="33">
        <v>221.66414750543288</v>
      </c>
      <c r="M203" s="33">
        <v>208.67007881892746</v>
      </c>
      <c r="N203" s="33">
        <v>219.44565174625703</v>
      </c>
      <c r="O203" s="33">
        <v>221.61563972917543</v>
      </c>
      <c r="P203" s="33">
        <v>224.42260317739931</v>
      </c>
      <c r="Q203" s="33">
        <v>236.50822251366773</v>
      </c>
      <c r="R203" s="33">
        <v>236.10361623717495</v>
      </c>
      <c r="S203" s="33">
        <v>237.24356426964599</v>
      </c>
      <c r="T203" s="33">
        <v>237.3756402429774</v>
      </c>
      <c r="U203" s="33">
        <v>233.96176137673245</v>
      </c>
      <c r="V203" s="33">
        <v>246.07445071193047</v>
      </c>
      <c r="W203" s="33">
        <v>246.32062395512267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40.559280227259642</v>
      </c>
      <c r="C205" s="117">
        <f t="shared" si="88"/>
        <v>39.71460676280666</v>
      </c>
      <c r="D205" s="117">
        <f t="shared" si="88"/>
        <v>41.301505768960347</v>
      </c>
      <c r="E205" s="117">
        <f t="shared" si="88"/>
        <v>42.865512854733467</v>
      </c>
      <c r="F205" s="117">
        <f t="shared" si="88"/>
        <v>46.673113513881198</v>
      </c>
      <c r="G205" s="117">
        <f t="shared" si="88"/>
        <v>48.628691083157591</v>
      </c>
      <c r="H205" s="117">
        <f t="shared" si="88"/>
        <v>53.735704646438158</v>
      </c>
      <c r="I205" s="117">
        <f t="shared" si="88"/>
        <v>49.149676617733107</v>
      </c>
      <c r="J205" s="117">
        <f t="shared" si="88"/>
        <v>42.571187753923077</v>
      </c>
      <c r="K205" s="117">
        <f t="shared" si="88"/>
        <v>48.496016271403676</v>
      </c>
      <c r="L205" s="117">
        <f t="shared" si="88"/>
        <v>50.856604160946091</v>
      </c>
      <c r="M205" s="117">
        <f t="shared" si="88"/>
        <v>53.714976309692027</v>
      </c>
      <c r="N205" s="117">
        <f t="shared" si="88"/>
        <v>58.876936008656727</v>
      </c>
      <c r="O205" s="117">
        <f t="shared" si="88"/>
        <v>60.85921174404762</v>
      </c>
      <c r="P205" s="117">
        <f t="shared" si="88"/>
        <v>67.304185068337503</v>
      </c>
      <c r="Q205" s="117">
        <f t="shared" si="88"/>
        <v>63.059943425063253</v>
      </c>
      <c r="R205" s="117">
        <f t="shared" ref="R205:V205" si="89">R206+R208+R210+R219</f>
        <v>69.482398344810562</v>
      </c>
      <c r="S205" s="117">
        <f t="shared" si="89"/>
        <v>65.739891943248878</v>
      </c>
      <c r="T205" s="117">
        <f t="shared" si="89"/>
        <v>61.080970986364399</v>
      </c>
      <c r="U205" s="117">
        <f t="shared" si="89"/>
        <v>59.513821125503497</v>
      </c>
      <c r="V205" s="117">
        <f t="shared" si="89"/>
        <v>51.366103644604877</v>
      </c>
      <c r="W205" s="117">
        <f t="shared" ref="W205" si="90">W206+W208+W210+W219</f>
        <v>49.041062050416201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37.355557266567452</v>
      </c>
      <c r="C210" s="122">
        <v>36.493963860666405</v>
      </c>
      <c r="D210" s="122">
        <v>37.896542141986359</v>
      </c>
      <c r="E210" s="122">
        <v>39.000459151554452</v>
      </c>
      <c r="F210" s="122">
        <v>42.755578986892331</v>
      </c>
      <c r="G210" s="122">
        <v>44.743455235699052</v>
      </c>
      <c r="H210" s="122">
        <v>49.557379048840978</v>
      </c>
      <c r="I210" s="122">
        <v>43.021505432037273</v>
      </c>
      <c r="J210" s="122">
        <v>37.14206337323828</v>
      </c>
      <c r="K210" s="122">
        <v>42.153627912760413</v>
      </c>
      <c r="L210" s="122">
        <v>44.725639340751918</v>
      </c>
      <c r="M210" s="122">
        <v>47.623071923730151</v>
      </c>
      <c r="N210" s="122">
        <v>52.841350945434165</v>
      </c>
      <c r="O210" s="122">
        <v>55.04168105127151</v>
      </c>
      <c r="P210" s="122">
        <v>60.971849476179948</v>
      </c>
      <c r="Q210" s="122">
        <v>57.006523720459562</v>
      </c>
      <c r="R210" s="122">
        <v>63.019824807616033</v>
      </c>
      <c r="S210" s="122">
        <v>59.40028950532993</v>
      </c>
      <c r="T210" s="122">
        <v>54.839092488150733</v>
      </c>
      <c r="U210" s="122">
        <v>53.123491156967198</v>
      </c>
      <c r="V210" s="122">
        <v>45.631191321928853</v>
      </c>
      <c r="W210" s="122">
        <v>43.373542556585832</v>
      </c>
      <c r="DA210" s="130" t="s">
        <v>2734</v>
      </c>
    </row>
    <row r="211" spans="1:105" ht="12" customHeight="1" x14ac:dyDescent="0.25">
      <c r="A211" s="97" t="s">
        <v>124</v>
      </c>
      <c r="B211" s="98">
        <v>485.13680588300377</v>
      </c>
      <c r="C211" s="98">
        <v>466.05020387611393</v>
      </c>
      <c r="D211" s="98">
        <v>465.81483783956395</v>
      </c>
      <c r="E211" s="98">
        <v>459.21445345095373</v>
      </c>
      <c r="F211" s="98">
        <v>493.92051333040484</v>
      </c>
      <c r="G211" s="98">
        <v>512.54228139099109</v>
      </c>
      <c r="H211" s="98">
        <v>548.0984017940624</v>
      </c>
      <c r="I211" s="98">
        <v>539.85938065159519</v>
      </c>
      <c r="J211" s="98">
        <v>503.5915967680487</v>
      </c>
      <c r="K211" s="98">
        <v>541.84246192640194</v>
      </c>
      <c r="L211" s="98">
        <v>530.58495127004346</v>
      </c>
      <c r="M211" s="98">
        <v>523.43935271893247</v>
      </c>
      <c r="N211" s="98">
        <v>522.33590246017275</v>
      </c>
      <c r="O211" s="98">
        <v>509.80531516749238</v>
      </c>
      <c r="P211" s="98">
        <v>554.10486111746502</v>
      </c>
      <c r="Q211" s="98">
        <v>506.88880491417149</v>
      </c>
      <c r="R211" s="98">
        <v>548.12940195334397</v>
      </c>
      <c r="S211" s="98">
        <v>520.62948151943522</v>
      </c>
      <c r="T211" s="98">
        <v>490.4342131572123</v>
      </c>
      <c r="U211" s="98">
        <v>492.91461785420546</v>
      </c>
      <c r="V211" s="98">
        <v>442.72881836348017</v>
      </c>
      <c r="W211" s="98">
        <v>442.85968456960666</v>
      </c>
      <c r="DA211" s="63" t="s">
        <v>2735</v>
      </c>
    </row>
    <row r="212" spans="1:105" ht="12" customHeight="1" x14ac:dyDescent="0.25">
      <c r="A212" s="97" t="s">
        <v>123</v>
      </c>
      <c r="B212" s="98">
        <v>208.80478085295928</v>
      </c>
      <c r="C212" s="98">
        <v>193.98224783191668</v>
      </c>
      <c r="D212" s="98">
        <v>198.45658667989974</v>
      </c>
      <c r="E212" s="98">
        <v>199.23658218120701</v>
      </c>
      <c r="F212" s="98">
        <v>200.6669353741178</v>
      </c>
      <c r="G212" s="98">
        <v>0</v>
      </c>
      <c r="H212" s="98">
        <v>0</v>
      </c>
      <c r="I212" s="98">
        <v>241.82821320116113</v>
      </c>
      <c r="J212" s="98">
        <v>200.15447301513254</v>
      </c>
      <c r="K212" s="98">
        <v>222.54033251455857</v>
      </c>
      <c r="L212" s="98">
        <v>220.6172446264554</v>
      </c>
      <c r="M212" s="98">
        <v>212.4648306107234</v>
      </c>
      <c r="N212" s="98">
        <v>218.64094116961692</v>
      </c>
      <c r="O212" s="98">
        <v>180.99708890643748</v>
      </c>
      <c r="P212" s="98">
        <v>187.43118851219754</v>
      </c>
      <c r="Q212" s="98">
        <v>185.18782094488213</v>
      </c>
      <c r="R212" s="98">
        <v>237.32266128570947</v>
      </c>
      <c r="S212" s="98">
        <v>236.5454571629397</v>
      </c>
      <c r="T212" s="98">
        <v>206.96222816547558</v>
      </c>
      <c r="U212" s="98">
        <v>215.34728836361182</v>
      </c>
      <c r="V212" s="98">
        <v>169.08887020916981</v>
      </c>
      <c r="W212" s="98">
        <v>181.11967192977531</v>
      </c>
      <c r="DA212" s="63" t="s">
        <v>2736</v>
      </c>
    </row>
    <row r="213" spans="1:105" ht="12" customHeight="1" x14ac:dyDescent="0.25">
      <c r="A213" s="100" t="s">
        <v>50</v>
      </c>
      <c r="B213" s="101">
        <v>208.80478085295928</v>
      </c>
      <c r="C213" s="101">
        <v>193.98224783191668</v>
      </c>
      <c r="D213" s="101">
        <v>198.45658667989974</v>
      </c>
      <c r="E213" s="101">
        <v>199.23658218120701</v>
      </c>
      <c r="F213" s="101">
        <v>200.6669353741178</v>
      </c>
      <c r="G213" s="101">
        <v>0</v>
      </c>
      <c r="H213" s="101">
        <v>0</v>
      </c>
      <c r="I213" s="101">
        <v>241.82821320116113</v>
      </c>
      <c r="J213" s="101">
        <v>200.15447301513254</v>
      </c>
      <c r="K213" s="101">
        <v>222.54033251455857</v>
      </c>
      <c r="L213" s="101">
        <v>220.6172446264554</v>
      </c>
      <c r="M213" s="101">
        <v>212.4648306107234</v>
      </c>
      <c r="N213" s="101">
        <v>218.64094116961692</v>
      </c>
      <c r="O213" s="101">
        <v>180.99708890643748</v>
      </c>
      <c r="P213" s="101">
        <v>187.43118851219754</v>
      </c>
      <c r="Q213" s="101">
        <v>185.18782094488213</v>
      </c>
      <c r="R213" s="101">
        <v>237.32266128570947</v>
      </c>
      <c r="S213" s="101">
        <v>236.5454571629397</v>
      </c>
      <c r="T213" s="101">
        <v>206.96222816547558</v>
      </c>
      <c r="U213" s="101">
        <v>215.34728836361182</v>
      </c>
      <c r="V213" s="101">
        <v>169.08887020916981</v>
      </c>
      <c r="W213" s="101">
        <v>181.11967192977531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3.2037229606921911</v>
      </c>
      <c r="C219" s="122">
        <v>3.2206429021402525</v>
      </c>
      <c r="D219" s="122">
        <v>3.4049636269739887</v>
      </c>
      <c r="E219" s="122">
        <v>3.8650537031790142</v>
      </c>
      <c r="F219" s="122">
        <v>3.9175345269888635</v>
      </c>
      <c r="G219" s="122">
        <v>3.8852358474585373</v>
      </c>
      <c r="H219" s="122">
        <v>4.178325597597178</v>
      </c>
      <c r="I219" s="122">
        <v>6.1281711856958365</v>
      </c>
      <c r="J219" s="122">
        <v>5.4291243806847982</v>
      </c>
      <c r="K219" s="122">
        <v>6.3423883586432614</v>
      </c>
      <c r="L219" s="122">
        <v>6.1309648201941691</v>
      </c>
      <c r="M219" s="122">
        <v>6.0919043859618771</v>
      </c>
      <c r="N219" s="122">
        <v>6.0355850632225607</v>
      </c>
      <c r="O219" s="122">
        <v>5.8175306927761117</v>
      </c>
      <c r="P219" s="122">
        <v>6.3323355921575519</v>
      </c>
      <c r="Q219" s="122">
        <v>6.0534197046036882</v>
      </c>
      <c r="R219" s="122">
        <v>6.4625735371945305</v>
      </c>
      <c r="S219" s="122">
        <v>6.3396024379189511</v>
      </c>
      <c r="T219" s="122">
        <v>6.2418784982136684</v>
      </c>
      <c r="U219" s="122">
        <v>6.3903299685362978</v>
      </c>
      <c r="V219" s="122">
        <v>5.7349123226760215</v>
      </c>
      <c r="W219" s="122">
        <v>5.6675194938303672</v>
      </c>
      <c r="DA219" s="130" t="s">
        <v>2743</v>
      </c>
    </row>
    <row r="220" spans="1:105" ht="12" customHeight="1" x14ac:dyDescent="0.25">
      <c r="A220" s="97" t="s">
        <v>50</v>
      </c>
      <c r="B220" s="98">
        <v>86.455100362448647</v>
      </c>
      <c r="C220" s="98">
        <v>83.640150970345047</v>
      </c>
      <c r="D220" s="98">
        <v>83.048633683091893</v>
      </c>
      <c r="E220" s="98">
        <v>92.438847787309285</v>
      </c>
      <c r="F220" s="98">
        <v>91.973837194028704</v>
      </c>
      <c r="G220" s="98">
        <v>90.458267121556133</v>
      </c>
      <c r="H220" s="98">
        <v>94.060681627155745</v>
      </c>
      <c r="I220" s="98">
        <v>92.11693142378985</v>
      </c>
      <c r="J220" s="98">
        <v>78.126375403253832</v>
      </c>
      <c r="K220" s="98">
        <v>83.836454594787753</v>
      </c>
      <c r="L220" s="98">
        <v>80.439854287127702</v>
      </c>
      <c r="M220" s="98">
        <v>80.088464568799353</v>
      </c>
      <c r="N220" s="98">
        <v>80.81269682898639</v>
      </c>
      <c r="O220" s="98">
        <v>79.991047025671534</v>
      </c>
      <c r="P220" s="98">
        <v>87.127340103365569</v>
      </c>
      <c r="Q220" s="98">
        <v>83.773353538328593</v>
      </c>
      <c r="R220" s="98">
        <v>89.533448147932972</v>
      </c>
      <c r="S220" s="98">
        <v>87.99285057536521</v>
      </c>
      <c r="T220" s="98">
        <v>87.163599419622713</v>
      </c>
      <c r="U220" s="98">
        <v>90.437926530011339</v>
      </c>
      <c r="V220" s="98">
        <v>86.809369288726955</v>
      </c>
      <c r="W220" s="98">
        <v>90.571202930553241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131.4439872889339</v>
      </c>
      <c r="C223" s="118">
        <f t="shared" si="93"/>
        <v>143.28009932739565</v>
      </c>
      <c r="D223" s="118">
        <f t="shared" si="93"/>
        <v>167.80181589207817</v>
      </c>
      <c r="E223" s="118">
        <f t="shared" si="93"/>
        <v>188.52513664298394</v>
      </c>
      <c r="F223" s="118">
        <f t="shared" si="93"/>
        <v>62.529986182423151</v>
      </c>
      <c r="G223" s="118">
        <f t="shared" si="93"/>
        <v>46.907694286358435</v>
      </c>
      <c r="H223" s="118">
        <f t="shared" si="93"/>
        <v>119.66344242667068</v>
      </c>
      <c r="I223" s="118">
        <f t="shared" si="93"/>
        <v>99.13193855193947</v>
      </c>
      <c r="J223" s="118">
        <f t="shared" si="93"/>
        <v>146.24968179190867</v>
      </c>
      <c r="K223" s="118">
        <f t="shared" si="93"/>
        <v>120.04946497132002</v>
      </c>
      <c r="L223" s="118">
        <f t="shared" si="93"/>
        <v>142.36510003299762</v>
      </c>
      <c r="M223" s="118">
        <f t="shared" si="93"/>
        <v>110.62564170094436</v>
      </c>
      <c r="N223" s="118">
        <f t="shared" si="93"/>
        <v>127.21133206997396</v>
      </c>
      <c r="O223" s="118">
        <f t="shared" si="93"/>
        <v>140.1906934106116</v>
      </c>
      <c r="P223" s="118">
        <f t="shared" si="93"/>
        <v>106.3890642769461</v>
      </c>
      <c r="Q223" s="118">
        <f t="shared" si="93"/>
        <v>98.403572767076739</v>
      </c>
      <c r="R223" s="118">
        <f t="shared" ref="R223:V223" si="94">R224+R226+R228+R237</f>
        <v>120.81591169655508</v>
      </c>
      <c r="S223" s="118">
        <f t="shared" si="94"/>
        <v>119.22275069508289</v>
      </c>
      <c r="T223" s="118">
        <f t="shared" si="94"/>
        <v>118.93790858015787</v>
      </c>
      <c r="U223" s="118">
        <f t="shared" si="94"/>
        <v>122.68488208830587</v>
      </c>
      <c r="V223" s="118">
        <f t="shared" si="94"/>
        <v>106.09371926531254</v>
      </c>
      <c r="W223" s="118">
        <f t="shared" ref="W223" si="95">W224+W226+W228+W237</f>
        <v>134.23005527253343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113.23428811642431</v>
      </c>
      <c r="C224" s="123">
        <f t="shared" si="96"/>
        <v>125.88332440351601</v>
      </c>
      <c r="D224" s="123">
        <f t="shared" si="96"/>
        <v>150.38187864481154</v>
      </c>
      <c r="E224" s="123">
        <f t="shared" si="96"/>
        <v>170.54513766496567</v>
      </c>
      <c r="F224" s="123">
        <f t="shared" si="96"/>
        <v>43.852146019584865</v>
      </c>
      <c r="G224" s="123">
        <f t="shared" si="96"/>
        <v>27.189381714284952</v>
      </c>
      <c r="H224" s="123">
        <f t="shared" si="96"/>
        <v>98.425073718816563</v>
      </c>
      <c r="I224" s="123">
        <f t="shared" si="96"/>
        <v>79.121802935504775</v>
      </c>
      <c r="J224" s="123">
        <f t="shared" si="96"/>
        <v>127.63106905082373</v>
      </c>
      <c r="K224" s="123">
        <f t="shared" si="96"/>
        <v>100.74968659748933</v>
      </c>
      <c r="L224" s="123">
        <f t="shared" si="96"/>
        <v>123.36592266072546</v>
      </c>
      <c r="M224" s="123">
        <f t="shared" si="96"/>
        <v>92.033866529489814</v>
      </c>
      <c r="N224" s="123">
        <f t="shared" si="96"/>
        <v>107.74825888350369</v>
      </c>
      <c r="O224" s="123">
        <f t="shared" si="96"/>
        <v>120.85619125905451</v>
      </c>
      <c r="P224" s="123">
        <f t="shared" si="96"/>
        <v>86.300956218892807</v>
      </c>
      <c r="Q224" s="123">
        <f t="shared" si="96"/>
        <v>78.31244042201196</v>
      </c>
      <c r="R224" s="123">
        <f t="shared" si="96"/>
        <v>100.5279609902767</v>
      </c>
      <c r="S224" s="123">
        <f t="shared" si="96"/>
        <v>99.18126618434087</v>
      </c>
      <c r="T224" s="123">
        <f t="shared" si="96"/>
        <v>99.164951246819427</v>
      </c>
      <c r="U224" s="123">
        <f t="shared" si="96"/>
        <v>103.08541461632183</v>
      </c>
      <c r="V224" s="123">
        <f t="shared" si="96"/>
        <v>87.754066125688269</v>
      </c>
      <c r="W224" s="123">
        <f t="shared" si="96"/>
        <v>116.07357282049794</v>
      </c>
      <c r="DA224" s="130" t="s">
        <v>2898</v>
      </c>
    </row>
    <row r="225" spans="1:105" ht="12" customHeight="1" x14ac:dyDescent="0.25">
      <c r="A225" s="97" t="s">
        <v>53</v>
      </c>
      <c r="B225" s="99">
        <v>113.23428811642431</v>
      </c>
      <c r="C225" s="99">
        <v>125.88332440351601</v>
      </c>
      <c r="D225" s="99">
        <v>150.38187864481154</v>
      </c>
      <c r="E225" s="99">
        <v>170.54513766496567</v>
      </c>
      <c r="F225" s="99">
        <v>43.852146019584865</v>
      </c>
      <c r="G225" s="99">
        <v>27.189381714284952</v>
      </c>
      <c r="H225" s="99">
        <v>98.425073718816563</v>
      </c>
      <c r="I225" s="99">
        <v>79.121802935504775</v>
      </c>
      <c r="J225" s="99">
        <v>127.63106905082373</v>
      </c>
      <c r="K225" s="99">
        <v>100.74968659748933</v>
      </c>
      <c r="L225" s="99">
        <v>123.36592266072546</v>
      </c>
      <c r="M225" s="99">
        <v>92.033866529489814</v>
      </c>
      <c r="N225" s="99">
        <v>107.74825888350369</v>
      </c>
      <c r="O225" s="99">
        <v>120.85619125905451</v>
      </c>
      <c r="P225" s="99">
        <v>86.300956218892807</v>
      </c>
      <c r="Q225" s="99">
        <v>78.31244042201196</v>
      </c>
      <c r="R225" s="99">
        <v>100.5279609902767</v>
      </c>
      <c r="S225" s="99">
        <v>99.18126618434087</v>
      </c>
      <c r="T225" s="99">
        <v>99.164951246819427</v>
      </c>
      <c r="U225" s="99">
        <v>103.08541461632183</v>
      </c>
      <c r="V225" s="99">
        <v>87.754066125688269</v>
      </c>
      <c r="W225" s="99">
        <v>116.07357282049794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7.9881022619977218E-2</v>
      </c>
      <c r="C226" s="123">
        <f t="shared" si="97"/>
        <v>9.7659573155136598E-2</v>
      </c>
      <c r="D226" s="123">
        <f t="shared" si="97"/>
        <v>0.11617675139616809</v>
      </c>
      <c r="E226" s="123">
        <f t="shared" si="97"/>
        <v>0.33985776526275641</v>
      </c>
      <c r="F226" s="123">
        <f t="shared" si="97"/>
        <v>0.25645238401765896</v>
      </c>
      <c r="G226" s="123">
        <f t="shared" si="97"/>
        <v>0.51551034499158443</v>
      </c>
      <c r="H226" s="123">
        <f t="shared" si="97"/>
        <v>1.3407069535910829</v>
      </c>
      <c r="I226" s="123">
        <f t="shared" si="97"/>
        <v>0.37580523157540319</v>
      </c>
      <c r="J226" s="123">
        <f t="shared" si="97"/>
        <v>0.27264979749284385</v>
      </c>
      <c r="K226" s="123">
        <f t="shared" si="97"/>
        <v>0.21601267061190071</v>
      </c>
      <c r="L226" s="123">
        <f t="shared" si="97"/>
        <v>0.26017041540536484</v>
      </c>
      <c r="M226" s="123">
        <f t="shared" si="97"/>
        <v>0.20526114682105287</v>
      </c>
      <c r="N226" s="123">
        <f t="shared" si="97"/>
        <v>0.22928948471715349</v>
      </c>
      <c r="O226" s="123">
        <f t="shared" si="97"/>
        <v>0.28349529552679181</v>
      </c>
      <c r="P226" s="123">
        <f t="shared" si="97"/>
        <v>0.28094380359472482</v>
      </c>
      <c r="Q226" s="123">
        <f t="shared" si="97"/>
        <v>0.50044512251849538</v>
      </c>
      <c r="R226" s="123">
        <f t="shared" si="97"/>
        <v>0.424292273273707</v>
      </c>
      <c r="S226" s="123">
        <f t="shared" si="97"/>
        <v>0.36571987564610947</v>
      </c>
      <c r="T226" s="123">
        <f t="shared" si="97"/>
        <v>0.28904055929404943</v>
      </c>
      <c r="U226" s="123">
        <f t="shared" si="97"/>
        <v>0.21620900843442056</v>
      </c>
      <c r="V226" s="123">
        <f t="shared" si="97"/>
        <v>0.24872255458033984</v>
      </c>
      <c r="W226" s="123">
        <f t="shared" si="97"/>
        <v>0.18454606497343795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7.9881022619977218E-2</v>
      </c>
      <c r="C227" s="99">
        <f>RES_hhdet_fecs!C165</f>
        <v>9.7659573155136598E-2</v>
      </c>
      <c r="D227" s="99">
        <f>RES_hhdet_fecs!D165</f>
        <v>0.11617675139616809</v>
      </c>
      <c r="E227" s="99">
        <f>RES_hhdet_fecs!E165</f>
        <v>0.33985776526275641</v>
      </c>
      <c r="F227" s="99">
        <f>RES_hhdet_fecs!F165</f>
        <v>0.25645238401765896</v>
      </c>
      <c r="G227" s="99">
        <f>RES_hhdet_fecs!G165</f>
        <v>0.51551034499158443</v>
      </c>
      <c r="H227" s="99">
        <f>RES_hhdet_fecs!H165</f>
        <v>1.3407069535910829</v>
      </c>
      <c r="I227" s="99">
        <f>RES_hhdet_fecs!I165</f>
        <v>0.37580523157540319</v>
      </c>
      <c r="J227" s="99">
        <f>RES_hhdet_fecs!J165</f>
        <v>0.27264979749284385</v>
      </c>
      <c r="K227" s="99">
        <f>RES_hhdet_fecs!K165</f>
        <v>0.21601267061190071</v>
      </c>
      <c r="L227" s="99">
        <f>RES_hhdet_fecs!L165</f>
        <v>0.26017041540536484</v>
      </c>
      <c r="M227" s="99">
        <f>RES_hhdet_fecs!M165</f>
        <v>0.20526114682105287</v>
      </c>
      <c r="N227" s="99">
        <f>RES_hhdet_fecs!N165</f>
        <v>0.22928948471715349</v>
      </c>
      <c r="O227" s="99">
        <f>RES_hhdet_fecs!O165</f>
        <v>0.28349529552679181</v>
      </c>
      <c r="P227" s="99">
        <f>RES_hhdet_fecs!P165</f>
        <v>0.28094380359472482</v>
      </c>
      <c r="Q227" s="99">
        <f>RES_hhdet_fecs!Q165</f>
        <v>0.50044512251849538</v>
      </c>
      <c r="R227" s="99">
        <f>RES_hhdet_fecs!R165</f>
        <v>0.424292273273707</v>
      </c>
      <c r="S227" s="99">
        <f>RES_hhdet_fecs!S165</f>
        <v>0.36571987564610947</v>
      </c>
      <c r="T227" s="99">
        <f>RES_hhdet_fecs!T165</f>
        <v>0.28904055929404943</v>
      </c>
      <c r="U227" s="99">
        <f>RES_hhdet_fecs!U165</f>
        <v>0.21620900843442056</v>
      </c>
      <c r="V227" s="99">
        <f>RES_hhdet_fecs!V165</f>
        <v>0.24872255458033984</v>
      </c>
      <c r="W227" s="99">
        <f>RES_hhdet_fecs!W165</f>
        <v>0.18454606497343795</v>
      </c>
      <c r="DA227" s="63" t="s">
        <v>2901</v>
      </c>
    </row>
    <row r="228" spans="1:105" ht="12" customHeight="1" x14ac:dyDescent="0.25">
      <c r="A228" s="121" t="s">
        <v>55</v>
      </c>
      <c r="B228" s="123">
        <v>15.650896033441322</v>
      </c>
      <c r="C228" s="123">
        <v>14.842123591767983</v>
      </c>
      <c r="D228" s="123">
        <v>14.897020630470815</v>
      </c>
      <c r="E228" s="123">
        <v>15.027811336367547</v>
      </c>
      <c r="F228" s="123">
        <v>15.788198167421738</v>
      </c>
      <c r="G228" s="123">
        <v>16.460441896581859</v>
      </c>
      <c r="H228" s="123">
        <v>17.235116213963661</v>
      </c>
      <c r="I228" s="123">
        <v>17.041408857877443</v>
      </c>
      <c r="J228" s="123">
        <v>16.083401920281144</v>
      </c>
      <c r="K228" s="123">
        <v>16.734820967135821</v>
      </c>
      <c r="L228" s="123">
        <v>16.409929887403308</v>
      </c>
      <c r="M228" s="123">
        <v>16.183687266009581</v>
      </c>
      <c r="N228" s="123">
        <v>16.931022783286043</v>
      </c>
      <c r="O228" s="123">
        <v>16.739600493668675</v>
      </c>
      <c r="P228" s="123">
        <v>17.451859417584437</v>
      </c>
      <c r="Q228" s="123">
        <v>17.134182210910708</v>
      </c>
      <c r="R228" s="123">
        <v>17.410554048737257</v>
      </c>
      <c r="S228" s="123">
        <v>17.232776102446959</v>
      </c>
      <c r="T228" s="123">
        <v>17.064274533511341</v>
      </c>
      <c r="U228" s="123">
        <v>17.013613095835101</v>
      </c>
      <c r="V228" s="123">
        <v>15.664847421940404</v>
      </c>
      <c r="W228" s="123">
        <v>15.581137616266501</v>
      </c>
      <c r="DA228" s="130" t="s">
        <v>2902</v>
      </c>
    </row>
    <row r="229" spans="1:105" ht="12" customHeight="1" x14ac:dyDescent="0.25">
      <c r="A229" s="97" t="s">
        <v>124</v>
      </c>
      <c r="B229" s="99">
        <v>17.143304305690361</v>
      </c>
      <c r="C229" s="99">
        <v>16.469869129586311</v>
      </c>
      <c r="D229" s="99">
        <v>16.463015433149057</v>
      </c>
      <c r="E229" s="99">
        <v>16.231717430729908</v>
      </c>
      <c r="F229" s="99">
        <v>17.461245701429323</v>
      </c>
      <c r="G229" s="99">
        <v>18.122811205544721</v>
      </c>
      <c r="H229" s="99">
        <v>19.383107418906544</v>
      </c>
      <c r="I229" s="99">
        <v>19.095270930676463</v>
      </c>
      <c r="J229" s="99">
        <v>17.815998427790337</v>
      </c>
      <c r="K229" s="99">
        <v>19.173483533019549</v>
      </c>
      <c r="L229" s="99">
        <v>18.779522994118047</v>
      </c>
      <c r="M229" s="99">
        <v>18.53300898470826</v>
      </c>
      <c r="N229" s="99">
        <v>18.498941933966421</v>
      </c>
      <c r="O229" s="99">
        <v>18.060255340847949</v>
      </c>
      <c r="P229" s="99">
        <v>19.63531290743035</v>
      </c>
      <c r="Q229" s="99">
        <v>17.968023233174339</v>
      </c>
      <c r="R229" s="99">
        <v>19.436126859754449</v>
      </c>
      <c r="S229" s="99">
        <v>18.467252551013239</v>
      </c>
      <c r="T229" s="99">
        <v>17.40302923570146</v>
      </c>
      <c r="U229" s="99">
        <v>17.498568155757532</v>
      </c>
      <c r="V229" s="99">
        <v>15.723755204455951</v>
      </c>
      <c r="W229" s="99">
        <v>15.735890211550027</v>
      </c>
      <c r="DA229" s="63" t="s">
        <v>2903</v>
      </c>
    </row>
    <row r="230" spans="1:105" ht="12" customHeight="1" x14ac:dyDescent="0.25">
      <c r="A230" s="97" t="s">
        <v>123</v>
      </c>
      <c r="B230" s="99">
        <v>13.002150556263544</v>
      </c>
      <c r="C230" s="99">
        <v>12.354482640430765</v>
      </c>
      <c r="D230" s="99">
        <v>12.452876458265024</v>
      </c>
      <c r="E230" s="99">
        <v>12.355112989892911</v>
      </c>
      <c r="F230" s="99">
        <v>13.08931847158455</v>
      </c>
      <c r="G230" s="99">
        <v>0</v>
      </c>
      <c r="H230" s="99">
        <v>0</v>
      </c>
      <c r="I230" s="99">
        <v>14.855485915470259</v>
      </c>
      <c r="J230" s="99">
        <v>13.469478404265281</v>
      </c>
      <c r="K230" s="99">
        <v>14.71649043384417</v>
      </c>
      <c r="L230" s="99">
        <v>14.547068632673311</v>
      </c>
      <c r="M230" s="99">
        <v>14.337513510703774</v>
      </c>
      <c r="N230" s="99">
        <v>14.534115909577046</v>
      </c>
      <c r="O230" s="99">
        <v>13.918680892745773</v>
      </c>
      <c r="P230" s="99">
        <v>15.059024079935414</v>
      </c>
      <c r="Q230" s="99">
        <v>14.018475100503602</v>
      </c>
      <c r="R230" s="99">
        <v>15.700715444944676</v>
      </c>
      <c r="S230" s="99">
        <v>15.217795910546776</v>
      </c>
      <c r="T230" s="99">
        <v>14.307283408736266</v>
      </c>
      <c r="U230" s="99">
        <v>14.780682908402216</v>
      </c>
      <c r="V230" s="99">
        <v>13.413519908006339</v>
      </c>
      <c r="W230" s="99">
        <v>13.763827882108627</v>
      </c>
      <c r="DA230" s="63" t="s">
        <v>2904</v>
      </c>
    </row>
    <row r="231" spans="1:105" ht="12" customHeight="1" x14ac:dyDescent="0.25">
      <c r="A231" s="100" t="s">
        <v>50</v>
      </c>
      <c r="B231" s="102">
        <v>7.3785452994645224</v>
      </c>
      <c r="C231" s="102">
        <v>6.855189009001931</v>
      </c>
      <c r="D231" s="102">
        <v>7.0139325412527116</v>
      </c>
      <c r="E231" s="102">
        <v>7.042356527602526</v>
      </c>
      <c r="F231" s="102">
        <v>7.0940456372104617</v>
      </c>
      <c r="G231" s="102">
        <v>0</v>
      </c>
      <c r="H231" s="102">
        <v>0</v>
      </c>
      <c r="I231" s="102">
        <v>8.553663074602941</v>
      </c>
      <c r="J231" s="102">
        <v>7.0810390789647357</v>
      </c>
      <c r="K231" s="102">
        <v>7.8747490289532731</v>
      </c>
      <c r="L231" s="102">
        <v>7.8085264356712676</v>
      </c>
      <c r="M231" s="102">
        <v>7.5225765777633615</v>
      </c>
      <c r="N231" s="102">
        <v>7.743343040435378</v>
      </c>
      <c r="O231" s="102">
        <v>6.4119646154070864</v>
      </c>
      <c r="P231" s="102">
        <v>6.6418295403988159</v>
      </c>
      <c r="Q231" s="102">
        <v>6.5644753582632198</v>
      </c>
      <c r="R231" s="102">
        <v>8.4152270157480196</v>
      </c>
      <c r="S231" s="102">
        <v>8.3905058247451922</v>
      </c>
      <c r="T231" s="102">
        <v>7.3440425052383409</v>
      </c>
      <c r="U231" s="102">
        <v>7.6448720855400012</v>
      </c>
      <c r="V231" s="102">
        <v>6.0052833533511008</v>
      </c>
      <c r="W231" s="102">
        <v>6.4356259373863622</v>
      </c>
      <c r="DA231" s="131" t="s">
        <v>2905</v>
      </c>
    </row>
    <row r="232" spans="1:105" ht="12" customHeight="1" x14ac:dyDescent="0.25">
      <c r="A232" s="103" t="s">
        <v>52</v>
      </c>
      <c r="B232" s="105">
        <v>5.6236052567990207</v>
      </c>
      <c r="C232" s="105">
        <v>5.4992936314288361</v>
      </c>
      <c r="D232" s="105">
        <v>5.4389439170123133</v>
      </c>
      <c r="E232" s="105">
        <v>5.3127564622903858</v>
      </c>
      <c r="F232" s="105">
        <v>5.995272834374088</v>
      </c>
      <c r="G232" s="105">
        <v>0</v>
      </c>
      <c r="H232" s="105">
        <v>0</v>
      </c>
      <c r="I232" s="105">
        <v>6.3018228408673211</v>
      </c>
      <c r="J232" s="105">
        <v>6.3884393253005474</v>
      </c>
      <c r="K232" s="105">
        <v>6.8417414048909002</v>
      </c>
      <c r="L232" s="105">
        <v>6.7385421970020447</v>
      </c>
      <c r="M232" s="105">
        <v>6.8149369329404133</v>
      </c>
      <c r="N232" s="105">
        <v>6.7907728691416658</v>
      </c>
      <c r="O232" s="105">
        <v>7.5067162773386871</v>
      </c>
      <c r="P232" s="105">
        <v>8.417194539536597</v>
      </c>
      <c r="Q232" s="105">
        <v>7.4539997422403816</v>
      </c>
      <c r="R232" s="105">
        <v>7.2854884291966568</v>
      </c>
      <c r="S232" s="105">
        <v>6.827290085801585</v>
      </c>
      <c r="T232" s="105">
        <v>6.9632409034979279</v>
      </c>
      <c r="U232" s="105">
        <v>7.1358108228622141</v>
      </c>
      <c r="V232" s="105">
        <v>7.4082365546552396</v>
      </c>
      <c r="W232" s="105">
        <v>7.3282019447222666</v>
      </c>
      <c r="DA232" s="132" t="s">
        <v>2906</v>
      </c>
    </row>
    <row r="233" spans="1:105" ht="12" customHeight="1" x14ac:dyDescent="0.25">
      <c r="A233" s="106" t="s">
        <v>122</v>
      </c>
      <c r="B233" s="102">
        <v>15.536341377777896</v>
      </c>
      <c r="C233" s="102">
        <v>14.728499009495014</v>
      </c>
      <c r="D233" s="102">
        <v>14.788147528186713</v>
      </c>
      <c r="E233" s="102">
        <v>14.950822259360244</v>
      </c>
      <c r="F233" s="102">
        <v>15.671992625706878</v>
      </c>
      <c r="G233" s="102">
        <v>16.346963098666187</v>
      </c>
      <c r="H233" s="102">
        <v>17.077391271543352</v>
      </c>
      <c r="I233" s="102">
        <v>17.075468436088915</v>
      </c>
      <c r="J233" s="102">
        <v>16.190285157402322</v>
      </c>
      <c r="K233" s="102">
        <v>16.956327396779404</v>
      </c>
      <c r="L233" s="102">
        <v>16.632838919777406</v>
      </c>
      <c r="M233" s="102">
        <v>16.386496777990779</v>
      </c>
      <c r="N233" s="102">
        <v>17.151070859622124</v>
      </c>
      <c r="O233" s="102">
        <v>17.013477090006891</v>
      </c>
      <c r="P233" s="102">
        <v>17.648560462749053</v>
      </c>
      <c r="Q233" s="102">
        <v>17.493194830496098</v>
      </c>
      <c r="R233" s="102">
        <v>17.576838230764537</v>
      </c>
      <c r="S233" s="102">
        <v>17.49359565714062</v>
      </c>
      <c r="T233" s="102">
        <v>17.456856500162459</v>
      </c>
      <c r="U233" s="102">
        <v>17.377452556443028</v>
      </c>
      <c r="V233" s="102">
        <v>16.078598731163552</v>
      </c>
      <c r="W233" s="102">
        <v>15.952181301324639</v>
      </c>
      <c r="DA233" s="131" t="s">
        <v>2907</v>
      </c>
    </row>
    <row r="234" spans="1:105" ht="12" customHeight="1" x14ac:dyDescent="0.25">
      <c r="A234" s="107" t="s">
        <v>121</v>
      </c>
      <c r="B234" s="105">
        <v>12.413171645759903</v>
      </c>
      <c r="C234" s="105">
        <v>11.630654104470317</v>
      </c>
      <c r="D234" s="105">
        <v>11.760731543286381</v>
      </c>
      <c r="E234" s="105">
        <v>11.942082087631288</v>
      </c>
      <c r="F234" s="105">
        <v>12.397173787757934</v>
      </c>
      <c r="G234" s="105">
        <v>12.984323563071859</v>
      </c>
      <c r="H234" s="105">
        <v>13.641832609521375</v>
      </c>
      <c r="I234" s="105">
        <v>13.991121008401796</v>
      </c>
      <c r="J234" s="105">
        <v>13.027886506453775</v>
      </c>
      <c r="K234" s="105">
        <v>13.731156855074177</v>
      </c>
      <c r="L234" s="105">
        <v>13.526127143133236</v>
      </c>
      <c r="M234" s="105">
        <v>13.279002918629963</v>
      </c>
      <c r="N234" s="105">
        <v>13.989171017320798</v>
      </c>
      <c r="O234" s="105">
        <v>13.577736985184462</v>
      </c>
      <c r="P234" s="105">
        <v>14.004500270763721</v>
      </c>
      <c r="Q234" s="105">
        <v>14.056783584988658</v>
      </c>
      <c r="R234" s="105">
        <v>14.564349356383291</v>
      </c>
      <c r="S234" s="105">
        <v>14.630311914758975</v>
      </c>
      <c r="T234" s="105">
        <v>14.578435864311308</v>
      </c>
      <c r="U234" s="105">
        <v>14.668854319959539</v>
      </c>
      <c r="V234" s="105">
        <v>13.51621719566862</v>
      </c>
      <c r="W234" s="105">
        <v>13.650180011714808</v>
      </c>
      <c r="DA234" s="132" t="s">
        <v>2908</v>
      </c>
    </row>
    <row r="235" spans="1:105" ht="12" customHeight="1" x14ac:dyDescent="0.25">
      <c r="A235" s="108" t="s">
        <v>53</v>
      </c>
      <c r="B235" s="99">
        <v>6.7335501973258003</v>
      </c>
      <c r="C235" s="99">
        <v>6.1234986794248876</v>
      </c>
      <c r="D235" s="99">
        <v>6.2947012841990828</v>
      </c>
      <c r="E235" s="99">
        <v>6.4756349758612197</v>
      </c>
      <c r="F235" s="99">
        <v>6.3844667935981088</v>
      </c>
      <c r="G235" s="99">
        <v>6.8010442515972409</v>
      </c>
      <c r="H235" s="99">
        <v>7.2257165490893973</v>
      </c>
      <c r="I235" s="99">
        <v>7.7041393687397353</v>
      </c>
      <c r="J235" s="99">
        <v>6.5229054881258861</v>
      </c>
      <c r="K235" s="99">
        <v>7.0148671904006212</v>
      </c>
      <c r="L235" s="99">
        <v>6.9363352341607483</v>
      </c>
      <c r="M235" s="99">
        <v>6.6564332188727819</v>
      </c>
      <c r="N235" s="99">
        <v>7.133627078473654</v>
      </c>
      <c r="O235" s="99">
        <v>5.9823682487721106</v>
      </c>
      <c r="P235" s="99">
        <v>5.8901988323285766</v>
      </c>
      <c r="Q235" s="99">
        <v>6.284978680912281</v>
      </c>
      <c r="R235" s="99">
        <v>7.5617848739858546</v>
      </c>
      <c r="S235" s="99">
        <v>7.8613406200707088</v>
      </c>
      <c r="T235" s="99">
        <v>7.4143852481136792</v>
      </c>
      <c r="U235" s="99">
        <v>7.529583135287619</v>
      </c>
      <c r="V235" s="99">
        <v>6.1264241508129409</v>
      </c>
      <c r="W235" s="99">
        <v>6.5052833528231435</v>
      </c>
      <c r="DA235" s="63" t="s">
        <v>2909</v>
      </c>
    </row>
    <row r="236" spans="1:105" ht="12" customHeight="1" x14ac:dyDescent="0.25">
      <c r="A236" s="108" t="s">
        <v>52</v>
      </c>
      <c r="B236" s="99">
        <v>5.6796214484341041</v>
      </c>
      <c r="C236" s="99">
        <v>5.5071554250454264</v>
      </c>
      <c r="D236" s="99">
        <v>5.4660302590873009</v>
      </c>
      <c r="E236" s="99">
        <v>5.4664471117700666</v>
      </c>
      <c r="F236" s="99">
        <v>6.0127069941598261</v>
      </c>
      <c r="G236" s="99">
        <v>6.183279311474621</v>
      </c>
      <c r="H236" s="99">
        <v>6.4161160604319756</v>
      </c>
      <c r="I236" s="99">
        <v>6.2869816396620593</v>
      </c>
      <c r="J236" s="99">
        <v>6.5049810183278876</v>
      </c>
      <c r="K236" s="99">
        <v>6.7162896646735559</v>
      </c>
      <c r="L236" s="99">
        <v>6.5897919089724892</v>
      </c>
      <c r="M236" s="99">
        <v>6.6225696997571806</v>
      </c>
      <c r="N236" s="99">
        <v>6.855543938847144</v>
      </c>
      <c r="O236" s="99">
        <v>7.5953687364123539</v>
      </c>
      <c r="P236" s="99">
        <v>8.1143014384351435</v>
      </c>
      <c r="Q236" s="99">
        <v>7.7718049040763777</v>
      </c>
      <c r="R236" s="99">
        <v>7.0025644823974336</v>
      </c>
      <c r="S236" s="99">
        <v>6.7689712946882636</v>
      </c>
      <c r="T236" s="99">
        <v>7.1640506161976276</v>
      </c>
      <c r="U236" s="99">
        <v>7.1392711846719212</v>
      </c>
      <c r="V236" s="99">
        <v>7.3897930448556801</v>
      </c>
      <c r="W236" s="99">
        <v>7.1448966588916623</v>
      </c>
      <c r="DA236" s="63" t="s">
        <v>2910</v>
      </c>
    </row>
    <row r="237" spans="1:105" ht="12" customHeight="1" x14ac:dyDescent="0.25">
      <c r="A237" s="121" t="s">
        <v>54</v>
      </c>
      <c r="B237" s="123">
        <v>2.4789221164483113</v>
      </c>
      <c r="C237" s="123">
        <v>2.45699175895653</v>
      </c>
      <c r="D237" s="123">
        <v>2.4067398653996399</v>
      </c>
      <c r="E237" s="123">
        <v>2.612329876387987</v>
      </c>
      <c r="F237" s="123">
        <v>2.6331896113988891</v>
      </c>
      <c r="G237" s="123">
        <v>2.7423603305000439</v>
      </c>
      <c r="H237" s="123">
        <v>2.6625455402993752</v>
      </c>
      <c r="I237" s="123">
        <v>2.5929215269818493</v>
      </c>
      <c r="J237" s="123">
        <v>2.2625610233109583</v>
      </c>
      <c r="K237" s="123">
        <v>2.3489447360829767</v>
      </c>
      <c r="L237" s="123">
        <v>2.3290770694634793</v>
      </c>
      <c r="M237" s="123">
        <v>2.2028267586238988</v>
      </c>
      <c r="N237" s="123">
        <v>2.302760918467071</v>
      </c>
      <c r="O237" s="123">
        <v>2.3114063623616286</v>
      </c>
      <c r="P237" s="123">
        <v>2.3553048368741192</v>
      </c>
      <c r="Q237" s="123">
        <v>2.456505011635568</v>
      </c>
      <c r="R237" s="123">
        <v>2.4531043842674132</v>
      </c>
      <c r="S237" s="123">
        <v>2.4429885326489575</v>
      </c>
      <c r="T237" s="123">
        <v>2.4196422405330509</v>
      </c>
      <c r="U237" s="123">
        <v>2.3696453677145204</v>
      </c>
      <c r="V237" s="123">
        <v>2.4260831631035242</v>
      </c>
      <c r="W237" s="123">
        <v>2.3907987707955662</v>
      </c>
      <c r="DA237" s="130" t="s">
        <v>2911</v>
      </c>
    </row>
    <row r="238" spans="1:105" ht="12" customHeight="1" x14ac:dyDescent="0.25">
      <c r="A238" s="97" t="s">
        <v>50</v>
      </c>
      <c r="B238" s="99">
        <v>3.0550683360229107</v>
      </c>
      <c r="C238" s="99">
        <v>2.9557810060021006</v>
      </c>
      <c r="D238" s="99">
        <v>2.9351382286744294</v>
      </c>
      <c r="E238" s="99">
        <v>3.2674086053480695</v>
      </c>
      <c r="F238" s="99">
        <v>3.2514903228444894</v>
      </c>
      <c r="G238" s="99">
        <v>3.1984836306102062</v>
      </c>
      <c r="H238" s="99">
        <v>3.3263886373450093</v>
      </c>
      <c r="I238" s="99">
        <v>3.2582517334731689</v>
      </c>
      <c r="J238" s="99">
        <v>2.7639448121975483</v>
      </c>
      <c r="K238" s="99">
        <v>2.9666129817973572</v>
      </c>
      <c r="L238" s="99">
        <v>2.8470880857300878</v>
      </c>
      <c r="M238" s="99">
        <v>2.8356298121552421</v>
      </c>
      <c r="N238" s="99">
        <v>2.8620460112458748</v>
      </c>
      <c r="O238" s="99">
        <v>2.8337459247375101</v>
      </c>
      <c r="P238" s="99">
        <v>3.0874527652971087</v>
      </c>
      <c r="Q238" s="99">
        <v>2.9695695547122796</v>
      </c>
      <c r="R238" s="99">
        <v>3.1747675826056017</v>
      </c>
      <c r="S238" s="99">
        <v>3.1211951146454204</v>
      </c>
      <c r="T238" s="99">
        <v>3.0929952036246058</v>
      </c>
      <c r="U238" s="99">
        <v>3.2105645966435481</v>
      </c>
      <c r="V238" s="99">
        <v>3.0830820482720864</v>
      </c>
      <c r="W238" s="99">
        <v>3.2182168648480682</v>
      </c>
      <c r="DA238" s="63" t="s">
        <v>2912</v>
      </c>
    </row>
    <row r="239" spans="1:105" ht="12" customHeight="1" x14ac:dyDescent="0.25">
      <c r="A239" s="109" t="s">
        <v>120</v>
      </c>
      <c r="B239" s="110">
        <v>2.4567505568900883</v>
      </c>
      <c r="C239" s="110">
        <v>2.4370162320383759</v>
      </c>
      <c r="D239" s="110">
        <v>2.3841495301446782</v>
      </c>
      <c r="E239" s="110">
        <v>2.5837445087471238</v>
      </c>
      <c r="F239" s="110">
        <v>2.6056820473542253</v>
      </c>
      <c r="G239" s="110">
        <v>2.7218903692388019</v>
      </c>
      <c r="H239" s="110">
        <v>2.6316857283440478</v>
      </c>
      <c r="I239" s="110">
        <v>2.5455053601583764</v>
      </c>
      <c r="J239" s="110">
        <v>2.2251170358969197</v>
      </c>
      <c r="K239" s="110">
        <v>2.2983925831067102</v>
      </c>
      <c r="L239" s="110">
        <v>2.2863378044847336</v>
      </c>
      <c r="M239" s="110">
        <v>2.1507300707814854</v>
      </c>
      <c r="N239" s="110">
        <v>2.257618592528718</v>
      </c>
      <c r="O239" s="110">
        <v>2.2704385535478337</v>
      </c>
      <c r="P239" s="110">
        <v>2.2979224972861054</v>
      </c>
      <c r="Q239" s="110">
        <v>2.4165436418608768</v>
      </c>
      <c r="R239" s="110">
        <v>2.3969619455342031</v>
      </c>
      <c r="S239" s="110">
        <v>2.3903322060641288</v>
      </c>
      <c r="T239" s="110">
        <v>2.3677033132070791</v>
      </c>
      <c r="U239" s="110">
        <v>2.305708365710982</v>
      </c>
      <c r="V239" s="110">
        <v>2.3796094506232128</v>
      </c>
      <c r="W239" s="110">
        <v>2.3355666773483428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90.053400462544289</v>
      </c>
      <c r="C241" s="118">
        <f t="shared" si="98"/>
        <v>98.651199094147756</v>
      </c>
      <c r="D241" s="118">
        <f t="shared" si="98"/>
        <v>116.12200589073221</v>
      </c>
      <c r="E241" s="118">
        <f t="shared" si="98"/>
        <v>130.97312027238848</v>
      </c>
      <c r="F241" s="118">
        <f t="shared" si="98"/>
        <v>43.304760420788789</v>
      </c>
      <c r="G241" s="118">
        <f t="shared" si="98"/>
        <v>32.898030979465851</v>
      </c>
      <c r="H241" s="118">
        <f t="shared" si="98"/>
        <v>85.087265255420704</v>
      </c>
      <c r="I241" s="118">
        <f t="shared" si="98"/>
        <v>70.145467853154429</v>
      </c>
      <c r="J241" s="118">
        <f t="shared" si="98"/>
        <v>105.12657321822522</v>
      </c>
      <c r="K241" s="118">
        <f t="shared" si="98"/>
        <v>86.959584271191986</v>
      </c>
      <c r="L241" s="118">
        <f t="shared" si="98"/>
        <v>104.11513497409175</v>
      </c>
      <c r="M241" s="118">
        <f t="shared" si="98"/>
        <v>81.101683890024148</v>
      </c>
      <c r="N241" s="118">
        <f t="shared" si="98"/>
        <v>94.840925546782984</v>
      </c>
      <c r="O241" s="118">
        <f t="shared" si="98"/>
        <v>108.35693355059604</v>
      </c>
      <c r="P241" s="118">
        <f t="shared" si="98"/>
        <v>82.097252512789638</v>
      </c>
      <c r="Q241" s="118">
        <f t="shared" si="98"/>
        <v>76.663613319940339</v>
      </c>
      <c r="R241" s="118">
        <f t="shared" ref="R241:V241" si="99">R242+R244+R246+R255</f>
        <v>93.986150534398604</v>
      </c>
      <c r="S241" s="118">
        <f t="shared" si="99"/>
        <v>92.966946155730653</v>
      </c>
      <c r="T241" s="118">
        <f t="shared" si="99"/>
        <v>92.951366685539696</v>
      </c>
      <c r="U241" s="118">
        <f t="shared" si="99"/>
        <v>95.895714581040423</v>
      </c>
      <c r="V241" s="118">
        <f t="shared" si="99"/>
        <v>83.513533484279378</v>
      </c>
      <c r="W241" s="118">
        <f t="shared" ref="W241" si="100">W242+W244+W246+W255</f>
        <v>106.0380146654301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78.033509899017815</v>
      </c>
      <c r="C242" s="123">
        <f t="shared" si="101"/>
        <v>87.061821475173176</v>
      </c>
      <c r="D242" s="123">
        <f t="shared" si="101"/>
        <v>104.4293953776652</v>
      </c>
      <c r="E242" s="123">
        <f t="shared" si="101"/>
        <v>118.50960893841577</v>
      </c>
      <c r="F242" s="123">
        <f t="shared" si="101"/>
        <v>30.477682198288786</v>
      </c>
      <c r="G242" s="123">
        <f t="shared" si="101"/>
        <v>18.896911937707614</v>
      </c>
      <c r="H242" s="123">
        <f t="shared" si="101"/>
        <v>68.406542692974952</v>
      </c>
      <c r="I242" s="123">
        <f t="shared" si="101"/>
        <v>55.675013764250679</v>
      </c>
      <c r="J242" s="123">
        <f t="shared" si="101"/>
        <v>91.738015249519648</v>
      </c>
      <c r="K242" s="123">
        <f t="shared" si="101"/>
        <v>73.035799046767991</v>
      </c>
      <c r="L242" s="123">
        <f t="shared" si="101"/>
        <v>90.179134105321651</v>
      </c>
      <c r="M242" s="123">
        <f t="shared" si="101"/>
        <v>67.559104065044849</v>
      </c>
      <c r="N242" s="123">
        <f t="shared" si="101"/>
        <v>80.594387265042002</v>
      </c>
      <c r="O242" s="123">
        <f t="shared" si="101"/>
        <v>93.881185602624029</v>
      </c>
      <c r="P242" s="123">
        <f t="shared" si="101"/>
        <v>67.049238749741505</v>
      </c>
      <c r="Q242" s="123">
        <f t="shared" si="101"/>
        <v>60.842702839087309</v>
      </c>
      <c r="R242" s="123">
        <f t="shared" si="101"/>
        <v>78.102253105258242</v>
      </c>
      <c r="S242" s="123">
        <f t="shared" si="101"/>
        <v>77.24417060338331</v>
      </c>
      <c r="T242" s="123">
        <f t="shared" si="101"/>
        <v>77.412819320475649</v>
      </c>
      <c r="U242" s="123">
        <f t="shared" si="101"/>
        <v>80.482339081712311</v>
      </c>
      <c r="V242" s="123">
        <f t="shared" si="101"/>
        <v>68.549701219435121</v>
      </c>
      <c r="W242" s="123">
        <f t="shared" si="101"/>
        <v>91.152566745437611</v>
      </c>
      <c r="DA242" s="130" t="s">
        <v>3066</v>
      </c>
    </row>
    <row r="243" spans="1:105" ht="12" customHeight="1" x14ac:dyDescent="0.25">
      <c r="A243" s="97" t="s">
        <v>53</v>
      </c>
      <c r="B243" s="99">
        <v>78.033509899017815</v>
      </c>
      <c r="C243" s="99">
        <v>87.061821475173176</v>
      </c>
      <c r="D243" s="99">
        <v>104.4293953776652</v>
      </c>
      <c r="E243" s="99">
        <v>118.50960893841577</v>
      </c>
      <c r="F243" s="99">
        <v>30.477682198288786</v>
      </c>
      <c r="G243" s="99">
        <v>18.896911937707614</v>
      </c>
      <c r="H243" s="99">
        <v>68.406542692974952</v>
      </c>
      <c r="I243" s="99">
        <v>55.675013764250679</v>
      </c>
      <c r="J243" s="99">
        <v>91.738015249519648</v>
      </c>
      <c r="K243" s="99">
        <v>73.035799046767991</v>
      </c>
      <c r="L243" s="99">
        <v>90.179134105321651</v>
      </c>
      <c r="M243" s="99">
        <v>67.559104065044849</v>
      </c>
      <c r="N243" s="99">
        <v>80.594387265042002</v>
      </c>
      <c r="O243" s="99">
        <v>93.881185602624029</v>
      </c>
      <c r="P243" s="99">
        <v>67.049238749741505</v>
      </c>
      <c r="Q243" s="99">
        <v>60.842702839087309</v>
      </c>
      <c r="R243" s="99">
        <v>78.102253105258242</v>
      </c>
      <c r="S243" s="99">
        <v>77.24417060338331</v>
      </c>
      <c r="T243" s="99">
        <v>77.412819320475649</v>
      </c>
      <c r="U243" s="99">
        <v>80.482339081712311</v>
      </c>
      <c r="V243" s="99">
        <v>68.549701219435121</v>
      </c>
      <c r="W243" s="99">
        <v>91.152566745437611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0.15520509173441271</v>
      </c>
      <c r="C244" s="123">
        <f t="shared" si="102"/>
        <v>0.2002667084963472</v>
      </c>
      <c r="D244" s="123">
        <f t="shared" si="102"/>
        <v>0.24959342538661108</v>
      </c>
      <c r="E244" s="123">
        <f t="shared" si="102"/>
        <v>0.75749339837268037</v>
      </c>
      <c r="F244" s="123">
        <f t="shared" si="102"/>
        <v>0.59006620913833197</v>
      </c>
      <c r="G244" s="123">
        <f t="shared" si="102"/>
        <v>1.2326210698600359</v>
      </c>
      <c r="H244" s="123">
        <f t="shared" si="102"/>
        <v>3.423201277692633</v>
      </c>
      <c r="I244" s="123">
        <f t="shared" si="102"/>
        <v>1.0131842924284211</v>
      </c>
      <c r="J244" s="123">
        <f t="shared" si="102"/>
        <v>0.7637611776836597</v>
      </c>
      <c r="K244" s="123">
        <f t="shared" si="102"/>
        <v>0.65071863726816326</v>
      </c>
      <c r="L244" s="123">
        <f t="shared" si="102"/>
        <v>0.84496386828806413</v>
      </c>
      <c r="M244" s="123">
        <f t="shared" si="102"/>
        <v>0.69135176526966013</v>
      </c>
      <c r="N244" s="123">
        <f t="shared" si="102"/>
        <v>0.79252369629362784</v>
      </c>
      <c r="O244" s="123">
        <f t="shared" si="102"/>
        <v>1.0082946357373876</v>
      </c>
      <c r="P244" s="123">
        <f t="shared" si="102"/>
        <v>1.0254732051756732</v>
      </c>
      <c r="Q244" s="123">
        <f t="shared" si="102"/>
        <v>1.8665896971672158</v>
      </c>
      <c r="R244" s="123">
        <f t="shared" si="102"/>
        <v>1.6137894671551032</v>
      </c>
      <c r="S244" s="123">
        <f t="shared" si="102"/>
        <v>1.4220903552948416</v>
      </c>
      <c r="T244" s="123">
        <f t="shared" si="102"/>
        <v>1.1555681731652561</v>
      </c>
      <c r="U244" s="123">
        <f t="shared" si="102"/>
        <v>0.89080939229901335</v>
      </c>
      <c r="V244" s="123">
        <f t="shared" si="102"/>
        <v>1.0654636360806677</v>
      </c>
      <c r="W244" s="123">
        <f t="shared" si="102"/>
        <v>0.82501796259802163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0.15520509173441271</v>
      </c>
      <c r="C245" s="99">
        <f>RES_hhdet_tess!C165</f>
        <v>0.2002667084963472</v>
      </c>
      <c r="D245" s="99">
        <f>RES_hhdet_tess!D165</f>
        <v>0.24959342538661108</v>
      </c>
      <c r="E245" s="99">
        <f>RES_hhdet_tess!E165</f>
        <v>0.75749339837268037</v>
      </c>
      <c r="F245" s="99">
        <f>RES_hhdet_tess!F165</f>
        <v>0.59006620913833197</v>
      </c>
      <c r="G245" s="99">
        <f>RES_hhdet_tess!G165</f>
        <v>1.2326210698600359</v>
      </c>
      <c r="H245" s="99">
        <f>RES_hhdet_tess!H165</f>
        <v>3.423201277692633</v>
      </c>
      <c r="I245" s="99">
        <f>RES_hhdet_tess!I165</f>
        <v>1.0131842924284211</v>
      </c>
      <c r="J245" s="99">
        <f>RES_hhdet_tess!J165</f>
        <v>0.7637611776836597</v>
      </c>
      <c r="K245" s="99">
        <f>RES_hhdet_tess!K165</f>
        <v>0.65071863726816326</v>
      </c>
      <c r="L245" s="99">
        <f>RES_hhdet_tess!L165</f>
        <v>0.84496386828806413</v>
      </c>
      <c r="M245" s="99">
        <f>RES_hhdet_tess!M165</f>
        <v>0.69135176526966013</v>
      </c>
      <c r="N245" s="99">
        <f>RES_hhdet_tess!N165</f>
        <v>0.79252369629362784</v>
      </c>
      <c r="O245" s="99">
        <f>RES_hhdet_tess!O165</f>
        <v>1.0082946357373876</v>
      </c>
      <c r="P245" s="99">
        <f>RES_hhdet_tess!P165</f>
        <v>1.0254732051756732</v>
      </c>
      <c r="Q245" s="99">
        <f>RES_hhdet_tess!Q165</f>
        <v>1.8665896971672158</v>
      </c>
      <c r="R245" s="99">
        <f>RES_hhdet_tess!R165</f>
        <v>1.6137894671551032</v>
      </c>
      <c r="S245" s="99">
        <f>RES_hhdet_tess!S165</f>
        <v>1.4220903552948416</v>
      </c>
      <c r="T245" s="99">
        <f>RES_hhdet_tess!T165</f>
        <v>1.1555681731652561</v>
      </c>
      <c r="U245" s="99">
        <f>RES_hhdet_tess!U165</f>
        <v>0.89080939229901335</v>
      </c>
      <c r="V245" s="99">
        <f>RES_hhdet_tess!V165</f>
        <v>1.0654636360806677</v>
      </c>
      <c r="W245" s="99">
        <f>RES_hhdet_tess!W165</f>
        <v>0.82501796259802163</v>
      </c>
      <c r="DA245" s="63" t="s">
        <v>3069</v>
      </c>
    </row>
    <row r="246" spans="1:105" ht="12" customHeight="1" x14ac:dyDescent="0.25">
      <c r="A246" s="121" t="s">
        <v>55</v>
      </c>
      <c r="B246" s="123">
        <v>10.012513005420509</v>
      </c>
      <c r="C246" s="123">
        <v>9.548571971921179</v>
      </c>
      <c r="D246" s="123">
        <v>9.6359785328878811</v>
      </c>
      <c r="E246" s="123">
        <v>9.7430608363339104</v>
      </c>
      <c r="F246" s="123">
        <v>10.256253007435779</v>
      </c>
      <c r="G246" s="123">
        <v>10.703512755743986</v>
      </c>
      <c r="H246" s="123">
        <v>11.25039490352575</v>
      </c>
      <c r="I246" s="123">
        <v>11.486641084194501</v>
      </c>
      <c r="J246" s="123">
        <v>10.902556368603731</v>
      </c>
      <c r="K246" s="123">
        <v>11.483867016882257</v>
      </c>
      <c r="L246" s="123">
        <v>11.31116280282005</v>
      </c>
      <c r="M246" s="123">
        <v>11.16786705433319</v>
      </c>
      <c r="N246" s="123">
        <v>11.688883915040229</v>
      </c>
      <c r="O246" s="123">
        <v>11.686909863462002</v>
      </c>
      <c r="P246" s="123">
        <v>12.209209514154381</v>
      </c>
      <c r="Q246" s="123">
        <v>12.055432627407292</v>
      </c>
      <c r="R246" s="123">
        <v>12.364530226620015</v>
      </c>
      <c r="S246" s="123">
        <v>12.388329133851229</v>
      </c>
      <c r="T246" s="123">
        <v>12.470123972744769</v>
      </c>
      <c r="U246" s="123">
        <v>12.629316968188645</v>
      </c>
      <c r="V246" s="123">
        <v>11.918588430563895</v>
      </c>
      <c r="W246" s="123">
        <v>12.072216582921646</v>
      </c>
      <c r="DA246" s="130" t="s">
        <v>3070</v>
      </c>
    </row>
    <row r="247" spans="1:105" ht="12" customHeight="1" x14ac:dyDescent="0.25">
      <c r="A247" s="97" t="s">
        <v>124</v>
      </c>
      <c r="B247" s="99">
        <v>9.8729703570685174</v>
      </c>
      <c r="C247" s="99">
        <v>9.5359969777020357</v>
      </c>
      <c r="D247" s="99">
        <v>9.5919593272824901</v>
      </c>
      <c r="E247" s="99">
        <v>9.4872417188871179</v>
      </c>
      <c r="F247" s="99">
        <v>10.228851588935999</v>
      </c>
      <c r="G247" s="99">
        <v>10.627111397915892</v>
      </c>
      <c r="H247" s="99">
        <v>11.412083975930937</v>
      </c>
      <c r="I247" s="99">
        <v>11.488019897999612</v>
      </c>
      <c r="J247" s="99">
        <v>10.758355271668105</v>
      </c>
      <c r="K247" s="99">
        <v>11.676365736815802</v>
      </c>
      <c r="L247" s="99">
        <v>11.541532946741555</v>
      </c>
      <c r="M247" s="99">
        <v>11.461021814248118</v>
      </c>
      <c r="N247" s="99">
        <v>11.574145626811656</v>
      </c>
      <c r="O247" s="99">
        <v>11.542849362950268</v>
      </c>
      <c r="P247" s="99">
        <v>12.5923108474763</v>
      </c>
      <c r="Q247" s="99">
        <v>11.618730422442168</v>
      </c>
      <c r="R247" s="99">
        <v>12.822243387638446</v>
      </c>
      <c r="S247" s="99">
        <v>12.468026602250401</v>
      </c>
      <c r="T247" s="99">
        <v>12.104430027401071</v>
      </c>
      <c r="U247" s="99">
        <v>12.588460294397409</v>
      </c>
      <c r="V247" s="99">
        <v>11.832606329273807</v>
      </c>
      <c r="W247" s="99">
        <v>12.261484852808829</v>
      </c>
      <c r="DA247" s="63" t="s">
        <v>3071</v>
      </c>
    </row>
    <row r="248" spans="1:105" ht="12" customHeight="1" x14ac:dyDescent="0.25">
      <c r="A248" s="97" t="s">
        <v>123</v>
      </c>
      <c r="B248" s="99">
        <v>9.8729703570685192</v>
      </c>
      <c r="C248" s="99">
        <v>9.5361785904045444</v>
      </c>
      <c r="D248" s="99">
        <v>9.5926126104414813</v>
      </c>
      <c r="E248" s="99">
        <v>9.4913937939641304</v>
      </c>
      <c r="F248" s="99">
        <v>10.23024356970919</v>
      </c>
      <c r="G248" s="99">
        <v>0</v>
      </c>
      <c r="H248" s="99">
        <v>0</v>
      </c>
      <c r="I248" s="99">
        <v>11.507889839949208</v>
      </c>
      <c r="J248" s="99">
        <v>10.713454562768229</v>
      </c>
      <c r="K248" s="99">
        <v>11.677900161513769</v>
      </c>
      <c r="L248" s="99">
        <v>11.551616995737467</v>
      </c>
      <c r="M248" s="99">
        <v>11.469797537880586</v>
      </c>
      <c r="N248" s="99">
        <v>11.595925662262365</v>
      </c>
      <c r="O248" s="99">
        <v>11.564567160305165</v>
      </c>
      <c r="P248" s="99">
        <v>12.620516841138086</v>
      </c>
      <c r="Q248" s="99">
        <v>11.622038224353053</v>
      </c>
      <c r="R248" s="99">
        <v>12.820342994386539</v>
      </c>
      <c r="S248" s="99">
        <v>12.496710524980561</v>
      </c>
      <c r="T248" s="99">
        <v>12.162736784906748</v>
      </c>
      <c r="U248" s="99">
        <v>12.623398402090563</v>
      </c>
      <c r="V248" s="99">
        <v>11.941895314955739</v>
      </c>
      <c r="W248" s="99">
        <v>12.342645321422577</v>
      </c>
      <c r="DA248" s="63" t="s">
        <v>3072</v>
      </c>
    </row>
    <row r="249" spans="1:105" ht="12" customHeight="1" x14ac:dyDescent="0.25">
      <c r="A249" s="100" t="s">
        <v>50</v>
      </c>
      <c r="B249" s="102">
        <v>4.2493651002695003</v>
      </c>
      <c r="C249" s="102">
        <v>4.0368849589757057</v>
      </c>
      <c r="D249" s="102">
        <v>4.153668693429168</v>
      </c>
      <c r="E249" s="102">
        <v>4.1786373316737455</v>
      </c>
      <c r="F249" s="102">
        <v>4.2349707353351009</v>
      </c>
      <c r="G249" s="102">
        <v>0</v>
      </c>
      <c r="H249" s="102">
        <v>0</v>
      </c>
      <c r="I249" s="102">
        <v>5.2060669990818891</v>
      </c>
      <c r="J249" s="102">
        <v>4.3250152374676798</v>
      </c>
      <c r="K249" s="102">
        <v>4.8361587566228676</v>
      </c>
      <c r="L249" s="102">
        <v>4.8130747987354212</v>
      </c>
      <c r="M249" s="102">
        <v>4.654860604940172</v>
      </c>
      <c r="N249" s="102">
        <v>4.8051527931207012</v>
      </c>
      <c r="O249" s="102">
        <v>4.0578508829664797</v>
      </c>
      <c r="P249" s="102">
        <v>4.2033223016014842</v>
      </c>
      <c r="Q249" s="102">
        <v>4.1680384821126717</v>
      </c>
      <c r="R249" s="102">
        <v>5.5348545651898826</v>
      </c>
      <c r="S249" s="102">
        <v>5.669420439178972</v>
      </c>
      <c r="T249" s="102">
        <v>5.1994958814088186</v>
      </c>
      <c r="U249" s="102">
        <v>5.4875875792283502</v>
      </c>
      <c r="V249" s="102">
        <v>4.5336587603005007</v>
      </c>
      <c r="W249" s="102">
        <v>5.0144433767003109</v>
      </c>
      <c r="DA249" s="131" t="s">
        <v>3073</v>
      </c>
    </row>
    <row r="250" spans="1:105" ht="12" customHeight="1" x14ac:dyDescent="0.25">
      <c r="A250" s="103" t="s">
        <v>52</v>
      </c>
      <c r="B250" s="105">
        <v>5.6236052567990207</v>
      </c>
      <c r="C250" s="105">
        <v>5.4992936314288361</v>
      </c>
      <c r="D250" s="105">
        <v>5.4389439170123133</v>
      </c>
      <c r="E250" s="105">
        <v>5.3127564622903858</v>
      </c>
      <c r="F250" s="105">
        <v>5.995272834374088</v>
      </c>
      <c r="G250" s="105">
        <v>0</v>
      </c>
      <c r="H250" s="105">
        <v>0</v>
      </c>
      <c r="I250" s="105">
        <v>6.3018228408673211</v>
      </c>
      <c r="J250" s="105">
        <v>6.3884393253005474</v>
      </c>
      <c r="K250" s="105">
        <v>6.8417414048909002</v>
      </c>
      <c r="L250" s="105">
        <v>6.7385421970020447</v>
      </c>
      <c r="M250" s="105">
        <v>6.8149369329404133</v>
      </c>
      <c r="N250" s="105">
        <v>6.7907728691416658</v>
      </c>
      <c r="O250" s="105">
        <v>7.5067162773386871</v>
      </c>
      <c r="P250" s="105">
        <v>8.417194539536597</v>
      </c>
      <c r="Q250" s="105">
        <v>7.4539997422403816</v>
      </c>
      <c r="R250" s="105">
        <v>7.2854884291966568</v>
      </c>
      <c r="S250" s="105">
        <v>6.827290085801585</v>
      </c>
      <c r="T250" s="105">
        <v>6.9632409034979279</v>
      </c>
      <c r="U250" s="105">
        <v>7.1358108228622141</v>
      </c>
      <c r="V250" s="105">
        <v>7.4082365546552396</v>
      </c>
      <c r="W250" s="105">
        <v>7.3282019447222666</v>
      </c>
      <c r="DA250" s="132" t="s">
        <v>3074</v>
      </c>
    </row>
    <row r="251" spans="1:105" ht="12" customHeight="1" x14ac:dyDescent="0.25">
      <c r="A251" s="106" t="s">
        <v>122</v>
      </c>
      <c r="B251" s="102">
        <v>10.024154374509395</v>
      </c>
      <c r="C251" s="102">
        <v>9.5496392043526868</v>
      </c>
      <c r="D251" s="102">
        <v>9.6398756012809113</v>
      </c>
      <c r="E251" s="102">
        <v>9.7667792753060851</v>
      </c>
      <c r="F251" s="102">
        <v>10.258835246193968</v>
      </c>
      <c r="G251" s="102">
        <v>10.710832910909829</v>
      </c>
      <c r="H251" s="102">
        <v>11.234338392753953</v>
      </c>
      <c r="I251" s="102">
        <v>11.486563695065998</v>
      </c>
      <c r="J251" s="102">
        <v>10.914052316200014</v>
      </c>
      <c r="K251" s="102">
        <v>11.466644925256714</v>
      </c>
      <c r="L251" s="102">
        <v>11.288195385758252</v>
      </c>
      <c r="M251" s="102">
        <v>11.137031175771053</v>
      </c>
      <c r="N251" s="102">
        <v>11.700367935562806</v>
      </c>
      <c r="O251" s="102">
        <v>11.703952256127614</v>
      </c>
      <c r="P251" s="102">
        <v>12.160480850690709</v>
      </c>
      <c r="Q251" s="102">
        <v>12.107713098170461</v>
      </c>
      <c r="R251" s="102">
        <v>12.301535811602442</v>
      </c>
      <c r="S251" s="102">
        <v>12.37436671295638</v>
      </c>
      <c r="T251" s="102">
        <v>12.513544214603892</v>
      </c>
      <c r="U251" s="102">
        <v>12.633391545497272</v>
      </c>
      <c r="V251" s="102">
        <v>11.929385134229188</v>
      </c>
      <c r="W251" s="102">
        <v>12.052794826010086</v>
      </c>
      <c r="DA251" s="131" t="s">
        <v>3075</v>
      </c>
    </row>
    <row r="252" spans="1:105" ht="12" customHeight="1" x14ac:dyDescent="0.25">
      <c r="A252" s="107" t="s">
        <v>121</v>
      </c>
      <c r="B252" s="105">
        <v>10.024154374509395</v>
      </c>
      <c r="C252" s="105">
        <v>9.5497854250186531</v>
      </c>
      <c r="D252" s="105">
        <v>9.6400399514335611</v>
      </c>
      <c r="E252" s="105">
        <v>9.7691298091536787</v>
      </c>
      <c r="F252" s="105">
        <v>10.259996173597411</v>
      </c>
      <c r="G252" s="105">
        <v>10.709901369261548</v>
      </c>
      <c r="H252" s="105">
        <v>11.233343244944095</v>
      </c>
      <c r="I252" s="105">
        <v>11.485946350698475</v>
      </c>
      <c r="J252" s="105">
        <v>10.913950359988201</v>
      </c>
      <c r="K252" s="105">
        <v>11.473969446360655</v>
      </c>
      <c r="L252" s="105">
        <v>11.300447929330758</v>
      </c>
      <c r="M252" s="105">
        <v>11.14741185667158</v>
      </c>
      <c r="N252" s="105">
        <v>11.711844417591671</v>
      </c>
      <c r="O252" s="105">
        <v>11.707178774263797</v>
      </c>
      <c r="P252" s="105">
        <v>12.170681443244451</v>
      </c>
      <c r="Q252" s="105">
        <v>12.130714902159426</v>
      </c>
      <c r="R252" s="105">
        <v>12.326013222506521</v>
      </c>
      <c r="S252" s="105">
        <v>12.399532152890703</v>
      </c>
      <c r="T252" s="105">
        <v>12.53103248955545</v>
      </c>
      <c r="U252" s="105">
        <v>12.638906606910435</v>
      </c>
      <c r="V252" s="105">
        <v>11.923757474879519</v>
      </c>
      <c r="W252" s="105">
        <v>12.045913096237056</v>
      </c>
      <c r="DA252" s="132" t="s">
        <v>3076</v>
      </c>
    </row>
    <row r="253" spans="1:105" ht="12" customHeight="1" x14ac:dyDescent="0.25">
      <c r="A253" s="108" t="s">
        <v>53</v>
      </c>
      <c r="B253" s="99">
        <v>4.3445329260752903</v>
      </c>
      <c r="C253" s="99">
        <v>4.0426299999732285</v>
      </c>
      <c r="D253" s="99">
        <v>4.1740096923462611</v>
      </c>
      <c r="E253" s="99">
        <v>4.302682697383613</v>
      </c>
      <c r="F253" s="99">
        <v>4.247289179437586</v>
      </c>
      <c r="G253" s="99">
        <v>4.5266220577869261</v>
      </c>
      <c r="H253" s="99">
        <v>4.8172271845121175</v>
      </c>
      <c r="I253" s="99">
        <v>5.1989647110364139</v>
      </c>
      <c r="J253" s="99">
        <v>4.4089693416603124</v>
      </c>
      <c r="K253" s="99">
        <v>4.7576797816871004</v>
      </c>
      <c r="L253" s="99">
        <v>4.710656020358269</v>
      </c>
      <c r="M253" s="99">
        <v>4.5248421569143993</v>
      </c>
      <c r="N253" s="99">
        <v>4.8563004787445276</v>
      </c>
      <c r="O253" s="99">
        <v>4.1118100378514475</v>
      </c>
      <c r="P253" s="99">
        <v>4.0563800048093066</v>
      </c>
      <c r="Q253" s="99">
        <v>4.3589099980830488</v>
      </c>
      <c r="R253" s="99">
        <v>5.3234487401090886</v>
      </c>
      <c r="S253" s="99">
        <v>5.6305608582024389</v>
      </c>
      <c r="T253" s="99">
        <v>5.3669818733578225</v>
      </c>
      <c r="U253" s="99">
        <v>5.499635422238514</v>
      </c>
      <c r="V253" s="99">
        <v>4.5339644300238415</v>
      </c>
      <c r="W253" s="99">
        <v>4.9010164373453939</v>
      </c>
      <c r="DA253" s="63" t="s">
        <v>3077</v>
      </c>
    </row>
    <row r="254" spans="1:105" ht="12" customHeight="1" x14ac:dyDescent="0.25">
      <c r="A254" s="108" t="s">
        <v>52</v>
      </c>
      <c r="B254" s="99">
        <v>5.6796214484341041</v>
      </c>
      <c r="C254" s="99">
        <v>5.5071554250454264</v>
      </c>
      <c r="D254" s="99">
        <v>5.4660302590873009</v>
      </c>
      <c r="E254" s="99">
        <v>5.4664471117700666</v>
      </c>
      <c r="F254" s="99">
        <v>6.0127069941598261</v>
      </c>
      <c r="G254" s="99">
        <v>6.183279311474621</v>
      </c>
      <c r="H254" s="99">
        <v>6.4161160604319756</v>
      </c>
      <c r="I254" s="99">
        <v>6.2869816396620593</v>
      </c>
      <c r="J254" s="99">
        <v>6.5049810183278876</v>
      </c>
      <c r="K254" s="99">
        <v>6.7162896646735559</v>
      </c>
      <c r="L254" s="99">
        <v>6.5897919089724892</v>
      </c>
      <c r="M254" s="99">
        <v>6.6225696997571806</v>
      </c>
      <c r="N254" s="99">
        <v>6.855543938847144</v>
      </c>
      <c r="O254" s="99">
        <v>7.5953687364123539</v>
      </c>
      <c r="P254" s="99">
        <v>8.1143014384351435</v>
      </c>
      <c r="Q254" s="99">
        <v>7.7718049040763777</v>
      </c>
      <c r="R254" s="99">
        <v>7.0025644823974336</v>
      </c>
      <c r="S254" s="99">
        <v>6.7689712946882636</v>
      </c>
      <c r="T254" s="99">
        <v>7.1640506161976276</v>
      </c>
      <c r="U254" s="99">
        <v>7.1392711846719212</v>
      </c>
      <c r="V254" s="99">
        <v>7.3897930448556801</v>
      </c>
      <c r="W254" s="99">
        <v>7.1448966588916623</v>
      </c>
      <c r="DA254" s="63" t="s">
        <v>3078</v>
      </c>
    </row>
    <row r="255" spans="1:105" ht="12" customHeight="1" x14ac:dyDescent="0.25">
      <c r="A255" s="121" t="s">
        <v>54</v>
      </c>
      <c r="B255" s="123">
        <v>1.8521724663715371</v>
      </c>
      <c r="C255" s="123">
        <v>1.8405389385570543</v>
      </c>
      <c r="D255" s="123">
        <v>1.8070385547925332</v>
      </c>
      <c r="E255" s="123">
        <v>1.9629570992661367</v>
      </c>
      <c r="F255" s="123">
        <v>1.9807590059258884</v>
      </c>
      <c r="G255" s="123">
        <v>2.0649852161542106</v>
      </c>
      <c r="H255" s="123">
        <v>2.007126381227383</v>
      </c>
      <c r="I255" s="123">
        <v>1.9706287122808261</v>
      </c>
      <c r="J255" s="123">
        <v>1.7222404224181886</v>
      </c>
      <c r="K255" s="123">
        <v>1.7891995702735612</v>
      </c>
      <c r="L255" s="123">
        <v>1.7798741976619754</v>
      </c>
      <c r="M255" s="123">
        <v>1.6833610053764574</v>
      </c>
      <c r="N255" s="123">
        <v>1.7651306704071383</v>
      </c>
      <c r="O255" s="123">
        <v>1.7805434487726168</v>
      </c>
      <c r="P255" s="123">
        <v>1.8133310437180759</v>
      </c>
      <c r="Q255" s="123">
        <v>1.8988881562785298</v>
      </c>
      <c r="R255" s="123">
        <v>1.9055777353652423</v>
      </c>
      <c r="S255" s="123">
        <v>1.9123560632012684</v>
      </c>
      <c r="T255" s="123">
        <v>1.91285521915403</v>
      </c>
      <c r="U255" s="123">
        <v>1.8932491388404464</v>
      </c>
      <c r="V255" s="123">
        <v>1.9797801981996903</v>
      </c>
      <c r="W255" s="123">
        <v>1.9882133744728194</v>
      </c>
      <c r="DA255" s="130" t="s">
        <v>3079</v>
      </c>
    </row>
    <row r="256" spans="1:105" ht="12" customHeight="1" x14ac:dyDescent="0.25">
      <c r="A256" s="97" t="s">
        <v>50</v>
      </c>
      <c r="B256" s="99">
        <v>1.8569321404145487</v>
      </c>
      <c r="C256" s="99">
        <v>1.7998946940729086</v>
      </c>
      <c r="D256" s="99">
        <v>1.7908313203444532</v>
      </c>
      <c r="E256" s="99">
        <v>1.9949714865657848</v>
      </c>
      <c r="F256" s="99">
        <v>1.9865124190268788</v>
      </c>
      <c r="G256" s="99">
        <v>1.9546852842073754</v>
      </c>
      <c r="H256" s="99">
        <v>2.0351651162345568</v>
      </c>
      <c r="I256" s="99">
        <v>2.0030337968529488</v>
      </c>
      <c r="J256" s="99">
        <v>1.6995335934249765</v>
      </c>
      <c r="K256" s="99">
        <v>1.8247258552249297</v>
      </c>
      <c r="L256" s="99">
        <v>1.7516597825418165</v>
      </c>
      <c r="M256" s="99">
        <v>1.7447411170493876</v>
      </c>
      <c r="N256" s="99">
        <v>1.7611527733401677</v>
      </c>
      <c r="O256" s="99">
        <v>1.7439637387580627</v>
      </c>
      <c r="P256" s="99">
        <v>1.9001517831328483</v>
      </c>
      <c r="Q256" s="99">
        <v>1.8276974556425616</v>
      </c>
      <c r="R256" s="99">
        <v>1.9543465612376707</v>
      </c>
      <c r="S256" s="99">
        <v>1.9219347737689234</v>
      </c>
      <c r="T256" s="99">
        <v>1.905430952408717</v>
      </c>
      <c r="U256" s="99">
        <v>1.9791164068947993</v>
      </c>
      <c r="V256" s="99">
        <v>1.9023462504887361</v>
      </c>
      <c r="W256" s="99">
        <v>1.9885689309940084</v>
      </c>
      <c r="DA256" s="63" t="s">
        <v>3080</v>
      </c>
    </row>
    <row r="257" spans="1:105" ht="12" customHeight="1" x14ac:dyDescent="0.25">
      <c r="A257" s="109" t="s">
        <v>120</v>
      </c>
      <c r="B257" s="110">
        <v>1.8519893021105613</v>
      </c>
      <c r="C257" s="110">
        <v>1.8421666604948672</v>
      </c>
      <c r="D257" s="110">
        <v>1.8077314540995428</v>
      </c>
      <c r="E257" s="110">
        <v>1.9615601022483733</v>
      </c>
      <c r="F257" s="110">
        <v>1.9805030424821772</v>
      </c>
      <c r="G257" s="110">
        <v>2.0699352709607157</v>
      </c>
      <c r="H257" s="110">
        <v>2.0058229556232945</v>
      </c>
      <c r="I257" s="110">
        <v>1.9683192952710322</v>
      </c>
      <c r="J257" s="110">
        <v>1.7239361976663727</v>
      </c>
      <c r="K257" s="110">
        <v>1.7862919735110585</v>
      </c>
      <c r="L257" s="110">
        <v>1.7822020697074998</v>
      </c>
      <c r="M257" s="110">
        <v>1.6783077735696377</v>
      </c>
      <c r="N257" s="110">
        <v>1.7654517437349722</v>
      </c>
      <c r="O257" s="110">
        <v>1.7834124456365037</v>
      </c>
      <c r="P257" s="110">
        <v>1.8065264391307052</v>
      </c>
      <c r="Q257" s="110">
        <v>1.9044330296302789</v>
      </c>
      <c r="R257" s="110">
        <v>1.9017837206157888</v>
      </c>
      <c r="S257" s="110">
        <v>1.911612366921549</v>
      </c>
      <c r="T257" s="110">
        <v>1.9134278882771643</v>
      </c>
      <c r="U257" s="110">
        <v>1.8867204551086909</v>
      </c>
      <c r="V257" s="110">
        <v>1.9852575941334918</v>
      </c>
      <c r="W257" s="110">
        <v>1.9881896402432382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0.32557601942320569</v>
      </c>
      <c r="C259" s="118">
        <f t="shared" si="103"/>
        <v>0.31881560655355556</v>
      </c>
      <c r="D259" s="118">
        <f t="shared" si="103"/>
        <v>0.33158418802618378</v>
      </c>
      <c r="E259" s="118">
        <f t="shared" si="103"/>
        <v>0.34418251925687116</v>
      </c>
      <c r="F259" s="118">
        <f t="shared" si="103"/>
        <v>0.37481485346865495</v>
      </c>
      <c r="G259" s="118">
        <f t="shared" si="103"/>
        <v>0.39058927008412236</v>
      </c>
      <c r="H259" s="118">
        <f t="shared" si="103"/>
        <v>0.43167776068916458</v>
      </c>
      <c r="I259" s="118">
        <f t="shared" si="103"/>
        <v>0.39490960546249265</v>
      </c>
      <c r="J259" s="118">
        <f t="shared" si="103"/>
        <v>0.34212067361547943</v>
      </c>
      <c r="K259" s="118">
        <f t="shared" si="103"/>
        <v>0.38982161256470282</v>
      </c>
      <c r="L259" s="118">
        <f t="shared" si="103"/>
        <v>0.40889221921516067</v>
      </c>
      <c r="M259" s="118">
        <f t="shared" si="103"/>
        <v>0.43202294649963952</v>
      </c>
      <c r="N259" s="118">
        <f t="shared" si="103"/>
        <v>0.47366802903183208</v>
      </c>
      <c r="O259" s="118">
        <f t="shared" si="103"/>
        <v>0.48975368249550949</v>
      </c>
      <c r="P259" s="118">
        <f t="shared" si="103"/>
        <v>0.54177604246924738</v>
      </c>
      <c r="Q259" s="118">
        <f t="shared" si="103"/>
        <v>0.50777701438421252</v>
      </c>
      <c r="R259" s="118">
        <f t="shared" ref="R259:V259" si="104">R260+R262+R264+R273</f>
        <v>0.55967162277075022</v>
      </c>
      <c r="S259" s="118">
        <f t="shared" si="104"/>
        <v>0.52970537188510591</v>
      </c>
      <c r="T259" s="118">
        <f t="shared" si="104"/>
        <v>0.49235900199669125</v>
      </c>
      <c r="U259" s="118">
        <f t="shared" si="104"/>
        <v>0.47993288740188988</v>
      </c>
      <c r="V259" s="118">
        <f t="shared" si="104"/>
        <v>0.41440688802299858</v>
      </c>
      <c r="W259" s="118">
        <f t="shared" ref="W259" si="105">W260+W262+W264+W273</f>
        <v>0.39583746561525207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0.29985920780740538</v>
      </c>
      <c r="C264" s="123">
        <v>0.29296136036975967</v>
      </c>
      <c r="D264" s="123">
        <v>0.30424784571884422</v>
      </c>
      <c r="E264" s="123">
        <v>0.31314862202737948</v>
      </c>
      <c r="F264" s="123">
        <v>0.34335455396977921</v>
      </c>
      <c r="G264" s="123">
        <v>0.35938276626997612</v>
      </c>
      <c r="H264" s="123">
        <v>0.39811180581300532</v>
      </c>
      <c r="I264" s="123">
        <v>0.34567075321180257</v>
      </c>
      <c r="J264" s="123">
        <v>0.2984898568997551</v>
      </c>
      <c r="K264" s="123">
        <v>0.33884010423541355</v>
      </c>
      <c r="L264" s="123">
        <v>0.35959864461223073</v>
      </c>
      <c r="M264" s="123">
        <v>0.38302650894294171</v>
      </c>
      <c r="N264" s="123">
        <v>0.42511143158032316</v>
      </c>
      <c r="O264" s="123">
        <v>0.44293813891271872</v>
      </c>
      <c r="P264" s="123">
        <v>0.49080287173368464</v>
      </c>
      <c r="Q264" s="123">
        <v>0.45903311742732844</v>
      </c>
      <c r="R264" s="123">
        <v>0.50761643894005126</v>
      </c>
      <c r="S264" s="123">
        <v>0.47862342806505009</v>
      </c>
      <c r="T264" s="123">
        <v>0.44204472214264057</v>
      </c>
      <c r="U264" s="123">
        <v>0.42839982406887228</v>
      </c>
      <c r="V264" s="123">
        <v>0.36813927183065115</v>
      </c>
      <c r="W264" s="123">
        <v>0.35009178925823259</v>
      </c>
      <c r="DA264" s="130" t="s">
        <v>3238</v>
      </c>
    </row>
    <row r="265" spans="1:105" ht="12" customHeight="1" x14ac:dyDescent="0.25">
      <c r="A265" s="97" t="s">
        <v>124</v>
      </c>
      <c r="B265" s="99">
        <v>3.8942730060806237</v>
      </c>
      <c r="C265" s="99">
        <v>3.7412954714768265</v>
      </c>
      <c r="D265" s="99">
        <v>3.7397385857941399</v>
      </c>
      <c r="E265" s="99">
        <v>3.6871969315646065</v>
      </c>
      <c r="F265" s="99">
        <v>3.9664965735366851</v>
      </c>
      <c r="G265" s="99">
        <v>4.1167777934515399</v>
      </c>
      <c r="H265" s="99">
        <v>4.4030666812788111</v>
      </c>
      <c r="I265" s="99">
        <v>4.3376817446124667</v>
      </c>
      <c r="J265" s="99">
        <v>4.0470822028568536</v>
      </c>
      <c r="K265" s="99">
        <v>4.3554485193607215</v>
      </c>
      <c r="L265" s="99">
        <v>4.2659564433438568</v>
      </c>
      <c r="M265" s="99">
        <v>4.2099583209663312</v>
      </c>
      <c r="N265" s="99">
        <v>4.2022196497198134</v>
      </c>
      <c r="O265" s="99">
        <v>4.1025676032270209</v>
      </c>
      <c r="P265" s="99">
        <v>4.460357680051878</v>
      </c>
      <c r="Q265" s="99">
        <v>4.0816161576478835</v>
      </c>
      <c r="R265" s="99">
        <v>4.4151105774618209</v>
      </c>
      <c r="S265" s="99">
        <v>4.1950210894881677</v>
      </c>
      <c r="T265" s="99">
        <v>3.9532721211819442</v>
      </c>
      <c r="U265" s="99">
        <v>3.9749747422618817</v>
      </c>
      <c r="V265" s="99">
        <v>3.571808232244214</v>
      </c>
      <c r="W265" s="99">
        <v>3.5745648204557043</v>
      </c>
      <c r="DA265" s="63" t="s">
        <v>3239</v>
      </c>
    </row>
    <row r="266" spans="1:105" ht="12" customHeight="1" x14ac:dyDescent="0.25">
      <c r="A266" s="97" t="s">
        <v>123</v>
      </c>
      <c r="B266" s="99">
        <v>1.676110350226361</v>
      </c>
      <c r="C266" s="99">
        <v>1.5572247352848787</v>
      </c>
      <c r="D266" s="99">
        <v>1.5932849160709661</v>
      </c>
      <c r="E266" s="99">
        <v>1.5997417088101897</v>
      </c>
      <c r="F266" s="99">
        <v>1.6114834069487285</v>
      </c>
      <c r="G266" s="99">
        <v>0</v>
      </c>
      <c r="H266" s="99">
        <v>0</v>
      </c>
      <c r="I266" s="99">
        <v>1.9430501040268042</v>
      </c>
      <c r="J266" s="99">
        <v>1.6085288371776298</v>
      </c>
      <c r="K266" s="99">
        <v>1.7888279894170256</v>
      </c>
      <c r="L266" s="99">
        <v>1.7737848651270856</v>
      </c>
      <c r="M266" s="99">
        <v>1.7088284954047259</v>
      </c>
      <c r="N266" s="99">
        <v>1.7589778050653011</v>
      </c>
      <c r="O266" s="99">
        <v>1.4565418820358738</v>
      </c>
      <c r="P266" s="99">
        <v>1.5087579983969954</v>
      </c>
      <c r="Q266" s="99">
        <v>1.4911862223830734</v>
      </c>
      <c r="R266" s="99">
        <v>1.9116029688973202</v>
      </c>
      <c r="S266" s="99">
        <v>1.9059873031491181</v>
      </c>
      <c r="T266" s="99">
        <v>1.6682726954899416</v>
      </c>
      <c r="U266" s="99">
        <v>1.7366091429512669</v>
      </c>
      <c r="V266" s="99">
        <v>1.3641601665472363</v>
      </c>
      <c r="W266" s="99">
        <v>1.4619167879366861</v>
      </c>
      <c r="DA266" s="63" t="s">
        <v>3240</v>
      </c>
    </row>
    <row r="267" spans="1:105" ht="12" customHeight="1" x14ac:dyDescent="0.25">
      <c r="A267" s="100" t="s">
        <v>50</v>
      </c>
      <c r="B267" s="102">
        <v>1.676110350226361</v>
      </c>
      <c r="C267" s="102">
        <v>1.5572247352848787</v>
      </c>
      <c r="D267" s="102">
        <v>1.5932849160709661</v>
      </c>
      <c r="E267" s="102">
        <v>1.5997417088101897</v>
      </c>
      <c r="F267" s="102">
        <v>1.6114834069487285</v>
      </c>
      <c r="G267" s="102">
        <v>0</v>
      </c>
      <c r="H267" s="102">
        <v>0</v>
      </c>
      <c r="I267" s="102">
        <v>1.9430501040268042</v>
      </c>
      <c r="J267" s="102">
        <v>1.6085288371776298</v>
      </c>
      <c r="K267" s="102">
        <v>1.7888279894170256</v>
      </c>
      <c r="L267" s="102">
        <v>1.7737848651270856</v>
      </c>
      <c r="M267" s="102">
        <v>1.7088284954047259</v>
      </c>
      <c r="N267" s="102">
        <v>1.7589778050653011</v>
      </c>
      <c r="O267" s="102">
        <v>1.4565418820358738</v>
      </c>
      <c r="P267" s="102">
        <v>1.5087579983969954</v>
      </c>
      <c r="Q267" s="102">
        <v>1.4911862223830734</v>
      </c>
      <c r="R267" s="102">
        <v>1.9116029688973202</v>
      </c>
      <c r="S267" s="102">
        <v>1.9059873031491181</v>
      </c>
      <c r="T267" s="102">
        <v>1.6682726954899416</v>
      </c>
      <c r="U267" s="102">
        <v>1.7366091429512669</v>
      </c>
      <c r="V267" s="102">
        <v>1.3641601665472363</v>
      </c>
      <c r="W267" s="102">
        <v>1.4619167879366861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2.5716811615800316E-2</v>
      </c>
      <c r="C273" s="123">
        <v>2.5854246183795879E-2</v>
      </c>
      <c r="D273" s="123">
        <v>2.7336342307339563E-2</v>
      </c>
      <c r="E273" s="123">
        <v>3.1033897229491663E-2</v>
      </c>
      <c r="F273" s="123">
        <v>3.1460299498875743E-2</v>
      </c>
      <c r="G273" s="123">
        <v>3.1206503814146243E-2</v>
      </c>
      <c r="H273" s="123">
        <v>3.3565954876159272E-2</v>
      </c>
      <c r="I273" s="123">
        <v>4.92388522506901E-2</v>
      </c>
      <c r="J273" s="123">
        <v>4.3630816715724323E-2</v>
      </c>
      <c r="K273" s="123">
        <v>5.0981508329289285E-2</v>
      </c>
      <c r="L273" s="123">
        <v>4.9293574602929921E-2</v>
      </c>
      <c r="M273" s="123">
        <v>4.8996437556697803E-2</v>
      </c>
      <c r="N273" s="123">
        <v>4.8556597451508934E-2</v>
      </c>
      <c r="O273" s="123">
        <v>4.6815543582790761E-2</v>
      </c>
      <c r="P273" s="123">
        <v>5.0973170735562685E-2</v>
      </c>
      <c r="Q273" s="123">
        <v>4.8743896956884074E-2</v>
      </c>
      <c r="R273" s="123">
        <v>5.2055183830699008E-2</v>
      </c>
      <c r="S273" s="123">
        <v>5.1081943820055861E-2</v>
      </c>
      <c r="T273" s="123">
        <v>5.0314279854050667E-2</v>
      </c>
      <c r="U273" s="123">
        <v>5.1533063333017624E-2</v>
      </c>
      <c r="V273" s="123">
        <v>4.6267616192347434E-2</v>
      </c>
      <c r="W273" s="123">
        <v>4.5745676357019462E-2</v>
      </c>
      <c r="DA273" s="130" t="s">
        <v>3247</v>
      </c>
    </row>
    <row r="274" spans="1:105" ht="12" customHeight="1" x14ac:dyDescent="0.25">
      <c r="A274" s="97" t="s">
        <v>50</v>
      </c>
      <c r="B274" s="99">
        <v>0.69398932321096463</v>
      </c>
      <c r="C274" s="99">
        <v>0.67143521332343736</v>
      </c>
      <c r="D274" s="99">
        <v>0.66674600002568341</v>
      </c>
      <c r="E274" s="99">
        <v>0.74222453879086769</v>
      </c>
      <c r="F274" s="99">
        <v>0.73860854173735435</v>
      </c>
      <c r="G274" s="99">
        <v>0.72656754152941461</v>
      </c>
      <c r="H274" s="99">
        <v>0.75562244285929259</v>
      </c>
      <c r="I274" s="99">
        <v>0.74014446377576526</v>
      </c>
      <c r="J274" s="99">
        <v>0.62785770353879522</v>
      </c>
      <c r="K274" s="99">
        <v>0.67389580494508772</v>
      </c>
      <c r="L274" s="99">
        <v>0.64674452955444683</v>
      </c>
      <c r="M274" s="99">
        <v>0.64414166812918494</v>
      </c>
      <c r="N274" s="99">
        <v>0.65014237191461299</v>
      </c>
      <c r="O274" s="99">
        <v>0.64371372426337303</v>
      </c>
      <c r="P274" s="99">
        <v>0.7013457701648913</v>
      </c>
      <c r="Q274" s="99">
        <v>0.6745674200484415</v>
      </c>
      <c r="R274" s="99">
        <v>0.72118020406468863</v>
      </c>
      <c r="S274" s="99">
        <v>0.70901068224285391</v>
      </c>
      <c r="T274" s="99">
        <v>0.70260479045536539</v>
      </c>
      <c r="U274" s="99">
        <v>0.72931185377354846</v>
      </c>
      <c r="V274" s="99">
        <v>0.70035291808548727</v>
      </c>
      <c r="W274" s="99">
        <v>0.73105014301888727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14.980765383860481</v>
      </c>
      <c r="D279" s="117">
        <f t="shared" si="108"/>
        <v>17.932035397937593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3.1205648802672972</v>
      </c>
      <c r="J279" s="117">
        <f t="shared" si="108"/>
        <v>11.490434957199732</v>
      </c>
      <c r="K279" s="117">
        <f t="shared" si="108"/>
        <v>5.3869442873688058</v>
      </c>
      <c r="L279" s="117">
        <f t="shared" si="108"/>
        <v>6.3994743557613489</v>
      </c>
      <c r="M279" s="117">
        <f t="shared" si="108"/>
        <v>2.8711127747423943</v>
      </c>
      <c r="N279" s="117">
        <f t="shared" si="108"/>
        <v>5.7088899369309907</v>
      </c>
      <c r="O279" s="117">
        <f t="shared" si="108"/>
        <v>7.7779312116112216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" si="110">W280+W282+W284+W293</f>
        <v>0.42203157515387535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13.112198530977773</v>
      </c>
      <c r="D280" s="122">
        <f t="shared" si="111"/>
        <v>15.991831604404231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2.4168339629521181</v>
      </c>
      <c r="J280" s="122">
        <f t="shared" si="111"/>
        <v>9.8325525359762018</v>
      </c>
      <c r="K280" s="122">
        <f t="shared" si="111"/>
        <v>4.4124073620850135</v>
      </c>
      <c r="L280" s="122">
        <f t="shared" si="111"/>
        <v>5.3842557358630234</v>
      </c>
      <c r="M280" s="122">
        <f t="shared" si="111"/>
        <v>2.2945029047900656</v>
      </c>
      <c r="N280" s="122">
        <f t="shared" si="111"/>
        <v>4.6397675381244463</v>
      </c>
      <c r="O280" s="122">
        <f t="shared" si="111"/>
        <v>6.4867939538979176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0.30217590001937705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13.112198530977773</v>
      </c>
      <c r="D281" s="98">
        <v>15.991831604404231</v>
      </c>
      <c r="E281" s="98">
        <v>0</v>
      </c>
      <c r="F281" s="98">
        <v>0</v>
      </c>
      <c r="G281" s="98">
        <v>0</v>
      </c>
      <c r="H281" s="98">
        <v>0</v>
      </c>
      <c r="I281" s="98">
        <v>2.4168339629521181</v>
      </c>
      <c r="J281" s="98">
        <v>9.8325525359762018</v>
      </c>
      <c r="K281" s="98">
        <v>4.4124073620850135</v>
      </c>
      <c r="L281" s="98">
        <v>5.3842557358630234</v>
      </c>
      <c r="M281" s="98">
        <v>2.2945029047900656</v>
      </c>
      <c r="N281" s="98">
        <v>4.6397675381244463</v>
      </c>
      <c r="O281" s="98">
        <v>6.4867939538979176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0.30217590001937705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1.2902797936139796E-2</v>
      </c>
      <c r="D282" s="122">
        <f t="shared" si="112"/>
        <v>7.5728446083989263E-3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8.5440415027255457E-3</v>
      </c>
      <c r="J282" s="122">
        <f t="shared" si="112"/>
        <v>2.5080931225942731E-2</v>
      </c>
      <c r="K282" s="122">
        <f t="shared" si="112"/>
        <v>5.3797098199201299E-3</v>
      </c>
      <c r="L282" s="122">
        <f t="shared" si="112"/>
        <v>2.3720184433585565E-2</v>
      </c>
      <c r="M282" s="122">
        <f t="shared" si="112"/>
        <v>2.615475277768003E-3</v>
      </c>
      <c r="N282" s="122">
        <f t="shared" si="112"/>
        <v>1.9627725718087161E-2</v>
      </c>
      <c r="O282" s="122">
        <f t="shared" si="112"/>
        <v>2.6155174670825343E-2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4.1621066659853784E-3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1.2902797936139796E-2</v>
      </c>
      <c r="D283" s="98">
        <v>7.5728446083989263E-3</v>
      </c>
      <c r="E283" s="98">
        <v>0</v>
      </c>
      <c r="F283" s="98">
        <v>0</v>
      </c>
      <c r="G283" s="98">
        <v>0</v>
      </c>
      <c r="H283" s="98">
        <v>0</v>
      </c>
      <c r="I283" s="98">
        <v>8.5440415027255457E-3</v>
      </c>
      <c r="J283" s="98">
        <v>2.5080931225942731E-2</v>
      </c>
      <c r="K283" s="98">
        <v>5.3797098199201299E-3</v>
      </c>
      <c r="L283" s="98">
        <v>2.3720184433585565E-2</v>
      </c>
      <c r="M283" s="98">
        <v>2.615475277768003E-3</v>
      </c>
      <c r="N283" s="98">
        <v>1.9627725718087161E-2</v>
      </c>
      <c r="O283" s="98">
        <v>2.6155174670825343E-2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4.1621066659853784E-3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1.5871543410441127</v>
      </c>
      <c r="D284" s="122">
        <v>1.6596486811973028</v>
      </c>
      <c r="E284" s="122">
        <v>0</v>
      </c>
      <c r="F284" s="122">
        <v>0</v>
      </c>
      <c r="G284" s="122">
        <v>0</v>
      </c>
      <c r="H284" s="122">
        <v>0</v>
      </c>
      <c r="I284" s="122">
        <v>0.60080943287127608</v>
      </c>
      <c r="J284" s="122">
        <v>1.4262140826748366</v>
      </c>
      <c r="K284" s="122">
        <v>0.8448573966161268</v>
      </c>
      <c r="L284" s="122">
        <v>0.86618647328433007</v>
      </c>
      <c r="M284" s="122">
        <v>0.50396171639892617</v>
      </c>
      <c r="N284" s="122">
        <v>0.9206306149712552</v>
      </c>
      <c r="O284" s="122">
        <v>1.1038986208910875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9.8873685163723746E-2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0.15216188709055883</v>
      </c>
      <c r="D285" s="98">
        <v>0.17883801605310104</v>
      </c>
      <c r="E285" s="98">
        <v>0</v>
      </c>
      <c r="F285" s="98">
        <v>0</v>
      </c>
      <c r="G285" s="98">
        <v>0</v>
      </c>
      <c r="H285" s="98">
        <v>0</v>
      </c>
      <c r="I285" s="98">
        <v>4.1027625451629329E-2</v>
      </c>
      <c r="J285" s="98">
        <v>9.2269997069343884E-2</v>
      </c>
      <c r="K285" s="98">
        <v>9.2243513594437276E-2</v>
      </c>
      <c r="L285" s="98">
        <v>0.10775099282802129</v>
      </c>
      <c r="M285" s="98">
        <v>8.9047542851328529E-2</v>
      </c>
      <c r="N285" s="98">
        <v>0.13528019791789378</v>
      </c>
      <c r="O285" s="98">
        <v>0.12963593785040761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8.1167280562766987E-3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1.4166879933321362E-4</v>
      </c>
      <c r="K286" s="98">
        <v>1.5363901971056408E-4</v>
      </c>
      <c r="L286" s="98">
        <v>1.5082124012974024E-4</v>
      </c>
      <c r="M286" s="98">
        <v>1.4708603090492613E-4</v>
      </c>
      <c r="N286" s="98">
        <v>0</v>
      </c>
      <c r="O286" s="98">
        <v>1.3916427538183135E-4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7.4413430716790515E-5</v>
      </c>
      <c r="K287" s="101">
        <v>8.210724591128071E-5</v>
      </c>
      <c r="L287" s="101">
        <v>8.0708693768289508E-5</v>
      </c>
      <c r="M287" s="101">
        <v>7.6495763447045239E-5</v>
      </c>
      <c r="N287" s="101">
        <v>0</v>
      </c>
      <c r="O287" s="101">
        <v>6.2102253745731481E-5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6.7255368616423103E-5</v>
      </c>
      <c r="K288" s="104">
        <v>7.1531773799283374E-5</v>
      </c>
      <c r="L288" s="104">
        <v>7.011254636145072E-5</v>
      </c>
      <c r="M288" s="104">
        <v>7.0590267457880875E-5</v>
      </c>
      <c r="N288" s="104">
        <v>0</v>
      </c>
      <c r="O288" s="104">
        <v>7.7062021636099869E-5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1.3931043331413839</v>
      </c>
      <c r="D289" s="101">
        <v>1.4619610930131561</v>
      </c>
      <c r="E289" s="101">
        <v>0</v>
      </c>
      <c r="F289" s="101">
        <v>0</v>
      </c>
      <c r="G289" s="101">
        <v>0</v>
      </c>
      <c r="H289" s="101">
        <v>0</v>
      </c>
      <c r="I289" s="101">
        <v>0.51101844507537764</v>
      </c>
      <c r="J289" s="101">
        <v>1.2247343742041878</v>
      </c>
      <c r="K289" s="101">
        <v>0.58344438803777221</v>
      </c>
      <c r="L289" s="101">
        <v>0.68541620083382993</v>
      </c>
      <c r="M289" s="101">
        <v>0.37660070307131638</v>
      </c>
      <c r="N289" s="101">
        <v>0.75321369740960809</v>
      </c>
      <c r="O289" s="101">
        <v>0.85583770096941525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7.5997979901571311E-2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4.1888120812169881E-2</v>
      </c>
      <c r="D290" s="104">
        <v>1.8849572131045454E-2</v>
      </c>
      <c r="E290" s="104">
        <v>0</v>
      </c>
      <c r="F290" s="104">
        <v>0</v>
      </c>
      <c r="G290" s="104">
        <v>0</v>
      </c>
      <c r="H290" s="104">
        <v>0</v>
      </c>
      <c r="I290" s="104">
        <v>4.8763362344269152E-2</v>
      </c>
      <c r="J290" s="104">
        <v>0.1090680426019717</v>
      </c>
      <c r="K290" s="104">
        <v>0.16901585596420679</v>
      </c>
      <c r="L290" s="104">
        <v>7.2868458382349122E-2</v>
      </c>
      <c r="M290" s="104">
        <v>3.8166384445376365E-2</v>
      </c>
      <c r="N290" s="104">
        <v>3.2136719643753336E-2</v>
      </c>
      <c r="O290" s="104">
        <v>0.11828581779588265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1.475897720587574E-2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2.1927258365934951E-2</v>
      </c>
      <c r="D291" s="98">
        <v>1.0044535351833101E-2</v>
      </c>
      <c r="E291" s="98">
        <v>0</v>
      </c>
      <c r="F291" s="98">
        <v>0</v>
      </c>
      <c r="G291" s="98">
        <v>0</v>
      </c>
      <c r="H291" s="98">
        <v>0</v>
      </c>
      <c r="I291" s="98">
        <v>2.6827451196674148E-2</v>
      </c>
      <c r="J291" s="98">
        <v>5.4531861577112296E-2</v>
      </c>
      <c r="K291" s="98">
        <v>8.6251193534813531E-2</v>
      </c>
      <c r="L291" s="98">
        <v>3.7293338258043374E-2</v>
      </c>
      <c r="M291" s="98">
        <v>1.9047286138834125E-2</v>
      </c>
      <c r="N291" s="98">
        <v>1.6254538957481673E-2</v>
      </c>
      <c r="O291" s="98">
        <v>5.1512786679929971E-2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6.9403887045460895E-3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1.996086244623493E-2</v>
      </c>
      <c r="D292" s="98">
        <v>8.8050367792123531E-3</v>
      </c>
      <c r="E292" s="98">
        <v>0</v>
      </c>
      <c r="F292" s="98">
        <v>0</v>
      </c>
      <c r="G292" s="98">
        <v>0</v>
      </c>
      <c r="H292" s="98">
        <v>0</v>
      </c>
      <c r="I292" s="98">
        <v>2.1935911147595005E-2</v>
      </c>
      <c r="J292" s="98">
        <v>5.4536181024859395E-2</v>
      </c>
      <c r="K292" s="98">
        <v>8.276466242939326E-2</v>
      </c>
      <c r="L292" s="98">
        <v>3.5575120124305748E-2</v>
      </c>
      <c r="M292" s="98">
        <v>1.9119098306542241E-2</v>
      </c>
      <c r="N292" s="98">
        <v>1.588218068627166E-2</v>
      </c>
      <c r="O292" s="98">
        <v>6.6773031115952675E-2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7.818588501329651E-3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0.26850971390245765</v>
      </c>
      <c r="D293" s="122">
        <v>0.2729822677276581</v>
      </c>
      <c r="E293" s="122">
        <v>0</v>
      </c>
      <c r="F293" s="122">
        <v>0</v>
      </c>
      <c r="G293" s="122">
        <v>0</v>
      </c>
      <c r="H293" s="122">
        <v>0</v>
      </c>
      <c r="I293" s="122">
        <v>9.4377442941177642E-2</v>
      </c>
      <c r="J293" s="122">
        <v>0.20658740732275063</v>
      </c>
      <c r="K293" s="122">
        <v>0.12429981884774551</v>
      </c>
      <c r="L293" s="122">
        <v>0.12531196218041019</v>
      </c>
      <c r="M293" s="122">
        <v>7.003267827563478E-2</v>
      </c>
      <c r="N293" s="122">
        <v>0.12886405811720208</v>
      </c>
      <c r="O293" s="122">
        <v>0.16108346215139061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1.6819883304789184E-2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1.5225347372364277E-2</v>
      </c>
      <c r="D294" s="98">
        <v>1.7953520163537757E-2</v>
      </c>
      <c r="E294" s="98">
        <v>0</v>
      </c>
      <c r="F294" s="98">
        <v>0</v>
      </c>
      <c r="G294" s="98">
        <v>0</v>
      </c>
      <c r="H294" s="98">
        <v>0</v>
      </c>
      <c r="I294" s="98">
        <v>9.584147274647405E-3</v>
      </c>
      <c r="J294" s="98">
        <v>1.9508156993369632E-2</v>
      </c>
      <c r="K294" s="98">
        <v>1.2783490543391588E-2</v>
      </c>
      <c r="L294" s="98">
        <v>1.0500712561895996E-2</v>
      </c>
      <c r="M294" s="98">
        <v>6.5150566980753423E-3</v>
      </c>
      <c r="N294" s="98">
        <v>1.1314361576859338E-2</v>
      </c>
      <c r="O294" s="98">
        <v>1.3955556479070565E-2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1.2638656590896124E-3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0.2532843665300934</v>
      </c>
      <c r="D295" s="33">
        <v>0.25502874756412036</v>
      </c>
      <c r="E295" s="33">
        <v>0</v>
      </c>
      <c r="F295" s="33">
        <v>0</v>
      </c>
      <c r="G295" s="33">
        <v>0</v>
      </c>
      <c r="H295" s="33">
        <v>0</v>
      </c>
      <c r="I295" s="33">
        <v>8.4793295666530238E-2</v>
      </c>
      <c r="J295" s="33">
        <v>0.187079250329381</v>
      </c>
      <c r="K295" s="33">
        <v>0.11151632830435391</v>
      </c>
      <c r="L295" s="33">
        <v>0.11481124961851419</v>
      </c>
      <c r="M295" s="33">
        <v>6.3517621577559441E-2</v>
      </c>
      <c r="N295" s="33">
        <v>0.11754969654034274</v>
      </c>
      <c r="O295" s="33">
        <v>0.14712790567232004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1.5556017645699572E-2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10.830748761908966</v>
      </c>
      <c r="D297" s="117">
        <f t="shared" si="113"/>
        <v>13.036321198283382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2.3392232793398282</v>
      </c>
      <c r="J297" s="117">
        <f t="shared" si="113"/>
        <v>8.7158126077393732</v>
      </c>
      <c r="K297" s="117">
        <f t="shared" si="113"/>
        <v>4.0981457534951389</v>
      </c>
      <c r="L297" s="117">
        <f t="shared" si="113"/>
        <v>4.943189532826656</v>
      </c>
      <c r="M297" s="117">
        <f t="shared" si="113"/>
        <v>2.2053575564455721</v>
      </c>
      <c r="N297" s="117">
        <f t="shared" si="113"/>
        <v>4.4882234159637511</v>
      </c>
      <c r="O297" s="117">
        <f t="shared" si="113"/>
        <v>6.2511508319132894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" si="115">W298+W300+W302+W311</f>
        <v>0.39774505145486927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9.537348699230904</v>
      </c>
      <c r="D298" s="122">
        <f t="shared" si="116"/>
        <v>11.707799013626957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1.829977370954337</v>
      </c>
      <c r="J298" s="122">
        <f t="shared" si="116"/>
        <v>7.498507603735856</v>
      </c>
      <c r="K298" s="122">
        <f t="shared" si="116"/>
        <v>3.3903320821959322</v>
      </c>
      <c r="L298" s="122">
        <f t="shared" si="116"/>
        <v>4.1697234463642001</v>
      </c>
      <c r="M298" s="122">
        <f t="shared" si="116"/>
        <v>1.7954341267313711</v>
      </c>
      <c r="N298" s="122">
        <f t="shared" si="116"/>
        <v>3.6795918494390123</v>
      </c>
      <c r="O298" s="122">
        <f t="shared" si="116"/>
        <v>5.2333275028917914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0.2852603715354638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9.537348699230904</v>
      </c>
      <c r="D299" s="98">
        <v>11.707799013626957</v>
      </c>
      <c r="E299" s="98">
        <v>0</v>
      </c>
      <c r="F299" s="98">
        <v>0</v>
      </c>
      <c r="G299" s="98">
        <v>0</v>
      </c>
      <c r="H299" s="98">
        <v>0</v>
      </c>
      <c r="I299" s="98">
        <v>1.829977370954337</v>
      </c>
      <c r="J299" s="98">
        <v>7.498507603735856</v>
      </c>
      <c r="K299" s="98">
        <v>3.3903320821959322</v>
      </c>
      <c r="L299" s="98">
        <v>4.1697234463642001</v>
      </c>
      <c r="M299" s="98">
        <v>1.7954341267313711</v>
      </c>
      <c r="N299" s="98">
        <v>3.6795918494390123</v>
      </c>
      <c r="O299" s="98">
        <v>5.2333275028917914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0.2852603715354638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3.3292417770468583E-2</v>
      </c>
      <c r="D300" s="122">
        <f t="shared" si="117"/>
        <v>2.0241456772256694E-2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2.688538295831408E-2</v>
      </c>
      <c r="J300" s="122">
        <f t="shared" si="117"/>
        <v>8.138352382542377E-2</v>
      </c>
      <c r="K300" s="122">
        <f t="shared" si="117"/>
        <v>1.799738390543942E-2</v>
      </c>
      <c r="L300" s="122">
        <f t="shared" si="117"/>
        <v>8.1801269626128076E-2</v>
      </c>
      <c r="M300" s="122">
        <f t="shared" si="117"/>
        <v>9.342020572200108E-3</v>
      </c>
      <c r="N300" s="122">
        <f t="shared" si="117"/>
        <v>7.3031444200099077E-2</v>
      </c>
      <c r="O300" s="122">
        <f t="shared" si="117"/>
        <v>0.10197300334604312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1.9577326534148794E-2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3.3292417770468583E-2</v>
      </c>
      <c r="D301" s="98">
        <v>2.0241456772256694E-2</v>
      </c>
      <c r="E301" s="98">
        <v>0</v>
      </c>
      <c r="F301" s="98">
        <v>0</v>
      </c>
      <c r="G301" s="98">
        <v>0</v>
      </c>
      <c r="H301" s="98">
        <v>0</v>
      </c>
      <c r="I301" s="98">
        <v>2.688538295831408E-2</v>
      </c>
      <c r="J301" s="98">
        <v>8.138352382542377E-2</v>
      </c>
      <c r="K301" s="98">
        <v>1.799738390543942E-2</v>
      </c>
      <c r="L301" s="98">
        <v>8.1801269626128076E-2</v>
      </c>
      <c r="M301" s="98">
        <v>9.342020572200108E-3</v>
      </c>
      <c r="N301" s="98">
        <v>7.3031444200099077E-2</v>
      </c>
      <c r="O301" s="98">
        <v>0.10197300334604312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1.9577326534148794E-2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1.0561655068450013</v>
      </c>
      <c r="D302" s="122">
        <v>1.1009711329760412</v>
      </c>
      <c r="E302" s="122">
        <v>0</v>
      </c>
      <c r="F302" s="122">
        <v>0</v>
      </c>
      <c r="G302" s="122">
        <v>0</v>
      </c>
      <c r="H302" s="122">
        <v>0</v>
      </c>
      <c r="I302" s="122">
        <v>0.41057790930597504</v>
      </c>
      <c r="J302" s="122">
        <v>0.9782417584131361</v>
      </c>
      <c r="K302" s="122">
        <v>0.59491365223655346</v>
      </c>
      <c r="L302" s="122">
        <v>0.5953736138027208</v>
      </c>
      <c r="M302" s="122">
        <v>0.34670917405570745</v>
      </c>
      <c r="N302" s="122">
        <v>0.63595143629056339</v>
      </c>
      <c r="O302" s="122">
        <v>0.79056407257271188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7.8441426916599014E-2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9.062576119801434E-2</v>
      </c>
      <c r="D303" s="98">
        <v>0.10681225259203603</v>
      </c>
      <c r="E303" s="98">
        <v>0</v>
      </c>
      <c r="F303" s="98">
        <v>0</v>
      </c>
      <c r="G303" s="98">
        <v>0</v>
      </c>
      <c r="H303" s="98">
        <v>0</v>
      </c>
      <c r="I303" s="98">
        <v>2.4970888501396175E-2</v>
      </c>
      <c r="J303" s="98">
        <v>5.6458456916628562E-2</v>
      </c>
      <c r="K303" s="98">
        <v>5.6805088438722721E-2</v>
      </c>
      <c r="L303" s="98">
        <v>6.6857996915128809E-2</v>
      </c>
      <c r="M303" s="98">
        <v>5.6127309324577705E-2</v>
      </c>
      <c r="N303" s="98">
        <v>8.7483182732407697E-2</v>
      </c>
      <c r="O303" s="98">
        <v>8.6956996859276506E-2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6.5328404058034974E-3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1.1278769337617198E-4</v>
      </c>
      <c r="K304" s="98">
        <v>1.2209478016910494E-4</v>
      </c>
      <c r="L304" s="98">
        <v>1.2019117169344031E-4</v>
      </c>
      <c r="M304" s="98">
        <v>1.1880609958005803E-4</v>
      </c>
      <c r="N304" s="98">
        <v>0</v>
      </c>
      <c r="O304" s="98">
        <v>1.1871887677570717E-4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4.5532324759748869E-5</v>
      </c>
      <c r="K305" s="101">
        <v>5.0563006369821578E-5</v>
      </c>
      <c r="L305" s="101">
        <v>5.007862533198959E-5</v>
      </c>
      <c r="M305" s="101">
        <v>4.8215832122177151E-5</v>
      </c>
      <c r="N305" s="101">
        <v>0</v>
      </c>
      <c r="O305" s="101">
        <v>4.1656855139607301E-5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6.7255368616423103E-5</v>
      </c>
      <c r="K306" s="104">
        <v>7.1531773799283374E-5</v>
      </c>
      <c r="L306" s="104">
        <v>7.011254636145072E-5</v>
      </c>
      <c r="M306" s="104">
        <v>7.0590267457880875E-5</v>
      </c>
      <c r="N306" s="104">
        <v>0</v>
      </c>
      <c r="O306" s="104">
        <v>7.7062021636099869E-5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0.9309262403892733</v>
      </c>
      <c r="D307" s="101">
        <v>0.97863007752303799</v>
      </c>
      <c r="E307" s="101">
        <v>0</v>
      </c>
      <c r="F307" s="101">
        <v>0</v>
      </c>
      <c r="G307" s="101">
        <v>0</v>
      </c>
      <c r="H307" s="101">
        <v>0</v>
      </c>
      <c r="I307" s="101">
        <v>0.34553139898225904</v>
      </c>
      <c r="J307" s="101">
        <v>0.83017060460252867</v>
      </c>
      <c r="K307" s="101">
        <v>0.39659304268166851</v>
      </c>
      <c r="L307" s="101">
        <v>0.46738973720591226</v>
      </c>
      <c r="M307" s="101">
        <v>0.25828091894655208</v>
      </c>
      <c r="N307" s="101">
        <v>0.52133552260800242</v>
      </c>
      <c r="O307" s="101">
        <v>0.60056724270742223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5.8726865050199167E-2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3.4613505257713728E-2</v>
      </c>
      <c r="D308" s="104">
        <v>1.5528802860967351E-2</v>
      </c>
      <c r="E308" s="104">
        <v>0</v>
      </c>
      <c r="F308" s="104">
        <v>0</v>
      </c>
      <c r="G308" s="104">
        <v>0</v>
      </c>
      <c r="H308" s="104">
        <v>0</v>
      </c>
      <c r="I308" s="104">
        <v>4.0075621822319808E-2</v>
      </c>
      <c r="J308" s="104">
        <v>9.1499909200602733E-2</v>
      </c>
      <c r="K308" s="104">
        <v>0.14139342633599306</v>
      </c>
      <c r="L308" s="104">
        <v>6.1005688509986333E-2</v>
      </c>
      <c r="M308" s="104">
        <v>3.218213968499764E-2</v>
      </c>
      <c r="N308" s="104">
        <v>2.7132730950153183E-2</v>
      </c>
      <c r="O308" s="104">
        <v>0.10292111412923741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1.3181721460596344E-2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1.4652642811478798E-2</v>
      </c>
      <c r="D309" s="98">
        <v>6.7237660817549985E-3</v>
      </c>
      <c r="E309" s="98">
        <v>0</v>
      </c>
      <c r="F309" s="98">
        <v>0</v>
      </c>
      <c r="G309" s="98">
        <v>0</v>
      </c>
      <c r="H309" s="98">
        <v>0</v>
      </c>
      <c r="I309" s="98">
        <v>1.8139710674724804E-2</v>
      </c>
      <c r="J309" s="98">
        <v>3.6963728175743338E-2</v>
      </c>
      <c r="K309" s="98">
        <v>5.862876390659981E-2</v>
      </c>
      <c r="L309" s="98">
        <v>2.5430568385680582E-2</v>
      </c>
      <c r="M309" s="98">
        <v>1.30630413784554E-2</v>
      </c>
      <c r="N309" s="98">
        <v>1.1250550263881522E-2</v>
      </c>
      <c r="O309" s="98">
        <v>3.6148083013284725E-2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5.3631329592666935E-3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1.996086244623493E-2</v>
      </c>
      <c r="D310" s="98">
        <v>8.8050367792123531E-3</v>
      </c>
      <c r="E310" s="98">
        <v>0</v>
      </c>
      <c r="F310" s="98">
        <v>0</v>
      </c>
      <c r="G310" s="98">
        <v>0</v>
      </c>
      <c r="H310" s="98">
        <v>0</v>
      </c>
      <c r="I310" s="98">
        <v>2.1935911147595005E-2</v>
      </c>
      <c r="J310" s="98">
        <v>5.4536181024859395E-2</v>
      </c>
      <c r="K310" s="98">
        <v>8.276466242939326E-2</v>
      </c>
      <c r="L310" s="98">
        <v>3.5575120124305748E-2</v>
      </c>
      <c r="M310" s="98">
        <v>1.9119098306542241E-2</v>
      </c>
      <c r="N310" s="98">
        <v>1.588218068627166E-2</v>
      </c>
      <c r="O310" s="98">
        <v>6.6773031115952675E-2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7.818588501329651E-3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0.20394213806259176</v>
      </c>
      <c r="D311" s="122">
        <v>0.20730959490812892</v>
      </c>
      <c r="E311" s="122">
        <v>0</v>
      </c>
      <c r="F311" s="122">
        <v>0</v>
      </c>
      <c r="G311" s="122">
        <v>0</v>
      </c>
      <c r="H311" s="122">
        <v>0</v>
      </c>
      <c r="I311" s="122">
        <v>7.1782616121202319E-2</v>
      </c>
      <c r="J311" s="122">
        <v>0.15767972176495701</v>
      </c>
      <c r="K311" s="122">
        <v>9.4902635157213949E-2</v>
      </c>
      <c r="L311" s="122">
        <v>9.6291203033606332E-2</v>
      </c>
      <c r="M311" s="122">
        <v>5.3872235086293324E-2</v>
      </c>
      <c r="N311" s="122">
        <v>9.9648686034075923E-2</v>
      </c>
      <c r="O311" s="122">
        <v>0.12528625310274233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1.4465926468657683E-2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9.3501766211766726E-3</v>
      </c>
      <c r="D312" s="98">
        <v>1.1028460299271041E-2</v>
      </c>
      <c r="E312" s="98">
        <v>0</v>
      </c>
      <c r="F312" s="98">
        <v>0</v>
      </c>
      <c r="G312" s="98">
        <v>0</v>
      </c>
      <c r="H312" s="98">
        <v>0</v>
      </c>
      <c r="I312" s="98">
        <v>5.8947341538639168E-3</v>
      </c>
      <c r="J312" s="98">
        <v>1.2001358888581474E-2</v>
      </c>
      <c r="K312" s="98">
        <v>7.8661660205701905E-3</v>
      </c>
      <c r="L312" s="98">
        <v>6.4629031889713046E-3</v>
      </c>
      <c r="M312" s="98">
        <v>4.0103134149433919E-3</v>
      </c>
      <c r="N312" s="98">
        <v>6.9645036284340179E-3</v>
      </c>
      <c r="O312" s="98">
        <v>8.5902790957368344E-3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7.8380066685122818E-4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0.19459196144141508</v>
      </c>
      <c r="D313" s="33">
        <v>0.19628113460885788</v>
      </c>
      <c r="E313" s="33">
        <v>0</v>
      </c>
      <c r="F313" s="33">
        <v>0</v>
      </c>
      <c r="G313" s="33">
        <v>0</v>
      </c>
      <c r="H313" s="33">
        <v>0</v>
      </c>
      <c r="I313" s="33">
        <v>6.5887881967338399E-2</v>
      </c>
      <c r="J313" s="33">
        <v>0.14567836287637553</v>
      </c>
      <c r="K313" s="33">
        <v>8.7036469136643757E-2</v>
      </c>
      <c r="L313" s="33">
        <v>8.9828299844635029E-2</v>
      </c>
      <c r="M313" s="33">
        <v>4.9861921671349931E-2</v>
      </c>
      <c r="N313" s="33">
        <v>9.2684182405641899E-2</v>
      </c>
      <c r="O313" s="33">
        <v>0.1166959740070055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1.3682125801806454E-2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0.7229769964609063</v>
      </c>
      <c r="D315" s="154">
        <f t="shared" si="118"/>
        <v>0.72698502478880456</v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>
        <f t="shared" si="118"/>
        <v>0.74961533218929843</v>
      </c>
      <c r="J315" s="154">
        <f t="shared" si="118"/>
        <v>0.75852764844886722</v>
      </c>
      <c r="K315" s="154">
        <f t="shared" si="118"/>
        <v>0.76075517675287363</v>
      </c>
      <c r="L315" s="154">
        <f t="shared" si="118"/>
        <v>0.77243680621618216</v>
      </c>
      <c r="M315" s="154">
        <f t="shared" si="118"/>
        <v>0.76811944687315326</v>
      </c>
      <c r="N315" s="154">
        <f t="shared" si="118"/>
        <v>0.78618145831281327</v>
      </c>
      <c r="O315" s="154">
        <f t="shared" si="118"/>
        <v>0.80370353784838178</v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>
        <f t="shared" ref="W315" si="120">IF(W297=0,"",W297/W279)</f>
        <v>0.94245330176977615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0.72736457404139887</v>
      </c>
      <c r="D316" s="155">
        <f t="shared" si="121"/>
        <v>0.73211119922014245</v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>
        <f t="shared" si="121"/>
        <v>0.75717959901517329</v>
      </c>
      <c r="J316" s="155">
        <f t="shared" si="121"/>
        <v>0.76262064975495036</v>
      </c>
      <c r="K316" s="155">
        <f t="shared" si="121"/>
        <v>0.76836334544457929</v>
      </c>
      <c r="L316" s="155">
        <f t="shared" si="121"/>
        <v>0.77442893705639515</v>
      </c>
      <c r="M316" s="155">
        <f t="shared" si="121"/>
        <v>0.78249372575784271</v>
      </c>
      <c r="N316" s="155">
        <f t="shared" si="121"/>
        <v>0.79305521649613286</v>
      </c>
      <c r="O316" s="155">
        <f t="shared" si="121"/>
        <v>0.80676641497870949</v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>
        <f t="shared" ref="W316" si="123">IF(W298=0,"",W298/W280)</f>
        <v>0.94402092131494086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0.72736457404139887</v>
      </c>
      <c r="D317" s="156">
        <f t="shared" si="124"/>
        <v>0.73211119922014245</v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>
        <f t="shared" si="124"/>
        <v>0.75717959901517329</v>
      </c>
      <c r="J317" s="156">
        <f t="shared" si="124"/>
        <v>0.76262064975495036</v>
      </c>
      <c r="K317" s="156">
        <f t="shared" si="124"/>
        <v>0.76836334544457929</v>
      </c>
      <c r="L317" s="156">
        <f t="shared" si="124"/>
        <v>0.77442893705639515</v>
      </c>
      <c r="M317" s="156">
        <f t="shared" si="124"/>
        <v>0.78249372575784271</v>
      </c>
      <c r="N317" s="156">
        <f t="shared" si="124"/>
        <v>0.79305521649613286</v>
      </c>
      <c r="O317" s="156">
        <f t="shared" si="124"/>
        <v>0.80676641497870949</v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>
        <f t="shared" ref="W317" si="126">IF(W299=0,"",W299/W281)</f>
        <v>0.94402092131494086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2.5802479381017775</v>
      </c>
      <c r="D318" s="155">
        <f t="shared" si="127"/>
        <v>2.6729000552589186</v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>
        <f t="shared" si="127"/>
        <v>3.1466821585238853</v>
      </c>
      <c r="J318" s="155">
        <f t="shared" si="127"/>
        <v>3.2448366088275002</v>
      </c>
      <c r="K318" s="155">
        <f t="shared" si="127"/>
        <v>3.3454190853934609</v>
      </c>
      <c r="L318" s="155">
        <f t="shared" si="127"/>
        <v>3.4485933216566864</v>
      </c>
      <c r="M318" s="155">
        <f t="shared" si="127"/>
        <v>3.5718252248870086</v>
      </c>
      <c r="N318" s="155">
        <f t="shared" si="127"/>
        <v>3.7208306886416196</v>
      </c>
      <c r="O318" s="155">
        <f t="shared" si="127"/>
        <v>3.8987697321627293</v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>
        <f t="shared" ref="W318" si="129">IF(W300=0,"",W300/W282)</f>
        <v>4.7037061049260407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2.5802479381017775</v>
      </c>
      <c r="D319" s="156">
        <f t="shared" si="130"/>
        <v>2.6729000552589186</v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>
        <f t="shared" si="130"/>
        <v>3.1466821585238853</v>
      </c>
      <c r="J319" s="156">
        <f t="shared" si="130"/>
        <v>3.2448366088275002</v>
      </c>
      <c r="K319" s="156">
        <f t="shared" si="130"/>
        <v>3.3454190853934609</v>
      </c>
      <c r="L319" s="156">
        <f t="shared" si="130"/>
        <v>3.4485933216566864</v>
      </c>
      <c r="M319" s="156">
        <f t="shared" si="130"/>
        <v>3.5718252248870086</v>
      </c>
      <c r="N319" s="156">
        <f t="shared" si="130"/>
        <v>3.7208306886416196</v>
      </c>
      <c r="O319" s="156">
        <f t="shared" si="130"/>
        <v>3.8987697321627293</v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>
        <f t="shared" ref="W319" si="132">IF(W301=0,"",W301/W283)</f>
        <v>4.7037061049260407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0.66544599950512739</v>
      </c>
      <c r="D320" s="155">
        <f t="shared" si="133"/>
        <v>0.66337601773754873</v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>
        <f t="shared" si="133"/>
        <v>0.68337460572783937</v>
      </c>
      <c r="J320" s="155">
        <f t="shared" si="133"/>
        <v>0.68590106513214544</v>
      </c>
      <c r="K320" s="155">
        <f t="shared" si="133"/>
        <v>0.70415865993401616</v>
      </c>
      <c r="L320" s="155">
        <f t="shared" si="133"/>
        <v>0.68735039413076404</v>
      </c>
      <c r="M320" s="155">
        <f t="shared" si="133"/>
        <v>0.68796728555718167</v>
      </c>
      <c r="N320" s="155">
        <f t="shared" si="133"/>
        <v>0.69077806663036034</v>
      </c>
      <c r="O320" s="155">
        <f t="shared" si="133"/>
        <v>0.71615640930374014</v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>
        <f t="shared" ref="W320" si="135">IF(W302=0,"",W302/W284)</f>
        <v>0.79334988664282913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0.59558778437125059</v>
      </c>
      <c r="D321" s="156">
        <f t="shared" si="136"/>
        <v>0.59725697561038171</v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>
        <f t="shared" si="136"/>
        <v>0.60863596726640457</v>
      </c>
      <c r="J321" s="156">
        <f t="shared" si="136"/>
        <v>0.61188315497829926</v>
      </c>
      <c r="K321" s="156">
        <f t="shared" si="136"/>
        <v>0.61581661653170527</v>
      </c>
      <c r="L321" s="156">
        <f t="shared" si="136"/>
        <v>0.62048613344880466</v>
      </c>
      <c r="M321" s="156">
        <f t="shared" si="136"/>
        <v>0.63030722159606811</v>
      </c>
      <c r="N321" s="156">
        <f t="shared" si="136"/>
        <v>0.64668136267441201</v>
      </c>
      <c r="O321" s="156">
        <f t="shared" si="136"/>
        <v>0.6707784762557113</v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>
        <f t="shared" ref="W321" si="138">IF(W303=0,"",W303/W285)</f>
        <v>0.80486131363630264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>
        <f t="shared" si="139"/>
        <v>0.7961364387008637</v>
      </c>
      <c r="K322" s="156">
        <f t="shared" si="139"/>
        <v>0.7946860140029246</v>
      </c>
      <c r="L322" s="156">
        <f t="shared" si="139"/>
        <v>0.79691144025900351</v>
      </c>
      <c r="M322" s="156">
        <f t="shared" si="139"/>
        <v>0.80773203851596376</v>
      </c>
      <c r="N322" s="156" t="str">
        <f t="shared" si="139"/>
        <v/>
      </c>
      <c r="O322" s="156">
        <f t="shared" si="139"/>
        <v>0.8530844316903371</v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>
        <f t="shared" si="142"/>
        <v>0.61188315497829926</v>
      </c>
      <c r="K323" s="157">
        <f t="shared" si="142"/>
        <v>0.61581661653170527</v>
      </c>
      <c r="L323" s="157">
        <f t="shared" si="142"/>
        <v>0.62048613344880466</v>
      </c>
      <c r="M323" s="157">
        <f t="shared" si="142"/>
        <v>0.63030722159606811</v>
      </c>
      <c r="N323" s="157" t="str">
        <f t="shared" si="142"/>
        <v/>
      </c>
      <c r="O323" s="157">
        <f t="shared" si="142"/>
        <v>0.6707784762557113</v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 t="str">
        <f t="shared" si="145"/>
        <v/>
      </c>
      <c r="O324" s="158">
        <f t="shared" si="145"/>
        <v>1</v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0.66823870850367606</v>
      </c>
      <c r="D325" s="157">
        <f t="shared" si="148"/>
        <v>0.66939543206724128</v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>
        <f t="shared" si="148"/>
        <v>0.67616228398818667</v>
      </c>
      <c r="J325" s="157">
        <f t="shared" si="148"/>
        <v>0.67783726993206983</v>
      </c>
      <c r="K325" s="157">
        <f t="shared" si="148"/>
        <v>0.67974437806400334</v>
      </c>
      <c r="L325" s="157">
        <f t="shared" si="148"/>
        <v>0.68190646301811697</v>
      </c>
      <c r="M325" s="157">
        <f t="shared" si="148"/>
        <v>0.68582165896180436</v>
      </c>
      <c r="N325" s="157">
        <f t="shared" si="148"/>
        <v>0.69214822353992977</v>
      </c>
      <c r="O325" s="157">
        <f t="shared" si="148"/>
        <v>0.70173029539029907</v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>
        <f t="shared" ref="W325" si="150">IF(W307=0,"",W307/W289)</f>
        <v>0.77274244823690308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0.82633225331171611</v>
      </c>
      <c r="D326" s="158">
        <f t="shared" si="151"/>
        <v>0.82382787009744585</v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>
        <f t="shared" si="151"/>
        <v>0.82183877189161136</v>
      </c>
      <c r="J326" s="158">
        <f t="shared" si="151"/>
        <v>0.83892501430981603</v>
      </c>
      <c r="K326" s="158">
        <f t="shared" si="151"/>
        <v>0.83656900430653414</v>
      </c>
      <c r="L326" s="158">
        <f t="shared" si="151"/>
        <v>0.83720295261198641</v>
      </c>
      <c r="M326" s="158">
        <f t="shared" si="151"/>
        <v>0.8432064014619105</v>
      </c>
      <c r="N326" s="158">
        <f t="shared" si="151"/>
        <v>0.84429061991792875</v>
      </c>
      <c r="O326" s="158">
        <f t="shared" si="151"/>
        <v>0.87010527590755626</v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>
        <f t="shared" ref="W326" si="153">IF(W308=0,"",W308/W290)</f>
        <v>0.89313244926948809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0.66823870850367606</v>
      </c>
      <c r="D327" s="156">
        <f t="shared" si="154"/>
        <v>0.66939543206724128</v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>
        <f t="shared" si="154"/>
        <v>0.67616228398818667</v>
      </c>
      <c r="J327" s="156">
        <f t="shared" si="154"/>
        <v>0.67783726993206983</v>
      </c>
      <c r="K327" s="156">
        <f t="shared" si="154"/>
        <v>0.67974437806400334</v>
      </c>
      <c r="L327" s="156">
        <f t="shared" si="154"/>
        <v>0.68190646301811697</v>
      </c>
      <c r="M327" s="156">
        <f t="shared" si="154"/>
        <v>0.68582165896180436</v>
      </c>
      <c r="N327" s="156">
        <f t="shared" si="154"/>
        <v>0.69214822353992977</v>
      </c>
      <c r="O327" s="156">
        <f t="shared" si="154"/>
        <v>0.70173029539029907</v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>
        <f t="shared" ref="W327" si="156">IF(W309=0,"",W309/W291)</f>
        <v>0.77274244823690308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0.75953355690021129</v>
      </c>
      <c r="D329" s="155">
        <f t="shared" si="160"/>
        <v>0.75942513275240353</v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>
        <f t="shared" si="160"/>
        <v>0.76059081369625647</v>
      </c>
      <c r="J329" s="155">
        <f t="shared" si="160"/>
        <v>0.7632591153952315</v>
      </c>
      <c r="K329" s="155">
        <f t="shared" si="160"/>
        <v>0.76349777527399232</v>
      </c>
      <c r="L329" s="155">
        <f t="shared" si="160"/>
        <v>0.76841190065300391</v>
      </c>
      <c r="M329" s="155">
        <f t="shared" si="160"/>
        <v>0.76924425015223397</v>
      </c>
      <c r="N329" s="155">
        <f t="shared" si="160"/>
        <v>0.77328533254358067</v>
      </c>
      <c r="O329" s="155">
        <f t="shared" si="160"/>
        <v>0.7777722891565052</v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>
        <f t="shared" ref="W329" si="162">IF(W311=0,"",W311/W293)</f>
        <v>0.86004915768581747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0.61411909971580014</v>
      </c>
      <c r="D330" s="156">
        <f t="shared" si="163"/>
        <v>0.61427843669727844</v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>
        <f t="shared" si="163"/>
        <v>0.61505045623172361</v>
      </c>
      <c r="J330" s="156">
        <f t="shared" si="163"/>
        <v>0.61519696056682627</v>
      </c>
      <c r="K330" s="156">
        <f t="shared" si="163"/>
        <v>0.61533788395819611</v>
      </c>
      <c r="L330" s="156">
        <f t="shared" si="163"/>
        <v>0.6154728215705364</v>
      </c>
      <c r="M330" s="156">
        <f t="shared" si="163"/>
        <v>0.61554543587135724</v>
      </c>
      <c r="N330" s="156">
        <f t="shared" si="163"/>
        <v>0.61554543587135724</v>
      </c>
      <c r="O330" s="156">
        <f t="shared" si="163"/>
        <v>0.61554543587135724</v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>
        <f t="shared" ref="W330" si="165">IF(W312=0,"",W312/W294)</f>
        <v>0.62016137649931513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0.76827466340404826</v>
      </c>
      <c r="D331" s="159">
        <f t="shared" si="166"/>
        <v>0.76964317349952116</v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>
        <f t="shared" si="166"/>
        <v>0.77704117347270163</v>
      </c>
      <c r="J331" s="159">
        <f t="shared" si="166"/>
        <v>0.77869866711507019</v>
      </c>
      <c r="K331" s="159">
        <f t="shared" si="166"/>
        <v>0.78048184028352385</v>
      </c>
      <c r="L331" s="159">
        <f t="shared" si="166"/>
        <v>0.78239980962762323</v>
      </c>
      <c r="M331" s="159">
        <f t="shared" si="166"/>
        <v>0.78500926881314426</v>
      </c>
      <c r="N331" s="159">
        <f t="shared" si="166"/>
        <v>0.78846807038615307</v>
      </c>
      <c r="O331" s="159">
        <f t="shared" si="166"/>
        <v>0.79316002952497777</v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>
        <f t="shared" ref="W331" si="168">IF(W313=0,"",W313/W295)</f>
        <v>0.87953910270787383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0.44221544702035032</v>
      </c>
      <c r="D333" s="117">
        <f t="shared" si="169"/>
        <v>0.51989781321788053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0.13370976450178693</v>
      </c>
      <c r="J333" s="117">
        <f t="shared" si="169"/>
        <v>0.29550003196592278</v>
      </c>
      <c r="K333" s="117">
        <f t="shared" si="169"/>
        <v>0.27768469217865077</v>
      </c>
      <c r="L333" s="117">
        <f t="shared" si="169"/>
        <v>0.31261894946119773</v>
      </c>
      <c r="M333" s="117">
        <f t="shared" si="169"/>
        <v>0.2526661332454378</v>
      </c>
      <c r="N333" s="117">
        <f t="shared" si="169"/>
        <v>0.38728388616805109</v>
      </c>
      <c r="O333" s="117">
        <f t="shared" si="169"/>
        <v>0.37951424212819906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2.4782316623289773E-2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0.4019920463774444</v>
      </c>
      <c r="D338" s="122">
        <v>0.47246693254061894</v>
      </c>
      <c r="E338" s="122">
        <v>0</v>
      </c>
      <c r="F338" s="122">
        <v>0</v>
      </c>
      <c r="G338" s="122">
        <v>0</v>
      </c>
      <c r="H338" s="122">
        <v>0</v>
      </c>
      <c r="I338" s="122">
        <v>0.10838968567399636</v>
      </c>
      <c r="J338" s="122">
        <v>0.24396200164332374</v>
      </c>
      <c r="K338" s="122">
        <v>0.24391236178998837</v>
      </c>
      <c r="L338" s="122">
        <v>0.2848774235647315</v>
      </c>
      <c r="M338" s="122">
        <v>0.23545419519444813</v>
      </c>
      <c r="N338" s="122">
        <v>0.35739280469750445</v>
      </c>
      <c r="O338" s="122">
        <v>0.34264546496839171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2.1443346843418171E-2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0.4019920463774444</v>
      </c>
      <c r="D339" s="98">
        <v>0.47246693254061894</v>
      </c>
      <c r="E339" s="98">
        <v>0</v>
      </c>
      <c r="F339" s="98">
        <v>0</v>
      </c>
      <c r="G339" s="98">
        <v>0</v>
      </c>
      <c r="H339" s="98">
        <v>0</v>
      </c>
      <c r="I339" s="98">
        <v>0.10838968567399636</v>
      </c>
      <c r="J339" s="98">
        <v>0.24376541097358523</v>
      </c>
      <c r="K339" s="98">
        <v>0.24369544505454693</v>
      </c>
      <c r="L339" s="98">
        <v>0.28466420162335893</v>
      </c>
      <c r="M339" s="98">
        <v>0.23525210327067367</v>
      </c>
      <c r="N339" s="98">
        <v>0.35739280469750445</v>
      </c>
      <c r="O339" s="98">
        <v>0.3424813988376067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2.1443346843418171E-2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1.9659066973851195E-4</v>
      </c>
      <c r="K340" s="98">
        <v>2.1691673544143192E-4</v>
      </c>
      <c r="L340" s="98">
        <v>2.1322194137258604E-4</v>
      </c>
      <c r="M340" s="98">
        <v>2.0209192377445624E-4</v>
      </c>
      <c r="N340" s="98">
        <v>0</v>
      </c>
      <c r="O340" s="98">
        <v>1.6406613078503865E-4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1.9659066973851195E-4</v>
      </c>
      <c r="K341" s="101">
        <v>2.1691673544143192E-4</v>
      </c>
      <c r="L341" s="101">
        <v>2.1322194137258604E-4</v>
      </c>
      <c r="M341" s="101">
        <v>2.0209192377445624E-4</v>
      </c>
      <c r="N341" s="101">
        <v>0</v>
      </c>
      <c r="O341" s="101">
        <v>1.6406613078503865E-4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4.0223400642905915E-2</v>
      </c>
      <c r="D347" s="122">
        <v>4.743088067726163E-2</v>
      </c>
      <c r="E347" s="122">
        <v>0</v>
      </c>
      <c r="F347" s="122">
        <v>0</v>
      </c>
      <c r="G347" s="122">
        <v>0</v>
      </c>
      <c r="H347" s="122">
        <v>0</v>
      </c>
      <c r="I347" s="122">
        <v>2.5320078827790565E-2</v>
      </c>
      <c r="J347" s="122">
        <v>5.1538030322599029E-2</v>
      </c>
      <c r="K347" s="122">
        <v>3.3772330388662376E-2</v>
      </c>
      <c r="L347" s="122">
        <v>2.7741525896466227E-2</v>
      </c>
      <c r="M347" s="122">
        <v>1.7211938050989667E-2</v>
      </c>
      <c r="N347" s="122">
        <v>2.9891081470546647E-2</v>
      </c>
      <c r="O347" s="122">
        <v>3.6868777159807346E-2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3.338969779871602E-3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4.0223400642905915E-2</v>
      </c>
      <c r="D348" s="98">
        <v>4.743088067726163E-2</v>
      </c>
      <c r="E348" s="98">
        <v>0</v>
      </c>
      <c r="F348" s="98">
        <v>0</v>
      </c>
      <c r="G348" s="98">
        <v>0</v>
      </c>
      <c r="H348" s="98">
        <v>0</v>
      </c>
      <c r="I348" s="98">
        <v>2.5320078827790565E-2</v>
      </c>
      <c r="J348" s="98">
        <v>5.1538030322599029E-2</v>
      </c>
      <c r="K348" s="98">
        <v>3.3772330388662376E-2</v>
      </c>
      <c r="L348" s="98">
        <v>2.7741525896466227E-2</v>
      </c>
      <c r="M348" s="98">
        <v>1.7211938050989667E-2</v>
      </c>
      <c r="N348" s="98">
        <v>2.9891081470546647E-2</v>
      </c>
      <c r="O348" s="98">
        <v>3.6868777159807346E-2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3.338969779871602E-3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16838.339752034157</v>
      </c>
      <c r="D351" s="117">
        <f t="shared" si="174"/>
        <v>19466.962725475049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10664.757436823</v>
      </c>
      <c r="J351" s="117">
        <f t="shared" si="174"/>
        <v>15615.068772170234</v>
      </c>
      <c r="K351" s="117">
        <f t="shared" si="174"/>
        <v>12636.176293283424</v>
      </c>
      <c r="L351" s="117">
        <f t="shared" si="174"/>
        <v>14714.489275900452</v>
      </c>
      <c r="M351" s="117">
        <f t="shared" si="174"/>
        <v>11152.652495074832</v>
      </c>
      <c r="N351" s="117">
        <f t="shared" si="174"/>
        <v>12569.93373087986</v>
      </c>
      <c r="O351" s="117">
        <f t="shared" si="174"/>
        <v>13736.877751106833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" si="176">W352+W354+W356+W365</f>
        <v>7186.2770410535441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14738.075665919734</v>
      </c>
      <c r="D352" s="122">
        <f t="shared" si="177"/>
        <v>17360.683427538617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8259.7058445880502</v>
      </c>
      <c r="J352" s="122">
        <f t="shared" si="177"/>
        <v>13362.068940570603</v>
      </c>
      <c r="K352" s="122">
        <f t="shared" si="177"/>
        <v>10350.201214410792</v>
      </c>
      <c r="L352" s="122">
        <f t="shared" si="177"/>
        <v>12380.16888257947</v>
      </c>
      <c r="M352" s="122">
        <f t="shared" si="177"/>
        <v>8912.8486248191257</v>
      </c>
      <c r="N352" s="122">
        <f t="shared" si="177"/>
        <v>10215.921330629933</v>
      </c>
      <c r="O352" s="122">
        <f t="shared" si="177"/>
        <v>11456.554849481059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5145.3963648980307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14738.075665919734</v>
      </c>
      <c r="D353" s="98">
        <v>17360.683427538617</v>
      </c>
      <c r="E353" s="98">
        <v>0</v>
      </c>
      <c r="F353" s="98">
        <v>0</v>
      </c>
      <c r="G353" s="98">
        <v>0</v>
      </c>
      <c r="H353" s="98">
        <v>0</v>
      </c>
      <c r="I353" s="98">
        <v>8259.7058445880502</v>
      </c>
      <c r="J353" s="98">
        <v>13362.068940570603</v>
      </c>
      <c r="K353" s="98">
        <v>10350.201214410792</v>
      </c>
      <c r="L353" s="98">
        <v>12380.16888257947</v>
      </c>
      <c r="M353" s="98">
        <v>8912.8486248191257</v>
      </c>
      <c r="N353" s="98">
        <v>10215.921330629933</v>
      </c>
      <c r="O353" s="98">
        <v>11456.554849481059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5145.3963648980307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14.502709963980461</v>
      </c>
      <c r="D354" s="122">
        <f t="shared" si="178"/>
        <v>8.2210569210939521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29.199883243226008</v>
      </c>
      <c r="J354" s="122">
        <f t="shared" si="178"/>
        <v>34.084041850632623</v>
      </c>
      <c r="K354" s="122">
        <f t="shared" si="178"/>
        <v>12.619206374681546</v>
      </c>
      <c r="L354" s="122">
        <f t="shared" si="178"/>
        <v>54.540479431119046</v>
      </c>
      <c r="M354" s="122">
        <f t="shared" si="178"/>
        <v>10.159645117048054</v>
      </c>
      <c r="N354" s="122">
        <f t="shared" si="178"/>
        <v>43.216669841225617</v>
      </c>
      <c r="O354" s="122">
        <f t="shared" si="178"/>
        <v>46.193573488488795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70.871596669707102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14.502709963980461</v>
      </c>
      <c r="D355" s="98">
        <f>RES_hhdet_in_fech!D165</f>
        <v>8.2210569210939521</v>
      </c>
      <c r="E355" s="98">
        <f>RES_hhdet_in_fech!E165</f>
        <v>0</v>
      </c>
      <c r="F355" s="98">
        <f>RES_hhdet_in_fech!F165</f>
        <v>0</v>
      </c>
      <c r="G355" s="98">
        <f>RES_hhdet_in_fech!G165</f>
        <v>0</v>
      </c>
      <c r="H355" s="98">
        <f>RES_hhdet_in_fech!H165</f>
        <v>0</v>
      </c>
      <c r="I355" s="98">
        <f>RES_hhdet_in_fech!I165</f>
        <v>29.199883243226008</v>
      </c>
      <c r="J355" s="98">
        <f>RES_hhdet_in_fech!J165</f>
        <v>34.084041850632623</v>
      </c>
      <c r="K355" s="98">
        <f>RES_hhdet_in_fech!K165</f>
        <v>12.619206374681546</v>
      </c>
      <c r="L355" s="98">
        <f>RES_hhdet_in_fech!L165</f>
        <v>54.540479431119046</v>
      </c>
      <c r="M355" s="98">
        <f>RES_hhdet_in_fech!M165</f>
        <v>10.159645117048054</v>
      </c>
      <c r="N355" s="98">
        <f>RES_hhdet_in_fech!N165</f>
        <v>43.216669841225617</v>
      </c>
      <c r="O355" s="98">
        <f>RES_hhdet_in_fech!O165</f>
        <v>46.193573488488795</v>
      </c>
      <c r="P355" s="98">
        <f>RES_hhdet_in_fech!P165</f>
        <v>0</v>
      </c>
      <c r="Q355" s="98">
        <f>RES_hhdet_in_fech!Q165</f>
        <v>0</v>
      </c>
      <c r="R355" s="98">
        <f>RES_hhdet_in_fech!R165</f>
        <v>0</v>
      </c>
      <c r="S355" s="98">
        <f>RES_hhdet_in_fech!S165</f>
        <v>0</v>
      </c>
      <c r="T355" s="98">
        <f>RES_hhdet_in_fech!T165</f>
        <v>0</v>
      </c>
      <c r="U355" s="98">
        <f>RES_hhdet_in_fech!U165</f>
        <v>0</v>
      </c>
      <c r="V355" s="98">
        <f>RES_hhdet_in_fech!V165</f>
        <v>0</v>
      </c>
      <c r="W355" s="98">
        <f>RES_hhdet_in_fech!W165</f>
        <v>70.871596669707102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1783.9571843377819</v>
      </c>
      <c r="D356" s="122">
        <v>1801.7095269602009</v>
      </c>
      <c r="E356" s="122">
        <v>0</v>
      </c>
      <c r="F356" s="122">
        <v>0</v>
      </c>
      <c r="G356" s="122">
        <v>0</v>
      </c>
      <c r="H356" s="122">
        <v>0</v>
      </c>
      <c r="I356" s="122">
        <v>2053.3099336740938</v>
      </c>
      <c r="J356" s="122">
        <v>1938.1712761753156</v>
      </c>
      <c r="K356" s="122">
        <v>1981.7853010579984</v>
      </c>
      <c r="L356" s="122">
        <v>1991.6466358831078</v>
      </c>
      <c r="M356" s="122">
        <v>1957.60680084152</v>
      </c>
      <c r="N356" s="122">
        <v>2027.0605929791172</v>
      </c>
      <c r="O356" s="122">
        <v>1949.634162636803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1683.6031602549153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1990.5992653129349</v>
      </c>
      <c r="D357" s="98">
        <v>1992.2280907064799</v>
      </c>
      <c r="E357" s="98">
        <v>0</v>
      </c>
      <c r="F357" s="98">
        <v>0</v>
      </c>
      <c r="G357" s="98">
        <v>0</v>
      </c>
      <c r="H357" s="98">
        <v>0</v>
      </c>
      <c r="I357" s="98">
        <v>2305.0786666784979</v>
      </c>
      <c r="J357" s="98">
        <v>2141.91629923447</v>
      </c>
      <c r="K357" s="98">
        <v>2302.1288907796252</v>
      </c>
      <c r="L357" s="98">
        <v>2249.8097784378592</v>
      </c>
      <c r="M357" s="98">
        <v>2189.4776392409108</v>
      </c>
      <c r="N357" s="98">
        <v>2146.39659179414</v>
      </c>
      <c r="O357" s="98">
        <v>2056.8430521149253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1685.6704874017503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1647.6081362452744</v>
      </c>
      <c r="K358" s="98">
        <v>1786.8217992338602</v>
      </c>
      <c r="L358" s="98">
        <v>1754.0510227088789</v>
      </c>
      <c r="M358" s="98">
        <v>1710.6105394242907</v>
      </c>
      <c r="N358" s="98">
        <v>0</v>
      </c>
      <c r="O358" s="98">
        <v>1618.4805226906985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865.42819923627371</v>
      </c>
      <c r="K359" s="101">
        <v>954.90726994819465</v>
      </c>
      <c r="L359" s="101">
        <v>938.64210852520705</v>
      </c>
      <c r="M359" s="101">
        <v>889.64572888913619</v>
      </c>
      <c r="N359" s="101">
        <v>0</v>
      </c>
      <c r="O359" s="101">
        <v>722.24921106285706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782.1799370090007</v>
      </c>
      <c r="K360" s="104">
        <v>831.91452928566571</v>
      </c>
      <c r="L360" s="104">
        <v>815.40891418367187</v>
      </c>
      <c r="M360" s="104">
        <v>820.96481053515458</v>
      </c>
      <c r="N360" s="104">
        <v>0</v>
      </c>
      <c r="O360" s="104">
        <v>896.23131162784136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1776.7083446029494</v>
      </c>
      <c r="D361" s="101">
        <v>1786.36347044999</v>
      </c>
      <c r="E361" s="101">
        <v>0</v>
      </c>
      <c r="F361" s="101">
        <v>0</v>
      </c>
      <c r="G361" s="101">
        <v>0</v>
      </c>
      <c r="H361" s="101">
        <v>0</v>
      </c>
      <c r="I361" s="101">
        <v>2075.120291978576</v>
      </c>
      <c r="J361" s="101">
        <v>1962.7477982630155</v>
      </c>
      <c r="K361" s="101">
        <v>2048.7494664490614</v>
      </c>
      <c r="L361" s="101">
        <v>2002.3588082636127</v>
      </c>
      <c r="M361" s="101">
        <v>1954.4248892099106</v>
      </c>
      <c r="N361" s="101">
        <v>2025.8731038098385</v>
      </c>
      <c r="O361" s="101">
        <v>1992.6711636184784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1726.2822387798326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1437.046740547303</v>
      </c>
      <c r="D362" s="104">
        <v>1451.7915489010504</v>
      </c>
      <c r="E362" s="104">
        <v>0</v>
      </c>
      <c r="F362" s="104">
        <v>0</v>
      </c>
      <c r="G362" s="104">
        <v>0</v>
      </c>
      <c r="H362" s="104">
        <v>0</v>
      </c>
      <c r="I362" s="104">
        <v>1708.1864580236452</v>
      </c>
      <c r="J362" s="104">
        <v>1587.5611207270726</v>
      </c>
      <c r="K362" s="104">
        <v>1667.2217174416667</v>
      </c>
      <c r="L362" s="104">
        <v>1632.8712350418502</v>
      </c>
      <c r="M362" s="104">
        <v>1590.9500039416741</v>
      </c>
      <c r="N362" s="104">
        <v>1661.111330919339</v>
      </c>
      <c r="O362" s="104">
        <v>1607.0841833716302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1492.581781776825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752.25373096113117</v>
      </c>
      <c r="D363" s="98">
        <v>773.62878239615202</v>
      </c>
      <c r="E363" s="98">
        <v>0</v>
      </c>
      <c r="F363" s="98">
        <v>0</v>
      </c>
      <c r="G363" s="98">
        <v>0</v>
      </c>
      <c r="H363" s="98">
        <v>0</v>
      </c>
      <c r="I363" s="98">
        <v>939.76884764253111</v>
      </c>
      <c r="J363" s="98">
        <v>793.74912408237299</v>
      </c>
      <c r="K363" s="98">
        <v>850.80693877004353</v>
      </c>
      <c r="L363" s="98">
        <v>835.68694400971958</v>
      </c>
      <c r="M363" s="98">
        <v>793.97827166537945</v>
      </c>
      <c r="N363" s="98">
        <v>840.17905811338608</v>
      </c>
      <c r="O363" s="98">
        <v>699.87582837334764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701.88452725105242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684.79300958617182</v>
      </c>
      <c r="D364" s="98">
        <v>678.16276650489851</v>
      </c>
      <c r="E364" s="98">
        <v>0</v>
      </c>
      <c r="F364" s="98">
        <v>0</v>
      </c>
      <c r="G364" s="98">
        <v>0</v>
      </c>
      <c r="H364" s="98">
        <v>0</v>
      </c>
      <c r="I364" s="98">
        <v>768.41761038111417</v>
      </c>
      <c r="J364" s="98">
        <v>793.81199664469943</v>
      </c>
      <c r="K364" s="98">
        <v>816.41477867162303</v>
      </c>
      <c r="L364" s="98">
        <v>797.18429103213066</v>
      </c>
      <c r="M364" s="98">
        <v>796.97173227629492</v>
      </c>
      <c r="N364" s="98">
        <v>820.93227280595283</v>
      </c>
      <c r="O364" s="98">
        <v>907.20835499828218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790.69725452577256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301.80419181265898</v>
      </c>
      <c r="D365" s="122">
        <v>296.34871405513525</v>
      </c>
      <c r="E365" s="122">
        <v>0</v>
      </c>
      <c r="F365" s="122">
        <v>0</v>
      </c>
      <c r="G365" s="122">
        <v>0</v>
      </c>
      <c r="H365" s="122">
        <v>0</v>
      </c>
      <c r="I365" s="122">
        <v>322.54177531763037</v>
      </c>
      <c r="J365" s="122">
        <v>280.74451357368423</v>
      </c>
      <c r="K365" s="122">
        <v>291.57057143995161</v>
      </c>
      <c r="L365" s="122">
        <v>288.13327800675575</v>
      </c>
      <c r="M365" s="122">
        <v>272.03742429713839</v>
      </c>
      <c r="N365" s="122">
        <v>283.73513742958357</v>
      </c>
      <c r="O365" s="122">
        <v>284.49516550048179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286.40591923089056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365.09441224865265</v>
      </c>
      <c r="D366" s="98">
        <v>363.12946000338104</v>
      </c>
      <c r="E366" s="98">
        <v>0</v>
      </c>
      <c r="F366" s="98">
        <v>0</v>
      </c>
      <c r="G366" s="98">
        <v>0</v>
      </c>
      <c r="H366" s="98">
        <v>0</v>
      </c>
      <c r="I366" s="98">
        <v>405.3223011059975</v>
      </c>
      <c r="J366" s="98">
        <v>343.75737247407397</v>
      </c>
      <c r="K366" s="98">
        <v>368.91313900656121</v>
      </c>
      <c r="L366" s="98">
        <v>353.98054230391426</v>
      </c>
      <c r="M366" s="98">
        <v>352.41911348193594</v>
      </c>
      <c r="N366" s="98">
        <v>355.63790578074082</v>
      </c>
      <c r="O366" s="98">
        <v>352.06750943945917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397.26371933005925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298.69166322703165</v>
      </c>
      <c r="D367" s="33">
        <v>292.56109036996645</v>
      </c>
      <c r="E367" s="33">
        <v>0</v>
      </c>
      <c r="F367" s="33">
        <v>0</v>
      </c>
      <c r="G367" s="33">
        <v>0</v>
      </c>
      <c r="H367" s="33">
        <v>0</v>
      </c>
      <c r="I367" s="33">
        <v>315.26407563994456</v>
      </c>
      <c r="J367" s="33">
        <v>275.47881505833141</v>
      </c>
      <c r="K367" s="33">
        <v>284.72774932593546</v>
      </c>
      <c r="L367" s="33">
        <v>283.31314090034374</v>
      </c>
      <c r="M367" s="33">
        <v>265.81861782908112</v>
      </c>
      <c r="N367" s="33">
        <v>278.31900870606393</v>
      </c>
      <c r="O367" s="33">
        <v>279.4084818695431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280.05647866793504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12173.732299313935</v>
      </c>
      <c r="D369" s="117">
        <f t="shared" si="179"/>
        <v>14152.190379542217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7994.4656887223646</v>
      </c>
      <c r="J369" s="117">
        <f t="shared" si="179"/>
        <v>11844.461396121631</v>
      </c>
      <c r="K369" s="117">
        <f t="shared" si="179"/>
        <v>9613.0365294773019</v>
      </c>
      <c r="L369" s="117">
        <f t="shared" si="179"/>
        <v>11366.013101378805</v>
      </c>
      <c r="M369" s="117">
        <f t="shared" si="179"/>
        <v>8566.5692656853716</v>
      </c>
      <c r="N369" s="117">
        <f t="shared" si="179"/>
        <v>9882.2488314385482</v>
      </c>
      <c r="O369" s="117">
        <f t="shared" si="179"/>
        <v>11040.377247555287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" si="181">W370+W372+W374+W383</f>
        <v>6772.7305247732502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10719.954128931615</v>
      </c>
      <c r="D370" s="122">
        <f t="shared" si="182"/>
        <v>12709.950763416551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6254.0807593884629</v>
      </c>
      <c r="J370" s="122">
        <f t="shared" si="182"/>
        <v>10190.189697528396</v>
      </c>
      <c r="K370" s="122">
        <f t="shared" si="182"/>
        <v>7952.7152311292239</v>
      </c>
      <c r="L370" s="122">
        <f t="shared" si="182"/>
        <v>9587.561028314678</v>
      </c>
      <c r="M370" s="122">
        <f t="shared" si="182"/>
        <v>6974.2481275503833</v>
      </c>
      <c r="N370" s="122">
        <f t="shared" si="182"/>
        <v>8101.7897025701841</v>
      </c>
      <c r="O370" s="122">
        <f t="shared" si="182"/>
        <v>9242.7636839227853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4857.361816921587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10719.954128931615</v>
      </c>
      <c r="D371" s="98">
        <v>12709.950763416551</v>
      </c>
      <c r="E371" s="98">
        <v>0</v>
      </c>
      <c r="F371" s="98">
        <v>0</v>
      </c>
      <c r="G371" s="98">
        <v>0</v>
      </c>
      <c r="H371" s="98">
        <v>0</v>
      </c>
      <c r="I371" s="98">
        <v>6254.0807593884629</v>
      </c>
      <c r="J371" s="98">
        <v>10190.189697528396</v>
      </c>
      <c r="K371" s="98">
        <v>7952.7152311292239</v>
      </c>
      <c r="L371" s="98">
        <v>9587.561028314678</v>
      </c>
      <c r="M371" s="98">
        <v>6974.2481275503833</v>
      </c>
      <c r="N371" s="98">
        <v>8101.7897025701841</v>
      </c>
      <c r="O371" s="98">
        <v>9242.7636839227853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4857.361816921587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37.420587481448692</v>
      </c>
      <c r="D372" s="122">
        <f t="shared" si="183"/>
        <v>21.974063498678742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91.88275163243982</v>
      </c>
      <c r="J372" s="122">
        <f t="shared" si="183"/>
        <v>110.59714677374134</v>
      </c>
      <c r="K372" s="122">
        <f t="shared" si="183"/>
        <v>42.216533848378468</v>
      </c>
      <c r="L372" s="122">
        <f t="shared" si="183"/>
        <v>188.08793312611101</v>
      </c>
      <c r="M372" s="122">
        <f t="shared" si="183"/>
        <v>36.288476704972361</v>
      </c>
      <c r="N372" s="122">
        <f t="shared" si="183"/>
        <v>160.80191140612501</v>
      </c>
      <c r="O372" s="122">
        <f t="shared" si="183"/>
        <v>180.09810613735482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333.35916192115735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37.420587481448692</v>
      </c>
      <c r="D373" s="98">
        <f>RES_hhdet_in_tesh!D165</f>
        <v>21.974063498678742</v>
      </c>
      <c r="E373" s="98">
        <f>RES_hhdet_in_tesh!E165</f>
        <v>0</v>
      </c>
      <c r="F373" s="98">
        <f>RES_hhdet_in_tesh!F165</f>
        <v>0</v>
      </c>
      <c r="G373" s="98">
        <f>RES_hhdet_in_tesh!G165</f>
        <v>0</v>
      </c>
      <c r="H373" s="98">
        <f>RES_hhdet_in_tesh!H165</f>
        <v>0</v>
      </c>
      <c r="I373" s="98">
        <f>RES_hhdet_in_tesh!I165</f>
        <v>91.88275163243982</v>
      </c>
      <c r="J373" s="98">
        <f>RES_hhdet_in_tesh!J165</f>
        <v>110.59714677374134</v>
      </c>
      <c r="K373" s="98">
        <f>RES_hhdet_in_tesh!K165</f>
        <v>42.216533848378468</v>
      </c>
      <c r="L373" s="98">
        <f>RES_hhdet_in_tesh!L165</f>
        <v>188.08793312611101</v>
      </c>
      <c r="M373" s="98">
        <f>RES_hhdet_in_tesh!M165</f>
        <v>36.288476704972361</v>
      </c>
      <c r="N373" s="98">
        <f>RES_hhdet_in_tesh!N165</f>
        <v>160.80191140612501</v>
      </c>
      <c r="O373" s="98">
        <f>RES_hhdet_in_tesh!O165</f>
        <v>180.09810613735482</v>
      </c>
      <c r="P373" s="98">
        <f>RES_hhdet_in_tesh!P165</f>
        <v>0</v>
      </c>
      <c r="Q373" s="98">
        <f>RES_hhdet_in_tesh!Q165</f>
        <v>0</v>
      </c>
      <c r="R373" s="98">
        <f>RES_hhdet_in_tesh!R165</f>
        <v>0</v>
      </c>
      <c r="S373" s="98">
        <f>RES_hhdet_in_tesh!S165</f>
        <v>0</v>
      </c>
      <c r="T373" s="98">
        <f>RES_hhdet_in_tesh!T165</f>
        <v>0</v>
      </c>
      <c r="U373" s="98">
        <f>RES_hhdet_in_tesh!U165</f>
        <v>0</v>
      </c>
      <c r="V373" s="98">
        <f>RES_hhdet_in_tesh!V165</f>
        <v>0</v>
      </c>
      <c r="W373" s="98">
        <f>RES_hhdet_in_tesh!W165</f>
        <v>333.35916192115735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1187.1271716060082</v>
      </c>
      <c r="D374" s="122">
        <v>1195.2108911146606</v>
      </c>
      <c r="E374" s="122">
        <v>0</v>
      </c>
      <c r="F374" s="122">
        <v>0</v>
      </c>
      <c r="G374" s="122">
        <v>0</v>
      </c>
      <c r="H374" s="122">
        <v>0</v>
      </c>
      <c r="I374" s="122">
        <v>1403.1798663615898</v>
      </c>
      <c r="J374" s="122">
        <v>1329.3937427371784</v>
      </c>
      <c r="K374" s="122">
        <v>1395.4912818699308</v>
      </c>
      <c r="L374" s="122">
        <v>1368.9591001434644</v>
      </c>
      <c r="M374" s="122">
        <v>1346.7694369632191</v>
      </c>
      <c r="N374" s="122">
        <v>1400.2489973607067</v>
      </c>
      <c r="O374" s="122">
        <v>1396.2430013698768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1335.6863763397459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1185.57660599877</v>
      </c>
      <c r="D375" s="98">
        <v>1189.8721241813973</v>
      </c>
      <c r="E375" s="98">
        <v>0</v>
      </c>
      <c r="F375" s="98">
        <v>0</v>
      </c>
      <c r="G375" s="98">
        <v>0</v>
      </c>
      <c r="H375" s="98">
        <v>0</v>
      </c>
      <c r="I375" s="98">
        <v>1402.9537839190218</v>
      </c>
      <c r="J375" s="98">
        <v>1310.6025028750303</v>
      </c>
      <c r="K375" s="98">
        <v>1417.6892243397967</v>
      </c>
      <c r="L375" s="98">
        <v>1395.9757704182191</v>
      </c>
      <c r="M375" s="98">
        <v>1380.0435675366568</v>
      </c>
      <c r="N375" s="98">
        <v>1388.034672821148</v>
      </c>
      <c r="O375" s="98">
        <v>1379.6860483947964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1356.7309628481191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1311.72087396488</v>
      </c>
      <c r="K376" s="98">
        <v>1419.9622933666903</v>
      </c>
      <c r="L376" s="98">
        <v>1397.823326794711</v>
      </c>
      <c r="M376" s="98">
        <v>1381.714938116075</v>
      </c>
      <c r="N376" s="98">
        <v>0</v>
      </c>
      <c r="O376" s="98">
        <v>1380.7005369014744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529.54093695587937</v>
      </c>
      <c r="K377" s="101">
        <v>588.04776408102498</v>
      </c>
      <c r="L377" s="101">
        <v>582.41441261103887</v>
      </c>
      <c r="M377" s="101">
        <v>560.75012758092021</v>
      </c>
      <c r="N377" s="101">
        <v>0</v>
      </c>
      <c r="O377" s="101">
        <v>484.4692252736329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782.1799370090007</v>
      </c>
      <c r="K378" s="104">
        <v>831.91452928566571</v>
      </c>
      <c r="L378" s="104">
        <v>815.40891418367187</v>
      </c>
      <c r="M378" s="104">
        <v>820.96481053515458</v>
      </c>
      <c r="N378" s="104">
        <v>0</v>
      </c>
      <c r="O378" s="104">
        <v>896.23131162784136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1187.2652895851791</v>
      </c>
      <c r="D379" s="101">
        <v>1195.7835471310077</v>
      </c>
      <c r="E379" s="101">
        <v>0</v>
      </c>
      <c r="F379" s="101">
        <v>0</v>
      </c>
      <c r="G379" s="101">
        <v>0</v>
      </c>
      <c r="H379" s="101">
        <v>0</v>
      </c>
      <c r="I379" s="101">
        <v>1403.1180761744668</v>
      </c>
      <c r="J379" s="101">
        <v>1330.4236091397834</v>
      </c>
      <c r="K379" s="101">
        <v>1392.6259318803759</v>
      </c>
      <c r="L379" s="101">
        <v>1365.4214126362119</v>
      </c>
      <c r="M379" s="101">
        <v>1340.3869198341815</v>
      </c>
      <c r="N379" s="101">
        <v>1402.2044699193034</v>
      </c>
      <c r="O379" s="101">
        <v>1398.3177242617257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1333.9715635426098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1187.4780712307099</v>
      </c>
      <c r="D380" s="104">
        <v>1196.0263395566244</v>
      </c>
      <c r="E380" s="104">
        <v>0</v>
      </c>
      <c r="F380" s="104">
        <v>0</v>
      </c>
      <c r="G380" s="104">
        <v>0</v>
      </c>
      <c r="H380" s="104">
        <v>0</v>
      </c>
      <c r="I380" s="104">
        <v>1403.8538608240342</v>
      </c>
      <c r="J380" s="104">
        <v>1331.844735923667</v>
      </c>
      <c r="K380" s="104">
        <v>1394.7460121184049</v>
      </c>
      <c r="L380" s="104">
        <v>1367.0446192122179</v>
      </c>
      <c r="M380" s="104">
        <v>1341.4992277294716</v>
      </c>
      <c r="N380" s="104">
        <v>1402.4607153345846</v>
      </c>
      <c r="O380" s="104">
        <v>1398.3324267792416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1333.073222493352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502.68506164453805</v>
      </c>
      <c r="D381" s="98">
        <v>517.86357305172601</v>
      </c>
      <c r="E381" s="98">
        <v>0</v>
      </c>
      <c r="F381" s="98">
        <v>0</v>
      </c>
      <c r="G381" s="98">
        <v>0</v>
      </c>
      <c r="H381" s="98">
        <v>0</v>
      </c>
      <c r="I381" s="98">
        <v>635.43625044292003</v>
      </c>
      <c r="J381" s="98">
        <v>538.03273927896748</v>
      </c>
      <c r="K381" s="98">
        <v>578.33123344678188</v>
      </c>
      <c r="L381" s="98">
        <v>569.86032818008709</v>
      </c>
      <c r="M381" s="98">
        <v>544.5274954531767</v>
      </c>
      <c r="N381" s="98">
        <v>581.52844252863167</v>
      </c>
      <c r="O381" s="98">
        <v>491.12407178095953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542.37596796757953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684.79300958617182</v>
      </c>
      <c r="D382" s="98">
        <v>678.16276650489851</v>
      </c>
      <c r="E382" s="98">
        <v>0</v>
      </c>
      <c r="F382" s="98">
        <v>0</v>
      </c>
      <c r="G382" s="98">
        <v>0</v>
      </c>
      <c r="H382" s="98">
        <v>0</v>
      </c>
      <c r="I382" s="98">
        <v>768.41761038111417</v>
      </c>
      <c r="J382" s="98">
        <v>793.81199664469943</v>
      </c>
      <c r="K382" s="98">
        <v>816.41477867162303</v>
      </c>
      <c r="L382" s="98">
        <v>797.18429103213066</v>
      </c>
      <c r="M382" s="98">
        <v>796.97173227629492</v>
      </c>
      <c r="N382" s="98">
        <v>820.93227280595283</v>
      </c>
      <c r="O382" s="98">
        <v>907.20835499828218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790.69725452577256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229.23041129486248</v>
      </c>
      <c r="D383" s="122">
        <v>225.05466151232514</v>
      </c>
      <c r="E383" s="122">
        <v>0</v>
      </c>
      <c r="F383" s="122">
        <v>0</v>
      </c>
      <c r="G383" s="122">
        <v>0</v>
      </c>
      <c r="H383" s="122">
        <v>0</v>
      </c>
      <c r="I383" s="122">
        <v>245.32231133987162</v>
      </c>
      <c r="J383" s="122">
        <v>214.28080908231482</v>
      </c>
      <c r="K383" s="122">
        <v>222.61348262976972</v>
      </c>
      <c r="L383" s="122">
        <v>221.40503979455153</v>
      </c>
      <c r="M383" s="122">
        <v>209.2632244667974</v>
      </c>
      <c r="N383" s="122">
        <v>219.40822010153408</v>
      </c>
      <c r="O383" s="122">
        <v>221.27245612526855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246.32316959075968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224.21145176141175</v>
      </c>
      <c r="D384" s="98">
        <v>223.06259700960385</v>
      </c>
      <c r="E384" s="98">
        <v>0</v>
      </c>
      <c r="F384" s="98">
        <v>0</v>
      </c>
      <c r="G384" s="98">
        <v>0</v>
      </c>
      <c r="H384" s="98">
        <v>0</v>
      </c>
      <c r="I384" s="98">
        <v>249.29366621613582</v>
      </c>
      <c r="J384" s="98">
        <v>211.4784907184887</v>
      </c>
      <c r="K384" s="98">
        <v>227.00623032067324</v>
      </c>
      <c r="L384" s="98">
        <v>217.86540315285876</v>
      </c>
      <c r="M384" s="98">
        <v>216.92997681763555</v>
      </c>
      <c r="N384" s="98">
        <v>218.91128972618279</v>
      </c>
      <c r="O384" s="98">
        <v>216.71354855405508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246.36761501296712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229.47723702734308</v>
      </c>
      <c r="D385" s="33">
        <v>225.16764603482119</v>
      </c>
      <c r="E385" s="33">
        <v>0</v>
      </c>
      <c r="F385" s="33">
        <v>0</v>
      </c>
      <c r="G385" s="33">
        <v>0</v>
      </c>
      <c r="H385" s="33">
        <v>0</v>
      </c>
      <c r="I385" s="33">
        <v>244.97316728904906</v>
      </c>
      <c r="J385" s="33">
        <v>214.51498610436153</v>
      </c>
      <c r="K385" s="33">
        <v>222.22483777369195</v>
      </c>
      <c r="L385" s="33">
        <v>221.66414750543291</v>
      </c>
      <c r="M385" s="33">
        <v>208.67007881892755</v>
      </c>
      <c r="N385" s="33">
        <v>219.4456517462572</v>
      </c>
      <c r="O385" s="33">
        <v>221.61563972917602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246.32062395512239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42.738518123161334</v>
      </c>
      <c r="D387" s="117">
        <f t="shared" si="184"/>
        <v>48.529619454670076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39.291732148629713</v>
      </c>
      <c r="J387" s="117">
        <f t="shared" si="184"/>
        <v>34.529099318289646</v>
      </c>
      <c r="K387" s="117">
        <f t="shared" si="184"/>
        <v>56.007400600776677</v>
      </c>
      <c r="L387" s="117">
        <f t="shared" si="184"/>
        <v>61.806830656622715</v>
      </c>
      <c r="M387" s="117">
        <f t="shared" si="184"/>
        <v>84.3908260672805</v>
      </c>
      <c r="N387" s="117">
        <f t="shared" si="184"/>
        <v>73.321447589559085</v>
      </c>
      <c r="O387" s="117">
        <f t="shared" si="184"/>
        <v>57.633142312558704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36.284504572898641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38.851072424610457</v>
      </c>
      <c r="D392" s="122">
        <v>44.10220596850732</v>
      </c>
      <c r="E392" s="122">
        <v>0</v>
      </c>
      <c r="F392" s="122">
        <v>0</v>
      </c>
      <c r="G392" s="122">
        <v>0</v>
      </c>
      <c r="H392" s="122">
        <v>0</v>
      </c>
      <c r="I392" s="122">
        <v>31.851215302379181</v>
      </c>
      <c r="J392" s="122">
        <v>28.50689432616543</v>
      </c>
      <c r="K392" s="122">
        <v>49.195716375552315</v>
      </c>
      <c r="L392" s="122">
        <v>56.322147798483883</v>
      </c>
      <c r="M392" s="122">
        <v>78.642015763008729</v>
      </c>
      <c r="N392" s="122">
        <v>67.662401495173128</v>
      </c>
      <c r="O392" s="122">
        <v>52.034239175154397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31.395822611153982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452.1845291084864</v>
      </c>
      <c r="D393" s="98">
        <v>452.55453308488404</v>
      </c>
      <c r="E393" s="98">
        <v>0</v>
      </c>
      <c r="F393" s="98">
        <v>0</v>
      </c>
      <c r="G393" s="98">
        <v>0</v>
      </c>
      <c r="H393" s="98">
        <v>0</v>
      </c>
      <c r="I393" s="98">
        <v>523.62166992268772</v>
      </c>
      <c r="J393" s="98">
        <v>486.55770653410229</v>
      </c>
      <c r="K393" s="98">
        <v>522.95159882949986</v>
      </c>
      <c r="L393" s="98">
        <v>511.06678926994425</v>
      </c>
      <c r="M393" s="98">
        <v>497.36174052996546</v>
      </c>
      <c r="N393" s="98">
        <v>487.57544979195694</v>
      </c>
      <c r="O393" s="98">
        <v>467.23246771842662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382.91690791818161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196.59066973851196</v>
      </c>
      <c r="K394" s="98">
        <v>216.91673544143191</v>
      </c>
      <c r="L394" s="98">
        <v>213.22194137258603</v>
      </c>
      <c r="M394" s="98">
        <v>202.09192377445623</v>
      </c>
      <c r="N394" s="98">
        <v>0</v>
      </c>
      <c r="O394" s="98">
        <v>164.06613078503867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196.59066973851196</v>
      </c>
      <c r="K395" s="101">
        <v>216.91673544143191</v>
      </c>
      <c r="L395" s="101">
        <v>213.22194137258603</v>
      </c>
      <c r="M395" s="101">
        <v>202.09192377445623</v>
      </c>
      <c r="N395" s="101">
        <v>0</v>
      </c>
      <c r="O395" s="101">
        <v>164.06613078503867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3.8874456985508763</v>
      </c>
      <c r="D401" s="122">
        <v>4.4274134861627585</v>
      </c>
      <c r="E401" s="122">
        <v>0</v>
      </c>
      <c r="F401" s="122">
        <v>0</v>
      </c>
      <c r="G401" s="122">
        <v>0</v>
      </c>
      <c r="H401" s="122">
        <v>0</v>
      </c>
      <c r="I401" s="122">
        <v>7.4405168462505324</v>
      </c>
      <c r="J401" s="122">
        <v>6.0222049921242142</v>
      </c>
      <c r="K401" s="122">
        <v>6.8116842252243597</v>
      </c>
      <c r="L401" s="122">
        <v>5.4846828581388349</v>
      </c>
      <c r="M401" s="122">
        <v>5.7488103042717658</v>
      </c>
      <c r="N401" s="122">
        <v>5.6590460943859613</v>
      </c>
      <c r="O401" s="122">
        <v>5.5989031374043048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4.8886819617446591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82.934846686403944</v>
      </c>
      <c r="D402" s="98">
        <v>82.488488134368055</v>
      </c>
      <c r="E402" s="98">
        <v>0</v>
      </c>
      <c r="F402" s="98">
        <v>0</v>
      </c>
      <c r="G402" s="98">
        <v>0</v>
      </c>
      <c r="H402" s="98">
        <v>0</v>
      </c>
      <c r="I402" s="98">
        <v>92.073013919238406</v>
      </c>
      <c r="J402" s="98">
        <v>78.087924731210649</v>
      </c>
      <c r="K402" s="98">
        <v>83.80230865673046</v>
      </c>
      <c r="L402" s="98">
        <v>80.410219989757181</v>
      </c>
      <c r="M402" s="98">
        <v>80.055525818556589</v>
      </c>
      <c r="N402" s="98">
        <v>80.786706677153106</v>
      </c>
      <c r="O402" s="98">
        <v>79.975655444267559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90.242426483016274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135.45960012993783</v>
      </c>
      <c r="D405" s="118">
        <f t="shared" si="189"/>
        <v>156.72069591206827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86.143061005624318</v>
      </c>
      <c r="J405" s="118">
        <f t="shared" si="189"/>
        <v>126.16592556043008</v>
      </c>
      <c r="K405" s="118">
        <f t="shared" si="189"/>
        <v>102.11756224406476</v>
      </c>
      <c r="L405" s="118">
        <f t="shared" si="189"/>
        <v>119.04774568359902</v>
      </c>
      <c r="M405" s="118">
        <f t="shared" si="189"/>
        <v>90.382756865293814</v>
      </c>
      <c r="N405" s="118">
        <f t="shared" si="189"/>
        <v>101.95841827185978</v>
      </c>
      <c r="O405" s="118">
        <f t="shared" si="189"/>
        <v>111.4894683379859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" si="191">W406+W408+W410+W419</f>
        <v>58.625016490664706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118.56357965155547</v>
      </c>
      <c r="D406" s="123">
        <f t="shared" si="192"/>
        <v>139.76388749707064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66.716598916929385</v>
      </c>
      <c r="J406" s="123">
        <f t="shared" si="192"/>
        <v>107.96223954478698</v>
      </c>
      <c r="K406" s="123">
        <f t="shared" si="192"/>
        <v>83.643761547786283</v>
      </c>
      <c r="L406" s="123">
        <f t="shared" si="192"/>
        <v>100.16189954123543</v>
      </c>
      <c r="M406" s="123">
        <f t="shared" si="192"/>
        <v>72.231052710549847</v>
      </c>
      <c r="N406" s="123">
        <f t="shared" si="192"/>
        <v>82.864333445286348</v>
      </c>
      <c r="O406" s="123">
        <f t="shared" si="192"/>
        <v>92.982206895646399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41.975691309965143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118.56357965155547</v>
      </c>
      <c r="D407" s="99">
        <v>139.76388749707064</v>
      </c>
      <c r="E407" s="99">
        <v>0</v>
      </c>
      <c r="F407" s="99">
        <v>0</v>
      </c>
      <c r="G407" s="99">
        <v>0</v>
      </c>
      <c r="H407" s="99">
        <v>0</v>
      </c>
      <c r="I407" s="99">
        <v>66.716598916929385</v>
      </c>
      <c r="J407" s="99">
        <v>107.96223954478698</v>
      </c>
      <c r="K407" s="99">
        <v>83.643761547786283</v>
      </c>
      <c r="L407" s="99">
        <v>100.16189954123543</v>
      </c>
      <c r="M407" s="99">
        <v>72.231052710549847</v>
      </c>
      <c r="N407" s="99">
        <v>82.864333445286348</v>
      </c>
      <c r="O407" s="99">
        <v>92.982206895646399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41.975691309965143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0.11667013027718087</v>
      </c>
      <c r="D408" s="123">
        <f t="shared" si="193"/>
        <v>6.6184426403638086E-2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0.23585790286174999</v>
      </c>
      <c r="J408" s="123">
        <f t="shared" si="193"/>
        <v>0.27539069790006676</v>
      </c>
      <c r="K408" s="123">
        <f t="shared" si="193"/>
        <v>0.10198042212518044</v>
      </c>
      <c r="L408" s="123">
        <f t="shared" si="193"/>
        <v>0.44126037968654469</v>
      </c>
      <c r="M408" s="123">
        <f t="shared" si="193"/>
        <v>8.2335277177993216E-2</v>
      </c>
      <c r="N408" s="123">
        <f t="shared" si="193"/>
        <v>0.35054308115911764</v>
      </c>
      <c r="O408" s="123">
        <f t="shared" si="193"/>
        <v>0.37491029928167868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0.57816425664438276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0.11667013027718087</v>
      </c>
      <c r="D409" s="99">
        <f>RES_hhdet_in_fecs!D165</f>
        <v>6.6184426403638086E-2</v>
      </c>
      <c r="E409" s="99">
        <f>RES_hhdet_in_fecs!E165</f>
        <v>0</v>
      </c>
      <c r="F409" s="99">
        <f>RES_hhdet_in_fecs!F165</f>
        <v>0</v>
      </c>
      <c r="G409" s="99">
        <f>RES_hhdet_in_fecs!G165</f>
        <v>0</v>
      </c>
      <c r="H409" s="99">
        <f>RES_hhdet_in_fecs!H165</f>
        <v>0</v>
      </c>
      <c r="I409" s="99">
        <f>RES_hhdet_in_fecs!I165</f>
        <v>0.23585790286174999</v>
      </c>
      <c r="J409" s="99">
        <f>RES_hhdet_in_fecs!J165</f>
        <v>0.27539069790006676</v>
      </c>
      <c r="K409" s="99">
        <f>RES_hhdet_in_fecs!K165</f>
        <v>0.10198042212518044</v>
      </c>
      <c r="L409" s="99">
        <f>RES_hhdet_in_fecs!L165</f>
        <v>0.44126037968654469</v>
      </c>
      <c r="M409" s="99">
        <f>RES_hhdet_in_fecs!M165</f>
        <v>8.2335277177993216E-2</v>
      </c>
      <c r="N409" s="99">
        <f>RES_hhdet_in_fecs!N165</f>
        <v>0.35054308115911764</v>
      </c>
      <c r="O409" s="99">
        <f>RES_hhdet_in_fecs!O165</f>
        <v>0.37491029928167868</v>
      </c>
      <c r="P409" s="99">
        <f>RES_hhdet_in_fecs!P165</f>
        <v>0</v>
      </c>
      <c r="Q409" s="99">
        <f>RES_hhdet_in_fecs!Q165</f>
        <v>0</v>
      </c>
      <c r="R409" s="99">
        <f>RES_hhdet_in_fecs!R165</f>
        <v>0</v>
      </c>
      <c r="S409" s="99">
        <f>RES_hhdet_in_fecs!S165</f>
        <v>0</v>
      </c>
      <c r="T409" s="99">
        <f>RES_hhdet_in_fecs!T165</f>
        <v>0</v>
      </c>
      <c r="U409" s="99">
        <f>RES_hhdet_in_fecs!U165</f>
        <v>0</v>
      </c>
      <c r="V409" s="99">
        <f>RES_hhdet_in_fecs!V165</f>
        <v>0</v>
      </c>
      <c r="W409" s="99">
        <f>RES_hhdet_in_fecs!W165</f>
        <v>0.57816425664438276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14.351422432258067</v>
      </c>
      <c r="D410" s="123">
        <v>14.50483955193968</v>
      </c>
      <c r="E410" s="123">
        <v>0</v>
      </c>
      <c r="F410" s="123">
        <v>0</v>
      </c>
      <c r="G410" s="123">
        <v>0</v>
      </c>
      <c r="H410" s="123">
        <v>0</v>
      </c>
      <c r="I410" s="123">
        <v>16.585318881160923</v>
      </c>
      <c r="J410" s="123">
        <v>15.659948510064288</v>
      </c>
      <c r="K410" s="123">
        <v>16.015531845874317</v>
      </c>
      <c r="L410" s="123">
        <v>16.113440144234865</v>
      </c>
      <c r="M410" s="123">
        <v>15.864737074560628</v>
      </c>
      <c r="N410" s="123">
        <v>16.442082848347859</v>
      </c>
      <c r="O410" s="123">
        <v>15.823368321701608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13.734686607519034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16.013798537689183</v>
      </c>
      <c r="D411" s="99">
        <v>16.038627966472948</v>
      </c>
      <c r="E411" s="99">
        <v>0</v>
      </c>
      <c r="F411" s="99">
        <v>0</v>
      </c>
      <c r="G411" s="99">
        <v>0</v>
      </c>
      <c r="H411" s="99">
        <v>0</v>
      </c>
      <c r="I411" s="99">
        <v>18.61894500486655</v>
      </c>
      <c r="J411" s="99">
        <v>17.306158321090098</v>
      </c>
      <c r="K411" s="99">
        <v>18.604345558474488</v>
      </c>
      <c r="L411" s="99">
        <v>18.202112035149408</v>
      </c>
      <c r="M411" s="99">
        <v>17.743852883150463</v>
      </c>
      <c r="N411" s="99">
        <v>17.410052126672809</v>
      </c>
      <c r="O411" s="99">
        <v>16.693483227401973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13.751551680683125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13.312269609773194</v>
      </c>
      <c r="K412" s="99">
        <v>14.439960480711447</v>
      </c>
      <c r="L412" s="99">
        <v>14.191170087670265</v>
      </c>
      <c r="M412" s="99">
        <v>13.863042585095572</v>
      </c>
      <c r="N412" s="99">
        <v>0</v>
      </c>
      <c r="O412" s="99">
        <v>13.135702032118068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6.9924475745722576</v>
      </c>
      <c r="K413" s="102">
        <v>7.7169549009913876</v>
      </c>
      <c r="L413" s="102">
        <v>7.5940948359410783</v>
      </c>
      <c r="M413" s="102">
        <v>7.2098214882911025</v>
      </c>
      <c r="N413" s="102">
        <v>0</v>
      </c>
      <c r="O413" s="102">
        <v>5.8618255187165538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6.3198220352009358</v>
      </c>
      <c r="K414" s="105">
        <v>6.7230055797200592</v>
      </c>
      <c r="L414" s="105">
        <v>6.5970752517291862</v>
      </c>
      <c r="M414" s="105">
        <v>6.6532210968044705</v>
      </c>
      <c r="N414" s="105">
        <v>0</v>
      </c>
      <c r="O414" s="105">
        <v>7.2738765134015129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14.293107601559406</v>
      </c>
      <c r="D415" s="102">
        <v>14.381294616363322</v>
      </c>
      <c r="E415" s="102">
        <v>0</v>
      </c>
      <c r="F415" s="102">
        <v>0</v>
      </c>
      <c r="G415" s="102">
        <v>0</v>
      </c>
      <c r="H415" s="102">
        <v>0</v>
      </c>
      <c r="I415" s="102">
        <v>16.761488947578975</v>
      </c>
      <c r="J415" s="102">
        <v>15.858520780317573</v>
      </c>
      <c r="K415" s="102">
        <v>16.556693758206805</v>
      </c>
      <c r="L415" s="102">
        <v>16.200107098782983</v>
      </c>
      <c r="M415" s="102">
        <v>15.83895038879295</v>
      </c>
      <c r="N415" s="102">
        <v>16.43245077549793</v>
      </c>
      <c r="O415" s="102">
        <v>16.172659655965813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14.082858779011442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11.560627693062914</v>
      </c>
      <c r="D416" s="105">
        <v>11.687790492621893</v>
      </c>
      <c r="E416" s="105">
        <v>0</v>
      </c>
      <c r="F416" s="105">
        <v>0</v>
      </c>
      <c r="G416" s="105">
        <v>0</v>
      </c>
      <c r="H416" s="105">
        <v>0</v>
      </c>
      <c r="I416" s="105">
        <v>13.79763310456944</v>
      </c>
      <c r="J416" s="105">
        <v>12.827104452928195</v>
      </c>
      <c r="K416" s="105">
        <v>13.473428476619247</v>
      </c>
      <c r="L416" s="105">
        <v>13.210763613909446</v>
      </c>
      <c r="M416" s="105">
        <v>12.893295783635349</v>
      </c>
      <c r="N416" s="105">
        <v>13.473761079418566</v>
      </c>
      <c r="O416" s="105">
        <v>13.043208538712708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12.176350990985974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6.0516648964716744</v>
      </c>
      <c r="D417" s="99">
        <v>6.2281745162057511</v>
      </c>
      <c r="E417" s="99">
        <v>0</v>
      </c>
      <c r="F417" s="99">
        <v>0</v>
      </c>
      <c r="G417" s="99">
        <v>0</v>
      </c>
      <c r="H417" s="99">
        <v>0</v>
      </c>
      <c r="I417" s="99">
        <v>7.5908491733846635</v>
      </c>
      <c r="J417" s="99">
        <v>6.4132982290230984</v>
      </c>
      <c r="K417" s="99">
        <v>6.8756820505672387</v>
      </c>
      <c r="L417" s="99">
        <v>6.7611348865851193</v>
      </c>
      <c r="M417" s="99">
        <v>6.4345181665033753</v>
      </c>
      <c r="N417" s="99">
        <v>6.8149386993137</v>
      </c>
      <c r="O417" s="99">
        <v>5.6802415673870952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5.7259122838663687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5.5089627965912396</v>
      </c>
      <c r="D418" s="99">
        <v>5.4596159764161438</v>
      </c>
      <c r="E418" s="99">
        <v>0</v>
      </c>
      <c r="F418" s="99">
        <v>0</v>
      </c>
      <c r="G418" s="99">
        <v>0</v>
      </c>
      <c r="H418" s="99">
        <v>0</v>
      </c>
      <c r="I418" s="99">
        <v>6.2067839311847788</v>
      </c>
      <c r="J418" s="99">
        <v>6.4138062239050937</v>
      </c>
      <c r="K418" s="99">
        <v>6.5977464260520069</v>
      </c>
      <c r="L418" s="99">
        <v>6.4496287273243267</v>
      </c>
      <c r="M418" s="99">
        <v>6.4587776171319762</v>
      </c>
      <c r="N418" s="99">
        <v>6.6588223801048638</v>
      </c>
      <c r="O418" s="99">
        <v>7.3629669713256112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6.4504387071196048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2.427927915847111</v>
      </c>
      <c r="D419" s="123">
        <v>2.3857844366542778</v>
      </c>
      <c r="E419" s="123">
        <v>0</v>
      </c>
      <c r="F419" s="123">
        <v>0</v>
      </c>
      <c r="G419" s="123">
        <v>0</v>
      </c>
      <c r="H419" s="123">
        <v>0</v>
      </c>
      <c r="I419" s="123">
        <v>2.6052853046722451</v>
      </c>
      <c r="J419" s="123">
        <v>2.268346807678757</v>
      </c>
      <c r="K419" s="123">
        <v>2.3562884282789707</v>
      </c>
      <c r="L419" s="123">
        <v>2.3311456184421941</v>
      </c>
      <c r="M419" s="123">
        <v>2.2046318030053582</v>
      </c>
      <c r="N419" s="123">
        <v>2.3014588970664476</v>
      </c>
      <c r="O419" s="123">
        <v>2.3089828213562114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2.3364743165361412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2.9370795352257155</v>
      </c>
      <c r="D420" s="99">
        <v>2.9234093926439502</v>
      </c>
      <c r="E420" s="99">
        <v>0</v>
      </c>
      <c r="F420" s="99">
        <v>0</v>
      </c>
      <c r="G420" s="99">
        <v>0</v>
      </c>
      <c r="H420" s="99">
        <v>0</v>
      </c>
      <c r="I420" s="99">
        <v>3.2739332252000333</v>
      </c>
      <c r="J420" s="99">
        <v>2.7774752515793937</v>
      </c>
      <c r="K420" s="99">
        <v>2.9813220044405444</v>
      </c>
      <c r="L420" s="99">
        <v>2.8638836718687308</v>
      </c>
      <c r="M420" s="99">
        <v>2.8560569839853587</v>
      </c>
      <c r="N420" s="99">
        <v>2.8846833346338503</v>
      </c>
      <c r="O420" s="99">
        <v>2.8574047289109394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3.2408425063241295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2.4028885186255917</v>
      </c>
      <c r="D421" s="110">
        <v>2.3552918000697383</v>
      </c>
      <c r="E421" s="110">
        <v>0</v>
      </c>
      <c r="F421" s="110">
        <v>0</v>
      </c>
      <c r="G421" s="110">
        <v>0</v>
      </c>
      <c r="H421" s="110">
        <v>0</v>
      </c>
      <c r="I421" s="110">
        <v>2.5465007208662529</v>
      </c>
      <c r="J421" s="110">
        <v>2.2258012552636623</v>
      </c>
      <c r="K421" s="110">
        <v>2.300989080047771</v>
      </c>
      <c r="L421" s="110">
        <v>2.2921482434300668</v>
      </c>
      <c r="M421" s="110">
        <v>2.1542336691763921</v>
      </c>
      <c r="N421" s="110">
        <v>2.2575270888620622</v>
      </c>
      <c r="O421" s="110">
        <v>2.2676989383740542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2.2846761384832686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97.934174843737836</v>
      </c>
      <c r="D423" s="118">
        <f t="shared" si="194"/>
        <v>113.93359900255366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64.574159291534059</v>
      </c>
      <c r="J423" s="118">
        <f t="shared" si="194"/>
        <v>95.700342829727887</v>
      </c>
      <c r="K423" s="118">
        <f t="shared" si="194"/>
        <v>77.68646411455606</v>
      </c>
      <c r="L423" s="118">
        <f t="shared" si="194"/>
        <v>91.956860463075486</v>
      </c>
      <c r="M423" s="118">
        <f t="shared" si="194"/>
        <v>69.424753210240183</v>
      </c>
      <c r="N423" s="118">
        <f t="shared" si="194"/>
        <v>80.15781796423849</v>
      </c>
      <c r="O423" s="118">
        <f t="shared" si="194"/>
        <v>89.604480136074415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" si="196">W424+W426+W428+W437</f>
        <v>55.251340357934531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86.238947610077119</v>
      </c>
      <c r="D424" s="123">
        <f t="shared" si="197"/>
        <v>102.32270728314946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50.516447615576737</v>
      </c>
      <c r="J424" s="123">
        <f t="shared" si="197"/>
        <v>82.334233270645058</v>
      </c>
      <c r="K424" s="123">
        <f t="shared" si="197"/>
        <v>64.268800448425736</v>
      </c>
      <c r="L424" s="123">
        <f t="shared" si="197"/>
        <v>77.568273395268378</v>
      </c>
      <c r="M424" s="123">
        <f t="shared" si="197"/>
        <v>56.520345550889282</v>
      </c>
      <c r="N424" s="123">
        <f t="shared" si="197"/>
        <v>65.715991900259311</v>
      </c>
      <c r="O424" s="123">
        <f t="shared" si="197"/>
        <v>75.014921714009304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39.625930783264856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86.238947610077119</v>
      </c>
      <c r="D425" s="99">
        <v>102.32270728314946</v>
      </c>
      <c r="E425" s="99">
        <v>0</v>
      </c>
      <c r="F425" s="99">
        <v>0</v>
      </c>
      <c r="G425" s="99">
        <v>0</v>
      </c>
      <c r="H425" s="99">
        <v>0</v>
      </c>
      <c r="I425" s="99">
        <v>50.516447615576737</v>
      </c>
      <c r="J425" s="99">
        <v>82.334233270645058</v>
      </c>
      <c r="K425" s="99">
        <v>64.268800448425736</v>
      </c>
      <c r="L425" s="99">
        <v>77.568273395268378</v>
      </c>
      <c r="M425" s="99">
        <v>56.520345550889282</v>
      </c>
      <c r="N425" s="99">
        <v>65.715991900259311</v>
      </c>
      <c r="O425" s="99">
        <v>75.014921714009304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39.625930783264856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0.30103786308576175</v>
      </c>
      <c r="D426" s="123">
        <f t="shared" si="198"/>
        <v>0.17690435699156409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0.7421698548819281</v>
      </c>
      <c r="J426" s="123">
        <f t="shared" si="198"/>
        <v>0.89359781827669105</v>
      </c>
      <c r="K426" s="123">
        <f t="shared" si="198"/>
        <v>0.34116725051406022</v>
      </c>
      <c r="L426" s="123">
        <f t="shared" si="198"/>
        <v>1.5217275984987118</v>
      </c>
      <c r="M426" s="123">
        <f t="shared" si="198"/>
        <v>0.29408721992241976</v>
      </c>
      <c r="N426" s="123">
        <f t="shared" si="198"/>
        <v>1.3043114540678349</v>
      </c>
      <c r="O426" s="123">
        <f t="shared" si="198"/>
        <v>1.4616889271154792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2.7195147436282094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0.30103786308576175</v>
      </c>
      <c r="D427" s="99">
        <f>RES_hhdet_in_tess!D165</f>
        <v>0.17690435699156409</v>
      </c>
      <c r="E427" s="99">
        <f>RES_hhdet_in_tess!E165</f>
        <v>0</v>
      </c>
      <c r="F427" s="99">
        <f>RES_hhdet_in_tess!F165</f>
        <v>0</v>
      </c>
      <c r="G427" s="99">
        <f>RES_hhdet_in_tess!G165</f>
        <v>0</v>
      </c>
      <c r="H427" s="99">
        <f>RES_hhdet_in_tess!H165</f>
        <v>0</v>
      </c>
      <c r="I427" s="99">
        <f>RES_hhdet_in_tess!I165</f>
        <v>0.7421698548819281</v>
      </c>
      <c r="J427" s="99">
        <f>RES_hhdet_in_tess!J165</f>
        <v>0.89359781827669105</v>
      </c>
      <c r="K427" s="99">
        <f>RES_hhdet_in_tess!K165</f>
        <v>0.34116725051406022</v>
      </c>
      <c r="L427" s="99">
        <f>RES_hhdet_in_tess!L165</f>
        <v>1.5217275984987118</v>
      </c>
      <c r="M427" s="99">
        <f>RES_hhdet_in_tess!M165</f>
        <v>0.29408721992241976</v>
      </c>
      <c r="N427" s="99">
        <f>RES_hhdet_in_tess!N165</f>
        <v>1.3043114540678349</v>
      </c>
      <c r="O427" s="99">
        <f>RES_hhdet_in_tess!O165</f>
        <v>1.4616889271154792</v>
      </c>
      <c r="P427" s="99">
        <f>RES_hhdet_in_tess!P165</f>
        <v>0</v>
      </c>
      <c r="Q427" s="99">
        <f>RES_hhdet_in_tess!Q165</f>
        <v>0</v>
      </c>
      <c r="R427" s="99">
        <f>RES_hhdet_in_tess!R165</f>
        <v>0</v>
      </c>
      <c r="S427" s="99">
        <f>RES_hhdet_in_tess!S165</f>
        <v>0</v>
      </c>
      <c r="T427" s="99">
        <f>RES_hhdet_in_tess!T165</f>
        <v>0</v>
      </c>
      <c r="U427" s="99">
        <f>RES_hhdet_in_tess!U165</f>
        <v>0</v>
      </c>
      <c r="V427" s="99">
        <f>RES_hhdet_in_tess!V165</f>
        <v>0</v>
      </c>
      <c r="W427" s="99">
        <f>RES_hhdet_in_tess!W165</f>
        <v>2.7195147436282094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9.5500966447542783</v>
      </c>
      <c r="D428" s="123">
        <v>9.6221626998878342</v>
      </c>
      <c r="E428" s="123">
        <v>0</v>
      </c>
      <c r="F428" s="123">
        <v>0</v>
      </c>
      <c r="G428" s="123">
        <v>0</v>
      </c>
      <c r="H428" s="123">
        <v>0</v>
      </c>
      <c r="I428" s="123">
        <v>11.333985751283834</v>
      </c>
      <c r="J428" s="123">
        <v>10.741175362967647</v>
      </c>
      <c r="K428" s="123">
        <v>11.277475442721418</v>
      </c>
      <c r="L428" s="123">
        <v>11.075579433942309</v>
      </c>
      <c r="M428" s="123">
        <v>10.914420101263861</v>
      </c>
      <c r="N428" s="123">
        <v>11.357830201357944</v>
      </c>
      <c r="O428" s="123">
        <v>11.332006640360371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10.896412063150009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9.5376227904298716</v>
      </c>
      <c r="D429" s="99">
        <v>9.5791824321957186</v>
      </c>
      <c r="E429" s="99">
        <v>0</v>
      </c>
      <c r="F429" s="99">
        <v>0</v>
      </c>
      <c r="G429" s="99">
        <v>0</v>
      </c>
      <c r="H429" s="99">
        <v>0</v>
      </c>
      <c r="I429" s="99">
        <v>11.332159602516944</v>
      </c>
      <c r="J429" s="99">
        <v>10.589346754062554</v>
      </c>
      <c r="K429" s="99">
        <v>11.456865134606421</v>
      </c>
      <c r="L429" s="99">
        <v>11.29415811729181</v>
      </c>
      <c r="M429" s="99">
        <v>11.184078611187951</v>
      </c>
      <c r="N429" s="99">
        <v>11.258756233509317</v>
      </c>
      <c r="O429" s="99">
        <v>11.197629242676971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11.068091950252125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10.598382918150564</v>
      </c>
      <c r="K430" s="99">
        <v>11.475234636776333</v>
      </c>
      <c r="L430" s="99">
        <v>11.309105793525802</v>
      </c>
      <c r="M430" s="99">
        <v>11.197623647292865</v>
      </c>
      <c r="N430" s="99">
        <v>0</v>
      </c>
      <c r="O430" s="99">
        <v>11.205862902923048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4.2785608829496304</v>
      </c>
      <c r="K431" s="102">
        <v>4.7522290570562777</v>
      </c>
      <c r="L431" s="102">
        <v>4.7120305417966133</v>
      </c>
      <c r="M431" s="102">
        <v>4.5444025504883934</v>
      </c>
      <c r="N431" s="102">
        <v>0</v>
      </c>
      <c r="O431" s="102">
        <v>3.9319863895215343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6.3198220352009358</v>
      </c>
      <c r="K432" s="105">
        <v>6.7230055797200592</v>
      </c>
      <c r="L432" s="105">
        <v>6.5970752517291862</v>
      </c>
      <c r="M432" s="105">
        <v>6.6532210968044705</v>
      </c>
      <c r="N432" s="105">
        <v>0</v>
      </c>
      <c r="O432" s="105">
        <v>7.2738765134015129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9.5512077641701314</v>
      </c>
      <c r="D433" s="102">
        <v>9.6267729234068167</v>
      </c>
      <c r="E433" s="102">
        <v>0</v>
      </c>
      <c r="F433" s="102">
        <v>0</v>
      </c>
      <c r="G433" s="102">
        <v>0</v>
      </c>
      <c r="H433" s="102">
        <v>0</v>
      </c>
      <c r="I433" s="102">
        <v>11.333486649837747</v>
      </c>
      <c r="J433" s="102">
        <v>10.74949643089146</v>
      </c>
      <c r="K433" s="102">
        <v>11.254319501468451</v>
      </c>
      <c r="L433" s="102">
        <v>11.046957732245792</v>
      </c>
      <c r="M433" s="102">
        <v>10.862695231855698</v>
      </c>
      <c r="N433" s="102">
        <v>11.373691612668232</v>
      </c>
      <c r="O433" s="102">
        <v>11.348845237627662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10.882422771067864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9.5529195313065038</v>
      </c>
      <c r="D434" s="105">
        <v>9.6287275476818728</v>
      </c>
      <c r="E434" s="105">
        <v>0</v>
      </c>
      <c r="F434" s="105">
        <v>0</v>
      </c>
      <c r="G434" s="105">
        <v>0</v>
      </c>
      <c r="H434" s="105">
        <v>0</v>
      </c>
      <c r="I434" s="105">
        <v>11.339429845670391</v>
      </c>
      <c r="J434" s="105">
        <v>10.760978786726291</v>
      </c>
      <c r="K434" s="105">
        <v>11.271452645280666</v>
      </c>
      <c r="L434" s="105">
        <v>11.060090303823984</v>
      </c>
      <c r="M434" s="105">
        <v>10.871709540703188</v>
      </c>
      <c r="N434" s="105">
        <v>11.375770094368363</v>
      </c>
      <c r="O434" s="105">
        <v>11.348964564296413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10.87509418374426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4.0439567347152643</v>
      </c>
      <c r="D435" s="99">
        <v>4.1691115712657307</v>
      </c>
      <c r="E435" s="99">
        <v>0</v>
      </c>
      <c r="F435" s="99">
        <v>0</v>
      </c>
      <c r="G435" s="99">
        <v>0</v>
      </c>
      <c r="H435" s="99">
        <v>0</v>
      </c>
      <c r="I435" s="99">
        <v>5.1326459144856127</v>
      </c>
      <c r="J435" s="99">
        <v>4.3471725628211955</v>
      </c>
      <c r="K435" s="99">
        <v>4.6737062192286594</v>
      </c>
      <c r="L435" s="99">
        <v>4.6104615764996568</v>
      </c>
      <c r="M435" s="99">
        <v>4.4129319235712128</v>
      </c>
      <c r="N435" s="99">
        <v>4.7169477142634983</v>
      </c>
      <c r="O435" s="99">
        <v>3.985997592970802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4.4246554766246549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5.5089627965912396</v>
      </c>
      <c r="D436" s="99">
        <v>5.4596159764161438</v>
      </c>
      <c r="E436" s="99">
        <v>0</v>
      </c>
      <c r="F436" s="99">
        <v>0</v>
      </c>
      <c r="G436" s="99">
        <v>0</v>
      </c>
      <c r="H436" s="99">
        <v>0</v>
      </c>
      <c r="I436" s="99">
        <v>6.2067839311847788</v>
      </c>
      <c r="J436" s="99">
        <v>6.4138062239050937</v>
      </c>
      <c r="K436" s="99">
        <v>6.5977464260520069</v>
      </c>
      <c r="L436" s="99">
        <v>6.4496287273243267</v>
      </c>
      <c r="M436" s="99">
        <v>6.4587776171319762</v>
      </c>
      <c r="N436" s="99">
        <v>6.6588223801048638</v>
      </c>
      <c r="O436" s="99">
        <v>7.3629669713256112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6.4504387071196048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1.8440927258206727</v>
      </c>
      <c r="D437" s="123">
        <v>1.8118246625247929</v>
      </c>
      <c r="E437" s="123">
        <v>0</v>
      </c>
      <c r="F437" s="123">
        <v>0</v>
      </c>
      <c r="G437" s="123">
        <v>0</v>
      </c>
      <c r="H437" s="123">
        <v>0</v>
      </c>
      <c r="I437" s="123">
        <v>1.9815560697915622</v>
      </c>
      <c r="J437" s="123">
        <v>1.7313363778384856</v>
      </c>
      <c r="K437" s="123">
        <v>1.7990209728948461</v>
      </c>
      <c r="L437" s="123">
        <v>1.7912800353660885</v>
      </c>
      <c r="M437" s="123">
        <v>1.6959003381646249</v>
      </c>
      <c r="N437" s="123">
        <v>1.7796844085534103</v>
      </c>
      <c r="O437" s="123">
        <v>1.7958628545892665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2.0094827678914542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1.803716639966517</v>
      </c>
      <c r="D438" s="99">
        <v>1.7957873515394662</v>
      </c>
      <c r="E438" s="99">
        <v>0</v>
      </c>
      <c r="F438" s="99">
        <v>0</v>
      </c>
      <c r="G438" s="99">
        <v>0</v>
      </c>
      <c r="H438" s="99">
        <v>0</v>
      </c>
      <c r="I438" s="99">
        <v>2.013634123831479</v>
      </c>
      <c r="J438" s="99">
        <v>1.7086943328212241</v>
      </c>
      <c r="K438" s="99">
        <v>1.8345203736104523</v>
      </c>
      <c r="L438" s="99">
        <v>1.7626425641748362</v>
      </c>
      <c r="M438" s="99">
        <v>1.7580328410807013</v>
      </c>
      <c r="N438" s="99">
        <v>1.7756536605680338</v>
      </c>
      <c r="O438" s="99">
        <v>1.7588624393183616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2.0098453497394626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1.8460783678445285</v>
      </c>
      <c r="D439" s="110">
        <v>1.8127342555230732</v>
      </c>
      <c r="E439" s="110">
        <v>0</v>
      </c>
      <c r="F439" s="110">
        <v>0</v>
      </c>
      <c r="G439" s="110">
        <v>0</v>
      </c>
      <c r="H439" s="110">
        <v>0</v>
      </c>
      <c r="I439" s="110">
        <v>1.9787359083909934</v>
      </c>
      <c r="J439" s="110">
        <v>1.7332284707368637</v>
      </c>
      <c r="K439" s="110">
        <v>1.7958801916679767</v>
      </c>
      <c r="L439" s="110">
        <v>1.7933763492979751</v>
      </c>
      <c r="M439" s="110">
        <v>1.691093397492816</v>
      </c>
      <c r="N439" s="110">
        <v>1.7799880275995399</v>
      </c>
      <c r="O439" s="110">
        <v>1.7986481569145256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2.009462000819664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0.34381908551347251</v>
      </c>
      <c r="D441" s="118">
        <f t="shared" si="199"/>
        <v>0.39069246910977179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0.31737337670798016</v>
      </c>
      <c r="J441" s="118">
        <f t="shared" si="199"/>
        <v>0.27898665307348253</v>
      </c>
      <c r="K441" s="118">
        <f t="shared" si="199"/>
        <v>0.45261628868046999</v>
      </c>
      <c r="L441" s="118">
        <f t="shared" si="199"/>
        <v>0.50004887832361566</v>
      </c>
      <c r="M441" s="118">
        <f t="shared" si="199"/>
        <v>0.68391582338539769</v>
      </c>
      <c r="N441" s="118">
        <f t="shared" si="199"/>
        <v>0.59473176085799706</v>
      </c>
      <c r="O441" s="118">
        <f t="shared" si="199"/>
        <v>0.46775464639749903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0.29600579921838449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0.31254570300621354</v>
      </c>
      <c r="D446" s="123">
        <v>0.35504914187753295</v>
      </c>
      <c r="E446" s="123">
        <v>0</v>
      </c>
      <c r="F446" s="123">
        <v>0</v>
      </c>
      <c r="G446" s="123">
        <v>0</v>
      </c>
      <c r="H446" s="123">
        <v>0</v>
      </c>
      <c r="I446" s="123">
        <v>0.25727366038561139</v>
      </c>
      <c r="J446" s="123">
        <v>0.230328713884631</v>
      </c>
      <c r="K446" s="123">
        <v>0.39756857711712351</v>
      </c>
      <c r="L446" s="123">
        <v>0.45567498822059338</v>
      </c>
      <c r="M446" s="123">
        <v>0.63732660846767741</v>
      </c>
      <c r="N446" s="123">
        <v>0.54882957862980553</v>
      </c>
      <c r="O446" s="123">
        <v>0.42231355378715013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0.25612436144641698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3.6376944758214753</v>
      </c>
      <c r="D447" s="99">
        <v>3.6433347288639952</v>
      </c>
      <c r="E447" s="99">
        <v>0</v>
      </c>
      <c r="F447" s="99">
        <v>0</v>
      </c>
      <c r="G447" s="99">
        <v>0</v>
      </c>
      <c r="H447" s="99">
        <v>0</v>
      </c>
      <c r="I447" s="99">
        <v>4.2294795473054858</v>
      </c>
      <c r="J447" s="99">
        <v>3.9312669242188272</v>
      </c>
      <c r="K447" s="99">
        <v>4.2261631370630663</v>
      </c>
      <c r="L447" s="99">
        <v>4.1347917699045409</v>
      </c>
      <c r="M447" s="99">
        <v>4.0306936209364608</v>
      </c>
      <c r="N447" s="99">
        <v>3.9548674410949962</v>
      </c>
      <c r="O447" s="99">
        <v>3.7920916499366335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3.1238024797839787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1.5884043910398344</v>
      </c>
      <c r="K448" s="99">
        <v>1.7529834753092037</v>
      </c>
      <c r="L448" s="99">
        <v>1.7250745829323755</v>
      </c>
      <c r="M448" s="99">
        <v>1.6377830492802075</v>
      </c>
      <c r="N448" s="99">
        <v>0</v>
      </c>
      <c r="O448" s="99">
        <v>1.3315722848316527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1.5884043910398344</v>
      </c>
      <c r="K449" s="102">
        <v>1.7529834753092037</v>
      </c>
      <c r="L449" s="102">
        <v>1.7250745829323755</v>
      </c>
      <c r="M449" s="102">
        <v>1.6377830492802075</v>
      </c>
      <c r="N449" s="102">
        <v>0</v>
      </c>
      <c r="O449" s="102">
        <v>1.3315722848316527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3.1273382507258987E-2</v>
      </c>
      <c r="D455" s="123">
        <v>3.5643327232238863E-2</v>
      </c>
      <c r="E455" s="123">
        <v>0</v>
      </c>
      <c r="F455" s="123">
        <v>0</v>
      </c>
      <c r="G455" s="123">
        <v>0</v>
      </c>
      <c r="H455" s="123">
        <v>0</v>
      </c>
      <c r="I455" s="123">
        <v>6.0099716322368768E-2</v>
      </c>
      <c r="J455" s="123">
        <v>4.8657939188851543E-2</v>
      </c>
      <c r="K455" s="123">
        <v>5.5047711563346473E-2</v>
      </c>
      <c r="L455" s="123">
        <v>4.4373890103022312E-2</v>
      </c>
      <c r="M455" s="123">
        <v>4.6589214917720299E-2</v>
      </c>
      <c r="N455" s="123">
        <v>4.5902182228191493E-2</v>
      </c>
      <c r="O455" s="123">
        <v>4.5441092610348913E-2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3.9881437771967509E-2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0.66718698722187353</v>
      </c>
      <c r="D456" s="99">
        <v>0.66408167763299986</v>
      </c>
      <c r="E456" s="99">
        <v>0</v>
      </c>
      <c r="F456" s="99">
        <v>0</v>
      </c>
      <c r="G456" s="99">
        <v>0</v>
      </c>
      <c r="H456" s="99">
        <v>0</v>
      </c>
      <c r="I456" s="99">
        <v>0.74370667143643965</v>
      </c>
      <c r="J456" s="99">
        <v>0.63093127814877503</v>
      </c>
      <c r="K456" s="99">
        <v>0.67723710652871416</v>
      </c>
      <c r="L456" s="99">
        <v>0.65055981490170101</v>
      </c>
      <c r="M456" s="99">
        <v>0.64878190448211426</v>
      </c>
      <c r="N456" s="99">
        <v>0.65528466629542559</v>
      </c>
      <c r="O456" s="99">
        <v>0.64908805821940907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0.73618978373658939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168096-C609-44EA-AD45-09DFEA42F5D6}"/>
</file>

<file path=customXml/itemProps2.xml><?xml version="1.0" encoding="utf-8"?>
<ds:datastoreItem xmlns:ds="http://schemas.openxmlformats.org/officeDocument/2006/customXml" ds:itemID="{A0A07DE4-C680-4591-91EA-FFAB8FB08FCA}"/>
</file>

<file path=customXml/itemProps3.xml><?xml version="1.0" encoding="utf-8"?>
<ds:datastoreItem xmlns:ds="http://schemas.openxmlformats.org/officeDocument/2006/customXml" ds:itemID="{5F9E3ACC-4B45-4793-8375-DA46876170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2024-05-20T16:46:18Z</dcterms:created>
  <dcterms:modified xsi:type="dcterms:W3CDTF">2024-05-20T16:46:18Z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